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7/"/>
    </mc:Choice>
  </mc:AlternateContent>
  <xr:revisionPtr revIDLastSave="0" documentId="13_ncr:1_{AF378988-D82D-C04F-BD33-4F0A96D47D42}" xr6:coauthVersionLast="47" xr6:coauthVersionMax="47" xr10:uidLastSave="{00000000-0000-0000-0000-000000000000}"/>
  <bookViews>
    <workbookView xWindow="0" yWindow="500" windowWidth="28800" windowHeight="17500" activeTab="2" xr2:uid="{1B2A5CB4-10CA-F443-A2CE-19890E476D6C}"/>
  </bookViews>
  <sheets>
    <sheet name="Case 7-1a" sheetId="12" r:id="rId1"/>
    <sheet name="Case 7-1b" sheetId="14" r:id="rId2"/>
    <sheet name="Case 7-1c" sheetId="16" r:id="rId3"/>
  </sheets>
  <definedNames>
    <definedName name="Budget">#REF!</definedName>
    <definedName name="Include?" localSheetId="0">'Case 7-1a'!$AA$2:$AA$36</definedName>
    <definedName name="Include?" localSheetId="1">'Case 7-1b'!$AA$2:$AA$36</definedName>
    <definedName name="Include?" localSheetId="2">'Case 7-1c'!$AA$2:$AA$37</definedName>
    <definedName name="Include?">#REF!</definedName>
    <definedName name="solver_adj" localSheetId="0" hidden="1">'Case 7-1a'!$B$28:$AI$28</definedName>
    <definedName name="solver_adj" localSheetId="1" hidden="1">'Case 7-1b'!$B$28:$AI$28</definedName>
    <definedName name="solver_adj" localSheetId="2" hidden="1">'Case 7-1c'!$B$29:$AI$29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'Case 7-1a'!$AK$13</definedName>
    <definedName name="solver_lhs1" localSheetId="1" hidden="1">'Case 7-1b'!$AK$13</definedName>
    <definedName name="solver_lhs1" localSheetId="2" hidden="1">'Case 7-1c'!$AK$13</definedName>
    <definedName name="solver_lhs10" localSheetId="0" hidden="1">'Case 7-1a'!$AK$30</definedName>
    <definedName name="solver_lhs10" localSheetId="1" hidden="1">'Case 7-1b'!$AK$29</definedName>
    <definedName name="solver_lhs10" localSheetId="2" hidden="1">'Case 7-1c'!$AK$29</definedName>
    <definedName name="solver_lhs11" localSheetId="0" hidden="1">'Case 7-1a'!$AK$4</definedName>
    <definedName name="solver_lhs11" localSheetId="1" hidden="1">'Case 7-1b'!$AK$30</definedName>
    <definedName name="solver_lhs11" localSheetId="2" hidden="1">'Case 7-1c'!$AK$30</definedName>
    <definedName name="solver_lhs12" localSheetId="0" hidden="1">'Case 7-1a'!$AK$5</definedName>
    <definedName name="solver_lhs12" localSheetId="1" hidden="1">'Case 7-1b'!$AK$5</definedName>
    <definedName name="solver_lhs12" localSheetId="2" hidden="1">'Case 7-1c'!$AK$31</definedName>
    <definedName name="solver_lhs13" localSheetId="0" hidden="1">'Case 7-1a'!$AK$6:$AK$12</definedName>
    <definedName name="solver_lhs13" localSheetId="1" hidden="1">'Case 7-1b'!$AK$6:$AK$12</definedName>
    <definedName name="solver_lhs13" localSheetId="2" hidden="1">'Case 7-1c'!$AK$5</definedName>
    <definedName name="solver_lhs14" localSheetId="0" hidden="1">'Case 7-1a'!$B$28:$AI$28</definedName>
    <definedName name="solver_lhs14" localSheetId="1" hidden="1">'Case 7-1b'!$B$28:$AI$28</definedName>
    <definedName name="solver_lhs14" localSheetId="2" hidden="1">'Case 7-1c'!$AK$6:$AK$12</definedName>
    <definedName name="solver_lhs15" localSheetId="2" hidden="1">'Case 7-1c'!$B$29:$AI$29</definedName>
    <definedName name="solver_lhs2" localSheetId="0" hidden="1">'Case 7-1a'!$AK$15:$AK$16</definedName>
    <definedName name="solver_lhs2" localSheetId="1" hidden="1">'Case 7-1b'!$AK$15:$AK$16</definedName>
    <definedName name="solver_lhs2" localSheetId="2" hidden="1">'Case 7-1c'!$AK$15:$AK$16</definedName>
    <definedName name="solver_lhs3" localSheetId="0" hidden="1">'Case 7-1a'!$AK$17:$AK$18</definedName>
    <definedName name="solver_lhs3" localSheetId="1" hidden="1">'Case 7-1b'!$AK$17:$AK$18</definedName>
    <definedName name="solver_lhs3" localSheetId="2" hidden="1">'Case 7-1c'!$AK$17:$AK$18</definedName>
    <definedName name="solver_lhs4" localSheetId="0" hidden="1">'Case 7-1a'!$AK$19</definedName>
    <definedName name="solver_lhs4" localSheetId="1" hidden="1">'Case 7-1b'!$AK$19</definedName>
    <definedName name="solver_lhs4" localSheetId="2" hidden="1">'Case 7-1c'!$AK$19</definedName>
    <definedName name="solver_lhs5" localSheetId="0" hidden="1">'Case 7-1a'!$AK$20</definedName>
    <definedName name="solver_lhs5" localSheetId="1" hidden="1">'Case 7-1b'!$AK$20</definedName>
    <definedName name="solver_lhs5" localSheetId="2" hidden="1">'Case 7-1c'!$AK$20</definedName>
    <definedName name="solver_lhs6" localSheetId="0" hidden="1">'Case 7-1a'!$AK$22:$AK$24</definedName>
    <definedName name="solver_lhs6" localSheetId="1" hidden="1">'Case 7-1b'!$AK$22:$AK$24</definedName>
    <definedName name="solver_lhs6" localSheetId="2" hidden="1">'Case 7-1c'!$AK$21</definedName>
    <definedName name="solver_lhs7" localSheetId="0" hidden="1">'Case 7-1a'!$AK$25</definedName>
    <definedName name="solver_lhs7" localSheetId="1" hidden="1">'Case 7-1b'!$AK$25</definedName>
    <definedName name="solver_lhs7" localSheetId="2" hidden="1">'Case 7-1c'!$AK$23:$AK$25</definedName>
    <definedName name="solver_lhs8" localSheetId="0" hidden="1">'Case 7-1a'!$AK$26</definedName>
    <definedName name="solver_lhs8" localSheetId="1" hidden="1">'Case 7-1b'!$AK$26</definedName>
    <definedName name="solver_lhs8" localSheetId="2" hidden="1">'Case 7-1c'!$AK$26</definedName>
    <definedName name="solver_lhs9" localSheetId="0" hidden="1">'Case 7-1a'!$AK$29</definedName>
    <definedName name="solver_lhs9" localSheetId="1" hidden="1">'Case 7-1b'!$AK$28</definedName>
    <definedName name="solver_lhs9" localSheetId="2" hidden="1">'Case 7-1c'!$AK$27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14</definedName>
    <definedName name="solver_num" localSheetId="1" hidden="1">14</definedName>
    <definedName name="solver_num" localSheetId="2" hidden="1">15</definedName>
    <definedName name="solver_opt" localSheetId="0" hidden="1">'Case 7-1a'!$AJ$28</definedName>
    <definedName name="solver_opt" localSheetId="1" hidden="1">'Case 7-1b'!$AK$4</definedName>
    <definedName name="solver_opt" localSheetId="2" hidden="1">'Case 7-1c'!$AK$4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0" localSheetId="0" hidden="1">3</definedName>
    <definedName name="solver_rel10" localSheetId="1" hidden="1">2</definedName>
    <definedName name="solver_rel10" localSheetId="2" hidden="1">3</definedName>
    <definedName name="solver_rel11" localSheetId="0" hidden="1">1</definedName>
    <definedName name="solver_rel11" localSheetId="1" hidden="1">3</definedName>
    <definedName name="solver_rel11" localSheetId="2" hidden="1">2</definedName>
    <definedName name="solver_rel12" localSheetId="0" hidden="1">2</definedName>
    <definedName name="solver_rel12" localSheetId="1" hidden="1">2</definedName>
    <definedName name="solver_rel12" localSheetId="2" hidden="1">3</definedName>
    <definedName name="solver_rel13" localSheetId="0" hidden="1">3</definedName>
    <definedName name="solver_rel13" localSheetId="1" hidden="1">3</definedName>
    <definedName name="solver_rel13" localSheetId="2" hidden="1">2</definedName>
    <definedName name="solver_rel14" localSheetId="0" hidden="1">5</definedName>
    <definedName name="solver_rel14" localSheetId="1" hidden="1">5</definedName>
    <definedName name="solver_rel14" localSheetId="2" hidden="1">3</definedName>
    <definedName name="solver_rel15" localSheetId="2" hidden="1">5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5" localSheetId="0" hidden="1">3</definedName>
    <definedName name="solver_rel5" localSheetId="1" hidden="1">3</definedName>
    <definedName name="solver_rel5" localSheetId="2" hidden="1">2</definedName>
    <definedName name="solver_rel6" localSheetId="0" hidden="1">3</definedName>
    <definedName name="solver_rel6" localSheetId="1" hidden="1">3</definedName>
    <definedName name="solver_rel6" localSheetId="2" hidden="1">3</definedName>
    <definedName name="solver_rel7" localSheetId="0" hidden="1">1</definedName>
    <definedName name="solver_rel7" localSheetId="1" hidden="1">1</definedName>
    <definedName name="solver_rel7" localSheetId="2" hidden="1">3</definedName>
    <definedName name="solver_rel8" localSheetId="0" hidden="1">1</definedName>
    <definedName name="solver_rel8" localSheetId="1" hidden="1">1</definedName>
    <definedName name="solver_rel8" localSheetId="2" hidden="1">1</definedName>
    <definedName name="solver_rel9" localSheetId="0" hidden="1">2</definedName>
    <definedName name="solver_rel9" localSheetId="1" hidden="1">3</definedName>
    <definedName name="solver_rel9" localSheetId="2" hidden="1">1</definedName>
    <definedName name="solver_rhs1" localSheetId="0" hidden="1">'Case 7-1a'!$AM$13</definedName>
    <definedName name="solver_rhs1" localSheetId="1" hidden="1">'Case 7-1b'!$AM$13</definedName>
    <definedName name="solver_rhs1" localSheetId="2" hidden="1">'Case 7-1c'!$AM$13</definedName>
    <definedName name="solver_rhs10" localSheetId="0" hidden="1">'Case 7-1a'!$AM$30</definedName>
    <definedName name="solver_rhs10" localSheetId="1" hidden="1">'Case 7-1b'!$AM$29</definedName>
    <definedName name="solver_rhs10" localSheetId="2" hidden="1">'Case 7-1c'!$AM$29</definedName>
    <definedName name="solver_rhs11" localSheetId="0" hidden="1">'Case 7-1a'!$AM$4</definedName>
    <definedName name="solver_rhs11" localSheetId="1" hidden="1">'Case 7-1b'!$AM$30</definedName>
    <definedName name="solver_rhs11" localSheetId="2" hidden="1">'Case 7-1c'!$AM$30</definedName>
    <definedName name="solver_rhs12" localSheetId="0" hidden="1">'Case 7-1a'!$AM$5</definedName>
    <definedName name="solver_rhs12" localSheetId="1" hidden="1">'Case 7-1b'!$AM$5</definedName>
    <definedName name="solver_rhs12" localSheetId="2" hidden="1">'Case 7-1c'!$AM$31</definedName>
    <definedName name="solver_rhs13" localSheetId="0" hidden="1">'Case 7-1a'!$AM$6:$AM$12</definedName>
    <definedName name="solver_rhs13" localSheetId="1" hidden="1">'Case 7-1b'!$AM$6:$AM$12</definedName>
    <definedName name="solver_rhs13" localSheetId="2" hidden="1">'Case 7-1c'!$AM$5</definedName>
    <definedName name="solver_rhs14" localSheetId="0" hidden="1">"binary"</definedName>
    <definedName name="solver_rhs14" localSheetId="1" hidden="1">"binary"</definedName>
    <definedName name="solver_rhs14" localSheetId="2" hidden="1">'Case 7-1c'!$AM$6:$AM$12</definedName>
    <definedName name="solver_rhs15" localSheetId="2" hidden="1">"binary"</definedName>
    <definedName name="solver_rhs2" localSheetId="0" hidden="1">'Case 7-1a'!$AM$15:$AM$16</definedName>
    <definedName name="solver_rhs2" localSheetId="1" hidden="1">'Case 7-1b'!$AM$15:$AM$16</definedName>
    <definedName name="solver_rhs2" localSheetId="2" hidden="1">'Case 7-1c'!$AM$15:$AM$16</definedName>
    <definedName name="solver_rhs3" localSheetId="0" hidden="1">'Case 7-1a'!$AM$17:$AM$18</definedName>
    <definedName name="solver_rhs3" localSheetId="1" hidden="1">'Case 7-1b'!$AM$17:$AM$18</definedName>
    <definedName name="solver_rhs3" localSheetId="2" hidden="1">'Case 7-1c'!$AM$17:$AM$18</definedName>
    <definedName name="solver_rhs4" localSheetId="0" hidden="1">'Case 7-1a'!$AM$19</definedName>
    <definedName name="solver_rhs4" localSheetId="1" hidden="1">'Case 7-1b'!$AM$19</definedName>
    <definedName name="solver_rhs4" localSheetId="2" hidden="1">'Case 7-1c'!$AM$19</definedName>
    <definedName name="solver_rhs5" localSheetId="0" hidden="1">'Case 7-1a'!$AM$20</definedName>
    <definedName name="solver_rhs5" localSheetId="1" hidden="1">'Case 7-1b'!$AM$20</definedName>
    <definedName name="solver_rhs5" localSheetId="2" hidden="1">'Case 7-1c'!$AM$20</definedName>
    <definedName name="solver_rhs6" localSheetId="0" hidden="1">'Case 7-1a'!$AM$22:$AM$24</definedName>
    <definedName name="solver_rhs6" localSheetId="1" hidden="1">'Case 7-1b'!$AM$22:$AM$24</definedName>
    <definedName name="solver_rhs6" localSheetId="2" hidden="1">'Case 7-1c'!$AM$21</definedName>
    <definedName name="solver_rhs7" localSheetId="0" hidden="1">'Case 7-1a'!$AM$25</definedName>
    <definedName name="solver_rhs7" localSheetId="1" hidden="1">'Case 7-1b'!$AM$25</definedName>
    <definedName name="solver_rhs7" localSheetId="2" hidden="1">'Case 7-1c'!$AM$23:$AM$25</definedName>
    <definedName name="solver_rhs8" localSheetId="0" hidden="1">'Case 7-1a'!$AM$26</definedName>
    <definedName name="solver_rhs8" localSheetId="1" hidden="1">'Case 7-1b'!$AM$26</definedName>
    <definedName name="solver_rhs8" localSheetId="2" hidden="1">'Case 7-1c'!$AM$26</definedName>
    <definedName name="solver_rhs9" localSheetId="0" hidden="1">'Case 7-1a'!$AM$29</definedName>
    <definedName name="solver_rhs9" localSheetId="1" hidden="1">'Case 7-1b'!$AM$28</definedName>
    <definedName name="solver_rhs9" localSheetId="2" hidden="1">'Case 7-1c'!$AM$27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TotalPieces">#REF!</definedName>
    <definedName name="TotalPr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8" i="14" l="1"/>
  <c r="AK30" i="12"/>
  <c r="AK19" i="12"/>
  <c r="AK7" i="12"/>
  <c r="AM6" i="12" s="1"/>
  <c r="AK20" i="16"/>
  <c r="AM31" i="16"/>
  <c r="AK31" i="16"/>
  <c r="AK29" i="16"/>
  <c r="AK27" i="16"/>
  <c r="AK26" i="16"/>
  <c r="AK25" i="16"/>
  <c r="AK24" i="16"/>
  <c r="AK23" i="16"/>
  <c r="AK22" i="16"/>
  <c r="AM21" i="16" s="1"/>
  <c r="AK21" i="16"/>
  <c r="AK19" i="16"/>
  <c r="AK18" i="16"/>
  <c r="AM30" i="16" s="1"/>
  <c r="AK17" i="16"/>
  <c r="AK30" i="16" s="1"/>
  <c r="AK16" i="16"/>
  <c r="AK15" i="16"/>
  <c r="AK14" i="16"/>
  <c r="AM13" i="16" s="1"/>
  <c r="AK13" i="16"/>
  <c r="AK12" i="16"/>
  <c r="AK11" i="16"/>
  <c r="AK10" i="16"/>
  <c r="AK9" i="16"/>
  <c r="AK8" i="16"/>
  <c r="AK7" i="16"/>
  <c r="AM6" i="16" s="1"/>
  <c r="AK6" i="16"/>
  <c r="AM7" i="16" s="1"/>
  <c r="AK5" i="16"/>
  <c r="AK4" i="16"/>
  <c r="AK4" i="14"/>
  <c r="AM30" i="14"/>
  <c r="AK30" i="14"/>
  <c r="AK26" i="14"/>
  <c r="AK25" i="14"/>
  <c r="AK24" i="14"/>
  <c r="AK23" i="14"/>
  <c r="AK22" i="14"/>
  <c r="AK21" i="14"/>
  <c r="AM20" i="14" s="1"/>
  <c r="AK20" i="14"/>
  <c r="AK19" i="14"/>
  <c r="AK18" i="14"/>
  <c r="AM29" i="14" s="1"/>
  <c r="AK17" i="14"/>
  <c r="AK29" i="14" s="1"/>
  <c r="AK16" i="14"/>
  <c r="AK15" i="14"/>
  <c r="AK14" i="14"/>
  <c r="AM13" i="14" s="1"/>
  <c r="AK13" i="14"/>
  <c r="AK12" i="14"/>
  <c r="AK11" i="14"/>
  <c r="AK10" i="14"/>
  <c r="AK9" i="14"/>
  <c r="AK8" i="14"/>
  <c r="AK7" i="14"/>
  <c r="AM6" i="14" s="1"/>
  <c r="AK6" i="14"/>
  <c r="AM7" i="14" s="1"/>
  <c r="AK5" i="14"/>
  <c r="AK18" i="12"/>
  <c r="AM29" i="12" s="1"/>
  <c r="AK20" i="12"/>
  <c r="AM30" i="12"/>
  <c r="AJ28" i="12"/>
  <c r="AK4" i="12"/>
  <c r="AK5" i="12"/>
  <c r="AK6" i="12"/>
  <c r="AM7" i="12" s="1"/>
  <c r="AK8" i="12"/>
  <c r="AK9" i="12"/>
  <c r="AK10" i="12"/>
  <c r="AK11" i="12"/>
  <c r="AK12" i="12"/>
  <c r="AK13" i="12"/>
  <c r="AK14" i="12"/>
  <c r="AM13" i="12" s="1"/>
  <c r="AK15" i="12"/>
  <c r="AK16" i="12"/>
  <c r="AK17" i="12"/>
  <c r="AK29" i="12" s="1"/>
  <c r="AK21" i="12"/>
  <c r="AM20" i="12" s="1"/>
  <c r="AK22" i="12"/>
  <c r="AK23" i="12"/>
  <c r="AK24" i="12"/>
  <c r="AK25" i="12"/>
  <c r="AK26" i="12"/>
</calcChain>
</file>

<file path=xl/sharedStrings.xml><?xml version="1.0" encoding="utf-8"?>
<sst xmlns="http://schemas.openxmlformats.org/spreadsheetml/2006/main" count="532" uniqueCount="144">
  <si>
    <t>X1</t>
  </si>
  <si>
    <t>X2</t>
  </si>
  <si>
    <t>X3</t>
  </si>
  <si>
    <t>X4</t>
  </si>
  <si>
    <t>&lt;=</t>
  </si>
  <si>
    <t>&gt;=</t>
  </si>
  <si>
    <t>=</t>
  </si>
  <si>
    <t>X5</t>
  </si>
  <si>
    <t>X6</t>
  </si>
  <si>
    <t>X7</t>
  </si>
  <si>
    <t>X8</t>
  </si>
  <si>
    <t>Dreams Come True</t>
  </si>
  <si>
    <t>Ash Briggs</t>
  </si>
  <si>
    <t>Winding Road</t>
  </si>
  <si>
    <t>The Rock</t>
  </si>
  <si>
    <t>All That Glitters</t>
  </si>
  <si>
    <t>Narcissism</t>
  </si>
  <si>
    <t>Ziggy Lite</t>
  </si>
  <si>
    <t>My Namesake</t>
  </si>
  <si>
    <t>Study of a Fruit Bowl</t>
  </si>
  <si>
    <t>Helen Row</t>
  </si>
  <si>
    <t>Study of a Violin</t>
  </si>
  <si>
    <t>Living Land</t>
  </si>
  <si>
    <t>Bear Canton</t>
  </si>
  <si>
    <t>Superior Powers</t>
  </si>
  <si>
    <t>Wisdom</t>
  </si>
  <si>
    <t>Pioneers</t>
  </si>
  <si>
    <t>Bill Reynolds</t>
  </si>
  <si>
    <t>Beyond</t>
  </si>
  <si>
    <t>Rick III</t>
  </si>
  <si>
    <t>Rick Rawls</t>
  </si>
  <si>
    <t>Rick II</t>
  </si>
  <si>
    <t>Rick</t>
  </si>
  <si>
    <t>Trojan Victory</t>
  </si>
  <si>
    <t>Angie Oldman</t>
  </si>
  <si>
    <t>Reflection</t>
  </si>
  <si>
    <t>Consumerism</t>
  </si>
  <si>
    <t>Harley</t>
  </si>
  <si>
    <t>David Lyman</t>
  </si>
  <si>
    <t>Storefront Window</t>
  </si>
  <si>
    <t>Sun</t>
  </si>
  <si>
    <t>Robert Bayer</t>
  </si>
  <si>
    <t>Void</t>
  </si>
  <si>
    <t>Calm before the Storm</t>
  </si>
  <si>
    <t>Candy Tate</t>
  </si>
  <si>
    <t>Serenity</t>
  </si>
  <si>
    <t>Wasted Resources</t>
  </si>
  <si>
    <t>Norm Marson</t>
  </si>
  <si>
    <t>Aging Earth</t>
  </si>
  <si>
    <t>Innocence</t>
  </si>
  <si>
    <t>Rita Losky</t>
  </si>
  <si>
    <t>Domestication</t>
  </si>
  <si>
    <t>Who Has Control?</t>
  </si>
  <si>
    <t>Chaos Reigns</t>
  </si>
  <si>
    <t>Include?</t>
  </si>
  <si>
    <t>The Great Equalizer</t>
  </si>
  <si>
    <t>Colin Zweibell</t>
  </si>
  <si>
    <t>Burden</t>
  </si>
  <si>
    <t>Perfection</t>
  </si>
  <si>
    <t>Advances Science?</t>
  </si>
  <si>
    <t>Advances Native American Rights?</t>
  </si>
  <si>
    <t>Advances Environmentalism?</t>
  </si>
  <si>
    <t>Male Artist?</t>
  </si>
  <si>
    <t>Female Artist?</t>
  </si>
  <si>
    <t>Ziggy Lite?</t>
  </si>
  <si>
    <t>Rick Rawls?</t>
  </si>
  <si>
    <t>David Lyman?</t>
  </si>
  <si>
    <t>Candy Tate?</t>
  </si>
  <si>
    <t>Ash Briggs?</t>
  </si>
  <si>
    <t>Other Art Form?</t>
  </si>
  <si>
    <t>Painting?</t>
  </si>
  <si>
    <t>Oil Painting?</t>
  </si>
  <si>
    <t>Water-Color Painting?</t>
  </si>
  <si>
    <t>Expressional Painting?</t>
  </si>
  <si>
    <t>Cubist Painting?</t>
  </si>
  <si>
    <t>Photo-Realistic Painting?</t>
  </si>
  <si>
    <t>Computer-Generated Drawing?</t>
  </si>
  <si>
    <t>Wire-Mesh Sculpture?</t>
  </si>
  <si>
    <t>Collage?</t>
  </si>
  <si>
    <t>Price ($thousand)</t>
  </si>
  <si>
    <t>Piece</t>
  </si>
  <si>
    <t>Artist</t>
  </si>
  <si>
    <t>Celeste wants “Narcissism” displayed if “Reflection” is displayed.</t>
  </si>
  <si>
    <t>Ash wants to display as many pieces from David Lyman as from Rick Rawls</t>
  </si>
  <si>
    <t>Max 20 Wall Pieces</t>
  </si>
  <si>
    <t>Hangs on Wall? (Painting, Coolage, Drawing)</t>
  </si>
  <si>
    <t>Max 4 sculpture</t>
  </si>
  <si>
    <t>Sits on Floor? (Sculpture)</t>
  </si>
  <si>
    <t>Celeste wants to include one or more pieces to advance science.</t>
  </si>
  <si>
    <t>Celeste wants to include at least one piece by Bear Canton to advance Native American Rights</t>
  </si>
  <si>
    <t>Celeste wants at least one of the pieces displayed in order to advance environmentalism.</t>
  </si>
  <si>
    <t xml:space="preserve">Celeste wants to include at least one piece from a female artist for every two pieces included from a male artist.  </t>
  </si>
  <si>
    <t xml:space="preserve">Ash wants at most one piece from Ziggy Lite displayed.  </t>
  </si>
  <si>
    <t>Ash wants to include at least one piece from Rick Rawls</t>
  </si>
  <si>
    <t>Ash wants to include at least one piece from David Lyman</t>
  </si>
  <si>
    <t>Ash wants all of Candy Tate’s work included in the exhibit</t>
  </si>
  <si>
    <t>Ash wants all of his own paintings included in the exhibit</t>
  </si>
  <si>
    <t xml:space="preserve">Paintings &lt;= 2 times other Art forms </t>
  </si>
  <si>
    <t>At least one Oil painting displayed</t>
  </si>
  <si>
    <t>At least one watercolor painting displayed</t>
  </si>
  <si>
    <t>At least one expressionist painting displayed</t>
  </si>
  <si>
    <t>At least one cubist painting displayed</t>
  </si>
  <si>
    <t>At least one photo-realistic painting displayed</t>
  </si>
  <si>
    <t>Include only one collage</t>
  </si>
  <si>
    <t>Cost &lt;= Budget</t>
  </si>
  <si>
    <t>Note</t>
  </si>
  <si>
    <t>Constraint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</si>
  <si>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</si>
  <si>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</si>
  <si>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</si>
  <si>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</si>
  <si>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</si>
  <si>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</si>
  <si>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</si>
  <si>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</si>
  <si>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</si>
  <si>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</si>
  <si>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</si>
  <si>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</si>
  <si>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</si>
  <si>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</si>
  <si>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</si>
  <si>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</si>
  <si>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</si>
  <si>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</si>
  <si>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</si>
  <si>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</si>
  <si>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</si>
  <si>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</si>
  <si>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</si>
  <si>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</si>
  <si>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</si>
  <si>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</si>
  <si>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Rita Losky?</t>
  </si>
  <si>
    <t>Hangs on Wall? (Painting, Collage, Drawing)</t>
  </si>
  <si>
    <r>
      <t xml:space="preserve">Wire mesh Sculpture </t>
    </r>
    <r>
      <rPr>
        <u/>
        <sz val="12"/>
        <color theme="1"/>
        <rFont val="Calibri (Body)"/>
      </rPr>
      <t>&gt;</t>
    </r>
    <r>
      <rPr>
        <sz val="12"/>
        <color theme="1"/>
        <rFont val="Calibri"/>
        <family val="2"/>
        <scheme val="minor"/>
      </rPr>
      <t xml:space="preserve"> 0.5 times Computer Gen Drawing</t>
    </r>
  </si>
  <si>
    <r>
      <t xml:space="preserve">Computer Gen Drawing </t>
    </r>
    <r>
      <rPr>
        <u/>
        <sz val="12"/>
        <color theme="1"/>
        <rFont val="Calibri (Body)"/>
      </rPr>
      <t>&gt;</t>
    </r>
    <r>
      <rPr>
        <sz val="12"/>
        <color theme="1"/>
        <rFont val="Calibri"/>
        <family val="2"/>
        <scheme val="minor"/>
      </rPr>
      <t xml:space="preserve"> 0.33 times Wire mesh Sculpture</t>
    </r>
  </si>
  <si>
    <r>
      <t xml:space="preserve">Paintings </t>
    </r>
    <r>
      <rPr>
        <u/>
        <sz val="12"/>
        <color theme="1"/>
        <rFont val="Calibri (Body)"/>
      </rPr>
      <t>&lt;</t>
    </r>
    <r>
      <rPr>
        <sz val="12"/>
        <color theme="1"/>
        <rFont val="Calibri"/>
        <family val="2"/>
        <scheme val="minor"/>
      </rPr>
      <t xml:space="preserve"> 2 times other Art forms </t>
    </r>
  </si>
  <si>
    <t xml:space="preserve">Celeste: include at least one piece  from a female artist for every two pieces from a male artist.  </t>
  </si>
  <si>
    <r>
      <t xml:space="preserve">Celeste wants “Narcissism” displayed if “Reflection” is displayed. </t>
    </r>
    <r>
      <rPr>
        <b/>
        <sz val="12"/>
        <color theme="1"/>
        <rFont val="Calibri"/>
        <family val="2"/>
        <scheme val="minor"/>
      </rPr>
      <t xml:space="preserve">R </t>
    </r>
    <r>
      <rPr>
        <b/>
        <u/>
        <sz val="12"/>
        <color theme="1"/>
        <rFont val="Calibri (Body)"/>
      </rPr>
      <t>&gt;</t>
    </r>
    <r>
      <rPr>
        <b/>
        <sz val="12"/>
        <color theme="1"/>
        <rFont val="Calibri"/>
        <family val="2"/>
        <scheme val="minor"/>
      </rPr>
      <t xml:space="preserve"> N</t>
    </r>
  </si>
  <si>
    <t xml:space="preserve">New constraint that we need to select 20 or more pieces to display in the exhibit.  </t>
  </si>
  <si>
    <t xml:space="preserve">New Constraint: The patron wants all of Rita’s pieces displayed.  </t>
  </si>
  <si>
    <t>Objective Function</t>
  </si>
  <si>
    <t>Min (Objective 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</si>
</sst>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"/>
      <name val="Calibri (Body)"/>
    </font>
    <font>
      <b/>
      <u/>
      <sz val="12"/>
      <color theme="1"/>
      <name val="Calibri (Body)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/>
    <xf numFmtId="44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4" fillId="0" borderId="0" xfId="2" applyFont="1"/>
    <xf numFmtId="0" fontId="4" fillId="0" borderId="0" xfId="2" applyFont="1" applyAlignment="1">
      <alignment horizontal="right"/>
    </xf>
    <xf numFmtId="0" fontId="4" fillId="3" borderId="0" xfId="2" applyFont="1" applyFill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4" fillId="4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/>
    </xf>
    <xf numFmtId="0" fontId="4" fillId="2" borderId="5" xfId="2" applyFont="1" applyFill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5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center"/>
    </xf>
    <xf numFmtId="0" fontId="0" fillId="0" borderId="0" xfId="3" applyNumberFormat="1" applyFont="1"/>
    <xf numFmtId="0" fontId="4" fillId="3" borderId="3" xfId="2" applyFont="1" applyFill="1" applyBorder="1" applyAlignment="1">
      <alignment horizontal="center"/>
    </xf>
    <xf numFmtId="0" fontId="4" fillId="3" borderId="4" xfId="2" applyFont="1" applyFill="1" applyBorder="1" applyAlignment="1">
      <alignment horizontal="center"/>
    </xf>
    <xf numFmtId="0" fontId="4" fillId="0" borderId="5" xfId="2" applyFont="1" applyBorder="1"/>
    <xf numFmtId="0" fontId="5" fillId="0" borderId="6" xfId="2" applyFont="1" applyBorder="1" applyAlignment="1">
      <alignment horizontal="left"/>
    </xf>
    <xf numFmtId="0" fontId="4" fillId="3" borderId="0" xfId="2" applyFont="1" applyFill="1" applyAlignment="1">
      <alignment horizontal="right" vertical="top" textRotation="180"/>
    </xf>
    <xf numFmtId="0" fontId="5" fillId="0" borderId="0" xfId="2" applyFont="1" applyAlignment="1">
      <alignment horizontal="right" vertical="top" textRotation="180"/>
    </xf>
    <xf numFmtId="0" fontId="4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4" fillId="5" borderId="0" xfId="2" applyFont="1" applyFill="1" applyAlignment="1">
      <alignment horizontal="center" vertical="top"/>
    </xf>
    <xf numFmtId="164" fontId="0" fillId="0" borderId="0" xfId="0" applyNumberFormat="1" applyAlignment="1">
      <alignment horizontal="left"/>
    </xf>
    <xf numFmtId="164" fontId="7" fillId="0" borderId="0" xfId="1" applyNumberFormat="1" applyFont="1" applyAlignment="1">
      <alignment horizontal="center"/>
    </xf>
    <xf numFmtId="0" fontId="7" fillId="0" borderId="0" xfId="1" applyNumberFormat="1" applyFont="1" applyAlignment="1">
      <alignment horizontal="left"/>
    </xf>
    <xf numFmtId="0" fontId="7" fillId="0" borderId="0" xfId="0" applyFont="1"/>
    <xf numFmtId="164" fontId="7" fillId="0" borderId="0" xfId="1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0" fillId="0" borderId="0" xfId="0" applyFont="1"/>
    <xf numFmtId="0" fontId="4" fillId="4" borderId="1" xfId="2" applyFont="1" applyFill="1" applyBorder="1" applyAlignment="1">
      <alignment horizontal="center"/>
    </xf>
    <xf numFmtId="0" fontId="5" fillId="0" borderId="6" xfId="2" applyFont="1" applyBorder="1" applyAlignment="1">
      <alignment horizontal="center"/>
    </xf>
    <xf numFmtId="165" fontId="0" fillId="0" borderId="0" xfId="0" applyNumberFormat="1" applyAlignment="1"/>
  </cellXfs>
  <cellStyles count="4">
    <cellStyle name="Comma" xfId="1" builtinId="3"/>
    <cellStyle name="Currency" xfId="3" builtinId="4"/>
    <cellStyle name="Normal" xfId="0" builtinId="0"/>
    <cellStyle name="Normal 2" xfId="2" xr:uid="{AAE5C8F7-EF16-BA45-9C7C-B13B89BE05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3931920</xdr:colOff>
      <xdr:row>0</xdr:row>
      <xdr:rowOff>210589</xdr:rowOff>
    </xdr:from>
    <xdr:to>
      <xdr:col>44</xdr:col>
      <xdr:colOff>772160</xdr:colOff>
      <xdr:row>1</xdr:row>
      <xdr:rowOff>1219200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F847AB-09A0-FC4A-979B-EDF3EAF04219}"/>
            </a:ext>
          </a:extLst>
        </xdr:cNvPr>
        <xdr:cNvSpPr txBox="1"/>
      </xdr:nvSpPr>
      <xdr:spPr>
        <a:xfrm>
          <a:off x="19283680" y="210589"/>
          <a:ext cx="6441440" cy="19738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Ash wants at least one wire-mesh sculpture displayed if a computer-generated drawing is displayed.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have three wire-mesh sculptures available and two computer-generated drawings available.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Thus, if we include either one or two computer-generated drawings, we have to include at least one wire-mesh sculpture.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Therefore, we constrain the total number of wire-mesh sculptures (total) to be at least (1/2) time the total number of computer-generated drawings.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</a:t>
          </a:r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1/2(C) 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39</xdr:col>
      <xdr:colOff>3566160</xdr:colOff>
      <xdr:row>1</xdr:row>
      <xdr:rowOff>232295</xdr:rowOff>
    </xdr:from>
    <xdr:to>
      <xdr:col>39</xdr:col>
      <xdr:colOff>3931920</xdr:colOff>
      <xdr:row>5</xdr:row>
      <xdr:rowOff>121920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D88205B-3677-3748-A4CD-39390D6CE3D7}"/>
            </a:ext>
          </a:extLst>
        </xdr:cNvPr>
        <xdr:cNvCxnSpPr>
          <a:stCxn id="2" idx="1"/>
        </xdr:cNvCxnSpPr>
      </xdr:nvCxnSpPr>
      <xdr:spPr>
        <a:xfrm flipH="1">
          <a:off x="18917920" y="1197495"/>
          <a:ext cx="365760" cy="1921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4132250</xdr:colOff>
      <xdr:row>4</xdr:row>
      <xdr:rowOff>52645</xdr:rowOff>
    </xdr:from>
    <xdr:to>
      <xdr:col>45</xdr:col>
      <xdr:colOff>145144</xdr:colOff>
      <xdr:row>14</xdr:row>
      <xdr:rowOff>50800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07B102-4693-8845-8E41-244231A62F97}"/>
            </a:ext>
          </a:extLst>
        </xdr:cNvPr>
        <xdr:cNvSpPr txBox="1"/>
      </xdr:nvSpPr>
      <xdr:spPr>
        <a:xfrm>
          <a:off x="19363179" y="2837574"/>
          <a:ext cx="6454108" cy="1993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Ash wants at least one computer-generated drawing displayed if a wire-mesh sculpture is displayed.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have two computer-generated drawings available and three wire-mesh sculptures available.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Thus, if we include one, two, or three wire-mesh sculptures, we have to include either one or two computer-generated drawings.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Therefore, we constraint the total number of number of computer-generated drawings (total) to be at least (1/3) times the total wire-mesh sculptures.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</a:t>
          </a:r>
          <a:r>
            <a:rPr lang="en-US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1/3(W)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39</xdr:col>
      <xdr:colOff>3093357</xdr:colOff>
      <xdr:row>7</xdr:row>
      <xdr:rowOff>99786</xdr:rowOff>
    </xdr:from>
    <xdr:to>
      <xdr:col>39</xdr:col>
      <xdr:colOff>4132250</xdr:colOff>
      <xdr:row>9</xdr:row>
      <xdr:rowOff>51723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19C6D22-2828-9F48-8D6D-11234653435C}"/>
            </a:ext>
          </a:extLst>
        </xdr:cNvPr>
        <xdr:cNvCxnSpPr>
          <a:stCxn id="4" idx="1"/>
        </xdr:cNvCxnSpPr>
      </xdr:nvCxnSpPr>
      <xdr:spPr>
        <a:xfrm flipH="1" flipV="1">
          <a:off x="18324286" y="3483429"/>
          <a:ext cx="1038893" cy="3510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4126774</xdr:colOff>
      <xdr:row>14</xdr:row>
      <xdr:rowOff>146957</xdr:rowOff>
    </xdr:from>
    <xdr:to>
      <xdr:col>45</xdr:col>
      <xdr:colOff>121194</xdr:colOff>
      <xdr:row>17</xdr:row>
      <xdr:rowOff>167277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4D0FE06-AE1B-E1BF-AE5B-618CBB19D940}"/>
            </a:ext>
          </a:extLst>
        </xdr:cNvPr>
        <xdr:cNvSpPr txBox="1"/>
      </xdr:nvSpPr>
      <xdr:spPr>
        <a:xfrm>
          <a:off x="19357703" y="4927600"/>
          <a:ext cx="6435634" cy="619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Ash wants the number of paintings to be no greater than twice the number of other art forms.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2(O)</a:t>
          </a:r>
          <a:endParaRPr lang="en-US" sz="1100" b="1"/>
        </a:p>
      </xdr:txBody>
    </xdr:sp>
    <xdr:clientData/>
  </xdr:twoCellAnchor>
  <xdr:twoCellAnchor>
    <xdr:from>
      <xdr:col>39</xdr:col>
      <xdr:colOff>2367642</xdr:colOff>
      <xdr:row>12</xdr:row>
      <xdr:rowOff>108857</xdr:rowOff>
    </xdr:from>
    <xdr:to>
      <xdr:col>39</xdr:col>
      <xdr:colOff>4126774</xdr:colOff>
      <xdr:row>16</xdr:row>
      <xdr:rowOff>57331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A192C72-4EDF-B947-9261-214D8E3FCC7F}"/>
            </a:ext>
          </a:extLst>
        </xdr:cNvPr>
        <xdr:cNvCxnSpPr>
          <a:stCxn id="28" idx="1"/>
        </xdr:cNvCxnSpPr>
      </xdr:nvCxnSpPr>
      <xdr:spPr>
        <a:xfrm flipH="1" flipV="1">
          <a:off x="17598571" y="4490357"/>
          <a:ext cx="1759132" cy="7467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76201</xdr:colOff>
      <xdr:row>18</xdr:row>
      <xdr:rowOff>165464</xdr:rowOff>
    </xdr:from>
    <xdr:to>
      <xdr:col>45</xdr:col>
      <xdr:colOff>354875</xdr:colOff>
      <xdr:row>25</xdr:row>
      <xdr:rowOff>77652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1892081-B36B-B347-BAEF-90E0E159F926}"/>
            </a:ext>
          </a:extLst>
        </xdr:cNvPr>
        <xdr:cNvSpPr txBox="1"/>
      </xdr:nvSpPr>
      <xdr:spPr>
        <a:xfrm>
          <a:off x="21620844" y="5744393"/>
          <a:ext cx="4406174" cy="1309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Celeste wants to include at least one piece from a female artist for every two pieces included from a male artist.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total number of pieces from a female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artist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has to be greater-than-or-equal-to (1/2) times the total number of pieces by male artists.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1/2(M)</a:t>
          </a:r>
          <a:endParaRPr lang="en-US" sz="1100" b="1"/>
        </a:p>
      </xdr:txBody>
    </xdr:sp>
    <xdr:clientData/>
  </xdr:twoCellAnchor>
  <xdr:twoCellAnchor>
    <xdr:from>
      <xdr:col>39</xdr:col>
      <xdr:colOff>6077857</xdr:colOff>
      <xdr:row>19</xdr:row>
      <xdr:rowOff>90714</xdr:rowOff>
    </xdr:from>
    <xdr:to>
      <xdr:col>40</xdr:col>
      <xdr:colOff>76201</xdr:colOff>
      <xdr:row>22</xdr:row>
      <xdr:rowOff>21773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4EEB12F6-C216-1F46-9005-33B06BECE813}"/>
            </a:ext>
          </a:extLst>
        </xdr:cNvPr>
        <xdr:cNvCxnSpPr>
          <a:stCxn id="36" idx="1"/>
        </xdr:cNvCxnSpPr>
      </xdr:nvCxnSpPr>
      <xdr:spPr>
        <a:xfrm flipH="1" flipV="1">
          <a:off x="21308786" y="5869214"/>
          <a:ext cx="312058" cy="5297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428104</xdr:colOff>
      <xdr:row>0</xdr:row>
      <xdr:rowOff>247534</xdr:rowOff>
    </xdr:from>
    <xdr:to>
      <xdr:col>40</xdr:col>
      <xdr:colOff>450273</xdr:colOff>
      <xdr:row>1</xdr:row>
      <xdr:rowOff>958273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A89A56-E9FF-F342-B274-55B714ECA63C}"/>
            </a:ext>
          </a:extLst>
        </xdr:cNvPr>
        <xdr:cNvSpPr txBox="1"/>
      </xdr:nvSpPr>
      <xdr:spPr>
        <a:xfrm>
          <a:off x="14802195" y="247534"/>
          <a:ext cx="5737169" cy="16805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 b)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formulation of part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the same as the formulation in part (a) except that: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 The objective function from part (a) now becomes a constraint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2- The cost constraint from part (a) now becomes the objective function. 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Thus: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 We have the new constraint that we need to select 20 or more pieces to display in the exhibit.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2- We also have the new objective to minimize the cost of the exhibit.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737524</xdr:colOff>
      <xdr:row>1</xdr:row>
      <xdr:rowOff>889000</xdr:rowOff>
    </xdr:from>
    <xdr:to>
      <xdr:col>39</xdr:col>
      <xdr:colOff>2967181</xdr:colOff>
      <xdr:row>1</xdr:row>
      <xdr:rowOff>1214581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5140362-8822-0E47-BB29-E3EA3928560E}"/>
            </a:ext>
          </a:extLst>
        </xdr:cNvPr>
        <xdr:cNvSpPr txBox="1"/>
      </xdr:nvSpPr>
      <xdr:spPr>
        <a:xfrm>
          <a:off x="17028160" y="1858818"/>
          <a:ext cx="2229657" cy="3255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patron has to pay $1.8 million.</a:t>
          </a:r>
          <a:r>
            <a:rPr lang="en-US" b="1">
              <a:effectLst/>
            </a:rPr>
            <a:t> </a:t>
          </a:r>
          <a:endParaRPr lang="en-US" sz="1100" b="1"/>
        </a:p>
      </xdr:txBody>
    </xdr:sp>
    <xdr:clientData/>
  </xdr:twoCellAnchor>
  <xdr:twoCellAnchor>
    <xdr:from>
      <xdr:col>36</xdr:col>
      <xdr:colOff>692727</xdr:colOff>
      <xdr:row>1</xdr:row>
      <xdr:rowOff>1051791</xdr:rowOff>
    </xdr:from>
    <xdr:to>
      <xdr:col>39</xdr:col>
      <xdr:colOff>737524</xdr:colOff>
      <xdr:row>3</xdr:row>
      <xdr:rowOff>23091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F9EC032-8086-6F49-B878-4C969E05BE28}"/>
            </a:ext>
          </a:extLst>
        </xdr:cNvPr>
        <xdr:cNvCxnSpPr>
          <a:stCxn id="6" idx="1"/>
        </xdr:cNvCxnSpPr>
      </xdr:nvCxnSpPr>
      <xdr:spPr>
        <a:xfrm flipH="1">
          <a:off x="15066818" y="2021609"/>
          <a:ext cx="1961342" cy="622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103910</xdr:colOff>
      <xdr:row>0</xdr:row>
      <xdr:rowOff>542636</xdr:rowOff>
    </xdr:from>
    <xdr:to>
      <xdr:col>39</xdr:col>
      <xdr:colOff>3740728</xdr:colOff>
      <xdr:row>1</xdr:row>
      <xdr:rowOff>750454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1E3FEDC-208B-ECE9-53A1-45149B3BEBB0}"/>
            </a:ext>
          </a:extLst>
        </xdr:cNvPr>
        <xdr:cNvSpPr txBox="1"/>
      </xdr:nvSpPr>
      <xdr:spPr>
        <a:xfrm>
          <a:off x="14478001" y="542636"/>
          <a:ext cx="5553363" cy="11776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 c)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problem formulation is the same as that used in part (b).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new constraint is added, however.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patron wants all of Rita’s pieces displayed.  Rita has four pieces:  “Chaos Reigns,” “Who Has Control?,” “Domestication,” and “Innocence.”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A892-F1B8-064F-9F15-27A85C2748B4}">
  <dimension ref="A1:AN30"/>
  <sheetViews>
    <sheetView zoomScale="125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AM8" sqref="AM8"/>
    </sheetView>
  </sheetViews>
  <sheetFormatPr baseColWidth="10" defaultRowHeight="16" x14ac:dyDescent="0.2"/>
  <cols>
    <col min="1" max="1" width="35.83203125" bestFit="1" customWidth="1"/>
    <col min="2" max="10" width="4.1640625" bestFit="1" customWidth="1"/>
    <col min="11" max="35" width="4.33203125" bestFit="1" customWidth="1"/>
    <col min="36" max="36" width="3.1640625" bestFit="1" customWidth="1"/>
    <col min="37" max="37" width="5.83203125" bestFit="1" customWidth="1"/>
    <col min="38" max="38" width="4.5" bestFit="1" customWidth="1"/>
    <col min="39" max="39" width="5.83203125" bestFit="1" customWidth="1"/>
    <col min="40" max="40" width="82.83203125" bestFit="1" customWidth="1"/>
  </cols>
  <sheetData>
    <row r="1" spans="1:40" ht="76" customHeight="1" x14ac:dyDescent="0.2">
      <c r="A1" s="22" t="s">
        <v>81</v>
      </c>
      <c r="B1" s="21" t="s">
        <v>56</v>
      </c>
      <c r="C1" s="21" t="s">
        <v>56</v>
      </c>
      <c r="D1" s="21" t="s">
        <v>56</v>
      </c>
      <c r="E1" s="21" t="s">
        <v>50</v>
      </c>
      <c r="F1" s="21" t="s">
        <v>50</v>
      </c>
      <c r="G1" s="21" t="s">
        <v>50</v>
      </c>
      <c r="H1" s="21" t="s">
        <v>50</v>
      </c>
      <c r="I1" s="21" t="s">
        <v>47</v>
      </c>
      <c r="J1" s="21" t="s">
        <v>47</v>
      </c>
      <c r="K1" s="21" t="s">
        <v>44</v>
      </c>
      <c r="L1" s="21" t="s">
        <v>44</v>
      </c>
      <c r="M1" s="21" t="s">
        <v>41</v>
      </c>
      <c r="N1" s="21" t="s">
        <v>41</v>
      </c>
      <c r="O1" s="21" t="s">
        <v>38</v>
      </c>
      <c r="P1" s="21" t="s">
        <v>38</v>
      </c>
      <c r="Q1" s="21" t="s">
        <v>34</v>
      </c>
      <c r="R1" s="21" t="s">
        <v>34</v>
      </c>
      <c r="S1" s="21" t="s">
        <v>34</v>
      </c>
      <c r="T1" s="21" t="s">
        <v>30</v>
      </c>
      <c r="U1" s="21" t="s">
        <v>30</v>
      </c>
      <c r="V1" s="21" t="s">
        <v>30</v>
      </c>
      <c r="W1" s="21" t="s">
        <v>27</v>
      </c>
      <c r="X1" s="21" t="s">
        <v>27</v>
      </c>
      <c r="Y1" s="21" t="s">
        <v>23</v>
      </c>
      <c r="Z1" s="21" t="s">
        <v>23</v>
      </c>
      <c r="AA1" s="21" t="s">
        <v>23</v>
      </c>
      <c r="AB1" s="21" t="s">
        <v>20</v>
      </c>
      <c r="AC1" s="21" t="s">
        <v>20</v>
      </c>
      <c r="AD1" s="21" t="s">
        <v>17</v>
      </c>
      <c r="AE1" s="21" t="s">
        <v>17</v>
      </c>
      <c r="AF1" s="21" t="s">
        <v>12</v>
      </c>
      <c r="AG1" s="21" t="s">
        <v>12</v>
      </c>
      <c r="AH1" s="21" t="s">
        <v>12</v>
      </c>
      <c r="AI1" s="21" t="s">
        <v>12</v>
      </c>
    </row>
    <row r="2" spans="1:40" ht="112" thickBot="1" x14ac:dyDescent="0.25">
      <c r="A2" s="22" t="s">
        <v>80</v>
      </c>
      <c r="B2" s="21" t="s">
        <v>58</v>
      </c>
      <c r="C2" s="21" t="s">
        <v>57</v>
      </c>
      <c r="D2" s="21" t="s">
        <v>55</v>
      </c>
      <c r="E2" s="21" t="s">
        <v>53</v>
      </c>
      <c r="F2" s="21" t="s">
        <v>52</v>
      </c>
      <c r="G2" s="21" t="s">
        <v>51</v>
      </c>
      <c r="H2" s="21" t="s">
        <v>49</v>
      </c>
      <c r="I2" s="21" t="s">
        <v>48</v>
      </c>
      <c r="J2" s="21" t="s">
        <v>46</v>
      </c>
      <c r="K2" s="21" t="s">
        <v>45</v>
      </c>
      <c r="L2" s="21" t="s">
        <v>43</v>
      </c>
      <c r="M2" s="21" t="s">
        <v>42</v>
      </c>
      <c r="N2" s="21" t="s">
        <v>40</v>
      </c>
      <c r="O2" s="21" t="s">
        <v>39</v>
      </c>
      <c r="P2" s="21" t="s">
        <v>37</v>
      </c>
      <c r="Q2" s="21" t="s">
        <v>36</v>
      </c>
      <c r="R2" s="21" t="s">
        <v>35</v>
      </c>
      <c r="S2" s="21" t="s">
        <v>33</v>
      </c>
      <c r="T2" s="21" t="s">
        <v>32</v>
      </c>
      <c r="U2" s="21" t="s">
        <v>31</v>
      </c>
      <c r="V2" s="21" t="s">
        <v>29</v>
      </c>
      <c r="W2" s="21" t="s">
        <v>28</v>
      </c>
      <c r="X2" s="21" t="s">
        <v>26</v>
      </c>
      <c r="Y2" s="21" t="s">
        <v>25</v>
      </c>
      <c r="Z2" s="21" t="s">
        <v>24</v>
      </c>
      <c r="AA2" s="21" t="s">
        <v>22</v>
      </c>
      <c r="AB2" s="21" t="s">
        <v>21</v>
      </c>
      <c r="AC2" s="21" t="s">
        <v>19</v>
      </c>
      <c r="AD2" s="21" t="s">
        <v>18</v>
      </c>
      <c r="AE2" s="21" t="s">
        <v>16</v>
      </c>
      <c r="AF2" s="21" t="s">
        <v>15</v>
      </c>
      <c r="AG2" s="21" t="s">
        <v>14</v>
      </c>
      <c r="AH2" s="21" t="s">
        <v>13</v>
      </c>
      <c r="AI2" s="21" t="s">
        <v>11</v>
      </c>
      <c r="AK2" s="36" t="s">
        <v>106</v>
      </c>
      <c r="AL2" s="36"/>
      <c r="AM2" s="36"/>
      <c r="AN2" s="20" t="s">
        <v>105</v>
      </c>
    </row>
    <row r="3" spans="1:40" x14ac:dyDescent="0.2">
      <c r="A3" s="22"/>
      <c r="B3" s="26" t="s">
        <v>0</v>
      </c>
      <c r="C3" s="26" t="s">
        <v>1</v>
      </c>
      <c r="D3" s="26" t="s">
        <v>2</v>
      </c>
      <c r="E3" s="26" t="s">
        <v>3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107</v>
      </c>
      <c r="K3" s="26" t="s">
        <v>108</v>
      </c>
      <c r="L3" s="26" t="s">
        <v>109</v>
      </c>
      <c r="M3" s="26" t="s">
        <v>110</v>
      </c>
      <c r="N3" s="26" t="s">
        <v>111</v>
      </c>
      <c r="O3" s="26" t="s">
        <v>112</v>
      </c>
      <c r="P3" s="26" t="s">
        <v>113</v>
      </c>
      <c r="Q3" s="26" t="s">
        <v>114</v>
      </c>
      <c r="R3" s="26" t="s">
        <v>115</v>
      </c>
      <c r="S3" s="26" t="s">
        <v>116</v>
      </c>
      <c r="T3" s="26" t="s">
        <v>117</v>
      </c>
      <c r="U3" s="26" t="s">
        <v>118</v>
      </c>
      <c r="V3" s="26" t="s">
        <v>119</v>
      </c>
      <c r="W3" s="26" t="s">
        <v>120</v>
      </c>
      <c r="X3" s="26" t="s">
        <v>121</v>
      </c>
      <c r="Y3" s="26" t="s">
        <v>122</v>
      </c>
      <c r="Z3" s="26" t="s">
        <v>123</v>
      </c>
      <c r="AA3" s="26" t="s">
        <v>124</v>
      </c>
      <c r="AB3" s="26" t="s">
        <v>125</v>
      </c>
      <c r="AC3" s="26" t="s">
        <v>126</v>
      </c>
      <c r="AD3" s="26" t="s">
        <v>127</v>
      </c>
      <c r="AE3" s="26" t="s">
        <v>128</v>
      </c>
      <c r="AF3" s="26" t="s">
        <v>129</v>
      </c>
      <c r="AG3" s="26" t="s">
        <v>130</v>
      </c>
      <c r="AH3" s="26" t="s">
        <v>131</v>
      </c>
      <c r="AI3" s="26" t="s">
        <v>132</v>
      </c>
      <c r="AK3" s="24"/>
      <c r="AL3" s="24"/>
      <c r="AM3" s="24"/>
      <c r="AN3" s="25"/>
    </row>
    <row r="4" spans="1:40" x14ac:dyDescent="0.2">
      <c r="A4" s="19" t="s">
        <v>79</v>
      </c>
      <c r="B4" s="18">
        <v>300</v>
      </c>
      <c r="C4" s="18">
        <v>250</v>
      </c>
      <c r="D4" s="18">
        <v>125</v>
      </c>
      <c r="E4" s="18">
        <v>400</v>
      </c>
      <c r="F4" s="18">
        <v>500</v>
      </c>
      <c r="G4" s="18">
        <v>400</v>
      </c>
      <c r="H4" s="18">
        <v>550</v>
      </c>
      <c r="I4" s="18">
        <v>700</v>
      </c>
      <c r="J4" s="18">
        <v>575</v>
      </c>
      <c r="K4" s="18">
        <v>200</v>
      </c>
      <c r="L4" s="18">
        <v>225</v>
      </c>
      <c r="M4" s="18">
        <v>150</v>
      </c>
      <c r="N4" s="18">
        <v>150</v>
      </c>
      <c r="O4" s="18">
        <v>850</v>
      </c>
      <c r="P4" s="18">
        <v>750</v>
      </c>
      <c r="Q4" s="18">
        <v>400</v>
      </c>
      <c r="R4" s="18">
        <v>175</v>
      </c>
      <c r="S4" s="18">
        <v>450</v>
      </c>
      <c r="T4" s="18">
        <v>500</v>
      </c>
      <c r="U4" s="18">
        <v>500</v>
      </c>
      <c r="V4" s="18">
        <v>500</v>
      </c>
      <c r="W4" s="18">
        <v>650</v>
      </c>
      <c r="X4" s="18">
        <v>650</v>
      </c>
      <c r="Y4" s="18">
        <v>250</v>
      </c>
      <c r="Z4" s="18">
        <v>350</v>
      </c>
      <c r="AA4" s="18">
        <v>450</v>
      </c>
      <c r="AB4" s="18">
        <v>400</v>
      </c>
      <c r="AC4" s="18">
        <v>400</v>
      </c>
      <c r="AD4" s="18">
        <v>300</v>
      </c>
      <c r="AE4" s="18">
        <v>300</v>
      </c>
      <c r="AF4" s="18">
        <v>50</v>
      </c>
      <c r="AG4" s="18">
        <v>50</v>
      </c>
      <c r="AH4" s="18">
        <v>50</v>
      </c>
      <c r="AI4" s="17">
        <v>50</v>
      </c>
      <c r="AJ4" s="23"/>
      <c r="AK4" s="16">
        <f t="shared" ref="AK4:AK26" si="0">SUMPRODUCT(B4:AI4,$B$28:$AI$28)</f>
        <v>3950</v>
      </c>
      <c r="AL4" s="15" t="s">
        <v>4</v>
      </c>
      <c r="AM4" s="14">
        <v>4000</v>
      </c>
      <c r="AN4" t="s">
        <v>104</v>
      </c>
    </row>
    <row r="5" spans="1:40" x14ac:dyDescent="0.2">
      <c r="A5" s="2" t="s">
        <v>78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1</v>
      </c>
      <c r="AE5" s="4">
        <v>1</v>
      </c>
      <c r="AF5" s="4">
        <v>0</v>
      </c>
      <c r="AG5" s="4">
        <v>0</v>
      </c>
      <c r="AH5" s="4">
        <v>0</v>
      </c>
      <c r="AI5" s="4">
        <v>0</v>
      </c>
      <c r="AJ5" s="23"/>
      <c r="AK5" s="12">
        <f t="shared" si="0"/>
        <v>1</v>
      </c>
      <c r="AL5" s="1" t="s">
        <v>6</v>
      </c>
      <c r="AM5" s="11">
        <v>1</v>
      </c>
      <c r="AN5" t="s">
        <v>103</v>
      </c>
    </row>
    <row r="6" spans="1:40" x14ac:dyDescent="0.2">
      <c r="A6" s="2" t="s">
        <v>77</v>
      </c>
      <c r="B6" s="4">
        <v>1</v>
      </c>
      <c r="C6" s="4">
        <v>1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23"/>
      <c r="AK6" s="12">
        <f t="shared" si="0"/>
        <v>1</v>
      </c>
      <c r="AL6" s="1" t="s">
        <v>5</v>
      </c>
      <c r="AM6" s="37">
        <f>0.5*AK7</f>
        <v>0.5</v>
      </c>
      <c r="AN6" t="s">
        <v>135</v>
      </c>
    </row>
    <row r="7" spans="1:40" x14ac:dyDescent="0.2">
      <c r="A7" s="2" t="s">
        <v>76</v>
      </c>
      <c r="B7" s="4">
        <v>0</v>
      </c>
      <c r="C7" s="4">
        <v>0</v>
      </c>
      <c r="D7" s="4">
        <v>0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23"/>
      <c r="AK7" s="12">
        <f>SUMPRODUCT(B7:AI7,$B$28:$AI$28)</f>
        <v>1</v>
      </c>
      <c r="AL7" s="1" t="s">
        <v>5</v>
      </c>
      <c r="AM7" s="11">
        <f>0.33*AK6</f>
        <v>0.33</v>
      </c>
      <c r="AN7" t="s">
        <v>136</v>
      </c>
    </row>
    <row r="8" spans="1:40" x14ac:dyDescent="0.2">
      <c r="A8" s="2" t="s">
        <v>75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23"/>
      <c r="AK8" s="12">
        <f t="shared" si="0"/>
        <v>1</v>
      </c>
      <c r="AL8" s="1" t="s">
        <v>5</v>
      </c>
      <c r="AM8" s="11">
        <v>1</v>
      </c>
      <c r="AN8" t="s">
        <v>102</v>
      </c>
    </row>
    <row r="9" spans="1:40" x14ac:dyDescent="0.2">
      <c r="A9" s="2" t="s">
        <v>74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1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23"/>
      <c r="AK9" s="12">
        <f t="shared" si="0"/>
        <v>1</v>
      </c>
      <c r="AL9" s="1" t="s">
        <v>5</v>
      </c>
      <c r="AM9" s="11">
        <v>1</v>
      </c>
      <c r="AN9" t="s">
        <v>101</v>
      </c>
    </row>
    <row r="10" spans="1:40" x14ac:dyDescent="0.2">
      <c r="A10" s="2" t="s">
        <v>73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23"/>
      <c r="AK10" s="12">
        <f t="shared" si="0"/>
        <v>1</v>
      </c>
      <c r="AL10" s="1" t="s">
        <v>5</v>
      </c>
      <c r="AM10" s="11">
        <v>1</v>
      </c>
      <c r="AN10" t="s">
        <v>100</v>
      </c>
    </row>
    <row r="11" spans="1:40" x14ac:dyDescent="0.2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1</v>
      </c>
      <c r="AG11" s="4">
        <v>1</v>
      </c>
      <c r="AH11" s="4">
        <v>1</v>
      </c>
      <c r="AI11" s="4">
        <v>1</v>
      </c>
      <c r="AJ11" s="23"/>
      <c r="AK11" s="12">
        <f t="shared" si="0"/>
        <v>6</v>
      </c>
      <c r="AL11" s="1" t="s">
        <v>5</v>
      </c>
      <c r="AM11" s="11">
        <v>1</v>
      </c>
      <c r="AN11" t="s">
        <v>99</v>
      </c>
    </row>
    <row r="12" spans="1:40" x14ac:dyDescent="0.2">
      <c r="A12" s="2" t="s">
        <v>71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1</v>
      </c>
      <c r="N12" s="4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</v>
      </c>
      <c r="X12" s="4">
        <v>1</v>
      </c>
      <c r="Y12" s="4">
        <v>0</v>
      </c>
      <c r="Z12" s="4">
        <v>0</v>
      </c>
      <c r="AA12" s="4">
        <v>1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23"/>
      <c r="AK12" s="12">
        <f t="shared" si="0"/>
        <v>1</v>
      </c>
      <c r="AL12" s="1" t="s">
        <v>5</v>
      </c>
      <c r="AM12" s="11">
        <v>1</v>
      </c>
      <c r="AN12" t="s">
        <v>98</v>
      </c>
    </row>
    <row r="13" spans="1:40" x14ac:dyDescent="0.2">
      <c r="A13" s="2" t="s">
        <v>70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0</v>
      </c>
      <c r="R13" s="4">
        <v>0</v>
      </c>
      <c r="S13" s="4">
        <v>0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0</v>
      </c>
      <c r="Z13" s="4">
        <v>0</v>
      </c>
      <c r="AA13" s="4">
        <v>1</v>
      </c>
      <c r="AB13" s="4">
        <v>1</v>
      </c>
      <c r="AC13" s="4">
        <v>1</v>
      </c>
      <c r="AD13" s="4">
        <v>0</v>
      </c>
      <c r="AE13" s="4">
        <v>0</v>
      </c>
      <c r="AF13" s="4">
        <v>1</v>
      </c>
      <c r="AG13" s="4">
        <v>1</v>
      </c>
      <c r="AH13" s="4">
        <v>1</v>
      </c>
      <c r="AI13" s="4">
        <v>1</v>
      </c>
      <c r="AJ13" s="23"/>
      <c r="AK13" s="12">
        <f t="shared" si="0"/>
        <v>10</v>
      </c>
      <c r="AL13" s="1" t="s">
        <v>4</v>
      </c>
      <c r="AM13" s="27">
        <f>2*AK14</f>
        <v>10</v>
      </c>
      <c r="AN13" t="s">
        <v>137</v>
      </c>
    </row>
    <row r="14" spans="1:40" x14ac:dyDescent="0.2">
      <c r="A14" s="2" t="s">
        <v>69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1</v>
      </c>
      <c r="R14" s="4">
        <v>1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1</v>
      </c>
      <c r="Z14" s="4">
        <v>1</v>
      </c>
      <c r="AA14" s="4">
        <v>0</v>
      </c>
      <c r="AB14" s="4">
        <v>0</v>
      </c>
      <c r="AC14" s="4">
        <v>0</v>
      </c>
      <c r="AD14" s="4">
        <v>1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  <c r="AJ14" s="23"/>
      <c r="AK14" s="12">
        <f t="shared" si="0"/>
        <v>5</v>
      </c>
      <c r="AL14" s="1"/>
      <c r="AM14" s="11"/>
    </row>
    <row r="15" spans="1:40" x14ac:dyDescent="0.2">
      <c r="A15" s="2" t="s">
        <v>68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1</v>
      </c>
      <c r="AG15" s="4">
        <v>1</v>
      </c>
      <c r="AH15" s="4">
        <v>1</v>
      </c>
      <c r="AI15" s="4">
        <v>1</v>
      </c>
      <c r="AJ15" s="23"/>
      <c r="AK15" s="12">
        <f t="shared" si="0"/>
        <v>4</v>
      </c>
      <c r="AL15" s="1" t="s">
        <v>6</v>
      </c>
      <c r="AM15" s="11">
        <v>4</v>
      </c>
      <c r="AN15" t="s">
        <v>96</v>
      </c>
    </row>
    <row r="16" spans="1:40" x14ac:dyDescent="0.2">
      <c r="A16" s="2" t="s">
        <v>67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23"/>
      <c r="AK16" s="12">
        <f t="shared" si="0"/>
        <v>2</v>
      </c>
      <c r="AL16" s="1" t="s">
        <v>6</v>
      </c>
      <c r="AM16" s="11">
        <v>2</v>
      </c>
      <c r="AN16" t="s">
        <v>95</v>
      </c>
    </row>
    <row r="17" spans="1:40" x14ac:dyDescent="0.2">
      <c r="A17" s="2" t="s">
        <v>66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23"/>
      <c r="AK17" s="12">
        <f t="shared" si="0"/>
        <v>1</v>
      </c>
      <c r="AL17" s="1" t="s">
        <v>5</v>
      </c>
      <c r="AM17" s="11">
        <v>1</v>
      </c>
      <c r="AN17" t="s">
        <v>94</v>
      </c>
    </row>
    <row r="18" spans="1:40" x14ac:dyDescent="0.2">
      <c r="A18" s="2" t="s">
        <v>65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1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23"/>
      <c r="AK18" s="12">
        <f>SUMPRODUCT(B18:AI18,$B$28:$AI$28)</f>
        <v>1</v>
      </c>
      <c r="AL18" s="1" t="s">
        <v>5</v>
      </c>
      <c r="AM18" s="11">
        <v>1</v>
      </c>
      <c r="AN18" t="s">
        <v>93</v>
      </c>
    </row>
    <row r="19" spans="1:40" x14ac:dyDescent="0.2">
      <c r="A19" s="2" t="s">
        <v>64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1</v>
      </c>
      <c r="AE19" s="4">
        <v>1</v>
      </c>
      <c r="AF19" s="4">
        <v>0</v>
      </c>
      <c r="AG19" s="4">
        <v>0</v>
      </c>
      <c r="AH19" s="4">
        <v>0</v>
      </c>
      <c r="AI19" s="4">
        <v>0</v>
      </c>
      <c r="AJ19" s="23"/>
      <c r="AK19" s="12">
        <f>SUMPRODUCT(B19:AI19,$B$28:$AI$28)</f>
        <v>0</v>
      </c>
      <c r="AL19" s="1" t="s">
        <v>4</v>
      </c>
      <c r="AM19" s="11">
        <v>1</v>
      </c>
      <c r="AN19" t="s">
        <v>92</v>
      </c>
    </row>
    <row r="20" spans="1:40" x14ac:dyDescent="0.2">
      <c r="A20" s="2" t="s">
        <v>63</v>
      </c>
      <c r="B20" s="4">
        <v>0</v>
      </c>
      <c r="C20" s="4">
        <v>0</v>
      </c>
      <c r="D20" s="4">
        <v>0</v>
      </c>
      <c r="E20" s="4">
        <v>1</v>
      </c>
      <c r="F20" s="4">
        <v>1</v>
      </c>
      <c r="G20" s="4">
        <v>1</v>
      </c>
      <c r="H20" s="4">
        <v>1</v>
      </c>
      <c r="I20" s="4">
        <v>0</v>
      </c>
      <c r="J20" s="4">
        <v>0</v>
      </c>
      <c r="K20" s="4">
        <v>1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1</v>
      </c>
      <c r="R20" s="4">
        <v>1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1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23"/>
      <c r="AK20" s="12">
        <f>SUMPRODUCT(B20:AI20,$B$28:$AI$28)</f>
        <v>5</v>
      </c>
      <c r="AL20" s="1" t="s">
        <v>5</v>
      </c>
      <c r="AM20" s="13">
        <f>0.5*AK21</f>
        <v>5</v>
      </c>
      <c r="AN20" t="s">
        <v>138</v>
      </c>
    </row>
    <row r="21" spans="1:40" x14ac:dyDescent="0.2">
      <c r="A21" s="2" t="s">
        <v>62</v>
      </c>
      <c r="B21" s="4">
        <v>1</v>
      </c>
      <c r="C21" s="4">
        <v>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4">
        <v>1</v>
      </c>
      <c r="K21" s="4">
        <v>0</v>
      </c>
      <c r="L21" s="4">
        <v>0</v>
      </c>
      <c r="M21" s="4">
        <v>1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0</v>
      </c>
      <c r="AC21" s="4">
        <v>0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23"/>
      <c r="AK21" s="12">
        <f t="shared" si="0"/>
        <v>10</v>
      </c>
      <c r="AL21" s="1"/>
      <c r="AM21" s="11"/>
    </row>
    <row r="22" spans="1:40" x14ac:dyDescent="0.2">
      <c r="A22" s="2" t="s">
        <v>61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23"/>
      <c r="AK22" s="12">
        <f t="shared" si="0"/>
        <v>1</v>
      </c>
      <c r="AL22" s="1" t="s">
        <v>5</v>
      </c>
      <c r="AM22" s="11">
        <v>1</v>
      </c>
      <c r="AN22" t="s">
        <v>90</v>
      </c>
    </row>
    <row r="23" spans="1:40" x14ac:dyDescent="0.2">
      <c r="A23" s="2" t="s">
        <v>60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1</v>
      </c>
      <c r="Z23" s="4">
        <v>1</v>
      </c>
      <c r="AA23" s="4">
        <v>1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23"/>
      <c r="AK23" s="12">
        <f t="shared" si="0"/>
        <v>1</v>
      </c>
      <c r="AL23" s="1" t="s">
        <v>5</v>
      </c>
      <c r="AM23" s="11">
        <v>1</v>
      </c>
      <c r="AN23" t="s">
        <v>89</v>
      </c>
    </row>
    <row r="24" spans="1:40" x14ac:dyDescent="0.2">
      <c r="A24" s="2" t="s">
        <v>59</v>
      </c>
      <c r="B24" s="4">
        <v>0</v>
      </c>
      <c r="C24" s="4">
        <v>0</v>
      </c>
      <c r="D24" s="4">
        <v>0</v>
      </c>
      <c r="E24" s="4">
        <v>1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1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23"/>
      <c r="AK24" s="12">
        <f t="shared" si="0"/>
        <v>1</v>
      </c>
      <c r="AL24" s="1" t="s">
        <v>5</v>
      </c>
      <c r="AM24" s="11">
        <v>1</v>
      </c>
      <c r="AN24" t="s">
        <v>88</v>
      </c>
    </row>
    <row r="25" spans="1:40" x14ac:dyDescent="0.2">
      <c r="A25" s="2" t="s">
        <v>87</v>
      </c>
      <c r="B25" s="4">
        <v>1</v>
      </c>
      <c r="C25" s="4">
        <v>1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1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23"/>
      <c r="AK25" s="12">
        <f t="shared" si="0"/>
        <v>2</v>
      </c>
      <c r="AL25" s="1" t="s">
        <v>4</v>
      </c>
      <c r="AM25" s="11">
        <v>4</v>
      </c>
      <c r="AN25" t="s">
        <v>86</v>
      </c>
    </row>
    <row r="26" spans="1:40" x14ac:dyDescent="0.2">
      <c r="A26" s="2" t="s">
        <v>134</v>
      </c>
      <c r="B26" s="4">
        <v>0</v>
      </c>
      <c r="C26" s="4">
        <v>0</v>
      </c>
      <c r="D26" s="4">
        <v>0</v>
      </c>
      <c r="E26" s="4">
        <v>1</v>
      </c>
      <c r="F26" s="4">
        <v>1</v>
      </c>
      <c r="G26" s="4">
        <v>1</v>
      </c>
      <c r="H26" s="4">
        <v>1</v>
      </c>
      <c r="I26" s="4">
        <v>0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0</v>
      </c>
      <c r="S26" s="4">
        <v>0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23"/>
      <c r="AK26" s="12">
        <f t="shared" si="0"/>
        <v>13</v>
      </c>
      <c r="AL26" s="1" t="s">
        <v>4</v>
      </c>
      <c r="AM26" s="11">
        <v>20</v>
      </c>
      <c r="AN26" t="s">
        <v>84</v>
      </c>
    </row>
    <row r="27" spans="1:40" ht="17" thickBot="1" x14ac:dyDescent="0.25"/>
    <row r="28" spans="1:40" ht="17" thickBot="1" x14ac:dyDescent="0.25">
      <c r="A28" s="3" t="s">
        <v>54</v>
      </c>
      <c r="B28" s="10">
        <v>0</v>
      </c>
      <c r="C28" s="9">
        <v>0</v>
      </c>
      <c r="D28" s="9">
        <v>1</v>
      </c>
      <c r="E28" s="9">
        <v>1</v>
      </c>
      <c r="F28" s="9">
        <v>0</v>
      </c>
      <c r="G28" s="9">
        <v>0</v>
      </c>
      <c r="H28" s="9">
        <v>0</v>
      </c>
      <c r="I28" s="9">
        <v>0</v>
      </c>
      <c r="J28" s="9">
        <v>1</v>
      </c>
      <c r="K28" s="9">
        <v>1</v>
      </c>
      <c r="L28" s="9">
        <v>1</v>
      </c>
      <c r="M28" s="9">
        <v>0</v>
      </c>
      <c r="N28" s="9">
        <v>1</v>
      </c>
      <c r="O28" s="9">
        <v>0</v>
      </c>
      <c r="P28" s="9">
        <v>1</v>
      </c>
      <c r="Q28" s="9">
        <v>0</v>
      </c>
      <c r="R28" s="9">
        <v>1</v>
      </c>
      <c r="S28" s="9">
        <v>0</v>
      </c>
      <c r="T28" s="9">
        <v>0</v>
      </c>
      <c r="U28" s="9">
        <v>0</v>
      </c>
      <c r="V28" s="9">
        <v>1</v>
      </c>
      <c r="W28" s="9">
        <v>0</v>
      </c>
      <c r="X28" s="9">
        <v>0</v>
      </c>
      <c r="Y28" s="9">
        <v>1</v>
      </c>
      <c r="Z28" s="9">
        <v>0</v>
      </c>
      <c r="AA28" s="9">
        <v>0</v>
      </c>
      <c r="AB28" s="9">
        <v>1</v>
      </c>
      <c r="AC28" s="9">
        <v>0</v>
      </c>
      <c r="AD28" s="9">
        <v>0</v>
      </c>
      <c r="AE28" s="9">
        <v>0</v>
      </c>
      <c r="AF28" s="9">
        <v>1</v>
      </c>
      <c r="AG28" s="9">
        <v>1</v>
      </c>
      <c r="AH28" s="9">
        <v>1</v>
      </c>
      <c r="AI28" s="8">
        <v>1</v>
      </c>
      <c r="AJ28" s="7">
        <f>SUM(B28:AI28)</f>
        <v>15</v>
      </c>
    </row>
    <row r="29" spans="1:40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K29" s="6">
        <f>AK17</f>
        <v>1</v>
      </c>
      <c r="AL29" t="s">
        <v>6</v>
      </c>
      <c r="AM29" s="6">
        <f>AK18</f>
        <v>1</v>
      </c>
      <c r="AN29" t="s">
        <v>83</v>
      </c>
    </row>
    <row r="30" spans="1:40" x14ac:dyDescent="0.2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K30" s="6">
        <f>R28</f>
        <v>1</v>
      </c>
      <c r="AL30" t="s">
        <v>5</v>
      </c>
      <c r="AM30" s="5">
        <f>AE28</f>
        <v>0</v>
      </c>
      <c r="AN30" t="s">
        <v>139</v>
      </c>
    </row>
  </sheetData>
  <mergeCells count="1">
    <mergeCell ref="AK2:AM2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5B0C-F205-9E40-A456-3FB621222699}">
  <dimension ref="A1:AN30"/>
  <sheetViews>
    <sheetView zoomScale="113" workbookViewId="0">
      <pane xSplit="1" ySplit="3" topLeftCell="N4" activePane="bottomRight" state="frozen"/>
      <selection pane="topRight" activeCell="B1" sqref="B1"/>
      <selection pane="bottomLeft" activeCell="A4" sqref="A4"/>
      <selection pane="bottomRight" activeCell="AK28" sqref="AK28"/>
    </sheetView>
  </sheetViews>
  <sheetFormatPr baseColWidth="10" defaultRowHeight="16" x14ac:dyDescent="0.2"/>
  <cols>
    <col min="1" max="1" width="36.5" bestFit="1" customWidth="1"/>
    <col min="2" max="31" width="4.1640625" bestFit="1" customWidth="1"/>
    <col min="32" max="35" width="3.5" bestFit="1" customWidth="1"/>
    <col min="38" max="38" width="4.5" bestFit="1" customWidth="1"/>
    <col min="39" max="39" width="9.6640625" customWidth="1"/>
    <col min="40" max="40" width="49.83203125" bestFit="1" customWidth="1"/>
  </cols>
  <sheetData>
    <row r="1" spans="1:40" ht="76" customHeight="1" x14ac:dyDescent="0.2">
      <c r="A1" s="22" t="s">
        <v>81</v>
      </c>
      <c r="B1" s="21" t="s">
        <v>56</v>
      </c>
      <c r="C1" s="21" t="s">
        <v>56</v>
      </c>
      <c r="D1" s="21" t="s">
        <v>56</v>
      </c>
      <c r="E1" s="21" t="s">
        <v>50</v>
      </c>
      <c r="F1" s="21" t="s">
        <v>50</v>
      </c>
      <c r="G1" s="21" t="s">
        <v>50</v>
      </c>
      <c r="H1" s="21" t="s">
        <v>50</v>
      </c>
      <c r="I1" s="21" t="s">
        <v>47</v>
      </c>
      <c r="J1" s="21" t="s">
        <v>47</v>
      </c>
      <c r="K1" s="21" t="s">
        <v>44</v>
      </c>
      <c r="L1" s="21" t="s">
        <v>44</v>
      </c>
      <c r="M1" s="21" t="s">
        <v>41</v>
      </c>
      <c r="N1" s="21" t="s">
        <v>41</v>
      </c>
      <c r="O1" s="21" t="s">
        <v>38</v>
      </c>
      <c r="P1" s="21" t="s">
        <v>38</v>
      </c>
      <c r="Q1" s="21" t="s">
        <v>34</v>
      </c>
      <c r="R1" s="21" t="s">
        <v>34</v>
      </c>
      <c r="S1" s="21" t="s">
        <v>34</v>
      </c>
      <c r="T1" s="21" t="s">
        <v>30</v>
      </c>
      <c r="U1" s="21" t="s">
        <v>30</v>
      </c>
      <c r="V1" s="21" t="s">
        <v>30</v>
      </c>
      <c r="W1" s="21" t="s">
        <v>27</v>
      </c>
      <c r="X1" s="21" t="s">
        <v>27</v>
      </c>
      <c r="Y1" s="21" t="s">
        <v>23</v>
      </c>
      <c r="Z1" s="21" t="s">
        <v>23</v>
      </c>
      <c r="AA1" s="21" t="s">
        <v>23</v>
      </c>
      <c r="AB1" s="21" t="s">
        <v>20</v>
      </c>
      <c r="AC1" s="21" t="s">
        <v>20</v>
      </c>
      <c r="AD1" s="21" t="s">
        <v>17</v>
      </c>
      <c r="AE1" s="21" t="s">
        <v>17</v>
      </c>
      <c r="AF1" s="21" t="s">
        <v>12</v>
      </c>
      <c r="AG1" s="21" t="s">
        <v>12</v>
      </c>
      <c r="AH1" s="21" t="s">
        <v>12</v>
      </c>
      <c r="AI1" s="21" t="s">
        <v>12</v>
      </c>
    </row>
    <row r="2" spans="1:40" ht="113" thickBot="1" x14ac:dyDescent="0.25">
      <c r="A2" s="22" t="s">
        <v>80</v>
      </c>
      <c r="B2" s="21" t="s">
        <v>58</v>
      </c>
      <c r="C2" s="21" t="s">
        <v>57</v>
      </c>
      <c r="D2" s="21" t="s">
        <v>55</v>
      </c>
      <c r="E2" s="21" t="s">
        <v>53</v>
      </c>
      <c r="F2" s="21" t="s">
        <v>52</v>
      </c>
      <c r="G2" s="21" t="s">
        <v>51</v>
      </c>
      <c r="H2" s="21" t="s">
        <v>49</v>
      </c>
      <c r="I2" s="21" t="s">
        <v>48</v>
      </c>
      <c r="J2" s="21" t="s">
        <v>46</v>
      </c>
      <c r="K2" s="21" t="s">
        <v>45</v>
      </c>
      <c r="L2" s="21" t="s">
        <v>43</v>
      </c>
      <c r="M2" s="21" t="s">
        <v>42</v>
      </c>
      <c r="N2" s="21" t="s">
        <v>40</v>
      </c>
      <c r="O2" s="21" t="s">
        <v>39</v>
      </c>
      <c r="P2" s="21" t="s">
        <v>37</v>
      </c>
      <c r="Q2" s="21" t="s">
        <v>36</v>
      </c>
      <c r="R2" s="21" t="s">
        <v>35</v>
      </c>
      <c r="S2" s="21" t="s">
        <v>33</v>
      </c>
      <c r="T2" s="21" t="s">
        <v>32</v>
      </c>
      <c r="U2" s="21" t="s">
        <v>31</v>
      </c>
      <c r="V2" s="21" t="s">
        <v>29</v>
      </c>
      <c r="W2" s="21" t="s">
        <v>28</v>
      </c>
      <c r="X2" s="21" t="s">
        <v>26</v>
      </c>
      <c r="Y2" s="21" t="s">
        <v>25</v>
      </c>
      <c r="Z2" s="21" t="s">
        <v>24</v>
      </c>
      <c r="AA2" s="21" t="s">
        <v>22</v>
      </c>
      <c r="AB2" s="21" t="s">
        <v>21</v>
      </c>
      <c r="AC2" s="21" t="s">
        <v>19</v>
      </c>
      <c r="AD2" s="21" t="s">
        <v>18</v>
      </c>
      <c r="AE2" s="21" t="s">
        <v>16</v>
      </c>
      <c r="AF2" s="21" t="s">
        <v>15</v>
      </c>
      <c r="AG2" s="21" t="s">
        <v>14</v>
      </c>
      <c r="AH2" s="21" t="s">
        <v>13</v>
      </c>
      <c r="AI2" s="21" t="s">
        <v>11</v>
      </c>
      <c r="AK2" s="36" t="s">
        <v>106</v>
      </c>
      <c r="AL2" s="36"/>
      <c r="AM2" s="36"/>
      <c r="AN2" s="20" t="s">
        <v>105</v>
      </c>
    </row>
    <row r="3" spans="1:40" ht="17" thickBot="1" x14ac:dyDescent="0.25">
      <c r="A3" s="22"/>
      <c r="B3" s="26" t="s">
        <v>0</v>
      </c>
      <c r="C3" s="26" t="s">
        <v>1</v>
      </c>
      <c r="D3" s="26" t="s">
        <v>2</v>
      </c>
      <c r="E3" s="26" t="s">
        <v>3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107</v>
      </c>
      <c r="K3" s="26" t="s">
        <v>108</v>
      </c>
      <c r="L3" s="26" t="s">
        <v>109</v>
      </c>
      <c r="M3" s="26" t="s">
        <v>110</v>
      </c>
      <c r="N3" s="26" t="s">
        <v>111</v>
      </c>
      <c r="O3" s="26" t="s">
        <v>112</v>
      </c>
      <c r="P3" s="26" t="s">
        <v>113</v>
      </c>
      <c r="Q3" s="26" t="s">
        <v>114</v>
      </c>
      <c r="R3" s="26" t="s">
        <v>115</v>
      </c>
      <c r="S3" s="26" t="s">
        <v>116</v>
      </c>
      <c r="T3" s="26" t="s">
        <v>117</v>
      </c>
      <c r="U3" s="26" t="s">
        <v>118</v>
      </c>
      <c r="V3" s="26" t="s">
        <v>119</v>
      </c>
      <c r="W3" s="26" t="s">
        <v>120</v>
      </c>
      <c r="X3" s="26" t="s">
        <v>121</v>
      </c>
      <c r="Y3" s="26" t="s">
        <v>122</v>
      </c>
      <c r="Z3" s="26" t="s">
        <v>123</v>
      </c>
      <c r="AA3" s="26" t="s">
        <v>124</v>
      </c>
      <c r="AB3" s="26" t="s">
        <v>125</v>
      </c>
      <c r="AC3" s="26" t="s">
        <v>126</v>
      </c>
      <c r="AD3" s="26" t="s">
        <v>127</v>
      </c>
      <c r="AE3" s="26" t="s">
        <v>128</v>
      </c>
      <c r="AF3" s="26" t="s">
        <v>129</v>
      </c>
      <c r="AG3" s="26" t="s">
        <v>130</v>
      </c>
      <c r="AH3" s="26" t="s">
        <v>131</v>
      </c>
      <c r="AI3" s="26" t="s">
        <v>132</v>
      </c>
      <c r="AK3" s="24"/>
      <c r="AL3" s="24"/>
      <c r="AM3" s="24"/>
      <c r="AN3" s="25"/>
    </row>
    <row r="4" spans="1:40" ht="17" thickBot="1" x14ac:dyDescent="0.25">
      <c r="A4" s="19" t="s">
        <v>79</v>
      </c>
      <c r="B4" s="18">
        <v>300</v>
      </c>
      <c r="C4" s="18">
        <v>250</v>
      </c>
      <c r="D4" s="18">
        <v>125</v>
      </c>
      <c r="E4" s="18">
        <v>400</v>
      </c>
      <c r="F4" s="18">
        <v>500</v>
      </c>
      <c r="G4" s="18">
        <v>400</v>
      </c>
      <c r="H4" s="18">
        <v>550</v>
      </c>
      <c r="I4" s="18">
        <v>700</v>
      </c>
      <c r="J4" s="18">
        <v>575</v>
      </c>
      <c r="K4" s="18">
        <v>200</v>
      </c>
      <c r="L4" s="18">
        <v>225</v>
      </c>
      <c r="M4" s="18">
        <v>150</v>
      </c>
      <c r="N4" s="18">
        <v>150</v>
      </c>
      <c r="O4" s="18">
        <v>850</v>
      </c>
      <c r="P4" s="18">
        <v>750</v>
      </c>
      <c r="Q4" s="18">
        <v>400</v>
      </c>
      <c r="R4" s="18">
        <v>175</v>
      </c>
      <c r="S4" s="18">
        <v>450</v>
      </c>
      <c r="T4" s="18">
        <v>500</v>
      </c>
      <c r="U4" s="18">
        <v>500</v>
      </c>
      <c r="V4" s="18">
        <v>500</v>
      </c>
      <c r="W4" s="18">
        <v>650</v>
      </c>
      <c r="X4" s="18">
        <v>650</v>
      </c>
      <c r="Y4" s="18">
        <v>250</v>
      </c>
      <c r="Z4" s="18">
        <v>350</v>
      </c>
      <c r="AA4" s="18">
        <v>450</v>
      </c>
      <c r="AB4" s="18">
        <v>400</v>
      </c>
      <c r="AC4" s="18">
        <v>400</v>
      </c>
      <c r="AD4" s="18">
        <v>300</v>
      </c>
      <c r="AE4" s="18">
        <v>300</v>
      </c>
      <c r="AF4" s="18">
        <v>50</v>
      </c>
      <c r="AG4" s="18">
        <v>50</v>
      </c>
      <c r="AH4" s="18">
        <v>50</v>
      </c>
      <c r="AI4" s="17">
        <v>50</v>
      </c>
      <c r="AJ4" s="23"/>
      <c r="AK4" s="35">
        <f>SUMPRODUCT(B4:AI4,B28:AI28)</f>
        <v>5450</v>
      </c>
      <c r="AL4" s="28"/>
      <c r="AM4" s="29"/>
      <c r="AN4" s="30" t="s">
        <v>143</v>
      </c>
    </row>
    <row r="5" spans="1:40" x14ac:dyDescent="0.2">
      <c r="A5" s="2" t="s">
        <v>78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1</v>
      </c>
      <c r="AE5" s="4">
        <v>1</v>
      </c>
      <c r="AF5" s="4">
        <v>0</v>
      </c>
      <c r="AG5" s="4">
        <v>0</v>
      </c>
      <c r="AH5" s="4">
        <v>0</v>
      </c>
      <c r="AI5" s="4">
        <v>0</v>
      </c>
      <c r="AJ5" s="23"/>
      <c r="AK5" s="12">
        <f t="shared" ref="AK5:AK26" si="0">SUMPRODUCT(B5:AI5,$B$28:$AI$28)</f>
        <v>1</v>
      </c>
      <c r="AL5" s="1" t="s">
        <v>6</v>
      </c>
      <c r="AM5" s="11">
        <v>1</v>
      </c>
      <c r="AN5" t="s">
        <v>103</v>
      </c>
    </row>
    <row r="6" spans="1:40" x14ac:dyDescent="0.2">
      <c r="A6" s="2" t="s">
        <v>77</v>
      </c>
      <c r="B6" s="4">
        <v>1</v>
      </c>
      <c r="C6" s="4">
        <v>1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23"/>
      <c r="AK6" s="12">
        <f t="shared" si="0"/>
        <v>3</v>
      </c>
      <c r="AL6" s="1" t="s">
        <v>5</v>
      </c>
      <c r="AM6" s="13">
        <f>0.5*AK7</f>
        <v>0.5</v>
      </c>
      <c r="AN6" t="s">
        <v>135</v>
      </c>
    </row>
    <row r="7" spans="1:40" x14ac:dyDescent="0.2">
      <c r="A7" s="2" t="s">
        <v>76</v>
      </c>
      <c r="B7" s="4">
        <v>0</v>
      </c>
      <c r="C7" s="4">
        <v>0</v>
      </c>
      <c r="D7" s="4">
        <v>0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23"/>
      <c r="AK7" s="12">
        <f t="shared" si="0"/>
        <v>1</v>
      </c>
      <c r="AL7" s="1" t="s">
        <v>5</v>
      </c>
      <c r="AM7" s="11">
        <f>0.33*AK6</f>
        <v>0.99</v>
      </c>
      <c r="AN7" t="s">
        <v>136</v>
      </c>
    </row>
    <row r="8" spans="1:40" x14ac:dyDescent="0.2">
      <c r="A8" s="2" t="s">
        <v>75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23"/>
      <c r="AK8" s="12">
        <f t="shared" si="0"/>
        <v>1</v>
      </c>
      <c r="AL8" s="1" t="s">
        <v>5</v>
      </c>
      <c r="AM8" s="11">
        <v>1</v>
      </c>
      <c r="AN8" t="s">
        <v>102</v>
      </c>
    </row>
    <row r="9" spans="1:40" x14ac:dyDescent="0.2">
      <c r="A9" s="2" t="s">
        <v>74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1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23"/>
      <c r="AK9" s="12">
        <f t="shared" si="0"/>
        <v>2</v>
      </c>
      <c r="AL9" s="1" t="s">
        <v>5</v>
      </c>
      <c r="AM9" s="11">
        <v>1</v>
      </c>
      <c r="AN9" t="s">
        <v>101</v>
      </c>
    </row>
    <row r="10" spans="1:40" x14ac:dyDescent="0.2">
      <c r="A10" s="2" t="s">
        <v>73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23"/>
      <c r="AK10" s="12">
        <f t="shared" si="0"/>
        <v>1</v>
      </c>
      <c r="AL10" s="1" t="s">
        <v>5</v>
      </c>
      <c r="AM10" s="11">
        <v>1</v>
      </c>
      <c r="AN10" t="s">
        <v>100</v>
      </c>
    </row>
    <row r="11" spans="1:40" x14ac:dyDescent="0.2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1</v>
      </c>
      <c r="AG11" s="4">
        <v>1</v>
      </c>
      <c r="AH11" s="4">
        <v>1</v>
      </c>
      <c r="AI11" s="4">
        <v>1</v>
      </c>
      <c r="AJ11" s="23"/>
      <c r="AK11" s="12">
        <f t="shared" si="0"/>
        <v>6</v>
      </c>
      <c r="AL11" s="1" t="s">
        <v>5</v>
      </c>
      <c r="AM11" s="11">
        <v>1</v>
      </c>
      <c r="AN11" t="s">
        <v>99</v>
      </c>
    </row>
    <row r="12" spans="1:40" x14ac:dyDescent="0.2">
      <c r="A12" s="2" t="s">
        <v>71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1</v>
      </c>
      <c r="N12" s="4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</v>
      </c>
      <c r="X12" s="4">
        <v>1</v>
      </c>
      <c r="Y12" s="4">
        <v>0</v>
      </c>
      <c r="Z12" s="4">
        <v>0</v>
      </c>
      <c r="AA12" s="4">
        <v>1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23"/>
      <c r="AK12" s="12">
        <f t="shared" si="0"/>
        <v>2</v>
      </c>
      <c r="AL12" s="1" t="s">
        <v>5</v>
      </c>
      <c r="AM12" s="11">
        <v>1</v>
      </c>
      <c r="AN12" t="s">
        <v>98</v>
      </c>
    </row>
    <row r="13" spans="1:40" x14ac:dyDescent="0.2">
      <c r="A13" s="2" t="s">
        <v>70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0</v>
      </c>
      <c r="R13" s="4">
        <v>0</v>
      </c>
      <c r="S13" s="4">
        <v>0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0</v>
      </c>
      <c r="Z13" s="4">
        <v>0</v>
      </c>
      <c r="AA13" s="4">
        <v>1</v>
      </c>
      <c r="AB13" s="4">
        <v>1</v>
      </c>
      <c r="AC13" s="4">
        <v>1</v>
      </c>
      <c r="AD13" s="4">
        <v>0</v>
      </c>
      <c r="AE13" s="4">
        <v>0</v>
      </c>
      <c r="AF13" s="4">
        <v>1</v>
      </c>
      <c r="AG13" s="4">
        <v>1</v>
      </c>
      <c r="AH13" s="4">
        <v>1</v>
      </c>
      <c r="AI13" s="4">
        <v>1</v>
      </c>
      <c r="AJ13" s="23"/>
      <c r="AK13" s="12">
        <f t="shared" si="0"/>
        <v>12</v>
      </c>
      <c r="AL13" s="1" t="s">
        <v>4</v>
      </c>
      <c r="AM13" s="27">
        <f>2*AK14</f>
        <v>16</v>
      </c>
      <c r="AN13" t="s">
        <v>97</v>
      </c>
    </row>
    <row r="14" spans="1:40" x14ac:dyDescent="0.2">
      <c r="A14" s="2" t="s">
        <v>69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1</v>
      </c>
      <c r="R14" s="4">
        <v>1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1</v>
      </c>
      <c r="Z14" s="4">
        <v>1</v>
      </c>
      <c r="AA14" s="4">
        <v>0</v>
      </c>
      <c r="AB14" s="4">
        <v>0</v>
      </c>
      <c r="AC14" s="4">
        <v>0</v>
      </c>
      <c r="AD14" s="4">
        <v>1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  <c r="AJ14" s="23"/>
      <c r="AK14" s="12">
        <f t="shared" si="0"/>
        <v>8</v>
      </c>
      <c r="AL14" s="1"/>
      <c r="AM14" s="11"/>
    </row>
    <row r="15" spans="1:40" x14ac:dyDescent="0.2">
      <c r="A15" s="2" t="s">
        <v>68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1</v>
      </c>
      <c r="AG15" s="4">
        <v>1</v>
      </c>
      <c r="AH15" s="4">
        <v>1</v>
      </c>
      <c r="AI15" s="4">
        <v>1</v>
      </c>
      <c r="AJ15" s="23"/>
      <c r="AK15" s="12">
        <f t="shared" si="0"/>
        <v>4</v>
      </c>
      <c r="AL15" s="1" t="s">
        <v>6</v>
      </c>
      <c r="AM15" s="11">
        <v>4</v>
      </c>
      <c r="AN15" t="s">
        <v>96</v>
      </c>
    </row>
    <row r="16" spans="1:40" x14ac:dyDescent="0.2">
      <c r="A16" s="2" t="s">
        <v>67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23"/>
      <c r="AK16" s="12">
        <f t="shared" si="0"/>
        <v>2</v>
      </c>
      <c r="AL16" s="1" t="s">
        <v>6</v>
      </c>
      <c r="AM16" s="11">
        <v>2</v>
      </c>
      <c r="AN16" t="s">
        <v>95</v>
      </c>
    </row>
    <row r="17" spans="1:40" x14ac:dyDescent="0.2">
      <c r="A17" s="2" t="s">
        <v>66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23"/>
      <c r="AK17" s="12">
        <f t="shared" si="0"/>
        <v>1</v>
      </c>
      <c r="AL17" s="1" t="s">
        <v>5</v>
      </c>
      <c r="AM17" s="11">
        <v>1</v>
      </c>
      <c r="AN17" t="s">
        <v>94</v>
      </c>
    </row>
    <row r="18" spans="1:40" x14ac:dyDescent="0.2">
      <c r="A18" s="2" t="s">
        <v>65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1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23"/>
      <c r="AK18" s="12">
        <f>SUMPRODUCT(B18:AI18,$B$28:$AI$28)</f>
        <v>1</v>
      </c>
      <c r="AL18" s="1" t="s">
        <v>5</v>
      </c>
      <c r="AM18" s="11">
        <v>1</v>
      </c>
      <c r="AN18" t="s">
        <v>93</v>
      </c>
    </row>
    <row r="19" spans="1:40" x14ac:dyDescent="0.2">
      <c r="A19" s="2" t="s">
        <v>64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1</v>
      </c>
      <c r="AE19" s="4">
        <v>1</v>
      </c>
      <c r="AF19" s="4">
        <v>0</v>
      </c>
      <c r="AG19" s="4">
        <v>0</v>
      </c>
      <c r="AH19" s="4">
        <v>0</v>
      </c>
      <c r="AI19" s="4">
        <v>0</v>
      </c>
      <c r="AJ19" s="23"/>
      <c r="AK19" s="12">
        <f t="shared" si="0"/>
        <v>0</v>
      </c>
      <c r="AL19" s="1" t="s">
        <v>4</v>
      </c>
      <c r="AM19" s="11">
        <v>1</v>
      </c>
      <c r="AN19" t="s">
        <v>92</v>
      </c>
    </row>
    <row r="20" spans="1:40" x14ac:dyDescent="0.2">
      <c r="A20" s="2" t="s">
        <v>63</v>
      </c>
      <c r="B20" s="4">
        <v>0</v>
      </c>
      <c r="C20" s="4">
        <v>0</v>
      </c>
      <c r="D20" s="4">
        <v>0</v>
      </c>
      <c r="E20" s="4">
        <v>1</v>
      </c>
      <c r="F20" s="4">
        <v>1</v>
      </c>
      <c r="G20" s="4">
        <v>1</v>
      </c>
      <c r="H20" s="4">
        <v>1</v>
      </c>
      <c r="I20" s="4">
        <v>0</v>
      </c>
      <c r="J20" s="4">
        <v>0</v>
      </c>
      <c r="K20" s="4">
        <v>1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1</v>
      </c>
      <c r="R20" s="4">
        <v>1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1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23"/>
      <c r="AK20" s="12">
        <f>SUMPRODUCT(B20:AI20,$B$28:$AI$28)</f>
        <v>7</v>
      </c>
      <c r="AL20" s="1" t="s">
        <v>5</v>
      </c>
      <c r="AM20" s="13">
        <f>0.5*AK21</f>
        <v>6.5</v>
      </c>
      <c r="AN20" t="s">
        <v>91</v>
      </c>
    </row>
    <row r="21" spans="1:40" x14ac:dyDescent="0.2">
      <c r="A21" s="2" t="s">
        <v>62</v>
      </c>
      <c r="B21" s="4">
        <v>1</v>
      </c>
      <c r="C21" s="4">
        <v>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4">
        <v>1</v>
      </c>
      <c r="K21" s="4">
        <v>0</v>
      </c>
      <c r="L21" s="4">
        <v>0</v>
      </c>
      <c r="M21" s="4">
        <v>1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0</v>
      </c>
      <c r="AC21" s="4">
        <v>0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23"/>
      <c r="AK21" s="12">
        <f t="shared" si="0"/>
        <v>13</v>
      </c>
      <c r="AL21" s="1"/>
      <c r="AM21" s="11"/>
    </row>
    <row r="22" spans="1:40" x14ac:dyDescent="0.2">
      <c r="A22" s="2" t="s">
        <v>61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23"/>
      <c r="AK22" s="12">
        <f t="shared" si="0"/>
        <v>1</v>
      </c>
      <c r="AL22" s="1" t="s">
        <v>5</v>
      </c>
      <c r="AM22" s="11">
        <v>1</v>
      </c>
      <c r="AN22" t="s">
        <v>90</v>
      </c>
    </row>
    <row r="23" spans="1:40" x14ac:dyDescent="0.2">
      <c r="A23" s="2" t="s">
        <v>60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1</v>
      </c>
      <c r="Z23" s="4">
        <v>1</v>
      </c>
      <c r="AA23" s="4">
        <v>1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23"/>
      <c r="AK23" s="12">
        <f t="shared" si="0"/>
        <v>1</v>
      </c>
      <c r="AL23" s="1" t="s">
        <v>5</v>
      </c>
      <c r="AM23" s="11">
        <v>1</v>
      </c>
      <c r="AN23" t="s">
        <v>89</v>
      </c>
    </row>
    <row r="24" spans="1:40" x14ac:dyDescent="0.2">
      <c r="A24" s="2" t="s">
        <v>59</v>
      </c>
      <c r="B24" s="4">
        <v>0</v>
      </c>
      <c r="C24" s="4">
        <v>0</v>
      </c>
      <c r="D24" s="4">
        <v>0</v>
      </c>
      <c r="E24" s="4">
        <v>1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1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23"/>
      <c r="AK24" s="12">
        <f t="shared" si="0"/>
        <v>1</v>
      </c>
      <c r="AL24" s="1" t="s">
        <v>5</v>
      </c>
      <c r="AM24" s="11">
        <v>1</v>
      </c>
      <c r="AN24" t="s">
        <v>88</v>
      </c>
    </row>
    <row r="25" spans="1:40" x14ac:dyDescent="0.2">
      <c r="A25" s="2" t="s">
        <v>87</v>
      </c>
      <c r="B25" s="4">
        <v>1</v>
      </c>
      <c r="C25" s="4">
        <v>1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1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23"/>
      <c r="AK25" s="12">
        <f t="shared" si="0"/>
        <v>4</v>
      </c>
      <c r="AL25" s="1" t="s">
        <v>4</v>
      </c>
      <c r="AM25" s="11">
        <v>4</v>
      </c>
      <c r="AN25" t="s">
        <v>86</v>
      </c>
    </row>
    <row r="26" spans="1:40" x14ac:dyDescent="0.2">
      <c r="A26" s="2" t="s">
        <v>85</v>
      </c>
      <c r="B26" s="4">
        <v>0</v>
      </c>
      <c r="C26" s="4">
        <v>0</v>
      </c>
      <c r="D26" s="4">
        <v>0</v>
      </c>
      <c r="E26" s="4">
        <v>1</v>
      </c>
      <c r="F26" s="4">
        <v>1</v>
      </c>
      <c r="G26" s="4">
        <v>1</v>
      </c>
      <c r="H26" s="4">
        <v>1</v>
      </c>
      <c r="I26" s="4">
        <v>0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0</v>
      </c>
      <c r="S26" s="4">
        <v>0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23"/>
      <c r="AK26" s="12">
        <f t="shared" si="0"/>
        <v>16</v>
      </c>
      <c r="AL26" s="1" t="s">
        <v>4</v>
      </c>
      <c r="AM26" s="11">
        <v>20</v>
      </c>
      <c r="AN26" t="s">
        <v>84</v>
      </c>
    </row>
    <row r="28" spans="1:40" x14ac:dyDescent="0.2">
      <c r="A28" s="3" t="s">
        <v>54</v>
      </c>
      <c r="B28" s="10">
        <v>1</v>
      </c>
      <c r="C28" s="9">
        <v>1</v>
      </c>
      <c r="D28" s="9">
        <v>1</v>
      </c>
      <c r="E28" s="9">
        <v>1</v>
      </c>
      <c r="F28" s="9">
        <v>0</v>
      </c>
      <c r="G28" s="9">
        <v>1</v>
      </c>
      <c r="H28" s="9">
        <v>0</v>
      </c>
      <c r="I28" s="9">
        <v>0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0</v>
      </c>
      <c r="P28" s="9">
        <v>1</v>
      </c>
      <c r="Q28" s="9">
        <v>0</v>
      </c>
      <c r="R28" s="9">
        <v>1</v>
      </c>
      <c r="S28" s="9">
        <v>0</v>
      </c>
      <c r="T28" s="9">
        <v>0</v>
      </c>
      <c r="U28" s="9">
        <v>0</v>
      </c>
      <c r="V28" s="9">
        <v>1</v>
      </c>
      <c r="W28" s="9">
        <v>0</v>
      </c>
      <c r="X28" s="9">
        <v>0</v>
      </c>
      <c r="Y28" s="9">
        <v>1</v>
      </c>
      <c r="Z28" s="9">
        <v>0</v>
      </c>
      <c r="AA28" s="9">
        <v>0</v>
      </c>
      <c r="AB28" s="9">
        <v>1</v>
      </c>
      <c r="AC28" s="9">
        <v>1</v>
      </c>
      <c r="AD28" s="9">
        <v>0</v>
      </c>
      <c r="AE28" s="9">
        <v>0</v>
      </c>
      <c r="AF28" s="9">
        <v>1</v>
      </c>
      <c r="AG28" s="9">
        <v>1</v>
      </c>
      <c r="AH28" s="9">
        <v>1</v>
      </c>
      <c r="AI28" s="8">
        <v>1</v>
      </c>
      <c r="AJ28" s="23"/>
      <c r="AK28" s="31">
        <f>SUM(B28:AI28)</f>
        <v>20</v>
      </c>
      <c r="AL28" s="32" t="s">
        <v>5</v>
      </c>
      <c r="AM28" s="33">
        <v>20</v>
      </c>
      <c r="AN28" s="34" t="s">
        <v>140</v>
      </c>
    </row>
    <row r="29" spans="1:40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K29" s="6">
        <f>AK17</f>
        <v>1</v>
      </c>
      <c r="AL29" t="s">
        <v>6</v>
      </c>
      <c r="AM29" s="6">
        <f>AK18</f>
        <v>1</v>
      </c>
      <c r="AN29" t="s">
        <v>83</v>
      </c>
    </row>
    <row r="30" spans="1:40" x14ac:dyDescent="0.2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K30" s="6">
        <f>R28</f>
        <v>1</v>
      </c>
      <c r="AL30" t="s">
        <v>5</v>
      </c>
      <c r="AM30" s="5">
        <f>AE28</f>
        <v>0</v>
      </c>
      <c r="AN30" t="s">
        <v>82</v>
      </c>
    </row>
  </sheetData>
  <mergeCells count="1">
    <mergeCell ref="AK2:A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6EDB-108D-3748-9469-E351D2431D7B}">
  <dimension ref="A1:AN31"/>
  <sheetViews>
    <sheetView tabSelected="1" zoomScale="150" workbookViewId="0">
      <pane xSplit="1" ySplit="3" topLeftCell="AC4" activePane="bottomRight" state="frozen"/>
      <selection pane="topRight" activeCell="B1" sqref="B1"/>
      <selection pane="bottomLeft" activeCell="A4" sqref="A4"/>
      <selection pane="bottomRight" activeCell="AJ10" sqref="AJ10"/>
    </sheetView>
  </sheetViews>
  <sheetFormatPr baseColWidth="10" defaultRowHeight="16" x14ac:dyDescent="0.2"/>
  <cols>
    <col min="1" max="1" width="36.5" bestFit="1" customWidth="1"/>
    <col min="2" max="31" width="4.1640625" bestFit="1" customWidth="1"/>
    <col min="32" max="35" width="3.5" bestFit="1" customWidth="1"/>
    <col min="38" max="38" width="4.5" bestFit="1" customWidth="1"/>
    <col min="39" max="39" width="9.6640625" customWidth="1"/>
    <col min="40" max="40" width="49.83203125" bestFit="1" customWidth="1"/>
  </cols>
  <sheetData>
    <row r="1" spans="1:40" ht="76" customHeight="1" x14ac:dyDescent="0.2">
      <c r="A1" s="22" t="s">
        <v>81</v>
      </c>
      <c r="B1" s="21" t="s">
        <v>56</v>
      </c>
      <c r="C1" s="21" t="s">
        <v>56</v>
      </c>
      <c r="D1" s="21" t="s">
        <v>56</v>
      </c>
      <c r="E1" s="21" t="s">
        <v>50</v>
      </c>
      <c r="F1" s="21" t="s">
        <v>50</v>
      </c>
      <c r="G1" s="21" t="s">
        <v>50</v>
      </c>
      <c r="H1" s="21" t="s">
        <v>50</v>
      </c>
      <c r="I1" s="21" t="s">
        <v>47</v>
      </c>
      <c r="J1" s="21" t="s">
        <v>47</v>
      </c>
      <c r="K1" s="21" t="s">
        <v>44</v>
      </c>
      <c r="L1" s="21" t="s">
        <v>44</v>
      </c>
      <c r="M1" s="21" t="s">
        <v>41</v>
      </c>
      <c r="N1" s="21" t="s">
        <v>41</v>
      </c>
      <c r="O1" s="21" t="s">
        <v>38</v>
      </c>
      <c r="P1" s="21" t="s">
        <v>38</v>
      </c>
      <c r="Q1" s="21" t="s">
        <v>34</v>
      </c>
      <c r="R1" s="21" t="s">
        <v>34</v>
      </c>
      <c r="S1" s="21" t="s">
        <v>34</v>
      </c>
      <c r="T1" s="21" t="s">
        <v>30</v>
      </c>
      <c r="U1" s="21" t="s">
        <v>30</v>
      </c>
      <c r="V1" s="21" t="s">
        <v>30</v>
      </c>
      <c r="W1" s="21" t="s">
        <v>27</v>
      </c>
      <c r="X1" s="21" t="s">
        <v>27</v>
      </c>
      <c r="Y1" s="21" t="s">
        <v>23</v>
      </c>
      <c r="Z1" s="21" t="s">
        <v>23</v>
      </c>
      <c r="AA1" s="21" t="s">
        <v>23</v>
      </c>
      <c r="AB1" s="21" t="s">
        <v>20</v>
      </c>
      <c r="AC1" s="21" t="s">
        <v>20</v>
      </c>
      <c r="AD1" s="21" t="s">
        <v>17</v>
      </c>
      <c r="AE1" s="21" t="s">
        <v>17</v>
      </c>
      <c r="AF1" s="21" t="s">
        <v>12</v>
      </c>
      <c r="AG1" s="21" t="s">
        <v>12</v>
      </c>
      <c r="AH1" s="21" t="s">
        <v>12</v>
      </c>
      <c r="AI1" s="21" t="s">
        <v>12</v>
      </c>
    </row>
    <row r="2" spans="1:40" ht="113" thickBot="1" x14ac:dyDescent="0.25">
      <c r="A2" s="22" t="s">
        <v>80</v>
      </c>
      <c r="B2" s="21" t="s">
        <v>58</v>
      </c>
      <c r="C2" s="21" t="s">
        <v>57</v>
      </c>
      <c r="D2" s="21" t="s">
        <v>55</v>
      </c>
      <c r="E2" s="21" t="s">
        <v>53</v>
      </c>
      <c r="F2" s="21" t="s">
        <v>52</v>
      </c>
      <c r="G2" s="21" t="s">
        <v>51</v>
      </c>
      <c r="H2" s="21" t="s">
        <v>49</v>
      </c>
      <c r="I2" s="21" t="s">
        <v>48</v>
      </c>
      <c r="J2" s="21" t="s">
        <v>46</v>
      </c>
      <c r="K2" s="21" t="s">
        <v>45</v>
      </c>
      <c r="L2" s="21" t="s">
        <v>43</v>
      </c>
      <c r="M2" s="21" t="s">
        <v>42</v>
      </c>
      <c r="N2" s="21" t="s">
        <v>40</v>
      </c>
      <c r="O2" s="21" t="s">
        <v>39</v>
      </c>
      <c r="P2" s="21" t="s">
        <v>37</v>
      </c>
      <c r="Q2" s="21" t="s">
        <v>36</v>
      </c>
      <c r="R2" s="21" t="s">
        <v>35</v>
      </c>
      <c r="S2" s="21" t="s">
        <v>33</v>
      </c>
      <c r="T2" s="21" t="s">
        <v>32</v>
      </c>
      <c r="U2" s="21" t="s">
        <v>31</v>
      </c>
      <c r="V2" s="21" t="s">
        <v>29</v>
      </c>
      <c r="W2" s="21" t="s">
        <v>28</v>
      </c>
      <c r="X2" s="21" t="s">
        <v>26</v>
      </c>
      <c r="Y2" s="21" t="s">
        <v>25</v>
      </c>
      <c r="Z2" s="21" t="s">
        <v>24</v>
      </c>
      <c r="AA2" s="21" t="s">
        <v>22</v>
      </c>
      <c r="AB2" s="21" t="s">
        <v>21</v>
      </c>
      <c r="AC2" s="21" t="s">
        <v>19</v>
      </c>
      <c r="AD2" s="21" t="s">
        <v>18</v>
      </c>
      <c r="AE2" s="21" t="s">
        <v>16</v>
      </c>
      <c r="AF2" s="21" t="s">
        <v>15</v>
      </c>
      <c r="AG2" s="21" t="s">
        <v>14</v>
      </c>
      <c r="AH2" s="21" t="s">
        <v>13</v>
      </c>
      <c r="AI2" s="21" t="s">
        <v>11</v>
      </c>
      <c r="AK2" s="36" t="s">
        <v>106</v>
      </c>
      <c r="AL2" s="36"/>
      <c r="AM2" s="36"/>
      <c r="AN2" s="20" t="s">
        <v>105</v>
      </c>
    </row>
    <row r="3" spans="1:40" ht="17" thickBot="1" x14ac:dyDescent="0.25">
      <c r="A3" s="22"/>
      <c r="B3" s="26" t="s">
        <v>0</v>
      </c>
      <c r="C3" s="26" t="s">
        <v>1</v>
      </c>
      <c r="D3" s="26" t="s">
        <v>2</v>
      </c>
      <c r="E3" s="26" t="s">
        <v>3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107</v>
      </c>
      <c r="K3" s="26" t="s">
        <v>108</v>
      </c>
      <c r="L3" s="26" t="s">
        <v>109</v>
      </c>
      <c r="M3" s="26" t="s">
        <v>110</v>
      </c>
      <c r="N3" s="26" t="s">
        <v>111</v>
      </c>
      <c r="O3" s="26" t="s">
        <v>112</v>
      </c>
      <c r="P3" s="26" t="s">
        <v>113</v>
      </c>
      <c r="Q3" s="26" t="s">
        <v>114</v>
      </c>
      <c r="R3" s="26" t="s">
        <v>115</v>
      </c>
      <c r="S3" s="26" t="s">
        <v>116</v>
      </c>
      <c r="T3" s="26" t="s">
        <v>117</v>
      </c>
      <c r="U3" s="26" t="s">
        <v>118</v>
      </c>
      <c r="V3" s="26" t="s">
        <v>119</v>
      </c>
      <c r="W3" s="26" t="s">
        <v>120</v>
      </c>
      <c r="X3" s="26" t="s">
        <v>121</v>
      </c>
      <c r="Y3" s="26" t="s">
        <v>122</v>
      </c>
      <c r="Z3" s="26" t="s">
        <v>123</v>
      </c>
      <c r="AA3" s="26" t="s">
        <v>124</v>
      </c>
      <c r="AB3" s="26" t="s">
        <v>125</v>
      </c>
      <c r="AC3" s="26" t="s">
        <v>126</v>
      </c>
      <c r="AD3" s="26" t="s">
        <v>127</v>
      </c>
      <c r="AE3" s="26" t="s">
        <v>128</v>
      </c>
      <c r="AF3" s="26" t="s">
        <v>129</v>
      </c>
      <c r="AG3" s="26" t="s">
        <v>130</v>
      </c>
      <c r="AH3" s="26" t="s">
        <v>131</v>
      </c>
      <c r="AI3" s="26" t="s">
        <v>132</v>
      </c>
      <c r="AK3" s="24"/>
      <c r="AL3" s="24"/>
      <c r="AM3" s="24"/>
      <c r="AN3" s="25"/>
    </row>
    <row r="4" spans="1:40" ht="17" thickBot="1" x14ac:dyDescent="0.25">
      <c r="A4" s="19" t="s">
        <v>79</v>
      </c>
      <c r="B4" s="18">
        <v>300</v>
      </c>
      <c r="C4" s="18">
        <v>250</v>
      </c>
      <c r="D4" s="18">
        <v>125</v>
      </c>
      <c r="E4" s="18">
        <v>400</v>
      </c>
      <c r="F4" s="18">
        <v>500</v>
      </c>
      <c r="G4" s="18">
        <v>400</v>
      </c>
      <c r="H4" s="18">
        <v>550</v>
      </c>
      <c r="I4" s="18">
        <v>700</v>
      </c>
      <c r="J4" s="18">
        <v>575</v>
      </c>
      <c r="K4" s="18">
        <v>200</v>
      </c>
      <c r="L4" s="18">
        <v>225</v>
      </c>
      <c r="M4" s="18">
        <v>150</v>
      </c>
      <c r="N4" s="18">
        <v>150</v>
      </c>
      <c r="O4" s="18">
        <v>850</v>
      </c>
      <c r="P4" s="18">
        <v>750</v>
      </c>
      <c r="Q4" s="18">
        <v>400</v>
      </c>
      <c r="R4" s="18">
        <v>175</v>
      </c>
      <c r="S4" s="18">
        <v>450</v>
      </c>
      <c r="T4" s="18">
        <v>500</v>
      </c>
      <c r="U4" s="18">
        <v>500</v>
      </c>
      <c r="V4" s="18">
        <v>500</v>
      </c>
      <c r="W4" s="18">
        <v>650</v>
      </c>
      <c r="X4" s="18">
        <v>650</v>
      </c>
      <c r="Y4" s="18">
        <v>250</v>
      </c>
      <c r="Z4" s="18">
        <v>350</v>
      </c>
      <c r="AA4" s="18">
        <v>450</v>
      </c>
      <c r="AB4" s="18">
        <v>400</v>
      </c>
      <c r="AC4" s="18">
        <v>400</v>
      </c>
      <c r="AD4" s="18">
        <v>300</v>
      </c>
      <c r="AE4" s="18">
        <v>300</v>
      </c>
      <c r="AF4" s="18">
        <v>50</v>
      </c>
      <c r="AG4" s="18">
        <v>50</v>
      </c>
      <c r="AH4" s="18">
        <v>50</v>
      </c>
      <c r="AI4" s="17">
        <v>50</v>
      </c>
      <c r="AJ4" s="23"/>
      <c r="AK4" s="7">
        <f>SUMPRODUCT(B4:AI4,B29:AI29)</f>
        <v>5800</v>
      </c>
      <c r="AL4" s="15"/>
      <c r="AM4" s="14"/>
      <c r="AN4" s="30" t="s">
        <v>142</v>
      </c>
    </row>
    <row r="5" spans="1:40" x14ac:dyDescent="0.2">
      <c r="A5" s="2" t="s">
        <v>78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1</v>
      </c>
      <c r="AE5" s="4">
        <v>1</v>
      </c>
      <c r="AF5" s="4">
        <v>0</v>
      </c>
      <c r="AG5" s="4">
        <v>0</v>
      </c>
      <c r="AH5" s="4">
        <v>0</v>
      </c>
      <c r="AI5" s="4">
        <v>0</v>
      </c>
      <c r="AJ5" s="23"/>
      <c r="AK5" s="12">
        <f t="shared" ref="AK5:AK27" si="0">SUMPRODUCT(B5:AI5,$B$29:$AI$29)</f>
        <v>1</v>
      </c>
      <c r="AL5" s="1" t="s">
        <v>6</v>
      </c>
      <c r="AM5" s="11">
        <v>1</v>
      </c>
      <c r="AN5" t="s">
        <v>103</v>
      </c>
    </row>
    <row r="6" spans="1:40" x14ac:dyDescent="0.2">
      <c r="A6" s="2" t="s">
        <v>77</v>
      </c>
      <c r="B6" s="4">
        <v>1</v>
      </c>
      <c r="C6" s="4">
        <v>1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23"/>
      <c r="AK6" s="12">
        <f t="shared" si="0"/>
        <v>2</v>
      </c>
      <c r="AL6" s="1" t="s">
        <v>5</v>
      </c>
      <c r="AM6" s="13">
        <f>0.5*AK7</f>
        <v>1</v>
      </c>
      <c r="AN6" t="s">
        <v>135</v>
      </c>
    </row>
    <row r="7" spans="1:40" x14ac:dyDescent="0.2">
      <c r="A7" s="2" t="s">
        <v>76</v>
      </c>
      <c r="B7" s="4">
        <v>0</v>
      </c>
      <c r="C7" s="4">
        <v>0</v>
      </c>
      <c r="D7" s="4">
        <v>0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23"/>
      <c r="AK7" s="12">
        <f t="shared" si="0"/>
        <v>2</v>
      </c>
      <c r="AL7" s="1" t="s">
        <v>5</v>
      </c>
      <c r="AM7" s="11">
        <f>0.33*AK6</f>
        <v>0.66</v>
      </c>
      <c r="AN7" t="s">
        <v>136</v>
      </c>
    </row>
    <row r="8" spans="1:40" x14ac:dyDescent="0.2">
      <c r="A8" s="2" t="s">
        <v>75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23"/>
      <c r="AK8" s="12">
        <f t="shared" si="0"/>
        <v>1</v>
      </c>
      <c r="AL8" s="1" t="s">
        <v>5</v>
      </c>
      <c r="AM8" s="11">
        <v>1</v>
      </c>
      <c r="AN8" t="s">
        <v>102</v>
      </c>
    </row>
    <row r="9" spans="1:40" x14ac:dyDescent="0.2">
      <c r="A9" s="2" t="s">
        <v>74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1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23"/>
      <c r="AK9" s="12">
        <f t="shared" si="0"/>
        <v>1</v>
      </c>
      <c r="AL9" s="1" t="s">
        <v>5</v>
      </c>
      <c r="AM9" s="11">
        <v>1</v>
      </c>
      <c r="AN9" t="s">
        <v>101</v>
      </c>
    </row>
    <row r="10" spans="1:40" x14ac:dyDescent="0.2">
      <c r="A10" s="2" t="s">
        <v>73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23"/>
      <c r="AK10" s="12">
        <f t="shared" si="0"/>
        <v>1</v>
      </c>
      <c r="AL10" s="1" t="s">
        <v>5</v>
      </c>
      <c r="AM10" s="11">
        <v>1</v>
      </c>
      <c r="AN10" t="s">
        <v>100</v>
      </c>
    </row>
    <row r="11" spans="1:40" x14ac:dyDescent="0.2">
      <c r="A11" s="2" t="s">
        <v>72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1</v>
      </c>
      <c r="AG11" s="4">
        <v>1</v>
      </c>
      <c r="AH11" s="4">
        <v>1</v>
      </c>
      <c r="AI11" s="4">
        <v>1</v>
      </c>
      <c r="AJ11" s="23"/>
      <c r="AK11" s="12">
        <f t="shared" si="0"/>
        <v>6</v>
      </c>
      <c r="AL11" s="1" t="s">
        <v>5</v>
      </c>
      <c r="AM11" s="11">
        <v>1</v>
      </c>
      <c r="AN11" t="s">
        <v>99</v>
      </c>
    </row>
    <row r="12" spans="1:40" x14ac:dyDescent="0.2">
      <c r="A12" s="2" t="s">
        <v>71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1</v>
      </c>
      <c r="N12" s="4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</v>
      </c>
      <c r="X12" s="4">
        <v>1</v>
      </c>
      <c r="Y12" s="4">
        <v>0</v>
      </c>
      <c r="Z12" s="4">
        <v>0</v>
      </c>
      <c r="AA12" s="4">
        <v>1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23"/>
      <c r="AK12" s="12">
        <f t="shared" si="0"/>
        <v>2</v>
      </c>
      <c r="AL12" s="1" t="s">
        <v>5</v>
      </c>
      <c r="AM12" s="11">
        <v>1</v>
      </c>
      <c r="AN12" t="s">
        <v>98</v>
      </c>
    </row>
    <row r="13" spans="1:40" x14ac:dyDescent="0.2">
      <c r="A13" s="2" t="s">
        <v>70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0</v>
      </c>
      <c r="R13" s="4">
        <v>0</v>
      </c>
      <c r="S13" s="4">
        <v>0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0</v>
      </c>
      <c r="Z13" s="4">
        <v>0</v>
      </c>
      <c r="AA13" s="4">
        <v>1</v>
      </c>
      <c r="AB13" s="4">
        <v>1</v>
      </c>
      <c r="AC13" s="4">
        <v>1</v>
      </c>
      <c r="AD13" s="4">
        <v>0</v>
      </c>
      <c r="AE13" s="4">
        <v>0</v>
      </c>
      <c r="AF13" s="4">
        <v>1</v>
      </c>
      <c r="AG13" s="4">
        <v>1</v>
      </c>
      <c r="AH13" s="4">
        <v>1</v>
      </c>
      <c r="AI13" s="4">
        <v>1</v>
      </c>
      <c r="AJ13" s="23"/>
      <c r="AK13" s="12">
        <f t="shared" si="0"/>
        <v>11</v>
      </c>
      <c r="AL13" s="1" t="s">
        <v>4</v>
      </c>
      <c r="AM13" s="27">
        <f>2*AK14</f>
        <v>18</v>
      </c>
      <c r="AN13" t="s">
        <v>97</v>
      </c>
    </row>
    <row r="14" spans="1:40" x14ac:dyDescent="0.2">
      <c r="A14" s="2" t="s">
        <v>69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1</v>
      </c>
      <c r="R14" s="4">
        <v>1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1</v>
      </c>
      <c r="Z14" s="4">
        <v>1</v>
      </c>
      <c r="AA14" s="4">
        <v>0</v>
      </c>
      <c r="AB14" s="4">
        <v>0</v>
      </c>
      <c r="AC14" s="4">
        <v>0</v>
      </c>
      <c r="AD14" s="4">
        <v>1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  <c r="AJ14" s="23"/>
      <c r="AK14" s="12">
        <f t="shared" si="0"/>
        <v>9</v>
      </c>
      <c r="AL14" s="1"/>
      <c r="AM14" s="11"/>
    </row>
    <row r="15" spans="1:40" x14ac:dyDescent="0.2">
      <c r="A15" s="2" t="s">
        <v>68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1</v>
      </c>
      <c r="AG15" s="4">
        <v>1</v>
      </c>
      <c r="AH15" s="4">
        <v>1</v>
      </c>
      <c r="AI15" s="4">
        <v>1</v>
      </c>
      <c r="AJ15" s="23"/>
      <c r="AK15" s="12">
        <f t="shared" si="0"/>
        <v>4</v>
      </c>
      <c r="AL15" s="1" t="s">
        <v>6</v>
      </c>
      <c r="AM15" s="11">
        <v>4</v>
      </c>
      <c r="AN15" t="s">
        <v>96</v>
      </c>
    </row>
    <row r="16" spans="1:40" x14ac:dyDescent="0.2">
      <c r="A16" s="2" t="s">
        <v>67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23"/>
      <c r="AK16" s="12">
        <f t="shared" si="0"/>
        <v>2</v>
      </c>
      <c r="AL16" s="1" t="s">
        <v>6</v>
      </c>
      <c r="AM16" s="11">
        <v>2</v>
      </c>
      <c r="AN16" t="s">
        <v>95</v>
      </c>
    </row>
    <row r="17" spans="1:40" x14ac:dyDescent="0.2">
      <c r="A17" s="2" t="s">
        <v>66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23"/>
      <c r="AK17" s="12">
        <f t="shared" si="0"/>
        <v>1</v>
      </c>
      <c r="AL17" s="1" t="s">
        <v>5</v>
      </c>
      <c r="AM17" s="11">
        <v>1</v>
      </c>
      <c r="AN17" t="s">
        <v>94</v>
      </c>
    </row>
    <row r="18" spans="1:40" x14ac:dyDescent="0.2">
      <c r="A18" s="2" t="s">
        <v>65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1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23"/>
      <c r="AK18" s="12">
        <f>SUMPRODUCT(B18:AI18,$B$29:$AI$29)</f>
        <v>1</v>
      </c>
      <c r="AL18" s="1" t="s">
        <v>5</v>
      </c>
      <c r="AM18" s="11">
        <v>1</v>
      </c>
      <c r="AN18" t="s">
        <v>93</v>
      </c>
    </row>
    <row r="19" spans="1:40" x14ac:dyDescent="0.2">
      <c r="A19" s="2" t="s">
        <v>64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1</v>
      </c>
      <c r="AE19" s="4">
        <v>1</v>
      </c>
      <c r="AF19" s="4">
        <v>0</v>
      </c>
      <c r="AG19" s="4">
        <v>0</v>
      </c>
      <c r="AH19" s="4">
        <v>0</v>
      </c>
      <c r="AI19" s="4">
        <v>0</v>
      </c>
      <c r="AJ19" s="23"/>
      <c r="AK19" s="12">
        <f t="shared" si="0"/>
        <v>0</v>
      </c>
      <c r="AL19" s="1" t="s">
        <v>4</v>
      </c>
      <c r="AM19" s="11">
        <v>1</v>
      </c>
      <c r="AN19" t="s">
        <v>92</v>
      </c>
    </row>
    <row r="20" spans="1:40" x14ac:dyDescent="0.2">
      <c r="A20" s="2" t="s">
        <v>133</v>
      </c>
      <c r="B20" s="4">
        <v>0</v>
      </c>
      <c r="C20" s="4">
        <v>0</v>
      </c>
      <c r="D20" s="4">
        <v>0</v>
      </c>
      <c r="E20" s="4">
        <v>1</v>
      </c>
      <c r="F20" s="4">
        <v>1</v>
      </c>
      <c r="G20" s="4">
        <v>1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23"/>
      <c r="AK20" s="31">
        <f t="shared" si="0"/>
        <v>4</v>
      </c>
      <c r="AL20" s="32" t="s">
        <v>6</v>
      </c>
      <c r="AM20" s="33">
        <v>4</v>
      </c>
      <c r="AN20" s="34" t="s">
        <v>141</v>
      </c>
    </row>
    <row r="21" spans="1:40" x14ac:dyDescent="0.2">
      <c r="A21" s="2" t="s">
        <v>63</v>
      </c>
      <c r="B21" s="4">
        <v>0</v>
      </c>
      <c r="C21" s="4">
        <v>0</v>
      </c>
      <c r="D21" s="4">
        <v>0</v>
      </c>
      <c r="E21" s="4">
        <v>1</v>
      </c>
      <c r="F21" s="4">
        <v>1</v>
      </c>
      <c r="G21" s="4">
        <v>1</v>
      </c>
      <c r="H21" s="4">
        <v>1</v>
      </c>
      <c r="I21" s="4">
        <v>0</v>
      </c>
      <c r="J21" s="4">
        <v>0</v>
      </c>
      <c r="K21" s="4">
        <v>1</v>
      </c>
      <c r="L21" s="4">
        <v>1</v>
      </c>
      <c r="M21" s="4">
        <v>0</v>
      </c>
      <c r="N21" s="4">
        <v>0</v>
      </c>
      <c r="O21" s="4">
        <v>0</v>
      </c>
      <c r="P21" s="4">
        <v>0</v>
      </c>
      <c r="Q21" s="4">
        <v>1</v>
      </c>
      <c r="R21" s="4">
        <v>1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1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23"/>
      <c r="AK21" s="12">
        <f>SUMPRODUCT(B21:AI21,$B$29:$AI$29)</f>
        <v>8</v>
      </c>
      <c r="AL21" s="1" t="s">
        <v>5</v>
      </c>
      <c r="AM21" s="13">
        <f>0.5*AK22</f>
        <v>6</v>
      </c>
      <c r="AN21" t="s">
        <v>91</v>
      </c>
    </row>
    <row r="22" spans="1:40" x14ac:dyDescent="0.2">
      <c r="A22" s="2" t="s">
        <v>62</v>
      </c>
      <c r="B22" s="4">
        <v>1</v>
      </c>
      <c r="C22" s="4">
        <v>1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4">
        <v>1</v>
      </c>
      <c r="K22" s="4">
        <v>0</v>
      </c>
      <c r="L22" s="4">
        <v>0</v>
      </c>
      <c r="M22" s="4">
        <v>1</v>
      </c>
      <c r="N22" s="4">
        <v>1</v>
      </c>
      <c r="O22" s="4">
        <v>1</v>
      </c>
      <c r="P22" s="4">
        <v>1</v>
      </c>
      <c r="Q22" s="4">
        <v>0</v>
      </c>
      <c r="R22" s="4">
        <v>0</v>
      </c>
      <c r="S22" s="4">
        <v>0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0</v>
      </c>
      <c r="AC22" s="4">
        <v>0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23"/>
      <c r="AK22" s="12">
        <f t="shared" si="0"/>
        <v>12</v>
      </c>
      <c r="AL22" s="1"/>
      <c r="AM22" s="11"/>
    </row>
    <row r="23" spans="1:40" x14ac:dyDescent="0.2">
      <c r="A23" s="2" t="s">
        <v>61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4">
        <v>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23"/>
      <c r="AK23" s="12">
        <f t="shared" si="0"/>
        <v>1</v>
      </c>
      <c r="AL23" s="1" t="s">
        <v>5</v>
      </c>
      <c r="AM23" s="11">
        <v>1</v>
      </c>
      <c r="AN23" t="s">
        <v>90</v>
      </c>
    </row>
    <row r="24" spans="1:40" x14ac:dyDescent="0.2">
      <c r="A24" s="2" t="s">
        <v>60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1</v>
      </c>
      <c r="Z24" s="4">
        <v>1</v>
      </c>
      <c r="AA24" s="4">
        <v>1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23"/>
      <c r="AK24" s="12">
        <f t="shared" si="0"/>
        <v>1</v>
      </c>
      <c r="AL24" s="1" t="s">
        <v>5</v>
      </c>
      <c r="AM24" s="11">
        <v>1</v>
      </c>
      <c r="AN24" t="s">
        <v>89</v>
      </c>
    </row>
    <row r="25" spans="1:40" x14ac:dyDescent="0.2">
      <c r="A25" s="2" t="s">
        <v>59</v>
      </c>
      <c r="B25" s="4">
        <v>0</v>
      </c>
      <c r="C25" s="4">
        <v>0</v>
      </c>
      <c r="D25" s="4">
        <v>0</v>
      </c>
      <c r="E25" s="4">
        <v>1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1</v>
      </c>
      <c r="X25" s="4">
        <v>1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23"/>
      <c r="AK25" s="12">
        <f t="shared" si="0"/>
        <v>2</v>
      </c>
      <c r="AL25" s="1" t="s">
        <v>5</v>
      </c>
      <c r="AM25" s="11">
        <v>1</v>
      </c>
      <c r="AN25" t="s">
        <v>88</v>
      </c>
    </row>
    <row r="26" spans="1:40" x14ac:dyDescent="0.2">
      <c r="A26" s="2" t="s">
        <v>87</v>
      </c>
      <c r="B26" s="4">
        <v>1</v>
      </c>
      <c r="C26" s="4">
        <v>1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1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23"/>
      <c r="AK26" s="12">
        <f t="shared" si="0"/>
        <v>3</v>
      </c>
      <c r="AL26" s="1" t="s">
        <v>4</v>
      </c>
      <c r="AM26" s="11">
        <v>4</v>
      </c>
      <c r="AN26" t="s">
        <v>86</v>
      </c>
    </row>
    <row r="27" spans="1:40" x14ac:dyDescent="0.2">
      <c r="A27" s="2" t="s">
        <v>85</v>
      </c>
      <c r="B27" s="4">
        <v>0</v>
      </c>
      <c r="C27" s="4">
        <v>0</v>
      </c>
      <c r="D27" s="4">
        <v>0</v>
      </c>
      <c r="E27" s="4">
        <v>1</v>
      </c>
      <c r="F27" s="4">
        <v>1</v>
      </c>
      <c r="G27" s="4">
        <v>1</v>
      </c>
      <c r="H27" s="4">
        <v>1</v>
      </c>
      <c r="I27" s="4">
        <v>0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0</v>
      </c>
      <c r="S27" s="4">
        <v>0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23"/>
      <c r="AK27" s="12">
        <f t="shared" si="0"/>
        <v>17</v>
      </c>
      <c r="AL27" s="1" t="s">
        <v>4</v>
      </c>
      <c r="AM27" s="11">
        <v>20</v>
      </c>
      <c r="AN27" t="s">
        <v>84</v>
      </c>
    </row>
    <row r="29" spans="1:40" x14ac:dyDescent="0.2">
      <c r="A29" s="3" t="s">
        <v>54</v>
      </c>
      <c r="B29" s="10">
        <v>0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0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0</v>
      </c>
      <c r="P29" s="9">
        <v>1</v>
      </c>
      <c r="Q29" s="9">
        <v>0</v>
      </c>
      <c r="R29" s="9">
        <v>1</v>
      </c>
      <c r="S29" s="9">
        <v>0</v>
      </c>
      <c r="T29" s="9">
        <v>0</v>
      </c>
      <c r="U29" s="9">
        <v>0</v>
      </c>
      <c r="V29" s="9">
        <v>1</v>
      </c>
      <c r="W29" s="9">
        <v>0</v>
      </c>
      <c r="X29" s="9">
        <v>0</v>
      </c>
      <c r="Y29" s="9">
        <v>1</v>
      </c>
      <c r="Z29" s="9">
        <v>0</v>
      </c>
      <c r="AA29" s="9">
        <v>0</v>
      </c>
      <c r="AB29" s="9">
        <v>1</v>
      </c>
      <c r="AC29" s="9">
        <v>0</v>
      </c>
      <c r="AD29" s="9">
        <v>0</v>
      </c>
      <c r="AE29" s="9">
        <v>0</v>
      </c>
      <c r="AF29" s="9">
        <v>1</v>
      </c>
      <c r="AG29" s="9">
        <v>1</v>
      </c>
      <c r="AH29" s="9">
        <v>1</v>
      </c>
      <c r="AI29" s="8">
        <v>1</v>
      </c>
      <c r="AJ29" s="23"/>
      <c r="AK29" s="12">
        <f>SUM(B29:AI29)</f>
        <v>20</v>
      </c>
      <c r="AL29" s="1" t="s">
        <v>5</v>
      </c>
      <c r="AM29" s="11">
        <v>20</v>
      </c>
    </row>
    <row r="30" spans="1:40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K30" s="6">
        <f>AK17</f>
        <v>1</v>
      </c>
      <c r="AL30" t="s">
        <v>6</v>
      </c>
      <c r="AM30" s="6">
        <f>AK18</f>
        <v>1</v>
      </c>
      <c r="AN30" t="s">
        <v>83</v>
      </c>
    </row>
    <row r="31" spans="1:40" x14ac:dyDescent="0.2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K31" s="6">
        <f>R29</f>
        <v>1</v>
      </c>
      <c r="AL31" t="s">
        <v>5</v>
      </c>
      <c r="AM31" s="5">
        <f>AE29</f>
        <v>0</v>
      </c>
      <c r="AN31" t="s">
        <v>82</v>
      </c>
    </row>
  </sheetData>
  <mergeCells count="1">
    <mergeCell ref="AK2:A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Case 7-1a</vt:lpstr>
      <vt:lpstr>Case 7-1b</vt:lpstr>
      <vt:lpstr>Case 7-1c</vt:lpstr>
      <vt:lpstr>'Case 7-1a'!Include?</vt:lpstr>
      <vt:lpstr>'Case 7-1b'!Include?</vt:lpstr>
      <vt:lpstr>'Case 7-1c'!Include?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2021-06-09T00:44:18Z</dcterms:created>
  <dcterms:modified xsi:type="dcterms:W3CDTF">2023-06-17T21:55:27Z</dcterms:modified>
</cp:coreProperties>
</file>