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E3E63DAD-B11C-B443-AEA2-F795DB145BA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7" r:id="rId1"/>
    <sheet name="Analysis Report" sheetId="8" r:id="rId2"/>
  </sheets>
  <definedNames>
    <definedName name="_SD1">Portfolio!$C$6</definedName>
    <definedName name="_SD2">Portfolio!$D$6</definedName>
    <definedName name="_SD3">Portfolio!$E$6</definedName>
    <definedName name="Covar12">Portfolio!$D$9</definedName>
    <definedName name="Covar13">Portfolio!$E$9</definedName>
    <definedName name="Covar23">Portfolio!$E$10</definedName>
    <definedName name="Covariance">Portfolio!$C$9:$E$11</definedName>
    <definedName name="ExpectedReturn">Portfolio!$C$19</definedName>
    <definedName name="LSGRGeng_RelaxBounds" localSheetId="0" hidden="1">2</definedName>
    <definedName name="MinExpectedReturn">Portfolio!$E$19</definedName>
    <definedName name="OneHundredPercent">Portfolio!$H$14</definedName>
    <definedName name="Portfolio">Portfolio!$C$14:$E$14</definedName>
    <definedName name="solver_adj" localSheetId="0" hidden="1">Portfolio!$C$14:$E$14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Portfolio!$C$19</definedName>
    <definedName name="solver_lhs2" localSheetId="0" hidden="1">Portfolio!$F$14</definedName>
    <definedName name="solver_lin" localSheetId="0" hidden="1">2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Portfolio!$C$21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3</definedName>
    <definedName name="solver_rel2" localSheetId="0" hidden="1">2</definedName>
    <definedName name="solver_rep" localSheetId="0" hidden="1">0</definedName>
    <definedName name="solver_rhs1" localSheetId="0" hidden="1">MinExpectedReturn</definedName>
    <definedName name="solver_rhs2" localSheetId="0" hidden="1">OneHundredPercent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  <definedName name="StandDev">Portfolio!$C$23</definedName>
    <definedName name="Stock1">Portfolio!$C$14</definedName>
    <definedName name="Stock2">Portfolio!$D$14</definedName>
    <definedName name="Stock3">Portfolio!$E$14</definedName>
    <definedName name="StockExpectedReturn">Portfolio!$C$4:$E$4</definedName>
    <definedName name="StockStandDev">Portfolio!$C$6:$E$6</definedName>
    <definedName name="Total">Portfolio!$F$14</definedName>
    <definedName name="Variance">Portfolio!$C$21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7" l="1"/>
  <c r="F2" i="8" l="1"/>
  <c r="F3" i="8"/>
  <c r="F4" i="8"/>
  <c r="F5" i="8"/>
  <c r="F6" i="8"/>
  <c r="F7" i="8"/>
  <c r="F8" i="8"/>
  <c r="F9" i="8"/>
  <c r="F10" i="8"/>
  <c r="F11" i="8"/>
  <c r="F12" i="8"/>
  <c r="G2" i="8"/>
  <c r="G3" i="8"/>
  <c r="G4" i="8"/>
  <c r="G5" i="8"/>
  <c r="G6" i="8"/>
  <c r="G7" i="8"/>
  <c r="G8" i="8"/>
  <c r="G9" i="8"/>
  <c r="G10" i="8"/>
  <c r="G11" i="8"/>
  <c r="G12" i="8"/>
  <c r="C19" i="7"/>
  <c r="C23" i="7"/>
  <c r="F14" i="7"/>
</calcChain>
</file>

<file path=xl/sharedStrings.xml><?xml version="1.0" encoding="utf-8"?>
<sst xmlns="http://schemas.openxmlformats.org/spreadsheetml/2006/main" count="74" uniqueCount="54">
  <si>
    <t>Range Name</t>
  </si>
  <si>
    <t>Cells</t>
  </si>
  <si>
    <t>H14</t>
  </si>
  <si>
    <t>Portfolio Selection Problem (Nonlinear Programming)</t>
  </si>
  <si>
    <t>Stock 1</t>
  </si>
  <si>
    <t>Stock 2</t>
  </si>
  <si>
    <t>Stock 3</t>
  </si>
  <si>
    <t>Expected Return</t>
  </si>
  <si>
    <t>Portfolio</t>
  </si>
  <si>
    <t>Minimum</t>
  </si>
  <si>
    <t>Expected</t>
  </si>
  <si>
    <t>Return</t>
  </si>
  <si>
    <t>=</t>
  </si>
  <si>
    <t>Total</t>
  </si>
  <si>
    <t>Joint Risk (Covar.)</t>
  </si>
  <si>
    <t>Risk (Variance)</t>
  </si>
  <si>
    <t>Risk (Stand. Dev.)</t>
  </si>
  <si>
    <t>Covar12</t>
  </si>
  <si>
    <t>Covar13</t>
  </si>
  <si>
    <t>Covar23</t>
  </si>
  <si>
    <t>Covariance</t>
  </si>
  <si>
    <t>ExpectedReturn</t>
  </si>
  <si>
    <t>OneHundredPercent</t>
  </si>
  <si>
    <t>SD1</t>
  </si>
  <si>
    <t>SD2</t>
  </si>
  <si>
    <t>SD3</t>
  </si>
  <si>
    <t>StandDev</t>
  </si>
  <si>
    <t>Stock1</t>
  </si>
  <si>
    <t>Stock2</t>
  </si>
  <si>
    <t>Stock3</t>
  </si>
  <si>
    <t>D9</t>
  </si>
  <si>
    <t>E9</t>
  </si>
  <si>
    <t>E10</t>
  </si>
  <si>
    <t>C9:E11</t>
  </si>
  <si>
    <t>C4:E4</t>
  </si>
  <si>
    <t>E19</t>
  </si>
  <si>
    <t>C14:E14</t>
  </si>
  <si>
    <t>C19</t>
  </si>
  <si>
    <t>C23</t>
  </si>
  <si>
    <t>C21</t>
  </si>
  <si>
    <t>C6</t>
  </si>
  <si>
    <t>D6</t>
  </si>
  <si>
    <t>E6</t>
  </si>
  <si>
    <t>C6:E6</t>
  </si>
  <si>
    <t>C14</t>
  </si>
  <si>
    <t>D14</t>
  </si>
  <si>
    <t>E14</t>
  </si>
  <si>
    <t>F14</t>
  </si>
  <si>
    <t>MinExpectedReturn</t>
  </si>
  <si>
    <t>StockExpectedReturn</t>
  </si>
  <si>
    <t>StockStandDev</t>
  </si>
  <si>
    <t>Variance</t>
  </si>
  <si>
    <t>&gt;=</t>
  </si>
  <si>
    <t>St.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</si>
</sst>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0.000"/>
    <numFmt numFmtId="167" formatCode="0.0%"/>
  </numFmts>
  <fonts count="7" x14ac:knownFonts="1">
    <font>
      <sz val="10"/>
      <name val="Geneva"/>
    </font>
    <font>
      <b/>
      <sz val="10"/>
      <name val="Geneva"/>
      <family val="2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44" fontId="4" fillId="0" borderId="0" xfId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9" fontId="4" fillId="0" borderId="0" xfId="2" applyFont="1" applyFill="1" applyBorder="1" applyAlignment="1">
      <alignment horizontal="center"/>
    </xf>
    <xf numFmtId="167" fontId="4" fillId="0" borderId="0" xfId="2" applyNumberFormat="1" applyFont="1" applyAlignment="1">
      <alignment horizontal="center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7" fontId="4" fillId="4" borderId="7" xfId="2" applyNumberFormat="1" applyFont="1" applyFill="1" applyBorder="1" applyAlignment="1">
      <alignment horizontal="center"/>
    </xf>
    <xf numFmtId="167" fontId="4" fillId="4" borderId="8" xfId="2" applyNumberFormat="1" applyFont="1" applyFill="1" applyBorder="1" applyAlignment="1">
      <alignment horizontal="center"/>
    </xf>
    <xf numFmtId="167" fontId="4" fillId="4" borderId="9" xfId="2" applyNumberFormat="1" applyFont="1" applyFill="1" applyBorder="1" applyAlignment="1">
      <alignment horizontal="center"/>
    </xf>
    <xf numFmtId="165" fontId="4" fillId="5" borderId="10" xfId="1" applyNumberFormat="1" applyFont="1" applyFill="1" applyBorder="1" applyAlignment="1">
      <alignment horizontal="center"/>
    </xf>
    <xf numFmtId="167" fontId="4" fillId="3" borderId="0" xfId="2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2" applyNumberFormat="1" applyFont="1" applyAlignment="1">
      <alignment horizontal="center"/>
    </xf>
    <xf numFmtId="9" fontId="4" fillId="3" borderId="0" xfId="3" applyNumberFormat="1" applyFont="1" applyFill="1" applyAlignment="1">
      <alignment horizontal="center"/>
    </xf>
    <xf numFmtId="0" fontId="4" fillId="0" borderId="0" xfId="3" applyFont="1" applyAlignment="1">
      <alignment horizontal="center"/>
    </xf>
    <xf numFmtId="0" fontId="4" fillId="3" borderId="0" xfId="3" applyFont="1" applyFill="1" applyAlignment="1">
      <alignment horizontal="center"/>
    </xf>
    <xf numFmtId="166" fontId="4" fillId="3" borderId="0" xfId="3" applyNumberFormat="1" applyFont="1" applyFill="1" applyAlignment="1">
      <alignment horizontal="center"/>
    </xf>
    <xf numFmtId="9" fontId="4" fillId="6" borderId="0" xfId="0" applyNumberFormat="1" applyFont="1" applyFill="1" applyAlignment="1">
      <alignment horizontal="center"/>
    </xf>
  </cellXfs>
  <cellStyles count="4">
    <cellStyle name="Currency" xfId="1" builtinId="4"/>
    <cellStyle name="Normal" xfId="0" builtinId="0"/>
    <cellStyle name="Normal 2" xfId="3" xr:uid="{27D8EC88-5B8A-B345-843D-F889495E7064}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zoomScale="150" zoomScaleNormal="150" workbookViewId="0">
      <selection activeCell="G20" sqref="G20"/>
    </sheetView>
  </sheetViews>
  <sheetFormatPr baseColWidth="10" defaultColWidth="10.7109375" defaultRowHeight="13" x14ac:dyDescent="0.15"/>
  <cols>
    <col min="1" max="1" width="2.7109375" style="2" customWidth="1"/>
    <col min="2" max="2" width="18.140625" style="2" customWidth="1"/>
    <col min="3" max="5" width="8.7109375" style="2" customWidth="1"/>
    <col min="6" max="6" width="8" style="2" customWidth="1"/>
    <col min="7" max="7" width="8.42578125" style="2" customWidth="1"/>
    <col min="8" max="8" width="5.5703125" style="2" bestFit="1" customWidth="1"/>
    <col min="9" max="9" width="5.7109375" style="2" customWidth="1"/>
    <col min="10" max="10" width="19.42578125" style="2" bestFit="1" customWidth="1"/>
    <col min="11" max="11" width="8.7109375" style="2" customWidth="1"/>
    <col min="12" max="16384" width="10.7109375" style="2"/>
  </cols>
  <sheetData>
    <row r="1" spans="1:11" ht="18" x14ac:dyDescent="0.2">
      <c r="A1" s="1" t="s">
        <v>3</v>
      </c>
    </row>
    <row r="2" spans="1:11" ht="14" thickBot="1" x14ac:dyDescent="0.2"/>
    <row r="3" spans="1:11" ht="14" thickBot="1" x14ac:dyDescent="0.2">
      <c r="C3" s="2" t="s">
        <v>4</v>
      </c>
      <c r="D3" s="2" t="s">
        <v>5</v>
      </c>
      <c r="E3" s="2" t="s">
        <v>6</v>
      </c>
      <c r="J3" s="3" t="s">
        <v>0</v>
      </c>
      <c r="K3" s="4" t="s">
        <v>1</v>
      </c>
    </row>
    <row r="4" spans="1:11" x14ac:dyDescent="0.15">
      <c r="B4" s="5" t="s">
        <v>7</v>
      </c>
      <c r="C4" s="31">
        <v>0.21</v>
      </c>
      <c r="D4" s="31">
        <v>0.3</v>
      </c>
      <c r="E4" s="31">
        <v>0.08</v>
      </c>
      <c r="G4" s="6"/>
      <c r="J4" s="7" t="s">
        <v>17</v>
      </c>
      <c r="K4" s="8" t="s">
        <v>30</v>
      </c>
    </row>
    <row r="5" spans="1:11" x14ac:dyDescent="0.15">
      <c r="C5" s="32"/>
      <c r="D5" s="32"/>
      <c r="E5" s="32"/>
      <c r="G5" s="6"/>
      <c r="J5" s="9" t="s">
        <v>18</v>
      </c>
      <c r="K5" s="10" t="s">
        <v>31</v>
      </c>
    </row>
    <row r="6" spans="1:11" x14ac:dyDescent="0.15">
      <c r="B6" s="5" t="s">
        <v>16</v>
      </c>
      <c r="C6" s="31">
        <v>0.25</v>
      </c>
      <c r="D6" s="31">
        <v>0.45</v>
      </c>
      <c r="E6" s="31">
        <v>0.05</v>
      </c>
      <c r="J6" s="9" t="s">
        <v>19</v>
      </c>
      <c r="K6" s="10" t="s">
        <v>32</v>
      </c>
    </row>
    <row r="7" spans="1:11" x14ac:dyDescent="0.15">
      <c r="H7" s="11"/>
      <c r="J7" s="9" t="s">
        <v>20</v>
      </c>
      <c r="K7" s="10" t="s">
        <v>33</v>
      </c>
    </row>
    <row r="8" spans="1:11" x14ac:dyDescent="0.15">
      <c r="B8" s="5" t="s">
        <v>14</v>
      </c>
      <c r="C8" s="2" t="s">
        <v>4</v>
      </c>
      <c r="D8" s="2" t="s">
        <v>5</v>
      </c>
      <c r="E8" s="2" t="s">
        <v>6</v>
      </c>
      <c r="J8" s="9" t="s">
        <v>21</v>
      </c>
      <c r="K8" s="10" t="s">
        <v>37</v>
      </c>
    </row>
    <row r="9" spans="1:11" x14ac:dyDescent="0.15">
      <c r="B9" s="2" t="s">
        <v>4</v>
      </c>
      <c r="C9" s="33"/>
      <c r="D9" s="34">
        <v>0.04</v>
      </c>
      <c r="E9" s="34">
        <v>-5.0000000000000001E-3</v>
      </c>
      <c r="I9" s="12"/>
      <c r="J9" s="9" t="s">
        <v>48</v>
      </c>
      <c r="K9" s="10" t="s">
        <v>35</v>
      </c>
    </row>
    <row r="10" spans="1:11" x14ac:dyDescent="0.15">
      <c r="B10" s="2" t="s">
        <v>5</v>
      </c>
      <c r="C10" s="34"/>
      <c r="D10" s="33"/>
      <c r="E10" s="34">
        <v>-0.01</v>
      </c>
      <c r="I10" s="12"/>
      <c r="J10" s="9" t="s">
        <v>22</v>
      </c>
      <c r="K10" s="10" t="s">
        <v>2</v>
      </c>
    </row>
    <row r="11" spans="1:11" x14ac:dyDescent="0.15">
      <c r="B11" s="2" t="s">
        <v>6</v>
      </c>
      <c r="C11" s="34"/>
      <c r="D11" s="34"/>
      <c r="E11" s="33"/>
      <c r="F11" s="12"/>
      <c r="I11" s="13"/>
      <c r="J11" s="9" t="s">
        <v>8</v>
      </c>
      <c r="K11" s="10" t="s">
        <v>36</v>
      </c>
    </row>
    <row r="12" spans="1:11" x14ac:dyDescent="0.15">
      <c r="J12" s="9" t="s">
        <v>23</v>
      </c>
      <c r="K12" s="10" t="s">
        <v>40</v>
      </c>
    </row>
    <row r="13" spans="1:11" x14ac:dyDescent="0.15">
      <c r="C13" s="2" t="s">
        <v>4</v>
      </c>
      <c r="D13" s="2" t="s">
        <v>5</v>
      </c>
      <c r="E13" s="2" t="s">
        <v>6</v>
      </c>
      <c r="F13" s="5" t="s">
        <v>13</v>
      </c>
      <c r="J13" s="9" t="s">
        <v>24</v>
      </c>
      <c r="K13" s="10" t="s">
        <v>41</v>
      </c>
    </row>
    <row r="14" spans="1:11" x14ac:dyDescent="0.15">
      <c r="B14" s="5" t="s">
        <v>8</v>
      </c>
      <c r="C14" s="18">
        <v>0.4019548114832513</v>
      </c>
      <c r="D14" s="19">
        <v>0.21702668300886283</v>
      </c>
      <c r="E14" s="20">
        <v>0.38101853260090007</v>
      </c>
      <c r="F14" s="14">
        <f>SUM(Portfolio)</f>
        <v>1.0000000270930143</v>
      </c>
      <c r="G14" s="2" t="s">
        <v>12</v>
      </c>
      <c r="H14" s="35">
        <v>1</v>
      </c>
      <c r="J14" s="9" t="s">
        <v>25</v>
      </c>
      <c r="K14" s="10" t="s">
        <v>42</v>
      </c>
    </row>
    <row r="15" spans="1:11" x14ac:dyDescent="0.15">
      <c r="J15" s="9" t="s">
        <v>26</v>
      </c>
      <c r="K15" s="10" t="s">
        <v>38</v>
      </c>
    </row>
    <row r="16" spans="1:11" x14ac:dyDescent="0.15">
      <c r="E16" s="5" t="s">
        <v>9</v>
      </c>
      <c r="J16" s="9" t="s">
        <v>27</v>
      </c>
      <c r="K16" s="10" t="s">
        <v>44</v>
      </c>
    </row>
    <row r="17" spans="2:11" x14ac:dyDescent="0.15">
      <c r="E17" s="5" t="s">
        <v>10</v>
      </c>
      <c r="J17" s="9" t="s">
        <v>28</v>
      </c>
      <c r="K17" s="10" t="s">
        <v>45</v>
      </c>
    </row>
    <row r="18" spans="2:11" x14ac:dyDescent="0.15">
      <c r="C18" s="5" t="s">
        <v>8</v>
      </c>
      <c r="E18" s="5" t="s">
        <v>11</v>
      </c>
      <c r="J18" s="9" t="s">
        <v>29</v>
      </c>
      <c r="K18" s="10" t="s">
        <v>46</v>
      </c>
    </row>
    <row r="19" spans="2:11" x14ac:dyDescent="0.15">
      <c r="B19" s="5" t="s">
        <v>7</v>
      </c>
      <c r="C19" s="15">
        <f>SUMPRODUCT(StockExpectedReturn,Portfolio)</f>
        <v>0.17999999792221363</v>
      </c>
      <c r="D19" s="2" t="s">
        <v>52</v>
      </c>
      <c r="E19" s="22">
        <v>0.18</v>
      </c>
      <c r="J19" s="9" t="s">
        <v>49</v>
      </c>
      <c r="K19" s="10" t="s">
        <v>34</v>
      </c>
    </row>
    <row r="20" spans="2:11" ht="14" thickBot="1" x14ac:dyDescent="0.2">
      <c r="J20" s="9" t="s">
        <v>50</v>
      </c>
      <c r="K20" s="10" t="s">
        <v>43</v>
      </c>
    </row>
    <row r="21" spans="2:11" ht="14" thickBot="1" x14ac:dyDescent="0.2">
      <c r="B21" s="5" t="s">
        <v>15</v>
      </c>
      <c r="C21" s="21">
        <f>((_SD1*Stock1)^2)+((_SD2*Stock2)^2)+((_SD3*Stock3)^2)+2*Covar12*Stock1*Stock2+2*Covar13*Stock1*Stock3+2*Covar23*Stock2*Stock3</f>
        <v>2.3792232356647593E-2</v>
      </c>
      <c r="J21" s="9" t="s">
        <v>13</v>
      </c>
      <c r="K21" s="10" t="s">
        <v>47</v>
      </c>
    </row>
    <row r="22" spans="2:11" ht="14" thickBot="1" x14ac:dyDescent="0.2">
      <c r="J22" s="16" t="s">
        <v>51</v>
      </c>
      <c r="K22" s="17" t="s">
        <v>39</v>
      </c>
    </row>
    <row r="23" spans="2:11" x14ac:dyDescent="0.15">
      <c r="B23" s="5" t="s">
        <v>16</v>
      </c>
      <c r="C23" s="15">
        <f>SQRT(Variance)</f>
        <v>0.15424730907425124</v>
      </c>
    </row>
  </sheetData>
  <phoneticPr fontId="3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/>
  </sheetViews>
  <sheetFormatPr baseColWidth="10" defaultColWidth="8.7109375" defaultRowHeight="14" x14ac:dyDescent="0.2"/>
  <cols>
    <col min="1" max="1" width="19" style="28" bestFit="1" customWidth="1"/>
    <col min="2" max="2" width="7" style="28" customWidth="1"/>
    <col min="3" max="3" width="7.28515625" style="28" customWidth="1"/>
    <col min="4" max="4" width="7" style="28" customWidth="1"/>
    <col min="5" max="5" width="8.7109375" style="28"/>
    <col min="6" max="6" width="13" customWidth="1"/>
  </cols>
  <sheetData>
    <row r="1" spans="1:7" ht="15" thickBot="1" x14ac:dyDescent="0.25">
      <c r="A1" s="23" t="s">
        <v>48</v>
      </c>
      <c r="B1" s="23" t="s">
        <v>27</v>
      </c>
      <c r="C1" s="23" t="s">
        <v>28</v>
      </c>
      <c r="D1" s="23" t="s">
        <v>29</v>
      </c>
      <c r="E1" s="23" t="s">
        <v>51</v>
      </c>
      <c r="F1" s="29" t="s">
        <v>53</v>
      </c>
      <c r="G1" s="29" t="s">
        <v>11</v>
      </c>
    </row>
    <row r="2" spans="1:7" x14ac:dyDescent="0.2">
      <c r="A2" s="24">
        <v>0.1</v>
      </c>
      <c r="B2" s="24">
        <v>8.145287800168928E-2</v>
      </c>
      <c r="C2" s="24">
        <v>4.2777844817183629E-2</v>
      </c>
      <c r="D2" s="24">
        <v>0.87576927718112707</v>
      </c>
      <c r="E2" s="25">
        <v>1.5187944974055752E-3</v>
      </c>
      <c r="F2" s="30">
        <f t="shared" ref="F2:F12" si="0">SQRT(E2)</f>
        <v>3.8971714068097844E-2</v>
      </c>
      <c r="G2" s="30">
        <f t="shared" ref="G2:G12" si="1">SUMPRODUCT(B2:D2,StockExpectedReturn)</f>
        <v>0.1</v>
      </c>
    </row>
    <row r="3" spans="1:7" x14ac:dyDescent="0.2">
      <c r="A3" s="24">
        <v>0.12</v>
      </c>
      <c r="B3" s="24">
        <v>0.16157837576927719</v>
      </c>
      <c r="C3" s="24">
        <v>8.6340050681790764E-2</v>
      </c>
      <c r="D3" s="24">
        <v>0.7520815735489319</v>
      </c>
      <c r="E3" s="25">
        <v>3.1575057318691943E-3</v>
      </c>
      <c r="F3" s="30">
        <f t="shared" si="0"/>
        <v>5.6191687391189758E-2</v>
      </c>
      <c r="G3" s="30">
        <f t="shared" si="1"/>
        <v>0.12</v>
      </c>
    </row>
    <row r="4" spans="1:7" x14ac:dyDescent="0.2">
      <c r="A4" s="24">
        <v>0.13999999999999999</v>
      </c>
      <c r="B4" s="24">
        <v>0.24170387353686498</v>
      </c>
      <c r="C4" s="24">
        <v>0.12990225654639795</v>
      </c>
      <c r="D4" s="24">
        <v>0.62839386991673696</v>
      </c>
      <c r="E4" s="25">
        <v>7.4159828647278863E-3</v>
      </c>
      <c r="F4" s="30">
        <f t="shared" si="0"/>
        <v>8.6116101077138213E-2</v>
      </c>
      <c r="G4" s="30">
        <f t="shared" si="1"/>
        <v>0.13999999999999999</v>
      </c>
    </row>
    <row r="5" spans="1:7" x14ac:dyDescent="0.2">
      <c r="A5" s="24">
        <v>0.16</v>
      </c>
      <c r="B5" s="24">
        <v>0.32182936265705048</v>
      </c>
      <c r="C5" s="24">
        <v>0.17346445766882862</v>
      </c>
      <c r="D5" s="24">
        <v>0.50470620676713518</v>
      </c>
      <c r="E5" s="25">
        <v>1.4294224895800903E-2</v>
      </c>
      <c r="F5" s="30">
        <f t="shared" si="0"/>
        <v>0.11955845806884975</v>
      </c>
      <c r="G5" s="30">
        <f t="shared" si="1"/>
        <v>0.16</v>
      </c>
    </row>
    <row r="6" spans="1:7" x14ac:dyDescent="0.2">
      <c r="A6" s="24">
        <v>0.18</v>
      </c>
      <c r="B6" s="24">
        <v>0.4019548114832513</v>
      </c>
      <c r="C6" s="24">
        <v>0.21702668300886283</v>
      </c>
      <c r="D6" s="24">
        <v>0.38101853260090007</v>
      </c>
      <c r="E6" s="25">
        <v>2.3792232356647593E-2</v>
      </c>
      <c r="F6" s="30">
        <f t="shared" si="0"/>
        <v>0.15424730907425124</v>
      </c>
      <c r="G6" s="30">
        <f t="shared" si="1"/>
        <v>0.17999999792221363</v>
      </c>
    </row>
    <row r="7" spans="1:7" x14ac:dyDescent="0.2">
      <c r="A7" s="24">
        <v>0.19999999999999998</v>
      </c>
      <c r="B7" s="24">
        <v>0.48208035819222578</v>
      </c>
      <c r="C7" s="24">
        <v>0.26058886939804327</v>
      </c>
      <c r="D7" s="24">
        <v>0.25733079950274512</v>
      </c>
      <c r="E7" s="25">
        <v>3.591000796153803E-2</v>
      </c>
      <c r="F7" s="30">
        <f t="shared" si="0"/>
        <v>0.18949936137501369</v>
      </c>
      <c r="G7" s="30">
        <f t="shared" si="1"/>
        <v>0.2</v>
      </c>
    </row>
    <row r="8" spans="1:7" x14ac:dyDescent="0.2">
      <c r="A8" s="24">
        <v>0.22</v>
      </c>
      <c r="B8" s="24">
        <v>0.562205864607217</v>
      </c>
      <c r="C8" s="24">
        <v>0.30415108000482644</v>
      </c>
      <c r="D8" s="24">
        <v>0.13364305538795673</v>
      </c>
      <c r="E8" s="25">
        <v>5.0647550380113447E-2</v>
      </c>
      <c r="F8" s="30">
        <f t="shared" si="0"/>
        <v>0.22505010637658771</v>
      </c>
      <c r="G8" s="30">
        <f t="shared" si="1"/>
        <v>0.22000000000000003</v>
      </c>
    </row>
    <row r="9" spans="1:7" x14ac:dyDescent="0.2">
      <c r="A9" s="24">
        <v>0.24</v>
      </c>
      <c r="B9" s="24">
        <v>0.64233136237479949</v>
      </c>
      <c r="C9" s="24">
        <v>0.34771328586943662</v>
      </c>
      <c r="D9" s="24">
        <v>9.9553517557638728E-3</v>
      </c>
      <c r="E9" s="25">
        <v>6.8004857004947503E-2</v>
      </c>
      <c r="F9" s="30">
        <f t="shared" si="0"/>
        <v>0.26077740892367862</v>
      </c>
      <c r="G9" s="30">
        <f t="shared" si="1"/>
        <v>0.23999999999999996</v>
      </c>
    </row>
    <row r="10" spans="1:7" x14ac:dyDescent="0.2">
      <c r="A10" s="24">
        <v>0.26</v>
      </c>
      <c r="B10" s="24">
        <v>0.44444444444444409</v>
      </c>
      <c r="C10" s="24">
        <v>0.55555555555555591</v>
      </c>
      <c r="D10" s="24">
        <v>0</v>
      </c>
      <c r="E10" s="25">
        <v>9.459876543209883E-2</v>
      </c>
      <c r="F10" s="30">
        <f t="shared" si="0"/>
        <v>0.30756912301480921</v>
      </c>
      <c r="G10" s="30">
        <f t="shared" si="1"/>
        <v>0.26</v>
      </c>
    </row>
    <row r="11" spans="1:7" x14ac:dyDescent="0.2">
      <c r="A11" s="24">
        <v>0.27999999999999997</v>
      </c>
      <c r="B11" s="24">
        <v>0.2222222222222229</v>
      </c>
      <c r="C11" s="24">
        <v>0.77777777777777712</v>
      </c>
      <c r="D11" s="24">
        <v>0</v>
      </c>
      <c r="E11" s="25">
        <v>0.13941358024691342</v>
      </c>
      <c r="F11" s="30">
        <f t="shared" si="0"/>
        <v>0.37338127998992321</v>
      </c>
      <c r="G11" s="30">
        <f t="shared" si="1"/>
        <v>0.27999999999999992</v>
      </c>
    </row>
    <row r="12" spans="1:7" ht="15" thickBot="1" x14ac:dyDescent="0.25">
      <c r="A12" s="26">
        <v>0.3</v>
      </c>
      <c r="B12" s="26">
        <v>0</v>
      </c>
      <c r="C12" s="26">
        <v>1</v>
      </c>
      <c r="D12" s="26">
        <v>0</v>
      </c>
      <c r="E12" s="27">
        <v>0.20250000000000001</v>
      </c>
      <c r="F12" s="30">
        <f t="shared" si="0"/>
        <v>0.45</v>
      </c>
      <c r="G12" s="30">
        <f t="shared" si="1"/>
        <v>0.3</v>
      </c>
    </row>
  </sheetData>
  <pageMargins left="0.7" right="0.7" top="0.75" bottom="0.75" header="0.3" footer="0.3"/>
  <ignoredErrors>
    <ignoredError sqref="G2: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Portfolio</vt:lpstr>
      <vt:lpstr>Analysis Report</vt:lpstr>
      <vt:lpstr>_SD1</vt:lpstr>
      <vt:lpstr>_SD2</vt:lpstr>
      <vt:lpstr>_SD3</vt:lpstr>
      <vt:lpstr>Covar12</vt:lpstr>
      <vt:lpstr>Covar13</vt:lpstr>
      <vt:lpstr>Covar23</vt:lpstr>
      <vt:lpstr>Covariance</vt:lpstr>
      <vt:lpstr>ExpectedReturn</vt:lpstr>
      <vt:lpstr>MinExpectedReturn</vt:lpstr>
      <vt:lpstr>OneHundredPercent</vt:lpstr>
      <vt:lpstr>Portfolio</vt:lpstr>
      <vt:lpstr>StandDev</vt:lpstr>
      <vt:lpstr>Stock1</vt:lpstr>
      <vt:lpstr>Stock2</vt:lpstr>
      <vt:lpstr>Stock3</vt:lpstr>
      <vt:lpstr>StockExpectedReturn</vt:lpstr>
      <vt:lpstr>StockStandDev</vt:lpstr>
      <vt:lpstr>Total</vt:lpstr>
      <vt:lpstr>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2023-06-09T19:35:17Z</dcterms:modified>
</cp:coreProperties>
</file>