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3" i="1"/>
  <c r="D32"/>
  <c r="D31"/>
  <c r="F33"/>
  <c r="F32"/>
  <c r="F31"/>
  <c r="D30"/>
  <c r="D29"/>
  <c r="D28"/>
  <c r="D27"/>
  <c r="D26"/>
  <c r="D25"/>
  <c r="D24"/>
  <c r="D23"/>
  <c r="D22"/>
  <c r="D21"/>
  <c r="D20"/>
  <c r="D19"/>
  <c r="D18"/>
  <c r="D17"/>
  <c r="D16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D6" l="1"/>
  <c r="D15"/>
  <c r="D14"/>
  <c r="D13"/>
  <c r="D11"/>
  <c r="D12"/>
  <c r="D10"/>
  <c r="D9"/>
  <c r="B6"/>
</calcChain>
</file>

<file path=xl/sharedStrings.xml><?xml version="1.0" encoding="utf-8"?>
<sst xmlns="http://schemas.openxmlformats.org/spreadsheetml/2006/main" count="67" uniqueCount="25">
  <si>
    <t>Na</t>
  </si>
  <si>
    <t>amarelo</t>
  </si>
  <si>
    <t>Prisma</t>
  </si>
  <si>
    <t>α</t>
  </si>
  <si>
    <t>α1</t>
  </si>
  <si>
    <t>α2</t>
  </si>
  <si>
    <t>Graus</t>
  </si>
  <si>
    <t>Minutos</t>
  </si>
  <si>
    <t>Elemento</t>
  </si>
  <si>
    <t>Cor</t>
  </si>
  <si>
    <t>verde</t>
  </si>
  <si>
    <t>λ (nm)</t>
  </si>
  <si>
    <t xml:space="preserve"> </t>
  </si>
  <si>
    <t>azul</t>
  </si>
  <si>
    <t>azul;roxo</t>
  </si>
  <si>
    <t>Ângulo (graus)</t>
  </si>
  <si>
    <t>Hg</t>
  </si>
  <si>
    <r>
      <t>1/λ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 xml:space="preserve"> (nm)</t>
    </r>
  </si>
  <si>
    <t>ciano</t>
  </si>
  <si>
    <t>violeta</t>
  </si>
  <si>
    <t>He</t>
  </si>
  <si>
    <t>vermelho</t>
  </si>
  <si>
    <t>turquesa</t>
  </si>
  <si>
    <t>42?</t>
  </si>
  <si>
    <t>Cd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</si>
</sst>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5"/>
  <cols>
    <col min="6" max="6" width="12" bestFit="1" customWidth="1"/>
  </cols>
  <sheetData>
    <row r="1" spans="1:6">
      <c r="A1" t="s">
        <v>2</v>
      </c>
      <c r="B1">
        <v>7</v>
      </c>
    </row>
    <row r="2" spans="1:6">
      <c r="B2" s="3" t="s">
        <v>0</v>
      </c>
      <c r="C2" s="3"/>
      <c r="D2" s="3" t="s">
        <v>16</v>
      </c>
      <c r="E2" s="3"/>
    </row>
    <row r="3" spans="1:6">
      <c r="B3" t="s">
        <v>6</v>
      </c>
      <c r="C3" t="s">
        <v>7</v>
      </c>
      <c r="D3" t="s">
        <v>6</v>
      </c>
      <c r="E3" t="s">
        <v>7</v>
      </c>
    </row>
    <row r="4" spans="1:6">
      <c r="A4" s="1" t="s">
        <v>4</v>
      </c>
      <c r="B4">
        <v>153</v>
      </c>
      <c r="C4">
        <v>10</v>
      </c>
      <c r="D4">
        <v>143</v>
      </c>
      <c r="E4">
        <v>55</v>
      </c>
    </row>
    <row r="5" spans="1:6">
      <c r="A5" s="1" t="s">
        <v>5</v>
      </c>
      <c r="B5">
        <v>32</v>
      </c>
      <c r="C5">
        <v>30</v>
      </c>
      <c r="D5">
        <v>23</v>
      </c>
      <c r="E5">
        <v>15</v>
      </c>
    </row>
    <row r="6" spans="1:6">
      <c r="A6" s="1" t="s">
        <v>3</v>
      </c>
      <c r="B6" s="3">
        <f>(B4+C4/60-B5-C5/60)/2</f>
        <v>60.333333333333329</v>
      </c>
      <c r="C6" s="3"/>
      <c r="D6" s="3">
        <f>(D4+E4/60-D5-E5/60)/2</f>
        <v>60.333333333333329</v>
      </c>
      <c r="E6" s="3"/>
    </row>
    <row r="8" spans="1:6">
      <c r="B8" t="s">
        <v>8</v>
      </c>
      <c r="C8" t="s">
        <v>9</v>
      </c>
      <c r="D8" t="s">
        <v>15</v>
      </c>
      <c r="E8" t="s">
        <v>11</v>
      </c>
      <c r="F8" t="s">
        <v>17</v>
      </c>
    </row>
    <row r="9" spans="1:6">
      <c r="B9" t="s">
        <v>0</v>
      </c>
      <c r="C9" t="s">
        <v>1</v>
      </c>
      <c r="D9">
        <f>138+20/60</f>
        <v>138.33333333333334</v>
      </c>
      <c r="E9" s="2">
        <v>589.29</v>
      </c>
      <c r="F9">
        <f>1/(E9^2)</f>
        <v>2.8796642662554214E-6</v>
      </c>
    </row>
    <row r="10" spans="1:6">
      <c r="B10" t="s">
        <v>0</v>
      </c>
      <c r="C10" t="s">
        <v>10</v>
      </c>
      <c r="D10">
        <f>138+45/60</f>
        <v>138.75</v>
      </c>
      <c r="E10">
        <v>568.82000000000005</v>
      </c>
      <c r="F10">
        <f t="shared" ref="F10:F49" si="0">1/(E10^2)</f>
        <v>3.0906532574216306E-6</v>
      </c>
    </row>
    <row r="11" spans="1:6">
      <c r="A11" t="s">
        <v>12</v>
      </c>
      <c r="B11" t="s">
        <v>0</v>
      </c>
      <c r="C11" t="s">
        <v>13</v>
      </c>
      <c r="D11">
        <f>139+5/60</f>
        <v>139.08333333333334</v>
      </c>
      <c r="E11">
        <v>454.51</v>
      </c>
      <c r="F11">
        <f t="shared" si="0"/>
        <v>4.8407551283488685E-6</v>
      </c>
    </row>
    <row r="12" spans="1:6">
      <c r="B12" t="s">
        <v>0</v>
      </c>
      <c r="C12" t="s">
        <v>13</v>
      </c>
      <c r="D12">
        <f>139+25/60</f>
        <v>139.41666666666666</v>
      </c>
      <c r="E12">
        <v>449.76</v>
      </c>
      <c r="F12">
        <f t="shared" si="0"/>
        <v>4.943543311640591E-6</v>
      </c>
    </row>
    <row r="13" spans="1:6">
      <c r="B13" t="s">
        <v>0</v>
      </c>
      <c r="C13" t="s">
        <v>13</v>
      </c>
      <c r="D13">
        <f>139+55/60</f>
        <v>139.91666666666666</v>
      </c>
      <c r="E13">
        <v>442.32</v>
      </c>
      <c r="F13">
        <f t="shared" si="0"/>
        <v>5.1112467349764755E-6</v>
      </c>
    </row>
    <row r="14" spans="1:6">
      <c r="B14" t="s">
        <v>0</v>
      </c>
      <c r="C14" t="s">
        <v>13</v>
      </c>
      <c r="D14">
        <f>140+14/60</f>
        <v>140.23333333333332</v>
      </c>
      <c r="E14">
        <v>439.33</v>
      </c>
      <c r="F14">
        <f t="shared" si="0"/>
        <v>5.1810559131735942E-6</v>
      </c>
    </row>
    <row r="15" spans="1:6">
      <c r="B15" t="s">
        <v>0</v>
      </c>
      <c r="C15" t="s">
        <v>14</v>
      </c>
      <c r="D15">
        <f>140+30/60</f>
        <v>140.5</v>
      </c>
      <c r="E15">
        <v>432.46</v>
      </c>
      <c r="F15">
        <f t="shared" si="0"/>
        <v>5.3469744890222116E-6</v>
      </c>
    </row>
    <row r="16" spans="1:6">
      <c r="B16" t="s">
        <v>16</v>
      </c>
      <c r="C16" t="s">
        <v>1</v>
      </c>
      <c r="D16">
        <f>138+17/60</f>
        <v>138.28333333333333</v>
      </c>
      <c r="E16">
        <v>578.01</v>
      </c>
      <c r="F16">
        <f t="shared" si="0"/>
        <v>2.9931556100317058E-6</v>
      </c>
    </row>
    <row r="17" spans="2:9">
      <c r="B17" t="s">
        <v>16</v>
      </c>
      <c r="C17" t="s">
        <v>10</v>
      </c>
      <c r="D17">
        <f>138+35/60</f>
        <v>138.58333333333334</v>
      </c>
      <c r="E17">
        <v>546.70000000000005</v>
      </c>
      <c r="F17">
        <f t="shared" si="0"/>
        <v>3.3458144480230894E-6</v>
      </c>
    </row>
    <row r="18" spans="2:9">
      <c r="B18" t="s">
        <v>16</v>
      </c>
      <c r="C18" t="s">
        <v>18</v>
      </c>
      <c r="D18">
        <f>139+12/60</f>
        <v>139.19999999999999</v>
      </c>
      <c r="E18">
        <v>491.6</v>
      </c>
      <c r="F18">
        <f t="shared" si="0"/>
        <v>4.1378643720608743E-6</v>
      </c>
    </row>
    <row r="19" spans="2:9">
      <c r="B19" t="s">
        <v>16</v>
      </c>
      <c r="C19" t="s">
        <v>13</v>
      </c>
      <c r="D19">
        <f>140+27/60</f>
        <v>140.44999999999999</v>
      </c>
      <c r="E19">
        <v>435.83</v>
      </c>
      <c r="F19">
        <f t="shared" si="0"/>
        <v>5.2646045831386887E-6</v>
      </c>
    </row>
    <row r="20" spans="2:9">
      <c r="B20" t="s">
        <v>16</v>
      </c>
      <c r="C20" t="s">
        <v>19</v>
      </c>
      <c r="D20">
        <f>141+1/60</f>
        <v>141.01666666666668</v>
      </c>
      <c r="E20">
        <v>407.78</v>
      </c>
      <c r="F20">
        <f t="shared" si="0"/>
        <v>6.0137885924930113E-6</v>
      </c>
    </row>
    <row r="21" spans="2:9">
      <c r="B21" t="s">
        <v>16</v>
      </c>
      <c r="C21" t="s">
        <v>19</v>
      </c>
      <c r="D21">
        <f>141+17/60</f>
        <v>141.28333333333333</v>
      </c>
      <c r="E21">
        <v>404.66</v>
      </c>
      <c r="F21">
        <f t="shared" si="0"/>
        <v>6.1068808354009735E-6</v>
      </c>
    </row>
    <row r="22" spans="2:9">
      <c r="B22" t="s">
        <v>20</v>
      </c>
      <c r="C22" t="s">
        <v>21</v>
      </c>
      <c r="D22">
        <f>G22+H22/60</f>
        <v>137.51666666666668</v>
      </c>
      <c r="E22">
        <v>706.52</v>
      </c>
      <c r="F22">
        <f t="shared" si="0"/>
        <v>2.0033234719708718E-6</v>
      </c>
      <c r="G22">
        <v>137</v>
      </c>
      <c r="H22">
        <v>31</v>
      </c>
    </row>
    <row r="23" spans="2:9">
      <c r="B23" t="s">
        <v>20</v>
      </c>
      <c r="C23" t="s">
        <v>21</v>
      </c>
      <c r="D23">
        <f t="shared" ref="D23:D33" si="1">G23+H23/60</f>
        <v>137.58333333333334</v>
      </c>
      <c r="E23">
        <v>667.8</v>
      </c>
      <c r="F23">
        <f t="shared" si="0"/>
        <v>2.2423694633767698E-6</v>
      </c>
      <c r="G23">
        <v>137</v>
      </c>
      <c r="H23">
        <v>35</v>
      </c>
      <c r="I23" t="s">
        <v>23</v>
      </c>
    </row>
    <row r="24" spans="2:9">
      <c r="B24" t="s">
        <v>20</v>
      </c>
      <c r="C24" t="s">
        <v>1</v>
      </c>
      <c r="D24">
        <f t="shared" si="1"/>
        <v>138.30000000000001</v>
      </c>
      <c r="E24">
        <v>587.55999999999995</v>
      </c>
      <c r="F24">
        <f t="shared" si="0"/>
        <v>2.8966468837425589E-6</v>
      </c>
      <c r="G24">
        <v>138</v>
      </c>
      <c r="H24">
        <v>18</v>
      </c>
    </row>
    <row r="25" spans="2:9">
      <c r="B25" t="s">
        <v>20</v>
      </c>
      <c r="C25" t="s">
        <v>22</v>
      </c>
      <c r="D25">
        <f t="shared" si="1"/>
        <v>139.13333333333333</v>
      </c>
      <c r="E25">
        <v>501.6</v>
      </c>
      <c r="F25">
        <f t="shared" si="0"/>
        <v>3.9745223578011283E-6</v>
      </c>
      <c r="G25">
        <v>139</v>
      </c>
      <c r="H25">
        <v>8</v>
      </c>
    </row>
    <row r="26" spans="2:9">
      <c r="B26" t="s">
        <v>20</v>
      </c>
      <c r="C26" t="s">
        <v>18</v>
      </c>
      <c r="D26">
        <f t="shared" si="1"/>
        <v>139.26666666666668</v>
      </c>
      <c r="E26">
        <v>492.2</v>
      </c>
      <c r="F26">
        <f t="shared" si="0"/>
        <v>4.1277822697221723E-6</v>
      </c>
      <c r="G26">
        <v>139</v>
      </c>
      <c r="H26">
        <v>16</v>
      </c>
    </row>
    <row r="27" spans="2:9">
      <c r="B27" t="s">
        <v>20</v>
      </c>
      <c r="C27" t="s">
        <v>13</v>
      </c>
      <c r="D27">
        <f t="shared" si="1"/>
        <v>139.75</v>
      </c>
      <c r="E27">
        <v>471.3</v>
      </c>
      <c r="F27">
        <f t="shared" si="0"/>
        <v>4.5019961625885106E-6</v>
      </c>
      <c r="G27">
        <v>139</v>
      </c>
      <c r="H27">
        <v>45</v>
      </c>
    </row>
    <row r="28" spans="2:9">
      <c r="B28" t="s">
        <v>20</v>
      </c>
      <c r="C28" t="s">
        <v>13</v>
      </c>
      <c r="D28">
        <f t="shared" si="1"/>
        <v>140.06666666666666</v>
      </c>
      <c r="E28">
        <v>447.1</v>
      </c>
      <c r="F28">
        <f t="shared" si="0"/>
        <v>5.0025410407216337E-6</v>
      </c>
      <c r="G28">
        <v>140</v>
      </c>
      <c r="H28">
        <v>4</v>
      </c>
    </row>
    <row r="29" spans="2:9">
      <c r="B29" t="s">
        <v>20</v>
      </c>
      <c r="C29" t="s">
        <v>19</v>
      </c>
      <c r="D29">
        <f t="shared" si="1"/>
        <v>140.30000000000001</v>
      </c>
      <c r="E29">
        <v>438.79</v>
      </c>
      <c r="F29">
        <f t="shared" si="0"/>
        <v>5.1938159657768778E-6</v>
      </c>
      <c r="G29">
        <v>140</v>
      </c>
      <c r="H29">
        <v>18</v>
      </c>
    </row>
    <row r="30" spans="2:9">
      <c r="B30" t="s">
        <v>24</v>
      </c>
      <c r="C30" t="s">
        <v>21</v>
      </c>
      <c r="D30">
        <f t="shared" si="1"/>
        <v>137.75</v>
      </c>
      <c r="E30">
        <v>643.85</v>
      </c>
      <c r="F30">
        <f t="shared" si="0"/>
        <v>2.412296017982557E-6</v>
      </c>
      <c r="G30">
        <v>137</v>
      </c>
      <c r="H30">
        <v>45</v>
      </c>
    </row>
    <row r="31" spans="2:9">
      <c r="B31" t="s">
        <v>24</v>
      </c>
      <c r="C31" t="s">
        <v>10</v>
      </c>
      <c r="D31">
        <f t="shared" si="1"/>
        <v>139</v>
      </c>
      <c r="E31">
        <v>508.58</v>
      </c>
      <c r="F31">
        <f t="shared" si="0"/>
        <v>3.8661744379151859E-6</v>
      </c>
      <c r="G31">
        <v>139</v>
      </c>
      <c r="H31">
        <v>0</v>
      </c>
    </row>
    <row r="32" spans="2:9">
      <c r="B32" t="s">
        <v>24</v>
      </c>
      <c r="C32" t="s">
        <v>13</v>
      </c>
      <c r="D32">
        <f t="shared" si="1"/>
        <v>139.66666666666666</v>
      </c>
      <c r="E32">
        <v>479.99</v>
      </c>
      <c r="F32">
        <f t="shared" si="0"/>
        <v>4.3404586283367452E-6</v>
      </c>
      <c r="G32">
        <v>139</v>
      </c>
      <c r="H32">
        <v>40</v>
      </c>
    </row>
    <row r="33" spans="2:8">
      <c r="B33" t="s">
        <v>24</v>
      </c>
      <c r="C33" t="s">
        <v>13</v>
      </c>
      <c r="D33">
        <f t="shared" si="1"/>
        <v>139.75</v>
      </c>
      <c r="E33">
        <v>467.81</v>
      </c>
      <c r="F33">
        <f t="shared" si="0"/>
        <v>4.5694191529061718E-6</v>
      </c>
      <c r="G33">
        <v>139</v>
      </c>
      <c r="H33">
        <v>45</v>
      </c>
    </row>
  </sheetData>
  <mergeCells count="4">
    <mergeCell ref="B2:C2"/>
    <mergeCell ref="D2:E2"/>
    <mergeCell ref="B6:C6"/>
    <mergeCell ref="D6:E6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Vinicius</cp:lastModifiedBy>
  <dcterms:created xsi:type="dcterms:W3CDTF">2013-11-07T18:14:30Z</dcterms:created>
  <dcterms:modified xsi:type="dcterms:W3CDTF">2013-11-14T19:21:24Z</dcterms:modified>
</cp:coreProperties>
</file>