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vanessa/High-Plains/abrasion data/"/>
    </mc:Choice>
  </mc:AlternateContent>
  <xr:revisionPtr revIDLastSave="0" documentId="13_ncr:1_{912CA4EE-9DAD-664F-81BC-F82AA1AC500A}" xr6:coauthVersionLast="47" xr6:coauthVersionMax="47" xr10:uidLastSave="{00000000-0000-0000-0000-000000000000}"/>
  <bookViews>
    <workbookView xWindow="100" yWindow="540" windowWidth="27100" windowHeight="15020" xr2:uid="{00000000-000D-0000-FFFF-FFFF00000000}"/>
  </bookViews>
  <sheets>
    <sheet name="Dataset" sheetId="3" r:id="rId1"/>
    <sheet name="Variables and Citations" sheetId="11" r:id="rId2"/>
  </sheets>
  <definedNames>
    <definedName name="_xlnm._FilterDatabase" localSheetId="0" hidden="1">Dataset!$C$2:$C$751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80" i="3" l="1"/>
  <c r="E655" i="3"/>
  <c r="E672" i="3"/>
  <c r="E670" i="3"/>
  <c r="E656" i="3"/>
  <c r="E638" i="3"/>
  <c r="E647" i="3"/>
  <c r="E649" i="3"/>
  <c r="E648" i="3"/>
  <c r="E651" i="3"/>
  <c r="E646" i="3"/>
  <c r="E653" i="3"/>
  <c r="E637" i="3"/>
  <c r="E629" i="3"/>
  <c r="E639" i="3"/>
  <c r="E644" i="3"/>
  <c r="E632" i="3"/>
  <c r="E631" i="3"/>
  <c r="E673" i="3"/>
  <c r="E668" i="3"/>
  <c r="E650" i="3"/>
  <c r="E661" i="3"/>
  <c r="E671" i="3"/>
  <c r="E662" i="3"/>
  <c r="E640" i="3"/>
  <c r="E660" i="3"/>
  <c r="E667" i="3"/>
  <c r="E657" i="3"/>
  <c r="E679" i="3"/>
  <c r="E658" i="3"/>
  <c r="E654" i="3"/>
  <c r="E678" i="3"/>
  <c r="E663" i="3"/>
  <c r="E665" i="3"/>
  <c r="E664" i="3"/>
  <c r="E676" i="3"/>
  <c r="E642" i="3"/>
  <c r="E666" i="3"/>
  <c r="E645" i="3"/>
  <c r="E628" i="3"/>
  <c r="E641" i="3"/>
  <c r="E627" i="3"/>
  <c r="E634" i="3"/>
  <c r="E635" i="3"/>
  <c r="E633" i="3"/>
  <c r="E643" i="3"/>
  <c r="E669" i="3"/>
  <c r="E674" i="3"/>
  <c r="E659" i="3"/>
  <c r="E630" i="3"/>
  <c r="E683" i="3"/>
  <c r="E682" i="3"/>
  <c r="E652" i="3"/>
  <c r="E677" i="3"/>
  <c r="E675" i="3"/>
  <c r="E636" i="3"/>
  <c r="E681" i="3"/>
  <c r="H167" i="3"/>
  <c r="H139" i="3"/>
  <c r="H123" i="3"/>
  <c r="H116" i="3"/>
  <c r="H88" i="3"/>
  <c r="J103" i="3"/>
  <c r="H103" i="3"/>
  <c r="H84" i="3"/>
  <c r="H108" i="3"/>
  <c r="J594" i="3"/>
  <c r="J592" i="3"/>
  <c r="J578" i="3"/>
  <c r="J576" i="3"/>
  <c r="J593" i="3"/>
  <c r="H594" i="3"/>
  <c r="H578" i="3"/>
  <c r="H576" i="3"/>
  <c r="H593" i="3"/>
  <c r="H590" i="3"/>
  <c r="E173" i="3" l="1"/>
</calcChain>
</file>

<file path=xl/sharedStrings.xml><?xml version="1.0" encoding="utf-8"?>
<sst xmlns="http://schemas.openxmlformats.org/spreadsheetml/2006/main" count="1743" uniqueCount="1005">
  <si>
    <t>Citation</t>
  </si>
  <si>
    <t>tau_*bf</t>
  </si>
  <si>
    <t>Slope</t>
  </si>
  <si>
    <t>D50 (m)</t>
  </si>
  <si>
    <t>Width (m)</t>
  </si>
  <si>
    <t>Depth (m)</t>
  </si>
  <si>
    <t>Discharge (m3/s)</t>
  </si>
  <si>
    <t>Owl Creek near Thermopolis, WY</t>
  </si>
  <si>
    <t>South Loup River near Cumro, NE</t>
  </si>
  <si>
    <t>Arikaree River at Haigler, NE</t>
  </si>
  <si>
    <t>Republican River near Benkleman, NE</t>
  </si>
  <si>
    <t>Frenchman Creek at Hamlet, NE</t>
  </si>
  <si>
    <t>Middle Fork Powder River near Kaycee, WY</t>
  </si>
  <si>
    <t>South Fork Republican River near Benkleman, NE</t>
  </si>
  <si>
    <t>Paradise Creek near Paradise, KS</t>
  </si>
  <si>
    <t>Greybull River near Basin, WY</t>
  </si>
  <si>
    <t>San Francisco River near Reserve, New Mexico</t>
  </si>
  <si>
    <t>New River near Lake Butler</t>
  </si>
  <si>
    <t>Fenholloway River near Foley</t>
  </si>
  <si>
    <t>Deep Creek near Suwannee Valley</t>
  </si>
  <si>
    <t>Little Patuxent River at Guilford, Md.</t>
  </si>
  <si>
    <t>Juniper Creek near Niceville</t>
  </si>
  <si>
    <t>Bear Creek near Youngstown</t>
  </si>
  <si>
    <t>Shoal River near Mossy Head</t>
  </si>
  <si>
    <t>Little Falls at Blue Mount, Md.</t>
  </si>
  <si>
    <t>Brushy Creek near Walnut Hill</t>
  </si>
  <si>
    <t>Cranberry Branch near Westminster, Md.</t>
  </si>
  <si>
    <t>Western Run at Western Run</t>
  </si>
  <si>
    <t>Burke Gulch</t>
  </si>
  <si>
    <t>UT to Lost Creek</t>
  </si>
  <si>
    <t>West Branch Brandywine Creek near Honey Brook, PA</t>
  </si>
  <si>
    <t>N Fork Massie Cr</t>
  </si>
  <si>
    <t>Baisman Run at Broadmoor, Md.</t>
  </si>
  <si>
    <t>Neff Run</t>
  </si>
  <si>
    <t>Basin Run at Liberty Grove, Md.</t>
  </si>
  <si>
    <t>Hayden Run</t>
  </si>
  <si>
    <t>Slade Run near Glyndon, Md.</t>
  </si>
  <si>
    <t>Tar Hollow Creek</t>
  </si>
  <si>
    <t>Beech Creek</t>
  </si>
  <si>
    <t>Bull Creek</t>
  </si>
  <si>
    <t>Big 4 Hollow Creek</t>
  </si>
  <si>
    <t>Salt Creek</t>
  </si>
  <si>
    <t>Sawpit Run near Oldtown, Md.</t>
  </si>
  <si>
    <t>Etna Creek</t>
  </si>
  <si>
    <t>Holman Cr nr Clayton, ID</t>
  </si>
  <si>
    <t>Beaver Creek</t>
  </si>
  <si>
    <t>Bennett Creek at Park Mills, Md.</t>
  </si>
  <si>
    <t>Sandusky Creek</t>
  </si>
  <si>
    <t>Tioughnioga River</t>
  </si>
  <si>
    <t>Bokengehalas Creek</t>
  </si>
  <si>
    <t>Big Elk Creek at Elk Mills, Md.</t>
  </si>
  <si>
    <t>Trail Run</t>
  </si>
  <si>
    <t>Deer Creek at Rocks, Md.</t>
  </si>
  <si>
    <t>Little Delaware River</t>
  </si>
  <si>
    <t>Basin Creek</t>
  </si>
  <si>
    <t>Ditch Run near Hancock, Md.</t>
  </si>
  <si>
    <t>Big Knife Creek</t>
  </si>
  <si>
    <t>Bruno Cr near Clayton, ID</t>
  </si>
  <si>
    <t>Eagle Creek at Sadieville</t>
  </si>
  <si>
    <t>East Hickman Creek at Delong Rd.</t>
  </si>
  <si>
    <t>Twelvemile Creek at Hwy 1997</t>
  </si>
  <si>
    <t>South Elkhorn Creek at Fort Springs</t>
  </si>
  <si>
    <t>Town Branch at Yarnallton Rd.</t>
  </si>
  <si>
    <t>North Elkhorn Creek at Bryan Station Rd.</t>
  </si>
  <si>
    <t>West Hickman Creek at Ash Grove Pk.</t>
  </si>
  <si>
    <t>Gunpowder Creek at Camp Ernst Rd.</t>
  </si>
  <si>
    <t>Middle Fork Beargrass Creek at Old Cannons Ln.</t>
  </si>
  <si>
    <t>North Elkhorn Creek at Winchester Rd.</t>
  </si>
  <si>
    <t>Wolf Run at Old Frankfort Pk.</t>
  </si>
  <si>
    <t>Cedar Creek at Hwy 1442</t>
  </si>
  <si>
    <t>Banklick Creek at Hwy 1829</t>
  </si>
  <si>
    <t>Chenoweth Run at Ruckriegel Pky.</t>
  </si>
  <si>
    <t>Goose Creek at Old Westport Rd.</t>
  </si>
  <si>
    <t>Mud Lick Creek at Hwy 42</t>
  </si>
  <si>
    <t>Cruises Creek at Hwy 17</t>
  </si>
  <si>
    <t>East Hickman Creek at Andover</t>
  </si>
  <si>
    <t>Little Goose Creek near Harrods Creek</t>
  </si>
  <si>
    <t>UT to East Hickman Creek at Chilesburg</t>
  </si>
  <si>
    <t>Woolper Creek at Woolper Rd.</t>
  </si>
  <si>
    <t>North Elkhorn Creek at Man O War Rd.</t>
  </si>
  <si>
    <t>Cave Creek near Fort Springs</t>
  </si>
  <si>
    <t>Fourmile Creek at Polar Bridge</t>
  </si>
  <si>
    <t>Pohopoco Creek at Kresgeville Pa.</t>
  </si>
  <si>
    <t>Jordan Creek at Allentown Pa.</t>
  </si>
  <si>
    <t>Schuylkill River at Landingville Pa.</t>
  </si>
  <si>
    <t>Maiden Creek at Virginville Pa.</t>
  </si>
  <si>
    <t>Crooked Creek below Catlin Hollow at Middlebury Center Pa.</t>
  </si>
  <si>
    <t>Chillisquaque Creek at Washingtonville Pa.</t>
  </si>
  <si>
    <t>Tuscarora Creek near Port Royal Pa.</t>
  </si>
  <si>
    <t>West Branch French Creek near Lowville Pa.</t>
  </si>
  <si>
    <t>Little Mahoning Creek at McCormick Pa.</t>
  </si>
  <si>
    <t>Browns Creek near Nineveh Pa.</t>
  </si>
  <si>
    <t>First Fork Sinnemahoning Creek at Wharton Pa.</t>
  </si>
  <si>
    <t>Kettle Creek at Cross Fork Pa.</t>
  </si>
  <si>
    <t>East Mahantango Creek near Dalmatia Pa.</t>
  </si>
  <si>
    <t>Buffalo Creek near Freeport Pa.</t>
  </si>
  <si>
    <t>Little Shenango River at Greenville Pa.</t>
  </si>
  <si>
    <t>Lycoming Creek near Trout Run Pa.</t>
  </si>
  <si>
    <t>West Branch Clarion River at Wilcox Pa.</t>
  </si>
  <si>
    <t>Laurel Hill Creek at Ursina Pa.</t>
  </si>
  <si>
    <t>Aquashicola Creek at Palmerton Pa.</t>
  </si>
  <si>
    <t>Bixler Run near Loysville Pa.</t>
  </si>
  <si>
    <t>Newburg Run at Newburg Pa.</t>
  </si>
  <si>
    <t>Kinzua Creek near Guffey Pa.</t>
  </si>
  <si>
    <t>Woodcock Creek at Blooming Valley Pa.</t>
  </si>
  <si>
    <t>Wapwallopen Creek near Wapwallopen Pa.</t>
  </si>
  <si>
    <t>Marsh Creek at Blanchard Pa.</t>
  </si>
  <si>
    <t>Blockhouse Creek near English Center Pa.</t>
  </si>
  <si>
    <t>Kishacoquillas Creek at Reedsville Pa.</t>
  </si>
  <si>
    <t>Little Schuylkill River at Tamaqua Pa.</t>
  </si>
  <si>
    <t>Wilson Run at Penfield Pa.</t>
  </si>
  <si>
    <t>Tonoloway Creek near Needmore Pa.</t>
  </si>
  <si>
    <t>Corey Creek near Mainesburg Pa.</t>
  </si>
  <si>
    <t>Young Womans Creek near Renovo Pa.</t>
  </si>
  <si>
    <t>Sevenmile Run near Rasselas Pa.</t>
  </si>
  <si>
    <t>Muncy Creek near Sonestown Pa.</t>
  </si>
  <si>
    <t>Little Pine Creek near Etna Pa.</t>
  </si>
  <si>
    <t>Toby Creek at Luzerne Pa.</t>
  </si>
  <si>
    <t>Brandy Run near Girard Pa.</t>
  </si>
  <si>
    <t>Tuscarora Creek near Silvara Pa.</t>
  </si>
  <si>
    <t>Waldy Run near Emporium Pa.</t>
  </si>
  <si>
    <t>North Fork Bens Creek at North Fork Pa.</t>
  </si>
  <si>
    <t xml:space="preserve">Manatawny Creek near Pottstown Pa. </t>
  </si>
  <si>
    <t xml:space="preserve">Perkiomen Creek at East Greenville Pa. </t>
  </si>
  <si>
    <t xml:space="preserve">Crum Creek near Newtown Square Pa. </t>
  </si>
  <si>
    <t>Chester Creek near Chester Pa.</t>
  </si>
  <si>
    <t>West Branch Perkiomen Creek at Hillegas Pa.</t>
  </si>
  <si>
    <t>West Branch Brandywine Creek at Modena Pa.</t>
  </si>
  <si>
    <t xml:space="preserve">Conowingo Creek near Buck Pa. </t>
  </si>
  <si>
    <t>West Branch Brandywine Creek at Coatesville Pa.</t>
  </si>
  <si>
    <t xml:space="preserve">Sucker Run near Coatesville Pa. </t>
  </si>
  <si>
    <t>Christians Creek near Fisherville. Va.</t>
  </si>
  <si>
    <t>Little Cacapon River near Levels. W.Va.</t>
  </si>
  <si>
    <t>North Fork Shenandoah River at Cootes Store. Va.</t>
  </si>
  <si>
    <t>North Fork Holston River near Saltville. Va.</t>
  </si>
  <si>
    <t>Bluestone River at Falls Mills. Va.</t>
  </si>
  <si>
    <t>Potts Creek near Covington. Va.</t>
  </si>
  <si>
    <t>South Fork Holston River at Riverside near Chilhowie. Va</t>
  </si>
  <si>
    <t>South Fork Roanoke River near Shawsville. Va.</t>
  </si>
  <si>
    <t>Linville Creek at Broadway. Va.</t>
  </si>
  <si>
    <t>Town Creek near OldTown. Md.</t>
  </si>
  <si>
    <t>Back Creek near Jones Springs. W.Va.</t>
  </si>
  <si>
    <t>Anthony Creek near Anthony. W.Va.</t>
  </si>
  <si>
    <t>Reed Creek at Grahams Forge. Va.</t>
  </si>
  <si>
    <t>Middle Fork Holston River at Seven Mile Ford. Va.</t>
  </si>
  <si>
    <t>Wills Creek near Cumberland. Md.</t>
  </si>
  <si>
    <t>South Fork South Branch Potomac River at Brandywine. W.Va.</t>
  </si>
  <si>
    <t>Dunlap Creek near Covington. Va.</t>
  </si>
  <si>
    <t>Middle Fork Holston River at Groseclose. Va.</t>
  </si>
  <si>
    <t>Lick Creek near Chatham Hill. Va.</t>
  </si>
  <si>
    <t>Cove Creek near Shelleys. Va.</t>
  </si>
  <si>
    <t>Jackson River near BacoVa.</t>
  </si>
  <si>
    <t>Tinker Creek near Daleville. Va.</t>
  </si>
  <si>
    <t>South River at Harriston. Va.</t>
  </si>
  <si>
    <t>South Branch Potomac River at Franklin. W.Va.</t>
  </si>
  <si>
    <t>Catawba Creek near Catawba. Va.</t>
  </si>
  <si>
    <t>Hogue Creek near Hayfield. Va.</t>
  </si>
  <si>
    <t>Cowpasture River near Head Waters. Va.</t>
  </si>
  <si>
    <t>Crooked Run near Mt. Jackson. Va.</t>
  </si>
  <si>
    <t>Big Cedar Creek near Lebanon. Va.</t>
  </si>
  <si>
    <t>Cedar Creek near Meadowview. Va.</t>
  </si>
  <si>
    <t>Bullpasture River at Williamsville. Va.</t>
  </si>
  <si>
    <t>North River near Stokesville. Va.</t>
  </si>
  <si>
    <t>Dog Creek tributary at Locust Grove. Md.</t>
  </si>
  <si>
    <t>Passage Creek near Buckton. Va.</t>
  </si>
  <si>
    <t>Brumley Creek at Brumley Gap. Va.</t>
  </si>
  <si>
    <t>Renick Run near Buchanan. Va.</t>
  </si>
  <si>
    <t>Potomac River Tribuatary near Hancock. Md.</t>
  </si>
  <si>
    <t>Flint Creek at Maxville</t>
  </si>
  <si>
    <t>Clearwater River near Clearwater</t>
  </si>
  <si>
    <t>Monture Creek at Lolo National Forest boundary near Ovando</t>
  </si>
  <si>
    <t>Lolo Creek above Sleeman Creek near Lolo</t>
  </si>
  <si>
    <t>Racetrack Creek below Granite Creek near Anaconda</t>
  </si>
  <si>
    <t>Basin Creek near Yaak</t>
  </si>
  <si>
    <t>Deer Creek near Seely Lake</t>
  </si>
  <si>
    <t>Wolf Creek near Libby</t>
  </si>
  <si>
    <t>Middle Fork Rock Creek near Philipsburg</t>
  </si>
  <si>
    <t>Eightmile Creek near Florence</t>
  </si>
  <si>
    <t>North Fork Lost Creek near Swan Lake</t>
  </si>
  <si>
    <t>Deep Creek near Fortine MT</t>
  </si>
  <si>
    <t>Clark Fork tributary near Drummond</t>
  </si>
  <si>
    <t>Big Creek at Big Creek Ranger Station near Columbia Falls</t>
  </si>
  <si>
    <t>Dry Creek near Superior</t>
  </si>
  <si>
    <t>East Fork Timber Creek near Haugan</t>
  </si>
  <si>
    <t>Trapper Creek near Conner</t>
  </si>
  <si>
    <t>Mission Creek above reservoir near St. Ignatius</t>
  </si>
  <si>
    <t>Boulder Creek at Maxville</t>
  </si>
  <si>
    <t>Skalkaho Creek near Hamilton</t>
  </si>
  <si>
    <t>Zulu Creek near Yaak</t>
  </si>
  <si>
    <t>Granite Creek near Libby</t>
  </si>
  <si>
    <t>Blacktail Creek near Yaak</t>
  </si>
  <si>
    <t>Mill Creek above Bassoo Creek near Niarada</t>
  </si>
  <si>
    <t>White Pine Creek near Trout Creek</t>
  </si>
  <si>
    <t>Valley Creek near Arlee</t>
  </si>
  <si>
    <t>Edwards Gulch at Drummond</t>
  </si>
  <si>
    <t>Richards Creek near Libby MT</t>
  </si>
  <si>
    <t>Cayuse Creek near Trego</t>
  </si>
  <si>
    <t>Revais Creek below West Fork near Dixon</t>
  </si>
  <si>
    <t>Flower Creek near Libby</t>
  </si>
  <si>
    <t>Kootenai Creek near Stevensville</t>
  </si>
  <si>
    <t>Shaughnessy Creek near Libby</t>
  </si>
  <si>
    <t>West Twin Creek near Bonner</t>
  </si>
  <si>
    <t>Hayes Creek near Missoula</t>
  </si>
  <si>
    <t>South Crow Creek near Ronan</t>
  </si>
  <si>
    <t>Marshall Creek near Missoula</t>
  </si>
  <si>
    <t>NB Potomac River at Steyer</t>
  </si>
  <si>
    <t>Savage River near Barton</t>
  </si>
  <si>
    <t>Big Piney Run near Salisbury</t>
  </si>
  <si>
    <t>Casselman River at Grantsville</t>
  </si>
  <si>
    <t>Sideling Hill Creek near Bellegrove</t>
  </si>
  <si>
    <t>Evitts Creek near Centerville</t>
  </si>
  <si>
    <t>Bear Creek at Forest Park</t>
  </si>
  <si>
    <t>Savage River near Frostburg</t>
  </si>
  <si>
    <t>Bear Creek at Friendsville</t>
  </si>
  <si>
    <t>Toliver Run Trib. near Hoyes Run</t>
  </si>
  <si>
    <t>Crabtree Creek near Swanton</t>
  </si>
  <si>
    <t>Youghiogheny River Trib. Near Friendsville</t>
  </si>
  <si>
    <t>Beaverdam Run at Cockeysville</t>
  </si>
  <si>
    <t>Big Pipe Creek at Bruceville</t>
  </si>
  <si>
    <t>Seneca Creek at Dawsonville</t>
  </si>
  <si>
    <t>Jones Falls at Sorrento</t>
  </si>
  <si>
    <t>Hawlings River near Sandy Spring</t>
  </si>
  <si>
    <t>Piney Creek at Taneytown</t>
  </si>
  <si>
    <t>Beaver Run near Finksburg</t>
  </si>
  <si>
    <t>Morgan Run at Louisville</t>
  </si>
  <si>
    <t>Winters Run near Benson</t>
  </si>
  <si>
    <t>Northeast Creek at Leslie</t>
  </si>
  <si>
    <t>Long Green Creek at Glen Arm</t>
  </si>
  <si>
    <t>Newell Branch near Worth GA</t>
  </si>
  <si>
    <t>Tired Creek near Cairo GA</t>
  </si>
  <si>
    <t>Little River near Ashburn GA</t>
  </si>
  <si>
    <t>Newell Branch near Ashburn GA</t>
  </si>
  <si>
    <t>Little Double Bridges Creek near Enterprise AL</t>
  </si>
  <si>
    <t>Big Coldwater Creek near Milton FL</t>
  </si>
  <si>
    <t>Barnetts Creek near Thomasville GA</t>
  </si>
  <si>
    <t>Bear Creek near Youngstown FL</t>
  </si>
  <si>
    <t>Little River near Midway FL</t>
  </si>
  <si>
    <t>Shoal River Near Crestview FL</t>
  </si>
  <si>
    <t>Alaqua Creek near Portland FL</t>
  </si>
  <si>
    <t>Catatonk Creek Northwest of Owego</t>
  </si>
  <si>
    <t>Ball Creek at Stow</t>
  </si>
  <si>
    <t>Big Creek near Howard</t>
  </si>
  <si>
    <t>Cuthrie Run near Big Flats</t>
  </si>
  <si>
    <t>East Branch Allen Creek at Pittsford</t>
  </si>
  <si>
    <t>Canandaigua Outlet Tributary near Alloway</t>
  </si>
  <si>
    <t>Butternut Creek near Jamesville</t>
  </si>
  <si>
    <t>Second Creek Tributary at Alton</t>
  </si>
  <si>
    <t>Skull Fork near Londonderry</t>
  </si>
  <si>
    <t>Grand River near Painesville</t>
  </si>
  <si>
    <t>Ohio Brush Creek near West Union</t>
  </si>
  <si>
    <t>Clear Creek near Rockbridge</t>
  </si>
  <si>
    <t>Sandy Run near Lake Hope</t>
  </si>
  <si>
    <t>Price Creek near Brennersville</t>
  </si>
  <si>
    <t>Sandusky River near Bucyrus</t>
  </si>
  <si>
    <t>Hinkley Creek at Charlestown</t>
  </si>
  <si>
    <t>Big Creek at McClure</t>
  </si>
  <si>
    <t>Gallman Creek near Monticello</t>
  </si>
  <si>
    <t>Keith Fork at Keith</t>
  </si>
  <si>
    <t>Yellow Creek near Hammondsville</t>
  </si>
  <si>
    <t>West Branch Mahoning River near Ravenna</t>
  </si>
  <si>
    <t>Little Mill Creek near Coshocton</t>
  </si>
  <si>
    <t>Yellow Creek at Botzum</t>
  </si>
  <si>
    <t>Walnut Creek near Boughtonville</t>
  </si>
  <si>
    <t>North Fork at Bath Center</t>
  </si>
  <si>
    <t>Crooked Creek at Alma</t>
  </si>
  <si>
    <t>Chagrin River at Fullertown</t>
  </si>
  <si>
    <t>Dry Run near Bangs</t>
  </si>
  <si>
    <t>Blake Run near Reily</t>
  </si>
  <si>
    <t>No Name Creek at No Name</t>
  </si>
  <si>
    <t>Wayne Creek at Waynesville</t>
  </si>
  <si>
    <t>Wood Run near Woodsfield</t>
  </si>
  <si>
    <t>Higgins Run near Higginsport</t>
  </si>
  <si>
    <t>Squannacook River near West Groton, MA</t>
  </si>
  <si>
    <t>Old Swamp River near South Weymouth, MA</t>
  </si>
  <si>
    <t>Wading River near Norton, MA</t>
  </si>
  <si>
    <t>Segreganset River at Dighton, MA</t>
  </si>
  <si>
    <t>Nipmuc River near Harrisville, RI</t>
  </si>
  <si>
    <t>Priest Brook near Winchendon, MA</t>
  </si>
  <si>
    <t>Otter River at Otter River, MA</t>
  </si>
  <si>
    <t>Mill River at Northhampton, MA</t>
  </si>
  <si>
    <t>Sevenmile River near Spencer, MA</t>
  </si>
  <si>
    <t>Quaboag River at West Brimfield, MA</t>
  </si>
  <si>
    <t>West Branch Westfield River at Huntington, MA</t>
  </si>
  <si>
    <t>Hubbard River near West Hartland, CT</t>
  </si>
  <si>
    <t>Salmon Creek at Lime Rock, CT</t>
  </si>
  <si>
    <t>Green River at Williamstown, MA</t>
  </si>
  <si>
    <t>South Umpqua River nr Brockway, OR</t>
  </si>
  <si>
    <t>Boise River near Twin Springs, ID</t>
  </si>
  <si>
    <t>Valley Creek at Stanley, ID</t>
  </si>
  <si>
    <t>Salmon River below Yankee Fork near Clayton, ID</t>
  </si>
  <si>
    <t>Thompson Creek near Clayton, ID</t>
  </si>
  <si>
    <t>Squaw Creek below Bruno Creek near Clayton, ID</t>
  </si>
  <si>
    <t>Salmon River near Shoup, ID</t>
  </si>
  <si>
    <t>Middle Fork Salmon River at Middle Fork Lodge near Yellow Pine, ID</t>
  </si>
  <si>
    <t>Dollar Creek near Warm Lake near Cascade, ID</t>
  </si>
  <si>
    <t>Blackmare Creek near Poverty Flat near Cascade, ID</t>
  </si>
  <si>
    <t>South Fork Salmon River near Krassel Ranger Station, ID</t>
  </si>
  <si>
    <t>Lochsa River near Lowell, ID</t>
  </si>
  <si>
    <t>North Fork Clearwater River near Canyon Ranger Station, ID</t>
  </si>
  <si>
    <t>Tenmile River near Gaylordsville, CT</t>
  </si>
  <si>
    <t>Manor Kill at West Conesville near Gilboa, NY</t>
  </si>
  <si>
    <t>Valatie Kill near Nassau, NY</t>
  </si>
  <si>
    <t>Esopus Creek at Cold Brook, NY</t>
  </si>
  <si>
    <t>Chestnut Creek at Grahamsville, NY</t>
  </si>
  <si>
    <t>Horse Pound Brook near Lake Carmel, NY</t>
  </si>
  <si>
    <t>Ramapo River at Ramap, NY</t>
  </si>
  <si>
    <t>Mahwah River near Suffern, NY</t>
  </si>
  <si>
    <t>East Branch of Delaware River at Margaretville, NY</t>
  </si>
  <si>
    <t>Tremper Kill near Andes, NY</t>
  </si>
  <si>
    <t>West Branch Delaware River at Walton, NY</t>
  </si>
  <si>
    <t>Biscuit Brook above Pigeon Brook at Frost Valley, NY</t>
  </si>
  <si>
    <t>Little Lehigh Creek near Allentown, PA</t>
  </si>
  <si>
    <t>Monocacy Creek at Bethlehem, PA</t>
  </si>
  <si>
    <t>Spring Creek near Houserville, PA</t>
  </si>
  <si>
    <t>Spring Creek near Milesburg, PA</t>
  </si>
  <si>
    <t>Yellow Breeches Creek near Camp Hill, PA</t>
  </si>
  <si>
    <t>Morgan Run near Louisville, MD</t>
  </si>
  <si>
    <t>Marsh Run at Grimes, MD</t>
  </si>
  <si>
    <t>Aquia Creek near Garrisonville, VA</t>
  </si>
  <si>
    <t>North Fork Rivanna River near Earlysville, VA</t>
  </si>
  <si>
    <t>Smith River at Smith River Church near Woolwine, VA</t>
  </si>
  <si>
    <t>Sandy River near Danville, VA</t>
  </si>
  <si>
    <t>Middle Fork at Audra, WV</t>
  </si>
  <si>
    <t>Sand Run near Buckhannon, WV</t>
  </si>
  <si>
    <t>Blackwater River at Davis, WV</t>
  </si>
  <si>
    <t>Big Sandy Creek near Rockville, WV</t>
  </si>
  <si>
    <t>Licking River near Newark, OH</t>
  </si>
  <si>
    <t>Shade River near Chester, OH</t>
  </si>
  <si>
    <t>Williams River at Dyer, WV</t>
  </si>
  <si>
    <t>Cranberry River near Richwood, WV</t>
  </si>
  <si>
    <t>Panther Creek near Panther, WV</t>
  </si>
  <si>
    <t>Black River near Garnet, MI</t>
  </si>
  <si>
    <t>St. Joseph River at Burlington, MI</t>
  </si>
  <si>
    <t>South Branch Hog Creek near Allen, MI</t>
  </si>
  <si>
    <t>Augusta Creek near Augusta, MI</t>
  </si>
  <si>
    <t>Looking Glass River near Eagle, MI</t>
  </si>
  <si>
    <t>Thornapple River near Hastings, MI</t>
  </si>
  <si>
    <t>South Branch Au Sable River near Luzerne, MI</t>
  </si>
  <si>
    <t>Cass River near Cass City, MI</t>
  </si>
  <si>
    <t>Belle River at Memphis, MI</t>
  </si>
  <si>
    <t>Stony Creek near Romeo, MI</t>
  </si>
  <si>
    <t>Old Woman Creek at Berlin Road near Huron, OH</t>
  </si>
  <si>
    <t>Cayuga Creek near Lancaster, NY</t>
  </si>
  <si>
    <t>Cazenovia Creek at Ebenezer, NY</t>
  </si>
  <si>
    <t>Tonawanda Creek at Rapids, NY</t>
  </si>
  <si>
    <t>Irondequoit Creek at Railroad Mills near Fischers, NY</t>
  </si>
  <si>
    <t>Flint Creek at Phelps, NY</t>
  </si>
  <si>
    <t>Independence River at Donnattsburg, NY</t>
  </si>
  <si>
    <t>Bouquet River at Willsboro, NY</t>
  </si>
  <si>
    <t>Soda Butte Creek at Park Boundary at Silver Gate</t>
  </si>
  <si>
    <t>Gardner River near Mammoth, YNP</t>
  </si>
  <si>
    <t>Rock Creek near Red Lodge, MT</t>
  </si>
  <si>
    <t>Wind River near Dubois, WY</t>
  </si>
  <si>
    <t>Dry Creek near Burris, WY</t>
  </si>
  <si>
    <t>Willow Creek near Crowheart, WY</t>
  </si>
  <si>
    <t>South Fork Little Wind River above Reservoir near Ft Washakie, WY</t>
  </si>
  <si>
    <t>Little Popo Agie River near Lander, WY</t>
  </si>
  <si>
    <t>Shell Creek above Shell Creek Reservoir, WY</t>
  </si>
  <si>
    <t>Shell Creek near Shell, WY</t>
  </si>
  <si>
    <t>North Fork Shoshone River at Wapiti, WY</t>
  </si>
  <si>
    <t>South Fork Shoshone River near Valley, WY</t>
  </si>
  <si>
    <t>Tongue River near Dayton, WY</t>
  </si>
  <si>
    <t>Wolf Creek at Wolf, WY</t>
  </si>
  <si>
    <t>Coney Creek above Twin Lakes near Big Horn, WY</t>
  </si>
  <si>
    <t>Hanging Woman Creek near Birney, MT</t>
  </si>
  <si>
    <t>Middle Fork Powder River near Barnum, WY</t>
  </si>
  <si>
    <t>North Fork Powder River near Hazelton, WY</t>
  </si>
  <si>
    <t>North Platte River near Northgate, CO</t>
  </si>
  <si>
    <t>North Brush Creek near Saratoga, WY</t>
  </si>
  <si>
    <t>Jack Creek above Coyote Draw, near Saratoga, WY</t>
  </si>
  <si>
    <t>Rock Creek above King Canyon Canal near Arlington, WY</t>
  </si>
  <si>
    <t>Box Elder Creek at Boxelder, WY</t>
  </si>
  <si>
    <t>Rio Fernando de Taos near Taos, NM</t>
  </si>
  <si>
    <t>Rio Grande del Rancho near Talpa, NM</t>
  </si>
  <si>
    <t>Embudo Creek at Dixon, NM</t>
  </si>
  <si>
    <t>Jemez River near Jemez, NM</t>
  </si>
  <si>
    <t>Fraser River at Upper STA, near Winter Park, CO</t>
  </si>
  <si>
    <t>Williams Fork above Darling Creek, near Leal, CO</t>
  </si>
  <si>
    <t>Crystal River above Avalanche Creek, near Redstone, CO</t>
  </si>
  <si>
    <t>East River at Almont, CO</t>
  </si>
  <si>
    <t>Lake Fork at Gateview, CO</t>
  </si>
  <si>
    <t>Blacks Fork near Little America, WY</t>
  </si>
  <si>
    <t>Elk River near Milner, CO</t>
  </si>
  <si>
    <t>Yampa River near Maybell, CO</t>
  </si>
  <si>
    <t>Slater Fork near Slater, CO</t>
  </si>
  <si>
    <t>East Fork Virgin River near Springdale, UT</t>
  </si>
  <si>
    <t>Winberry Creek near Lowell, OR</t>
  </si>
  <si>
    <t>Row River above Pitcher Creek near  Dorena, OR</t>
  </si>
  <si>
    <t>Thomas Creek near Scio, OR</t>
  </si>
  <si>
    <t>Stony Brook near Dover Plains, NY</t>
  </si>
  <si>
    <t>Batten Kill below Mill at Battenville, NY</t>
  </si>
  <si>
    <t>Little Hoosic River at Petersburg, NY</t>
  </si>
  <si>
    <t>Steele Creek at Ilion, NY</t>
  </si>
  <si>
    <t>Valley Brook near Morehouseville, NY</t>
  </si>
  <si>
    <t>North Creek near Ephratah, NY</t>
  </si>
  <si>
    <t>Schoharie Creek at Prattsville, NY</t>
  </si>
  <si>
    <t>Roeliff Jansen Kill near Hillsdale, NY</t>
  </si>
  <si>
    <t>Bushnellsville, Creek at Shandaken, NY</t>
  </si>
  <si>
    <t>Esopus Creek at Allaben, NY</t>
  </si>
  <si>
    <t>Fishkill Creek at Hopewell Junction, NY</t>
  </si>
  <si>
    <t>Kisco River below Mount Kisco, NY</t>
  </si>
  <si>
    <t>Hunter Brook south of Yorktown, NY</t>
  </si>
  <si>
    <t>North Branch of Foulertons Brook at Roseland, NJ</t>
  </si>
  <si>
    <t>Trout Creek near Trout Creek, NY</t>
  </si>
  <si>
    <t>Cold Spring Brook at China, NY</t>
  </si>
  <si>
    <t>East Branch Neversink River at Denning</t>
  </si>
  <si>
    <t>Mink Creek at Richfield Springs, NY</t>
  </si>
  <si>
    <t>Little Elk Creek at Westford, NY</t>
  </si>
  <si>
    <t>Sage Brook near South New Berlin, NY</t>
  </si>
  <si>
    <t>Butternut Creek at Morris, NY</t>
  </si>
  <si>
    <t>Shackham Brook near Truxton, NY</t>
  </si>
  <si>
    <t>Albright Creek at East Homer, NY</t>
  </si>
  <si>
    <t>Otselic River near Upper Lisle, NY</t>
  </si>
  <si>
    <t>Merrill Creek Tributary near Texas Valley, NY</t>
  </si>
  <si>
    <t>Fivemile Creek near Kanona, NY</t>
  </si>
  <si>
    <t>Cocolamus Creek near Millerstown, PA</t>
  </si>
  <si>
    <t>Quittapahilla Creek near Bellegrove, PA</t>
  </si>
  <si>
    <t>South Branch Chopawamsic Creek near Garrisonville, VA</t>
  </si>
  <si>
    <t>Bush Mill Stream near Heathsville, VA</t>
  </si>
  <si>
    <t>Cat Point Creek near Montross, VA</t>
  </si>
  <si>
    <t>Contrary Creek near Mineral, VA</t>
  </si>
  <si>
    <t>South Anna River tributary no. 6 near Ashland, VA</t>
  </si>
  <si>
    <t>Reedy Creek near Dawn, VA</t>
  </si>
  <si>
    <t>Aylett Creek at Aylett, VA</t>
  </si>
  <si>
    <t>Buffalo River tributary near Amherst, VA</t>
  </si>
  <si>
    <t>Big Lickinghole Creek Tributary near Ferncliff, VA</t>
  </si>
  <si>
    <t>North Holiday Creek near Toga, VA</t>
  </si>
  <si>
    <t>Baily Branch Tributary at Spring Grove, VA</t>
  </si>
  <si>
    <t>Collins Run Tributary near Providence Forge, VA</t>
  </si>
  <si>
    <t>Falls Creek tributary near Victoria, VA</t>
  </si>
  <si>
    <t>North Meherrin River near Keysville, VA</t>
  </si>
  <si>
    <t>Powells Creek near Turbeville, VA</t>
  </si>
  <si>
    <t>Ischua Creek Tributary near Machias, NY</t>
  </si>
  <si>
    <t>Conewango Creek at Waterboro, NY</t>
  </si>
  <si>
    <t>Mill Creek near Berlin Center, OH</t>
  </si>
  <si>
    <t>Buck Run at Leopold, WV</t>
  </si>
  <si>
    <t>West Fork Little Kanawha River near Rocksdale, WV</t>
  </si>
  <si>
    <t>Mill Creek near Chauncy, OH</t>
  </si>
  <si>
    <t>Payne Branch near Oakvale, WV</t>
  </si>
  <si>
    <t>Camp Creek near Camp Creek, WV</t>
  </si>
  <si>
    <t>Anthony Creek near Anthony, WV</t>
  </si>
  <si>
    <t>Second Creek near Second Creek, WV</t>
  </si>
  <si>
    <t>Anglins Creek near Nallen, WV</t>
  </si>
  <si>
    <t>Rock Creek near Danville, WV</t>
  </si>
  <si>
    <t>Big Four Hollow Creek near Lake Hope, OH</t>
  </si>
  <si>
    <t>Salt Creek at Tarlton, OH</t>
  </si>
  <si>
    <t>East Fork Twelvepole Creek near Dunlow, WV</t>
  </si>
  <si>
    <t>North Fork Massie Creek at Cedarville, OH</t>
  </si>
  <si>
    <t>Beaver Creek near Springfield, OH</t>
  </si>
  <si>
    <t>Middle Branch Ontonagon River near Paulding,</t>
  </si>
  <si>
    <t>Galien River near Sawyer, MI</t>
  </si>
  <si>
    <t>St. Joseph River at Clarendon, MI</t>
  </si>
  <si>
    <t>St. Joseph River near Burlington, MI</t>
  </si>
  <si>
    <t>Coldwater River near Hodunk, MI</t>
  </si>
  <si>
    <t>Portage River at W Avenue near Vicksburg, MI</t>
  </si>
  <si>
    <t>Flowerfield Creek near Flowerfield, MI</t>
  </si>
  <si>
    <t>North Branch Pentwater River near Pentwater,</t>
  </si>
  <si>
    <t>Big Sable River near Freesoil, MI</t>
  </si>
  <si>
    <t>East Branch Pine River near Tustin, MI</t>
  </si>
  <si>
    <t>Pigeon River at Afton, MI</t>
  </si>
  <si>
    <t>West Branch Stony Creek near Washington, MI</t>
  </si>
  <si>
    <t>North Branch Clinton River at 33 Mile Road n</t>
  </si>
  <si>
    <t>North Branch Clinton River near Meade, MI</t>
  </si>
  <si>
    <t>Portage River at Tiplady Road near Pinckney,</t>
  </si>
  <si>
    <t>Unamed Trib to lost creek near Farmer, OH</t>
  </si>
  <si>
    <t>Little Tonawanda Creek Tributary near Batavia, NY</t>
  </si>
  <si>
    <t>Northrup Creek at North Greece, NY</t>
  </si>
  <si>
    <t>Stony Brook Tributary at South Dansville, NY</t>
  </si>
  <si>
    <t>Catherine Creek at Montour Falls, NY</t>
  </si>
  <si>
    <t>Cayuga Inlet neat Ithaca, NY</t>
  </si>
  <si>
    <t>Buck Creek near Inlet, NY</t>
  </si>
  <si>
    <t>Moose River at McKeever, NY</t>
  </si>
  <si>
    <t>Tributary to Mill Creek Tributary near Lowville, NY</t>
  </si>
  <si>
    <t>Hopkinton Brook at Hopkinton, NY</t>
  </si>
  <si>
    <t>West Branch Au Sable River near Lake Placid, NY</t>
  </si>
  <si>
    <t>East Branch Au Sable River at Au Sable Forks, NY</t>
  </si>
  <si>
    <t>Crow Creek near Tipperary, WY</t>
  </si>
  <si>
    <t>East Fork Big Goose Creek near Big Horn, WY</t>
  </si>
  <si>
    <t>West Fork Big Goose Creek near Big Horn, WY</t>
  </si>
  <si>
    <t>Prairie Dog Creek near Birney, MT</t>
  </si>
  <si>
    <t>Tongue River at Miles City, MT</t>
  </si>
  <si>
    <t>Little Grizzly Creek above Hebron, CO</t>
  </si>
  <si>
    <t>South Clear Creek, CO</t>
  </si>
  <si>
    <t>North Saint Vrain, CO</t>
  </si>
  <si>
    <t>Halfmoon Creek – Gage site, CO</t>
  </si>
  <si>
    <t>Clear Creek, CO</t>
  </si>
  <si>
    <t>Rio Chiquito near Talpa, NM</t>
  </si>
  <si>
    <t>Colorado River, CO</t>
  </si>
  <si>
    <t>little muddy creek near parshall</t>
  </si>
  <si>
    <t>South Fork Williams Fork, CO</t>
  </si>
  <si>
    <t>Williams Fork downstream Leal, CO</t>
  </si>
  <si>
    <t>Keystone Gulch near Dillon, CO</t>
  </si>
  <si>
    <t>Rock Creek near Toponas, CO</t>
  </si>
  <si>
    <t>Rock Creek, CO</t>
  </si>
  <si>
    <t>Parachute Creek near Grand Valley</t>
  </si>
  <si>
    <t>Dry Fork near DeBeque</t>
  </si>
  <si>
    <t>East Fork River near Big Sandy, WY</t>
  </si>
  <si>
    <t>Elk River at Clark, CO</t>
  </si>
  <si>
    <t>Battle Creek near Encampment, WY</t>
  </si>
  <si>
    <t>Willow Creek near Dixon, WY</t>
  </si>
  <si>
    <t>Middle Fork Stewart Gulch near Rio Blanco</t>
  </si>
  <si>
    <t>West Fork Stewart Gulch at mouth, near Rio Blanco</t>
  </si>
  <si>
    <t>Sorgum Gulch at mouth near Rio Blanco</t>
  </si>
  <si>
    <t>Piceance Creek below Gardenhire Gulch</t>
  </si>
  <si>
    <t>Scandard Gulch near Rio Blanco</t>
  </si>
  <si>
    <t>Scandard Gulch at mouth near Rio Blanco</t>
  </si>
  <si>
    <t>Fall Creek near Lowell, OR</t>
  </si>
  <si>
    <t>Luckiamute River near Hoskins, OR</t>
  </si>
  <si>
    <t>Nestucca River near Beaver, OR</t>
  </si>
  <si>
    <t>Sturgeon River near Wolverine, MI</t>
  </si>
  <si>
    <t>Little Tonawanda Creek at Linden, NY</t>
  </si>
  <si>
    <t>Wanadoga Creek near Battle Creek, MI</t>
  </si>
  <si>
    <t>Middle Branch Black River near South Haven,</t>
  </si>
  <si>
    <t>Buffalo Creek near Hampden Sydney, VA</t>
  </si>
  <si>
    <t>Fine Creek at Fine Creek Mills, VA</t>
  </si>
  <si>
    <t>Rabbit River near Hopkins, MI</t>
  </si>
  <si>
    <t>Prairie River near Nottawa, MI</t>
  </si>
  <si>
    <t>Glowegee Creek at West Milton, NY</t>
  </si>
  <si>
    <t>Red Cedar River near Williamston, MI</t>
  </si>
  <si>
    <t>Deer Creek near Dansville, MI</t>
  </si>
  <si>
    <t>Chena River at Fairbanks, AK</t>
  </si>
  <si>
    <t>Kalamazoo River near Marengo, MI</t>
  </si>
  <si>
    <t>Mechums River near White Hall, VA</t>
  </si>
  <si>
    <t>Mill Creek near Avoca, MI</t>
  </si>
  <si>
    <t>White River near Soldier Summit, UT</t>
  </si>
  <si>
    <t>Pine River at High School Bridge near Hoxeyv</t>
  </si>
  <si>
    <t>Sashabaw Creek near Drayton Plains, MI</t>
  </si>
  <si>
    <t>South Branch Flint River near Columbiaville,</t>
  </si>
  <si>
    <t>Minear and Wright, 2013</t>
  </si>
  <si>
    <t>Pugh's Run near Woodstock. Va.</t>
  </si>
  <si>
    <t>Mad River 1</t>
  </si>
  <si>
    <t>Chitale, 1973</t>
  </si>
  <si>
    <t>Lawlor, 2004</t>
  </si>
  <si>
    <t>Sherwood and Huitger, 2005</t>
  </si>
  <si>
    <t>Cinotto, 2003</t>
  </si>
  <si>
    <t>McCandless and Everett, 2002</t>
  </si>
  <si>
    <t>Emmett, 1975</t>
  </si>
  <si>
    <t>Duell, 2006</t>
  </si>
  <si>
    <t>Westergard et al., 2005</t>
  </si>
  <si>
    <t>Pitlick and Cress, 2000</t>
  </si>
  <si>
    <t>Parker et al., 2003</t>
  </si>
  <si>
    <t>Messinger, 2009</t>
  </si>
  <si>
    <t>Williams, 1978</t>
  </si>
  <si>
    <t>Mueller et al., 2005</t>
  </si>
  <si>
    <t>Rachol and Boley-Morse, 2009</t>
  </si>
  <si>
    <t>McCandless, 2003</t>
  </si>
  <si>
    <t>O'Connor et al., 2014</t>
  </si>
  <si>
    <t>Bent and Waite, 2013</t>
  </si>
  <si>
    <t>Foster, 2012</t>
  </si>
  <si>
    <t>Keaton et al., 2005</t>
  </si>
  <si>
    <t>Chase, 2004</t>
  </si>
  <si>
    <t>Andrews 1984</t>
  </si>
  <si>
    <t>Lotspeich, 2009</t>
  </si>
  <si>
    <t>King et al., 2004; Mueller et al., 2005</t>
  </si>
  <si>
    <t>Castro and Jackson, 2001; O'Connor et al., 2014</t>
  </si>
  <si>
    <t>Phillips and Scatena, 2012</t>
  </si>
  <si>
    <t>Krstolic and Chaplin, 2007</t>
  </si>
  <si>
    <t>Elliott and Cartier, 1986</t>
  </si>
  <si>
    <t>Towanda Creek near Monroeton PA.</t>
  </si>
  <si>
    <t>Tygart River nr Daily, WV</t>
  </si>
  <si>
    <t>Elk River near Prospect TN</t>
  </si>
  <si>
    <t>South Chickamauga Creek, GA</t>
  </si>
  <si>
    <t>Sout Fork Cache la Poudre River nr Rustic, CO</t>
  </si>
  <si>
    <t>Rock Creek near Dillion, CO</t>
  </si>
  <si>
    <t>Pine Creek near Escalante UT</t>
  </si>
  <si>
    <t>Coast Fork Williamette River at London, OR</t>
  </si>
  <si>
    <t>Huntington Creek near Huntington, UT</t>
  </si>
  <si>
    <t>Salmon River near Galena Summit</t>
  </si>
  <si>
    <t>Beaver Creek near mouth</t>
  </si>
  <si>
    <t>Champion Creek near mouth</t>
  </si>
  <si>
    <t>Fourth of July Creek near mouth</t>
  </si>
  <si>
    <t>Valley Creek near mouth</t>
  </si>
  <si>
    <t>Basin Creek near mouth</t>
  </si>
  <si>
    <t>Yankee Fork near mouth</t>
  </si>
  <si>
    <t>Peach Creek nr mouth</t>
  </si>
  <si>
    <t>Thompson Creek above Pat Hughes Creek</t>
  </si>
  <si>
    <t>Pat Hughes Creek near mouth</t>
  </si>
  <si>
    <t>Thompson Creek near mouth</t>
  </si>
  <si>
    <t>Squaw Creek near mouth</t>
  </si>
  <si>
    <t>Salmon River above E. Fork Salmon River</t>
  </si>
  <si>
    <t>South Fork E. Fork Salmon River near mouth</t>
  </si>
  <si>
    <t>W. Fork E. Fork Salmon River near mouth</t>
  </si>
  <si>
    <t>W. Pass Creek near mouth</t>
  </si>
  <si>
    <t>E. Fork Salmon River below W. Pass Creek</t>
  </si>
  <si>
    <t>Germania Creek near mouth</t>
  </si>
  <si>
    <t>Wickiup Creek near mouth</t>
  </si>
  <si>
    <t>Little Boulder Creek below Boulder Chain Lakes</t>
  </si>
  <si>
    <t>Little Boulder Creek near Mouth</t>
  </si>
  <si>
    <t>Big Boulder Creek above Jim Creek</t>
  </si>
  <si>
    <t>Jim Creek near mouth</t>
  </si>
  <si>
    <t>Big Lake Creek near mouth</t>
  </si>
  <si>
    <t>Horse Basin Creek near mouth</t>
  </si>
  <si>
    <t>Road Creek near mouth</t>
  </si>
  <si>
    <t>Salmon River near Challis</t>
  </si>
  <si>
    <t>Warm Springs Creek near mouth</t>
  </si>
  <si>
    <t>Slate Creek near mouth</t>
  </si>
  <si>
    <t>Little Boulder Creek above Baker Lake</t>
  </si>
  <si>
    <t>Big Boulder Creek near mouth</t>
  </si>
  <si>
    <t>Herd Creek near mouth</t>
  </si>
  <si>
    <t>Kellerhals et al., 1972</t>
  </si>
  <si>
    <t>Emmett, 1972</t>
  </si>
  <si>
    <t>Gulkana River at Gulkana</t>
  </si>
  <si>
    <t>Squirrel Creek at Tonsina</t>
  </si>
  <si>
    <t>Hess Creek near Livengood</t>
  </si>
  <si>
    <t>Yukon River at Rampart</t>
  </si>
  <si>
    <t>Salcha River near Salchest</t>
  </si>
  <si>
    <t>Chena River near Two Rivers</t>
  </si>
  <si>
    <t>Little Chena River at Fairbanks</t>
  </si>
  <si>
    <t>Charlton et al., 1978</t>
  </si>
  <si>
    <t>Wolman, 1955</t>
  </si>
  <si>
    <t>Knighton, 1976</t>
  </si>
  <si>
    <t>Galay, 1971</t>
  </si>
  <si>
    <t>BC Hydro and Power Authority, 1975</t>
  </si>
  <si>
    <t>Michigan River near Cameron Pass</t>
  </si>
  <si>
    <t>Chalk Creek near Nathrop</t>
  </si>
  <si>
    <t>East Inlet Creek near Grand Lake</t>
  </si>
  <si>
    <t>Stillwater Creek above Granby Res.</t>
  </si>
  <si>
    <t>Frazer River near Winter Park</t>
  </si>
  <si>
    <t>South Fork Williams Fork near Leal</t>
  </si>
  <si>
    <t>Williams Fork near Leal</t>
  </si>
  <si>
    <t>Castle Creek near Aspen</t>
  </si>
  <si>
    <t>North Fork Fryingpan River above Cunningham</t>
  </si>
  <si>
    <t>Cunningham Creek near Norrie</t>
  </si>
  <si>
    <t>Tomichi Creek at Sargents</t>
  </si>
  <si>
    <t>Williams Fork at mouth near Hamilton</t>
  </si>
  <si>
    <t>Little Snake river near Slater</t>
  </si>
  <si>
    <t>Little Snake River near Dixon</t>
  </si>
  <si>
    <t>Andrews, 1994</t>
  </si>
  <si>
    <t>Lisle and Hilton, 1999</t>
  </si>
  <si>
    <t>Lisle and Hilton, 1999; Seidl and Dietrich, 1992</t>
  </si>
  <si>
    <t>Stillwater Sciences, 2010</t>
  </si>
  <si>
    <t>King et al., 2004</t>
  </si>
  <si>
    <t>Phillips and Scatena, 2012; Phillips and Jerolmack, 2014</t>
  </si>
  <si>
    <t>Andrews, 2000</t>
  </si>
  <si>
    <t>Andrews, 1984</t>
  </si>
  <si>
    <t>STONY BROOK NEAR WEST SUFFIELD, CT</t>
  </si>
  <si>
    <t>BRANCH RIVER AT FORESTDALE, RI</t>
  </si>
  <si>
    <t>GREEN RIVER NEAR COLRAIN, MA</t>
  </si>
  <si>
    <t>CHARLES RIVER AT DOVER, MA</t>
  </si>
  <si>
    <t>SOUTH RIVER NEAR CONWAY, MA</t>
  </si>
  <si>
    <t>NORTH RIVER AT SHATTUCKVILLE, MA</t>
  </si>
  <si>
    <t>FLOYDS FORK AT FISHERVILLE, KY</t>
  </si>
  <si>
    <t>Brockman, 2010</t>
  </si>
  <si>
    <t>Castro and Jackson, 2001</t>
  </si>
  <si>
    <t>ROGUE RIVER NEAR AGNESS, OR</t>
  </si>
  <si>
    <t>SHERMAN CREEK AT SHERMANS DALE, PA</t>
  </si>
  <si>
    <t>JORDAN CREEK NEAR SCHNECKSVILLE, PA</t>
  </si>
  <si>
    <t>Chaplin, 2005</t>
  </si>
  <si>
    <t>SPRING CREEK NEAR AXEMANN, PA</t>
  </si>
  <si>
    <t>TULPEHOCKEN CREEK NEAR BERNVILLE, PA</t>
  </si>
  <si>
    <t>FRENCH CREEK NEAR PHOENIXVILLE, PA</t>
  </si>
  <si>
    <t>Collins and Leventhal, 2013</t>
  </si>
  <si>
    <t>Doll et al., 2003</t>
  </si>
  <si>
    <t>Dutnell, 2000</t>
  </si>
  <si>
    <t>CORRAL GULCH BELOW WATER GULCH, NR RANGELY, CO.</t>
  </si>
  <si>
    <t>CORRAL GULCH NEAR RANGELY, CO</t>
  </si>
  <si>
    <t>STEWART GULCH AB WEST FORK NR RIO BLANCO, CO</t>
  </si>
  <si>
    <t>BLACK SULPHUR CREEK NEAR RIO BLANCO, CO.</t>
  </si>
  <si>
    <t>BOX ELDER GULCH NEAR RANGELY, CO.</t>
  </si>
  <si>
    <t>WILLOW CREEK NEAR RIO BLANCO, CO.</t>
  </si>
  <si>
    <t>YELLOW CREEK NEAR WHITE RIVER, CO.</t>
  </si>
  <si>
    <t>PICEANCE CREEK BELOW RIO BLANCO, CO.</t>
  </si>
  <si>
    <t>PICEANCE CREEK AT WHITE RIVER, CO</t>
  </si>
  <si>
    <t>TANANA R AT NENANA AK</t>
  </si>
  <si>
    <t>DEER CREEK IN CANYON, NEAR GLENROCK, WY</t>
  </si>
  <si>
    <t>LITTLE BIGHORN RIVER AT STATE LINE, MT</t>
  </si>
  <si>
    <t>EAST FORK WIND RIVER NR DUBOIS WYO</t>
  </si>
  <si>
    <t>ENCAMPMENT RIVER AB HOG PARK CR, NR ENCAMPMENT, WY</t>
  </si>
  <si>
    <t>ELKHEAD CREEK ABOVE LONG GULCH, NEAR HAYDEN, CO</t>
  </si>
  <si>
    <t>BARON FORK AT ELDON, OK</t>
  </si>
  <si>
    <t>SMITH CREEK NEAR NEW MARKET, VA</t>
  </si>
  <si>
    <t>SOUTH FORK PAYETTE RIVER AT LOWMAN, ID</t>
  </si>
  <si>
    <t>JOHNSON CREEK AT YELLOW PINE ID</t>
  </si>
  <si>
    <t>SELWAY RIVER NEAR LOWELL, ID</t>
  </si>
  <si>
    <t>NEVADA CR AB RESERVOIR, NR HELMVILLE, MT</t>
  </si>
  <si>
    <t>LITTLE BLACKFOOT RIVER NEAR GARRISON MT</t>
  </si>
  <si>
    <t>ECONFINA RIVER NEAR PERRY, FLA.</t>
  </si>
  <si>
    <t>ELDER C NR BRANSCOMB CA</t>
  </si>
  <si>
    <t>S F QUANTICO CREEK NEAR INDEPENDENT HILL, VA</t>
  </si>
  <si>
    <t>Magner and Steffen, 2000</t>
  </si>
  <si>
    <t>PATUXENT RIVER NEAR UNITY, MD</t>
  </si>
  <si>
    <t>SIDELING HILL CREEK NEAR BELLEGROVE, MD</t>
  </si>
  <si>
    <t>KINGS CREEK AT WEIRTON, WV</t>
  </si>
  <si>
    <t>LITTLE KANAWHA RIVER NR WILDCAT, WV</t>
  </si>
  <si>
    <t>MERCED R A HAPPY ISLES BRIDGE NR YOSEMITE CA</t>
  </si>
  <si>
    <t>Moody et al., 2003</t>
  </si>
  <si>
    <t>BISCUIT BK ABOVE PIGEON BK AT FROST VALLEY NY</t>
  </si>
  <si>
    <t>BUSHNELLSVILLE CR AT SHANDAKEN NY</t>
  </si>
  <si>
    <t>NEVERSINK RIVER NEAR CLARYVILLE NY</t>
  </si>
  <si>
    <t>ESOPUS CREEK AT ALLABEN NY</t>
  </si>
  <si>
    <t>SANDY CREEK NEAR ADAMS NY</t>
  </si>
  <si>
    <t>KINDERHOOK CREEK AT ROSSMAN NY</t>
  </si>
  <si>
    <t>OATKA CREEK AT GARBUTT NY</t>
  </si>
  <si>
    <t>Mulvihill et al., 2005</t>
  </si>
  <si>
    <t>MINNESOTA RIVER NEAR JORDAN, MN</t>
  </si>
  <si>
    <t>WILSON RIVER NEAR TILLAMOOK, OR</t>
  </si>
  <si>
    <t>Padmanabhan and Johnson, 2010</t>
  </si>
  <si>
    <t>RUSSIAN R NR GUERNEVILLE CA</t>
  </si>
  <si>
    <t>Park, 2015 PhD thesis; slope from Lidar - open topography</t>
  </si>
  <si>
    <t>ALUM FORK SALINE RIVER NEAR REFORM, AR</t>
  </si>
  <si>
    <t>Pugh and Redman, 2019</t>
  </si>
  <si>
    <t>KIAMICHI RIVER NEAR BIG CEDAR, OK</t>
  </si>
  <si>
    <t>Pugh and Redman, 2019; estimated discharge from USGS data</t>
  </si>
  <si>
    <t>Southerland, 2003</t>
  </si>
  <si>
    <t>PARIA RIVER AT LEES FERRY, AZ</t>
  </si>
  <si>
    <t>Topping, 1997; Topping et al 2000</t>
  </si>
  <si>
    <t>Torizzo and Pitlick, 2004</t>
  </si>
  <si>
    <t>LEAVENWORTH CREEK AT MOUTH NEAR GEORGETOWN, CO</t>
  </si>
  <si>
    <t>BIG COLDWATER CREEK NR MILTON, FLA.</t>
  </si>
  <si>
    <t>FISH RIVER NEAR SILVER HILL AL</t>
  </si>
  <si>
    <t>IRONDEQUOIT CR ABOVE BLOSSOM RD NEAR ROCHESTER NY</t>
  </si>
  <si>
    <t>GREENVILLE CREEK NEAR BRADFORD OH</t>
  </si>
  <si>
    <t>TIFFIN RIVER AT STRYKER OH</t>
  </si>
  <si>
    <t>Wilkerson and Parker, 2011</t>
  </si>
  <si>
    <t>GREEN RIVER NEAR JENSEN, UT</t>
  </si>
  <si>
    <t>Williams et al., 2013</t>
  </si>
  <si>
    <t>SAN FRANCISCO R. NR. GLENWOOD, N.M.</t>
  </si>
  <si>
    <t>TOMICHI CREEK AT GUNNISON, CO</t>
  </si>
  <si>
    <t>GILA RIVER NEAR REDROCK, NEW MEXICO</t>
  </si>
  <si>
    <t>MUDDY CREEK NEAR SHOSHONI, WY</t>
  </si>
  <si>
    <t>SWEETWATER RIVER NEAR ALCOVA, WY</t>
  </si>
  <si>
    <t>PATTERSON CREEK NEAR HEADSVILLE, WV</t>
  </si>
  <si>
    <t>GREEN RIVER AT MUNFORDVILLE, KY</t>
  </si>
  <si>
    <t>RIO MAMEYES NR SABANA, PR</t>
  </si>
  <si>
    <t xml:space="preserve">Dunne and Jerolmack, 2020 </t>
  </si>
  <si>
    <t>Eagle Creek at Phalanx Station</t>
  </si>
  <si>
    <t>Torizzo and pitlick, 2004</t>
  </si>
  <si>
    <t>Iron River at Caspian MI</t>
  </si>
  <si>
    <t>Sturgeon River near Foster City MI</t>
  </si>
  <si>
    <t>Peshekee River near Champion MI</t>
  </si>
  <si>
    <t>Pine Creek near Iron Mountain MI</t>
  </si>
  <si>
    <t>Brule River near Florence WI</t>
  </si>
  <si>
    <t>Sweet and Geratz, 2003</t>
  </si>
  <si>
    <t>Metcalf et al., 2009, Li et al., 2015</t>
  </si>
  <si>
    <t>Gakona at Gakona, AK</t>
  </si>
  <si>
    <t>Plum Brook near Grantville, NY</t>
  </si>
  <si>
    <t>Platte Kill near Duraven, NY</t>
  </si>
  <si>
    <t>ID</t>
  </si>
  <si>
    <t>Klutina River at Copper Center</t>
  </si>
  <si>
    <t>Naito, 2019, PhD thesis; Lauer et al. 2017 geomorphology; Naito and Parker, 2020</t>
  </si>
  <si>
    <t>Whiting and Moog, 2001</t>
  </si>
  <si>
    <t>Big Springs, ID</t>
  </si>
  <si>
    <t>Black Sands Creek, MT</t>
  </si>
  <si>
    <t>Browns Creek A, OR</t>
  </si>
  <si>
    <t>Browns Creek B, OR</t>
  </si>
  <si>
    <t>Buffalo River A, ID</t>
  </si>
  <si>
    <t>Buffalo River B, ID</t>
  </si>
  <si>
    <t>Buffalo River C, ID</t>
  </si>
  <si>
    <t>Buffalo River D, ID</t>
  </si>
  <si>
    <t>Elk Springs Creek, ID</t>
  </si>
  <si>
    <t>Lucky Dog Creek B, ID</t>
  </si>
  <si>
    <t>Meadow Creek, ID</t>
  </si>
  <si>
    <t>Mill Creek, ID</t>
  </si>
  <si>
    <t>Reservation Spring, OR</t>
  </si>
  <si>
    <t>Snow Creek A, OR</t>
  </si>
  <si>
    <t>Snow Creek B, OR</t>
  </si>
  <si>
    <t>Spring Creek B, OR</t>
  </si>
  <si>
    <t>Toms Creek A, ID</t>
  </si>
  <si>
    <t>Tyler Creek, ID</t>
  </si>
  <si>
    <t>Deer Creek, OR</t>
  </si>
  <si>
    <t>Moose Creek, ID</t>
  </si>
  <si>
    <t>Black Warrior, Northport, AL</t>
  </si>
  <si>
    <t>Cahaba, nr. Sprott, AL</t>
  </si>
  <si>
    <t>Cossatot, nr. Dequeen, AR</t>
  </si>
  <si>
    <t>Red (site A), Index, AR</t>
  </si>
  <si>
    <t>Red (site B), Index, AR</t>
  </si>
  <si>
    <t>Big Sioux, Akron, IA</t>
  </si>
  <si>
    <t>Cedar, nr. Conesville, IA</t>
  </si>
  <si>
    <t>East Nishnabotna, Red Oak, IA</t>
  </si>
  <si>
    <t>Iowa, Iowa City, IA</t>
  </si>
  <si>
    <t>Iowa (site A), nr. Belle Plaine, IA</t>
  </si>
  <si>
    <t>Iowa (site B), nr. Belle Plaine, IA</t>
  </si>
  <si>
    <t>Iowa, Marshalltown, IA</t>
  </si>
  <si>
    <t>Nodaway, Clarinda, IA</t>
  </si>
  <si>
    <t>Rock, nr. Rock Valley, IA</t>
  </si>
  <si>
    <t>Wapsinicon, nr. De Witt, IA</t>
  </si>
  <si>
    <t>Big Raccoon Creek, Coxville, IN</t>
  </si>
  <si>
    <t>Brouillets Creek, nr. Universal, IN</t>
  </si>
  <si>
    <t>St. Joseph, nr. Newville, IN</t>
  </si>
  <si>
    <t>Sugar Creek, nr. Edinburgh, IN</t>
  </si>
  <si>
    <t>Wabash, Montezuma, IN</t>
  </si>
  <si>
    <t>Wabash, Riverton, IN</t>
  </si>
  <si>
    <t>White, East Fork, Seymour, IN</t>
  </si>
  <si>
    <t>White, West Fork, Newberry, IN</t>
  </si>
  <si>
    <t>White, Petersburg, IN</t>
  </si>
  <si>
    <t>Licking, Farmers, KY</t>
  </si>
  <si>
    <t>Mud, nr. Lewsburg, KY</t>
  </si>
  <si>
    <t>Red, Clay City, KY</t>
  </si>
  <si>
    <t>Rough, nr. Dundee, KY</t>
  </si>
  <si>
    <t>Nodaway, nr. Burlington Junction, MO</t>
  </si>
  <si>
    <t>Big Black, nr. Bovina, MS</t>
  </si>
  <si>
    <t>Big Black, Pickins, MS</t>
  </si>
  <si>
    <t>Buttahatchee, nr. Sulligent, AL</t>
  </si>
  <si>
    <t>Chickasawhay, Leakesville, MS</t>
  </si>
  <si>
    <t>Leaf, nr. Collins, MS</t>
  </si>
  <si>
    <t>Leaf, Hattiesburg, MS</t>
  </si>
  <si>
    <t>Pearl, nr. Bogalusa, LA</t>
  </si>
  <si>
    <t>Pearl, nr. Columbia, MS</t>
  </si>
  <si>
    <t>Tallahala Creek, nr. Runnelstown, MS</t>
  </si>
  <si>
    <t>Tombigbee, nr. Amory, MS</t>
  </si>
  <si>
    <t>Fishing Creek, nr. Enfield, NC</t>
  </si>
  <si>
    <t>Lumber, Boardman, NC</t>
  </si>
  <si>
    <t>Neuse, Kinston, NC</t>
  </si>
  <si>
    <t>South, nr. Parkersburg, NC</t>
  </si>
  <si>
    <t>Cimarron (site A), nr. Waynoka, OK</t>
  </si>
  <si>
    <t>Cimarron (site B), nr. Waynoka, OK</t>
  </si>
  <si>
    <t>Washita, Anadarko, OK</t>
  </si>
  <si>
    <t>Washita, nr. Dickson, OK</t>
  </si>
  <si>
    <t>Congaree, Columbia, SC</t>
  </si>
  <si>
    <t>Pee Dee, Peedee, SC</t>
  </si>
  <si>
    <t>Hatchie, nr. Stanton, TN</t>
  </si>
  <si>
    <t>Wolf, Rossville, TN</t>
  </si>
  <si>
    <t>Brazos (site A), nr. Humble Camp, TX</t>
  </si>
  <si>
    <t>Brazos (site B), nr. Humble Camp, TX</t>
  </si>
  <si>
    <t>Neches, Evadale, TX</t>
  </si>
  <si>
    <t>Sabine, nr. Bon Wier, TX</t>
  </si>
  <si>
    <t>Trinity, Romayor, TX</t>
  </si>
  <si>
    <t>Nottoway, nr. Sebrell, VA</t>
  </si>
  <si>
    <t>Soar and Thorne, 2001</t>
  </si>
  <si>
    <t>Otter Creek At Ashland, MT</t>
  </si>
  <si>
    <t>Tongue River at State Line near Decker, MT</t>
  </si>
  <si>
    <t>Tongue River below Brandenberg Bridge near Ashland, MT</t>
  </si>
  <si>
    <t>Tongue River at Tongue River dam near Decker, MT</t>
  </si>
  <si>
    <t>Little Snake River near Dixon, WY</t>
  </si>
  <si>
    <t>Sagehen Creek near Truckee, CA</t>
  </si>
  <si>
    <t>Yampa River below Diversion, near Hayden, CO</t>
  </si>
  <si>
    <t>Garday et al., 2000</t>
  </si>
  <si>
    <t>Johannesson et al., 1988</t>
  </si>
  <si>
    <t>Kelly 2019 Phd dissertation</t>
  </si>
  <si>
    <t>Seidl and Dietrich, 1992</t>
  </si>
  <si>
    <t>Metcalf et al., 2009</t>
  </si>
  <si>
    <t>Jones and Seitz, 1980</t>
  </si>
  <si>
    <t>Naito and Parker, 2020</t>
  </si>
  <si>
    <t>Naito, 2019, PhD thesis</t>
  </si>
  <si>
    <t>Nordin, 1963</t>
  </si>
  <si>
    <t>Topping, 1997</t>
  </si>
  <si>
    <t>Nordin and Beverage, 1965</t>
  </si>
  <si>
    <t>Griffin et al., 2005</t>
  </si>
  <si>
    <t>Phillips and Jerolmack, 2014</t>
  </si>
  <si>
    <t>Wallick et al., 2009</t>
  </si>
  <si>
    <t>Park, 2015 PhD thesis</t>
  </si>
  <si>
    <t>Short Citation</t>
  </si>
  <si>
    <t>Full Citation</t>
  </si>
  <si>
    <t>Annable, 1996</t>
  </si>
  <si>
    <t>Bartholdy and Kisling-Moller, 1996</t>
  </si>
  <si>
    <t>Chitale, 1970</t>
  </si>
  <si>
    <t>Church and Rood, 1983</t>
  </si>
  <si>
    <t>Devauchelle et al., 2011</t>
  </si>
  <si>
    <t>Gaurav et al., 2015</t>
  </si>
  <si>
    <t>Griffin et al., 2014</t>
  </si>
  <si>
    <t>Kleinhans and van den Berg, 2011</t>
  </si>
  <si>
    <t>Latrubesse (PC) via Li et al., 2015</t>
  </si>
  <si>
    <t>Li et al., 2015</t>
  </si>
  <si>
    <t>Makaske, 1998</t>
  </si>
  <si>
    <t>McDonald et al., 1993</t>
  </si>
  <si>
    <t>Metcalf, 2004</t>
  </si>
  <si>
    <t>Mistak and Stille, 2008</t>
  </si>
  <si>
    <t>Monsalve and Silva, 1983</t>
  </si>
  <si>
    <t>Oltman, 1968</t>
  </si>
  <si>
    <t>Schumm, 1960</t>
  </si>
  <si>
    <t>Schumm, 1968</t>
  </si>
  <si>
    <t>Singer, 2010</t>
  </si>
  <si>
    <t>Struiksma and Klaassen, 1988</t>
  </si>
  <si>
    <t>Topping et al., 2000</t>
  </si>
  <si>
    <t>Van den Berg, 1995</t>
  </si>
  <si>
    <t>VTDEC, 2006</t>
  </si>
  <si>
    <t>Agouridis et al., 2011</t>
  </si>
  <si>
    <t>Chitale, S.V. (1970) River Channel Patterns. Journal of Hydraulic Division American Society Civil Engineering, 96, 201-221.</t>
  </si>
  <si>
    <t>Vermont Department of Environmental Conservation (VTDEC). (2006). https://dec.vermont.gov/watershed</t>
  </si>
  <si>
    <t>Struiksma, N. and Klaassen, G.J., 1988. On the threshold between meandering and braiding. Proc. Int. Conf. on River Regime, Wallingford, England, pp. 107-120.</t>
  </si>
  <si>
    <t>Mulvihill et al., 2009</t>
  </si>
  <si>
    <t>Mulvihill et al., 2006</t>
  </si>
  <si>
    <t>Kellerhals R, Neill C, Bray D. 1972. Hydraulic and geomorphic characteristics of rivers in Alberta. Technical report 72-1, Alberta Cooperative Research Program in Highway and River Engineering.</t>
  </si>
  <si>
    <t>Makaske, A. (1998) Anastomosing rivers. PhD Thesis, Utrecht University: 287 pp.</t>
  </si>
  <si>
    <t>McDonald, Th. E., Parker, G. and Leuthe, D.P. (1993) Inventory and Analysis of Stream Meander Problems in Minnesota. Saint Anthony Falls Hydraulic Laboratory, Minneapolis, USA: 37 p.</t>
  </si>
  <si>
    <t>Monsalve, G.C. and Silva, E.F. (1983) Characteristics of a natural meandering river in Colombia: Sinu River. In: C.M. Elliott (Editor), River Meandering. Proceedings of the Conference Rivers ’83, New Orleans, LA, Oct. 24-26, 1983: 77-88</t>
  </si>
  <si>
    <t>Wilkerson, G.V. and Parker, G. (2011) Physical Basis for Quasi-Universal Relationships Describing Bankfull Hydraulic Geometry of Sand-Bed Rivers. Journal of Hydraulic Engineering, 137, 739-753. http://dx.doi.org/10.1061/(ASCE)HY.1943-7900.0000352</t>
  </si>
  <si>
    <t>Lisle, 1979</t>
  </si>
  <si>
    <t>B.C. Hydro and Power Authority, 1975, Peace River sites C and E: river regime and morphology, Hydroelectric design division, Report 783, 00244-00247.</t>
  </si>
  <si>
    <t>Northwest Hydraulic Consultants,  Dept. of Indian and Northern Affairs, (1975), Hydrologic and geomorphic characteristics of rivers and drainage basins in the Yukon Territory, Canada, Northern Natureal Resources and Environment Branch, Water Management Section, 00188-0201</t>
  </si>
  <si>
    <t>Northwest Hydraulic Consultants and Canada Dept. of Indian and Northern Affairs, 1975</t>
  </si>
  <si>
    <t>Charlton, F.G., Brown, P.M., and Benson, R.W., 1978, The hydraulic geometry of some gravel rivers in Britain, Report no IT80, Hydraulics Res. Stn., Wallingford, 48 p. 00206-00228</t>
  </si>
  <si>
    <t>Galay, V.J., 1971, Some hydraulic characteristics of coarse-bed rivers, Ph.D. Thesis, University of Alberta, Edmonton, Canada, 140 p.</t>
  </si>
  <si>
    <t>Knighton, A.D., 1976, Variation in width-discharge relation and some implications for hydraulic geometry, Geological Society of America Bulletin, 85.</t>
  </si>
  <si>
    <t>Albert, 2004</t>
  </si>
  <si>
    <t>Emmett, W.W. (1972) The hydraulic geometry of some Alaskan streams south of the Yukon River. USGS Open file report : 102 pp.</t>
  </si>
  <si>
    <t>Bartholdy, J. and Kisling-Møller, J. (1996) Bed-load sorting in an alluvial river. Journal of Sedimentary Research, 66: 26-35.</t>
  </si>
  <si>
    <t>Collins, L., and Leventhal, R., 2013, Regional curves of hydraulic geometry for wadeable streams in Marin and Sonoma Counties, San Francisco Bay Area, Marin and Sonoma Counties Regional Curves Report.</t>
  </si>
  <si>
    <t>Lauer et al., 2017</t>
  </si>
  <si>
    <t>Duell, L., U.S. BLM, Aug. 7, 2006, unpublished data via Li et al., 2015</t>
  </si>
  <si>
    <t>Personal communication, Edgardo Latrubesse, University of Texas Austin, (mostly large) tropical rivers from Li et al., 2015</t>
  </si>
  <si>
    <t>Garday et al., 2000, Field Surveys, USDA, NRCS, https://www.nrcs.usda.gov/wps/portal/nrcs/detail/national/water/manage/hydrology/?cid=nrcs143_015052</t>
  </si>
  <si>
    <t>Li, 2014</t>
  </si>
  <si>
    <t>Johannesson, H., Parker, G., García, M., Okabe, K. (1988). “Diagnostic study of the siltation problem at the Wilmarth Power Plant cooling water intake on the Minnesota River.” Project Report No. 77, University of Minnesota St. Anthony Falls Hydraulic Laboratory Project Report No. 277.</t>
  </si>
  <si>
    <t>Mussetter Engineering, Jones &amp; Stokes Associates, 2000, Report on Sacramento and San Joaquin River Basins Comprehensive Study, California.</t>
  </si>
  <si>
    <t>California Water Board, 2012</t>
  </si>
  <si>
    <t>California Water Boards, 2012, Technical Report on the Scientific Basis for Alternative San Joaquin River Flow and Southern Delta Salinity Objectives, State Water Resources Control Board California Environmental Protection Agency</t>
  </si>
  <si>
    <t>Agouridis, C., Brockman, R., Workman, S., Ormsbee, L., &amp; Fogle, A. (2011). Bankfull Hydraulic Geometry Relationships for the Inner and Outer Bluegrass Regions of Kentucky. Water, 3(3), 923–948. https://doi.org/10.3390/w3030923</t>
  </si>
  <si>
    <r>
      <t xml:space="preserve">Albert, J. M. (2004). </t>
    </r>
    <r>
      <rPr>
        <i/>
        <sz val="11"/>
        <color theme="1"/>
        <rFont val="Calibri"/>
        <family val="2"/>
        <scheme val="minor"/>
      </rPr>
      <t>Hydraulic analysis and double mass curves of the Middle Rio Grande from Cohiti to San Marcial, New Mexico</t>
    </r>
    <r>
      <rPr>
        <sz val="11"/>
        <color theme="1"/>
        <rFont val="Calibri"/>
        <family val="2"/>
        <scheme val="minor"/>
      </rPr>
      <t xml:space="preserve"> (Masters). Colorado State University, Fort Collins, CO.</t>
    </r>
  </si>
  <si>
    <t>Andrews, E. D. (1984). Bed-material entrainment and hydraulic geometry of gravel-bed rivers in Colorado. Geological Society of America Bulletin, 95(3), 371–378. https://doi.org/10.1130/0016-7606(1984)95&lt;371:BEAHGO&gt;2.0.CO;2</t>
  </si>
  <si>
    <t>Andrews, E. D. (1994). Marginal bed load transport in a gravel bed stream, Sagehen Creek, California. Water Resources Research, 30(7), 2241–2250. https://doi.org/10.1029/94WR00553</t>
  </si>
  <si>
    <t>Andrews, E. D. (2000). Bed material transport in the Virgin River, Utah. Water Resources Research, 36(2), 585–596. https://doi.org/10.1029/1999WR900257</t>
  </si>
  <si>
    <t>Bent, G. C., &amp; Waite, A. M. (2013). Equations for estimating bankfull channel geometry and discharge for streams in Massachusetts. U.S. Geological Survey Scientific Investigations Report, (2013–5155), 62. https://doi.org/10.3133/sir20135155</t>
  </si>
  <si>
    <t>van den Berg, J. H. (1995). Prediction of alluvial channel pattern of perennial rivers. Geomorphology, 12(4), 259–279. https://doi.org/10.1016/0169-555X(95)00014-V</t>
  </si>
  <si>
    <t>Brockman, R. (2010). HYDRAULIC GEOMETRY RELATIONSHIPS AND REGIONAL CURVES FOR THE INNER AND OUTER BLUEGRASS REGIONS OF KENTUCKY. University of Kentucky Master’s Theses. Retrieved from https://uknowledge.uky.edu/gradschool_theses/56</t>
  </si>
  <si>
    <t>Castro, J. M., &amp; Jackson, P. L. (2001). Bankfull Discharge Recurrence Intervals and Regional Hydraulic Geometry Relationships: Patterns in the Pacific Northwest, Usa1. JAWRA Journal of the American Water Resources Association, 37(5), 1249–1262. https://doi.org/10.1111/j.1752-1688.2001.tb03636.x</t>
  </si>
  <si>
    <t>Chaplin, J. J. (2005). Development of regional curves relating bankfull-channel geometry and discharge to drainage area for streams in Pennsylvania and selected areas of Maryland (No. SIR-2005-5147). United States Geological Survey. Retrieved from http://pubs.usgs.gov/sir/2005/5147/</t>
  </si>
  <si>
    <t>Chase, K. J. (2004). Channel-morphology data for the Tongue River and selected tributaries, southeastern Montana, 2001-02 (No. OFR-2004-1260). United States Geological Survey. Retrieved from http://pubs.usgs.gov/of/2004/1260/</t>
  </si>
  <si>
    <t>Chitale, S. V. (1973). Theories and relationships of river channel patterns. Journal of Hydrology, 19(4), 285–308. https://doi.org/10.1016/0022-1694(73)90104-2</t>
  </si>
  <si>
    <r>
      <t xml:space="preserve">Church, M., &amp; Rood, K. (1983). </t>
    </r>
    <r>
      <rPr>
        <i/>
        <sz val="11"/>
        <color theme="1"/>
        <rFont val="Calibri"/>
        <family val="2"/>
        <scheme val="minor"/>
      </rPr>
      <t>Catalogue of alluvial river channel regime data</t>
    </r>
    <r>
      <rPr>
        <sz val="11"/>
        <color theme="1"/>
        <rFont val="Calibri"/>
        <family val="2"/>
        <scheme val="minor"/>
      </rPr>
      <t>. Vancouver: University of British Columbia.</t>
    </r>
  </si>
  <si>
    <t>Cinotto, P. J. (2003). Development of regional curves of bankfull-channel geometry and discharge for streams in the non-urban, Piedmont Physiographic Province, Pennsylvania and Maryland (No. WRI-2003-4014). United States Geological Survey. Retrieved from http://pubs.er.usgs.gov/publication/wri034014</t>
  </si>
  <si>
    <t>Devauchelle, O., Petroff, A. P., Lobkovsky, A. E., &amp; Rothman, D. H. (2011). Longitudinal profile of channels cut by springs. Journal of Fluid Mechanics, 667, 38–47. https://doi.org/10.1017/S0022112010005264</t>
  </si>
  <si>
    <t>Doll, B. A., Wise-Frederick, D. E., Buckner, C. M., Wilkerson, S. D., Harman, W. A., Smith, R. E., &amp; Spooner, J. (2002). Hydraulic Geometry Relationships for Urban Streams Throughout the Piedmont of North Carolina1. JAWRA Journal of the American Water Resources Association, 38(3), 641–651. https://doi.org/10.1111/j.1752-1688.2002.tb00986.x</t>
  </si>
  <si>
    <r>
      <t xml:space="preserve">Downs, P., McCarthy, J., &amp; Su, Y. (2010). </t>
    </r>
    <r>
      <rPr>
        <i/>
        <sz val="11"/>
        <color theme="1"/>
        <rFont val="Calibri"/>
        <family val="2"/>
        <scheme val="minor"/>
      </rPr>
      <t>Sespe Creek hydrology, hydraulics, and sedimentation analysis: watershed assessment of hillslope and river geomorphic processes</t>
    </r>
    <r>
      <rPr>
        <sz val="11"/>
        <color theme="1"/>
        <rFont val="Calibri"/>
        <family val="2"/>
        <scheme val="minor"/>
      </rPr>
      <t xml:space="preserve"> (p. 216). Berkeley, CA: Stillwater Sciences.</t>
    </r>
  </si>
  <si>
    <t>Dunne, K. B. J., &amp; Jerolmack, D. J. (2020). What sets river width? Science Advances, 6(41), eabc1505. https://doi.org/10.1126/sciadv.abc1505</t>
  </si>
  <si>
    <r>
      <t xml:space="preserve">Dutnell, R. C. (2000). </t>
    </r>
    <r>
      <rPr>
        <i/>
        <sz val="11"/>
        <color theme="1"/>
        <rFont val="Calibri"/>
        <family val="2"/>
        <scheme val="minor"/>
      </rPr>
      <t>Development of bankfull discharge and channel geometry relationships for natural channel design in Oklahoma using a fluvial geomorphic approach</t>
    </r>
    <r>
      <rPr>
        <sz val="11"/>
        <color theme="1"/>
        <rFont val="Calibri"/>
        <family val="2"/>
        <scheme val="minor"/>
      </rPr>
      <t xml:space="preserve"> (Masters). University of Oklahoma, Norman, OK.</t>
    </r>
  </si>
  <si>
    <r>
      <t xml:space="preserve">Elliott, J. G., &amp; Cartier, K. D. (1986). </t>
    </r>
    <r>
      <rPr>
        <i/>
        <sz val="11"/>
        <color theme="1"/>
        <rFont val="Calibri"/>
        <family val="2"/>
        <scheme val="minor"/>
      </rPr>
      <t>Hydraulic geometry and streamflow of channels in the Piceance Basin, Rio Blanco and Garfield Counties, Colorado</t>
    </r>
    <r>
      <rPr>
        <sz val="11"/>
        <color theme="1"/>
        <rFont val="Calibri"/>
        <family val="2"/>
        <scheme val="minor"/>
      </rPr>
      <t xml:space="preserve"> (Water-Resources Investigations No. 85–4118). Denver, CO. USA: U.S. Geological Survey.</t>
    </r>
  </si>
  <si>
    <r>
      <t xml:space="preserve">Emmett, W. W. (1975). </t>
    </r>
    <r>
      <rPr>
        <i/>
        <sz val="11"/>
        <color theme="1"/>
        <rFont val="Calibri"/>
        <family val="2"/>
        <scheme val="minor"/>
      </rPr>
      <t>The channels and waters of the Upper Salmon River area, Idaho</t>
    </r>
    <r>
      <rPr>
        <sz val="11"/>
        <color theme="1"/>
        <rFont val="Calibri"/>
        <family val="2"/>
        <scheme val="minor"/>
      </rPr>
      <t xml:space="preserve"> (Professional Paper No. 870- A). Washington, DC: U.S. Geological Survey.</t>
    </r>
  </si>
  <si>
    <t>Foster, K. (2012). Bankfull-channel geometry and discharge curves for the Rocky Mountains Hydrologic Region in Wyoming (No. SIR-2012-5178) (p. 20). United States Geological Survey. Retrieved from http://pubs.usgs.gov/sir/2012/5178/</t>
  </si>
  <si>
    <t>Gaurav, K., Métivier, F., Devauchelle, O., Sinha, R., Chauvet, H., Houssais, M., &amp; Bouquerel, H. (2015). Morphology of the Kosi megafan channels. Earth Surface Dynamics, 3(3), 321–331. https://doi.org/10.5194/esurf-3-321-2015</t>
  </si>
  <si>
    <t>Griffin, E. R., Kean, J. W., Vincent, K. R., Smith, J. D., &amp; Friedman, J. M. (2005). Modeling effects of bank friction and woody bank vegetation on channel flow and boundary shear stress in the Rio Puerco, New Mexico. Journal of Geophysical Research: Earth Surface, 110(F4). https://doi.org/10.1029/2005JF000322</t>
  </si>
  <si>
    <t>Griffin, Eleanor R., Perignon, M. C., Friedman, J. M., &amp; Tucker, G. E. (2014). Effects of woody vegetation on overbank sand transport during a large flood, Rio Puerco, New Mexico. Geomorphology, 207, 30–50. https://doi.org/10.1016/j.geomorph.2013.10.025</t>
  </si>
  <si>
    <r>
      <t xml:space="preserve">Jones, M. L., &amp; Seitz, H. R. (1980). </t>
    </r>
    <r>
      <rPr>
        <i/>
        <sz val="11"/>
        <color theme="1"/>
        <rFont val="Calibri"/>
        <family val="2"/>
        <scheme val="minor"/>
      </rPr>
      <t>Sediment transport in the Snake and Clearwater rivers in the vicinity of Lewiston, Idaho</t>
    </r>
    <r>
      <rPr>
        <sz val="11"/>
        <color theme="1"/>
        <rFont val="Calibri"/>
        <family val="2"/>
        <scheme val="minor"/>
      </rPr>
      <t xml:space="preserve"> (No. OFR-80-690). United States Geological Survey.</t>
    </r>
  </si>
  <si>
    <t>Keaton, J. N., Messinger, T., &amp; Doheny, E. J. (2005). Development and analysis of regional curves for streams in the non-urban valley and ridge physiographic province, Maryland, Virginia, and West Virginia (No. SIR-2005-5076). United States Geological Survey. Retrieved from http://pubs.water.usgs.gov/sir2005-5076/</t>
  </si>
  <si>
    <r>
      <t xml:space="preserve">Kelly, S. A. (2019). </t>
    </r>
    <r>
      <rPr>
        <i/>
        <sz val="11"/>
        <color theme="1"/>
        <rFont val="Calibri"/>
        <family val="2"/>
        <scheme val="minor"/>
      </rPr>
      <t>River hydrology, morphology, and dynamics in an intensively managed, transient landscape</t>
    </r>
    <r>
      <rPr>
        <sz val="11"/>
        <color theme="1"/>
        <rFont val="Calibri"/>
        <family val="2"/>
        <scheme val="minor"/>
      </rPr>
      <t xml:space="preserve"> (Ph.D.). Utah State University, Logan, UT.</t>
    </r>
  </si>
  <si>
    <r>
      <t xml:space="preserve">King, J. G., Emmett, W. W., Whiting, P. J., Kenworthy, R. P., &amp; Barry, J. J. (2004). </t>
    </r>
    <r>
      <rPr>
        <i/>
        <sz val="11"/>
        <color theme="1"/>
        <rFont val="Calibri"/>
        <family val="2"/>
        <scheme val="minor"/>
      </rPr>
      <t>Sediment transport data and related information for selected coarse-bed streams and rivers in Idaho</t>
    </r>
    <r>
      <rPr>
        <sz val="11"/>
        <color theme="1"/>
        <rFont val="Calibri"/>
        <family val="2"/>
        <scheme val="minor"/>
      </rPr>
      <t xml:space="preserve"> (No. Gen. Tech. Rep. RMRS-GTR-131). Fort Collins, CO: U.S. Department of Agriculture, Forest Service, Rocky Mountain Research Station.</t>
    </r>
  </si>
  <si>
    <t>Kleinhans, M. G., &amp; Berg, J. H. van den. (2011). River channel and bar patterns explained and predicted by an empirical and a physics-based method. Earth Surface Processes and Landforms, 36(6), 721–738. https://doi.org/10.1002/esp.2090</t>
  </si>
  <si>
    <t>Krstolic, J. L., &amp; Chaplin, J. J. (2007). Bankfull Regional Curves for Streams in the Non-Urban, Non-Tidal Coastal Plain Physiographic Province, Virginia and Maryland (No. SIR-2007-5162). United States Geological Survey. Retrieved from http://pubs.usgs.gov/sir/2007/5162/</t>
  </si>
  <si>
    <t>Lawlor, S. M. (2004). Determination of channel-morphology characteristics, bankfull discharge, and various design-peak discharges in western Montana (No. SIR-2004-5263). United States Geological Survey. Retrieved from http://pubs.water.usgs.gov/sir2004-5263/</t>
  </si>
  <si>
    <r>
      <t xml:space="preserve">Li, C. (2014). </t>
    </r>
    <r>
      <rPr>
        <i/>
        <sz val="11"/>
        <color theme="1"/>
        <rFont val="Calibri"/>
        <family val="2"/>
        <scheme val="minor"/>
      </rPr>
      <t>Modeling the transport of sand and mud in the Minnesota River</t>
    </r>
    <r>
      <rPr>
        <sz val="11"/>
        <color theme="1"/>
        <rFont val="Calibri"/>
        <family val="2"/>
        <scheme val="minor"/>
      </rPr>
      <t xml:space="preserve"> (Masters). University of Illinois Urbana-Champaign, Urbana Champaign, Illinois.</t>
    </r>
  </si>
  <si>
    <t>Li, C., Czapiga, M. J., Eke, E. C., Viparelli, E., &amp; Parker, G. (2015). Variable Shields number model for river bankfull geometry: bankfull shear velocity is viscosity-dependent but grain size-independent. Journal of Hydraulic Research, 0(0), 1–13. https://doi.org/10.1080/00221686.2014.939113</t>
  </si>
  <si>
    <r>
      <t xml:space="preserve">Lisle, T. E. (1979). A sorting mechanism for a riffle-pool sequence. </t>
    </r>
    <r>
      <rPr>
        <i/>
        <sz val="11"/>
        <color theme="1"/>
        <rFont val="Calibri"/>
        <family val="2"/>
        <scheme val="minor"/>
      </rPr>
      <t>GSA Bulletin</t>
    </r>
    <r>
      <rPr>
        <sz val="11"/>
        <color theme="1"/>
        <rFont val="Calibri"/>
        <family val="2"/>
        <scheme val="minor"/>
      </rPr>
      <t xml:space="preserve">, </t>
    </r>
    <r>
      <rPr>
        <i/>
        <sz val="11"/>
        <color theme="1"/>
        <rFont val="Calibri"/>
        <family val="2"/>
        <scheme val="minor"/>
      </rPr>
      <t>90</t>
    </r>
    <r>
      <rPr>
        <sz val="11"/>
        <color theme="1"/>
        <rFont val="Calibri"/>
        <family val="2"/>
        <scheme val="minor"/>
      </rPr>
      <t>, 1142–1157.</t>
    </r>
  </si>
  <si>
    <t>Lisle, Thomas E., &amp; Hilton, S. (1999). Fine bed material in pools of natural gravel bed channels. Water Resources Research, 35(4), 1291–1304. https://doi.org/10.1029/1998WR900088</t>
  </si>
  <si>
    <t>Lotspeich, R. R. (2009). Regional Curves of Bankfull Channel Geometry for Non-Urban Streams in the Piedmont Physiographic Province, Virginia (No. SIR-2009-5206). United States Geological Survey. Retrieved from http://pubs.usgs.gov/sir/2009/5206/</t>
  </si>
  <si>
    <t>Magner, J., &amp; Steffen, L. (2012). Stream Morphological Response to Climate and Land-Use in the Minnesota River Basin, 1–11. https://doi.org/10.1061/40517(2000)74</t>
  </si>
  <si>
    <r>
      <t xml:space="preserve">McCandless, T. L. (2003). </t>
    </r>
    <r>
      <rPr>
        <i/>
        <sz val="11"/>
        <color theme="1"/>
        <rFont val="Calibri"/>
        <family val="2"/>
        <scheme val="minor"/>
      </rPr>
      <t>Bankfull discharge and channel characteristics of streams in the Allegheny Plateau and the valley and ridge hydrologic regions</t>
    </r>
    <r>
      <rPr>
        <sz val="11"/>
        <color theme="1"/>
        <rFont val="Calibri"/>
        <family val="2"/>
        <scheme val="minor"/>
      </rPr>
      <t xml:space="preserve"> (Maryland Stream Survey No. CBFO-S03-01). U.S. Fish &amp; Wildlife Service, Chesapeake Bay Field Office.</t>
    </r>
  </si>
  <si>
    <r>
      <t xml:space="preserve">McCandless, T. L., Everett, R. A., Administration, M. S. H., (U.S.), G. S., &amp; Office, U. S. F. and W. S. C. B. F. (2002). </t>
    </r>
    <r>
      <rPr>
        <i/>
        <sz val="11"/>
        <color theme="1"/>
        <rFont val="Calibri"/>
        <family val="2"/>
        <scheme val="minor"/>
      </rPr>
      <t>Bankfull Discharge and Channel Characteristics of Streams in the Piedmont Hydrologic Region</t>
    </r>
    <r>
      <rPr>
        <sz val="11"/>
        <color theme="1"/>
        <rFont val="Calibri"/>
        <family val="2"/>
        <scheme val="minor"/>
      </rPr>
      <t xml:space="preserve"> (Maryland Stream Survey: No. CBFO-S02-01). U.S. Fish &amp; Wildlife Service, Chesapeake Bay Field Office.</t>
    </r>
  </si>
  <si>
    <t>Messinger, T. (2009). Regional Curves for Bankfull Channel Characteristics in the Appalachian Plateaus, West Virginia (No. SIR-2009-5242). United States Geological Survey. Retrieved from http://pubs.usgs.gov/sir/2009/5242/</t>
  </si>
  <si>
    <r>
      <t xml:space="preserve">Metcalf, C. K. (2004). </t>
    </r>
    <r>
      <rPr>
        <i/>
        <sz val="11"/>
        <color theme="1"/>
        <rFont val="Calibri"/>
        <family val="2"/>
        <scheme val="minor"/>
      </rPr>
      <t>Regional Channel Charateristics for Maintaining Natural Fluvial Geomorphology in Florida Streams</t>
    </r>
    <r>
      <rPr>
        <sz val="11"/>
        <color theme="1"/>
        <rFont val="Calibri"/>
        <family val="2"/>
        <scheme val="minor"/>
      </rPr>
      <t xml:space="preserve"> (U.S. Fish and Wildlife Service Technical Report). Panama City, Florida: U.S. FIsh and Wildlife Service.</t>
    </r>
  </si>
  <si>
    <t>Metcalf, C. K., Wilkerson, S. D., &amp; Harman, W. A. (2009). Bankfull Regional Curves for North and Northwest Florida Streams1. JAWRA Journal of the American Water Resources Association, 45(5), 1260–1272. https://doi.org/10.1111/j.1752-1688.2009.00364.x</t>
  </si>
  <si>
    <t>Minear, J. T., &amp; wright, S. A. (n.d.). USGS Open-File Report 2013–1016: Hydraulic and Geomorphic Assessment of the Merced River and Historic Bridges in Eastern Yosemite Valley, Yosemite National Park, California. Retrieved April 26, 2021, from https://pubs.usgs.gov/of/2013/1016/</t>
  </si>
  <si>
    <r>
      <t xml:space="preserve">Mistak, J. L., &amp; Stille, D. A. (2008). </t>
    </r>
    <r>
      <rPr>
        <i/>
        <sz val="11"/>
        <color theme="1"/>
        <rFont val="Calibri"/>
        <family val="2"/>
        <scheme val="minor"/>
      </rPr>
      <t>Regional hydraulic geometry curve of the Upper Menominee River</t>
    </r>
    <r>
      <rPr>
        <sz val="11"/>
        <color theme="1"/>
        <rFont val="Calibri"/>
        <family val="2"/>
        <scheme val="minor"/>
      </rPr>
      <t xml:space="preserve"> (Fisheries Technical Report 2008-1, No. TR2008-1). Ann Arbor, MI: Michigan Department of Natural Resources.</t>
    </r>
  </si>
  <si>
    <r>
      <t xml:space="preserve">Moody, T., Wirtanen, M., &amp; Yard, S. N. (2003). </t>
    </r>
    <r>
      <rPr>
        <i/>
        <sz val="11"/>
        <color theme="1"/>
        <rFont val="Calibri"/>
        <family val="2"/>
        <scheme val="minor"/>
      </rPr>
      <t>Regional relationships for bankfull stage in natural channels of the Arid Southwest</t>
    </r>
    <r>
      <rPr>
        <sz val="11"/>
        <color theme="1"/>
        <rFont val="Calibri"/>
        <family val="2"/>
        <scheme val="minor"/>
      </rPr>
      <t xml:space="preserve"> (Arid SW Regional Report). Flagstaff, AZ: Natural Channel Design.</t>
    </r>
  </si>
  <si>
    <t>Mueller, E. R., Pitlick, J., &amp; Nelson, J. M. (2005). Variation in the reference Shields stress for bed load transport in gravel-bed streams and rivers. Water Resources Research, 41(4), W04006. https://doi.org/10.1029/2004WR003692</t>
  </si>
  <si>
    <t>Mulvihill, C. I., Ernst, A. G., &amp; Baldigo, B. P. (2005). Regionalized equations for bankfull-discharge and channel characteristics of streams in New York State—Hydrologic Region 6 in the Southern Tier of New York (USGS Numbered Series No. 2005–5100). Regionalized equations for bankfull-discharge and channel characteristics of streams in New York State—Hydrologic Region 6 in the Southern Tier of New York (Vol. 2005–5100). Reston, VA: U.S. Geological Survey. https://doi.org/10.3133/sir20055100</t>
  </si>
  <si>
    <t>Mulvihill, C. I., Ernst, A. G., &amp; Baldigo, B. P. (2006). Regionalized equations for bankfull-discharge and channel characteristics of streams in New York State—Hydrologic Region 7 in western New York (USGS Numbered Series No. 2006–5075). Regionalized equations for bankfull-discharge and channel characteristics of streams in New York State—Hydrologic Region 7 in western New York (Vol. 2006–5075, p. 18). Reston, VA: U.S. Geological Survey. https://doi.org/10.3133/sir20065075</t>
  </si>
  <si>
    <t>Mulvihill, C. I., Baldigo, B. P., Miller, S. J., DeKoskie, D., &amp; DuBois, J. (2009). Bankfull Discharge and Channel Characteristics of Streams in New York State (No. SIR-2009-5144). United States Geological Survey. Retrieved from http://pubs.usgs.gov/sir/2009/5144/</t>
  </si>
  <si>
    <r>
      <t xml:space="preserve">Naito, K. (2019). </t>
    </r>
    <r>
      <rPr>
        <i/>
        <sz val="11"/>
        <color theme="1"/>
        <rFont val="Calibri"/>
        <family val="2"/>
        <scheme val="minor"/>
      </rPr>
      <t>How do Sand-Bed Meandering Rivers Co-Construct their own Bankfull Discharge and Bankfull Channel Geometry? Analytical and Numerical Study</t>
    </r>
    <r>
      <rPr>
        <sz val="11"/>
        <color theme="1"/>
        <rFont val="Calibri"/>
        <family val="2"/>
        <scheme val="minor"/>
      </rPr>
      <t xml:space="preserve"> (Ph.D.). University of Illinois Urbana-Champaign, Urbana Champaign, Illinois.</t>
    </r>
  </si>
  <si>
    <t>Naito, K., &amp; Parker, G. (2019). Can Bankfull Discharge and Bankfull Channel Characteristics of an Alluvial Meandering River be Cospecified from a Flow Duration Curve? Journal of Geophysical Research: Earth Surface, 124, 21. https://doi.org/doi.org/ 10.1029/2018JF004971</t>
  </si>
  <si>
    <r>
      <t xml:space="preserve">Nordin, C. F. (1963). </t>
    </r>
    <r>
      <rPr>
        <i/>
        <sz val="11"/>
        <color theme="1"/>
        <rFont val="Calibri"/>
        <family val="2"/>
        <scheme val="minor"/>
      </rPr>
      <t>A preliminary study of sediment transport parameters Rio Puerco near Bernardo New Mexico</t>
    </r>
    <r>
      <rPr>
        <sz val="11"/>
        <color theme="1"/>
        <rFont val="Calibri"/>
        <family val="2"/>
        <scheme val="minor"/>
      </rPr>
      <t xml:space="preserve"> (Professional Paper No. 462– C). Washington, DC: U.S. Geological Survey.</t>
    </r>
  </si>
  <si>
    <r>
      <t xml:space="preserve">Nordin, C. F., &amp; Beverage, J. P. (1965). </t>
    </r>
    <r>
      <rPr>
        <i/>
        <sz val="11"/>
        <color theme="1"/>
        <rFont val="Calibri"/>
        <family val="2"/>
        <scheme val="minor"/>
      </rPr>
      <t>Sediment transport in the Rio Grande New Mexico</t>
    </r>
    <r>
      <rPr>
        <sz val="11"/>
        <color theme="1"/>
        <rFont val="Calibri"/>
        <family val="2"/>
        <scheme val="minor"/>
      </rPr>
      <t xml:space="preserve"> (Professional Paper No. 462- F). Washington, DC: U.S. Geological Survey.</t>
    </r>
  </si>
  <si>
    <t>O’Connor, J. E., Mangano, J. F., Anderson, S. W., Wallick, J. R., Jones, K. L., &amp; Keith, M. K. (2014). Geologic and physiographic controls on bed-material yield, transport, and channel morphology for alluvial and bedrock rivers, western Oregon. Geological Society of America Bulletin, B30831.1. https://doi.org/10.1130/B30831.1</t>
  </si>
  <si>
    <r>
      <t xml:space="preserve">Oltman, R. E. (1968). </t>
    </r>
    <r>
      <rPr>
        <i/>
        <sz val="11"/>
        <color theme="1"/>
        <rFont val="Calibri"/>
        <family val="2"/>
        <scheme val="minor"/>
      </rPr>
      <t>Reconnaissance investigations of the discharge and water quality of the Amazon River</t>
    </r>
    <r>
      <rPr>
        <sz val="11"/>
        <color theme="1"/>
        <rFont val="Calibri"/>
        <family val="2"/>
        <scheme val="minor"/>
      </rPr>
      <t xml:space="preserve"> (Circular 552). Washington, DC: U.S. Geological Survey.</t>
    </r>
  </si>
  <si>
    <r>
      <t xml:space="preserve">Padmanabhan, G., &amp; Johnson, B. H. (2010). Regional Dimensionless Rating Curves to Estimate Design Flows and Stages. </t>
    </r>
    <r>
      <rPr>
        <i/>
        <sz val="11"/>
        <color theme="1"/>
        <rFont val="Calibri"/>
        <family val="2"/>
        <scheme val="minor"/>
      </rPr>
      <t>Journal of Spatial Hydrology</t>
    </r>
    <r>
      <rPr>
        <sz val="11"/>
        <color theme="1"/>
        <rFont val="Calibri"/>
        <family val="2"/>
        <scheme val="minor"/>
      </rPr>
      <t xml:space="preserve">, </t>
    </r>
    <r>
      <rPr>
        <i/>
        <sz val="11"/>
        <color theme="1"/>
        <rFont val="Calibri"/>
        <family val="2"/>
        <scheme val="minor"/>
      </rPr>
      <t>10</t>
    </r>
    <r>
      <rPr>
        <sz val="11"/>
        <color theme="1"/>
        <rFont val="Calibri"/>
        <family val="2"/>
        <scheme val="minor"/>
      </rPr>
      <t>(1), 35.</t>
    </r>
  </si>
  <si>
    <r>
      <t xml:space="preserve">Park, J. (2015). </t>
    </r>
    <r>
      <rPr>
        <i/>
        <sz val="11"/>
        <color theme="1"/>
        <rFont val="Calibri"/>
        <family val="2"/>
        <scheme val="minor"/>
      </rPr>
      <t>Coupling fine particle and bedload transport in gravel-bedded streams</t>
    </r>
    <r>
      <rPr>
        <sz val="11"/>
        <color theme="1"/>
        <rFont val="Calibri"/>
        <family val="2"/>
        <scheme val="minor"/>
      </rPr>
      <t xml:space="preserve"> (Ph.D.). UC Berkeley, Berkeley, CA.</t>
    </r>
  </si>
  <si>
    <t>Parker, G., Toro-Escobar, C. M., Ramey, M., &amp; Beck, S. (2003). Effect of Floodwater Extraction on Mountain Stream Morphology. Journal of Hydraulic Engineering, 129(11), 885. https://doi.org/10.1061/(ASCE)0733-9429(2003)129:11(885)</t>
  </si>
  <si>
    <t>Phillips, C. B., &amp; Jerolmack, D. J. (2014). Dynamics and mechanics of bed-load tracer particles. Earth Surface Dynamics, 2(2), 513–530. https://doi.org/10.5194/esurf-2-513-2014</t>
  </si>
  <si>
    <t>Phillips, C. B., &amp; Scatena, F. N. (2013). Reduced channel morphological response to urbanization in a flood-dominated humid tropical environment. Earth Surface Processes and Landforms, 38(9), 970–982. https://doi.org/10.1002/esp.3345</t>
  </si>
  <si>
    <t>Pitlick, J., &amp; Cress, R. (2002). Downstream changes in the channel geometry of a large gravel bed river. Water Resources Research, 38(10), 34-1-34–11. https://doi.org/10.1029/2001WR000898</t>
  </si>
  <si>
    <t>Pugh, A. L., &amp; Ronald K. Redman. (2019). Regional hydraulic geometry characteristics of stream channels in the Ouachita Mountains of Arkansas (USGS Numbered Series No. 1104). Regional hydraulic geometry characteristics of stream channels in the Ouachita Mountains of Arkansas (Vol. 1104, p. 35). Reston, VA: U.S. Geological Survey. https://doi.org/10.3133/ds1104</t>
  </si>
  <si>
    <t>Rachol, C. M., &amp; Boley-Morse, K. (2009). Estimated Bankfull Discharge for Selected Michigan Rivers and Regional Hydraulic Geometry Curves for Estimating Bankfull Characteristics in Southern Michigan Rivers (No. SIR-2009-5133). United States Geological Survey. Retrieved from http://pubs.usgs.gov/sir/2009/5133/</t>
  </si>
  <si>
    <r>
      <t xml:space="preserve">Schumm, S. A. (1960). </t>
    </r>
    <r>
      <rPr>
        <i/>
        <sz val="11"/>
        <color theme="1"/>
        <rFont val="Calibri"/>
        <family val="2"/>
        <scheme val="minor"/>
      </rPr>
      <t>The Shape of Alluvial Channels in Relation To Sediment Type</t>
    </r>
    <r>
      <rPr>
        <sz val="11"/>
        <color theme="1"/>
        <rFont val="Calibri"/>
        <family val="2"/>
        <scheme val="minor"/>
      </rPr>
      <t xml:space="preserve"> (Geological Survey Professional Paper No. 352- B).</t>
    </r>
  </si>
  <si>
    <t>Schumm, Stanley Alfred. (1968). River adjustment to altered hydrologic regimen - Murrumbidgee River and paleochannels, Australia (No. 598). Professional Paper. U.S. Govt. Print. Off.,. https://doi.org/10.3133/pp598</t>
  </si>
  <si>
    <r>
      <t xml:space="preserve">Seidl, M. A., &amp; Dietrich, W. E. (1992). The problem of channel erosion into bedrock. </t>
    </r>
    <r>
      <rPr>
        <i/>
        <sz val="11"/>
        <color theme="1"/>
        <rFont val="Calibri"/>
        <family val="2"/>
        <scheme val="minor"/>
      </rPr>
      <t>Catena Supplement</t>
    </r>
    <r>
      <rPr>
        <sz val="11"/>
        <color theme="1"/>
        <rFont val="Calibri"/>
        <family val="2"/>
        <scheme val="minor"/>
      </rPr>
      <t xml:space="preserve">, </t>
    </r>
    <r>
      <rPr>
        <i/>
        <sz val="11"/>
        <color theme="1"/>
        <rFont val="Calibri"/>
        <family val="2"/>
        <scheme val="minor"/>
      </rPr>
      <t>23</t>
    </r>
    <r>
      <rPr>
        <sz val="11"/>
        <color theme="1"/>
        <rFont val="Calibri"/>
        <family val="2"/>
        <scheme val="minor"/>
      </rPr>
      <t>, 101–124.</t>
    </r>
  </si>
  <si>
    <t>Sherwood, J. M., &amp; Huitger, C. A. (2005). Bankfull characteristics of Ohio streams and their relation to peak streamflows (No. SIR-2005-5153). United States Geological Survey. Retrieved from http://pubs.usgs.gov/sir/2005/5153/</t>
  </si>
  <si>
    <t>Singer, M. B. (2010). Transient response in longitudinal grain size to reduced gravel supply in a large river. Geophysical Research Letters, 37(18). https://doi.org/10.1029/2010GL044381</t>
  </si>
  <si>
    <t>Soar, P. J., &amp; Thorne, C. R. (2001). Channel restoration design for meandering rivers (Coastal and Hydraulics Laboratory (U.S.), Engineer Research and Development Center (U.S.) No. ERDC/CHL CR ; 01-1). USACE. Retrieved from https://hdl.handle.net/11681/1800</t>
  </si>
  <si>
    <r>
      <t xml:space="preserve">Southerland, W. B. (2003). </t>
    </r>
    <r>
      <rPr>
        <i/>
        <sz val="11"/>
        <color theme="1"/>
        <rFont val="Calibri"/>
        <family val="2"/>
        <scheme val="minor"/>
      </rPr>
      <t>STREAM GEOMORPHOLOGY AND CLASSIFICATION IN GLACIAL-FLUVIAL VALLEYS OF THE NORTH CASCADE MOUNTAIN RANGE IN WASHINGTON STATE</t>
    </r>
    <r>
      <rPr>
        <sz val="11"/>
        <color theme="1"/>
        <rFont val="Calibri"/>
        <family val="2"/>
        <scheme val="minor"/>
      </rPr>
      <t xml:space="preserve"> (Ph.D.). Washington State University, Pullman, Washington.</t>
    </r>
  </si>
  <si>
    <t>Sweet, W. V., &amp; Geratz, J. W. (2003). Bankfull Hydraulic Geometry Relationships and Recurrence Intervals for North Carolina’s Coastal Plain1. JAWRA Journal of the American Water Resources Association, 39(4), 861–871. https://doi.org/10.1111/j.1752-1688.2003.tb04411.x</t>
  </si>
  <si>
    <r>
      <t xml:space="preserve">Topping, D. J. (1997). </t>
    </r>
    <r>
      <rPr>
        <i/>
        <sz val="11"/>
        <color theme="1"/>
        <rFont val="Calibri"/>
        <family val="2"/>
        <scheme val="minor"/>
      </rPr>
      <t>Physics of flow, sediment transport, hydraulic geometry, and channel geomorphic adjustment during flash floods in an ephemeral river, the Paria River, Utah and Arizona</t>
    </r>
    <r>
      <rPr>
        <sz val="11"/>
        <color theme="1"/>
        <rFont val="Calibri"/>
        <family val="2"/>
        <scheme val="minor"/>
      </rPr>
      <t xml:space="preserve"> (PhD). University of Washington, Seattle.</t>
    </r>
  </si>
  <si>
    <t>Topping, David J., Rubin, D. M., Nelson, J. M., Kinzel, P. J., &amp; Corson, I. C. (2000). Colorado River sediment transport: 2. Systematic Bed-elevation and grain-size effects of sand supply limitation. Water Resources Research, 36(2), 543–570. https://doi.org/10.1029/1999WR900286</t>
  </si>
  <si>
    <t>Torizzo, M., &amp; Pitlick, J. (2004). Magnitude-frequency of bed load transport in mountain streams in Colorado. Journal of Hydrology, 290(1–2), 137–151. https://doi.org/10.1016/j.jhydrol.2003.12.001</t>
  </si>
  <si>
    <t>Wallick, J. R., Anderson, S. W., Cannon, C., &amp; O’Connor, J. E. (2009). Channel Change and Bed-Material Transport in the Lower Chetco River, Oregon (No. OFR-2009-1163). United States Geological Survey. Retrieved from http://pubs.usgs.gov/of/2009/1163/</t>
  </si>
  <si>
    <t>Westergard, B. E., Mulvihill, C. I., Ernst, A. G., &amp; Baldigo, B. P. (2005). Regionalized equations for bankfull-discharge and channel characteristics of streams in New York State—Hydrologic Region 5 in central New York (USGS Numbered Series No. 2004–5247). Regionalized equations for bankfull-discharge and channel characteristics of streams in New York State—Hydrologic Region 5 in central New York (Vol. 2004–5247). Reston, VA: U.S. Geological Survey. https://doi.org/10.3133/sir20045247</t>
  </si>
  <si>
    <t>Whiting, P. J., &amp; Moog, D. B. (2001). The geometric, sedimentologic and hydrologic attributes of spring-dominated channels in volcanic areas. Geomorphology, 39(3), 131–149. https://doi.org/10.1016/S0169-555X(00)00103-3</t>
  </si>
  <si>
    <t>Williams, C. A., Schaffrath, K. R., Elliott, J. G., &amp; Richards, R. J. (2013). Application of sediment characteristics and transport conditions to resource management in selected main-stem reaches of the Upper Colorado River, Colorado and Utah, 1965-2007 (USGS Numbered Series No. 2012–5195). Application of sediment characteristics and transport conditions to resource management in selected main-stem reaches of the Upper Colorado River, Colorado and Utah, 1965-2007 (Vol. 2012–5195, p. 95). Reston, VA: U.S. Geological Survey. https://doi.org/10.3133/sir20125195</t>
  </si>
  <si>
    <t>Williams, G. P. (1978). Bank-full discharge of rivers. Water Resources Research, 14(6), 1141–1154. https://doi.org/10.1029/WR014i006p01141</t>
  </si>
  <si>
    <t>Wolman, M. G. (1955). The natural channel of Brandywine Creek, Pennsylvania (USGS Numbered Series No. 271). The natural channel of Brandywine Creek, Pennsylvania (Vol. 271). U.S. Government Printing Office. https://doi.org/10.3133/pp271</t>
  </si>
  <si>
    <t>Mussetter Eng. And Jones &amp; Stokes Assoc. 2000</t>
  </si>
  <si>
    <t>Lauer, J. W., Echterling, C., Lenhart, C., Belmont, P., &amp; Rausch, R. (2017). Air-photo based change in channel width in the Minnesota River basin: Modes of adjustment and implications for sediment budget. Geomorphology, 297, 170–184. https://doi.org/10.1016/j.geomorph.2017.09.005</t>
  </si>
  <si>
    <t>Annable, W. K. (1996). Database of Morphologic Characteristics of Watercourses in Southern Ontario. Peterborough, Ontario, Canada: Ontario Ministry of Natural Resources.</t>
  </si>
  <si>
    <t>Agouridis et al., 2011 and Brockman, 2010</t>
  </si>
  <si>
    <t>Cinotto, 2003; Li et al., 2015</t>
  </si>
  <si>
    <t>Dutnell, 2000; Garday et al., 2000</t>
  </si>
  <si>
    <t>Emmett, 1972; Kleinhans and van den Berg, 2011</t>
  </si>
  <si>
    <t>Lawlor, 2004; Li et al., 2015</t>
  </si>
  <si>
    <t>McCandless and Everett, 2002; Li et al., 2015</t>
  </si>
  <si>
    <t>McCandless, 2003; Li et al., 2015</t>
  </si>
  <si>
    <t>Metcalf, 2004; Li et al., 2015</t>
  </si>
  <si>
    <t>Schumm, 1960; Li et al., 2015</t>
  </si>
  <si>
    <t>Sherwood and Huitger, 2005; Li et al., 2015</t>
  </si>
  <si>
    <t>Williams, 1978; Li et al., 2015</t>
  </si>
  <si>
    <t>Drainage area (km^2)</t>
  </si>
  <si>
    <t>Site_Name</t>
  </si>
  <si>
    <t>Variable Names</t>
  </si>
  <si>
    <t>short citation to compare with full citation below.</t>
  </si>
  <si>
    <t>name of cite according to journal or USGS gage</t>
  </si>
  <si>
    <t>Used for sorting and identification</t>
  </si>
  <si>
    <t>where available we have provided the drainage area upstream of the site in square kilometers</t>
  </si>
  <si>
    <t>bankfull shields stress</t>
  </si>
  <si>
    <t>slope of the river bed</t>
  </si>
  <si>
    <t>median grain size of the river bed in meters</t>
  </si>
  <si>
    <t>bankfull width of the river in meters</t>
  </si>
  <si>
    <t>bankfull average depth in meters</t>
  </si>
  <si>
    <t>bankfull discharge in cubic meters per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</si>
</sst>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
    <numFmt numFmtId="166" formatCode="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 fontId="0" fillId="0" borderId="0" xfId="0" applyNumberFormat="1"/>
    <xf numFmtId="165" fontId="0" fillId="0" borderId="0" xfId="0" applyNumberFormat="1"/>
    <xf numFmtId="166" fontId="0" fillId="0" borderId="0" xfId="0" applyNumberFormat="1"/>
    <xf numFmtId="0" fontId="0" fillId="0" borderId="0" xfId="0" applyAlignment="1">
      <alignment horizontal="left" vertical="center"/>
    </xf>
    <xf numFmtId="0" fontId="16" fillId="0" borderId="0" xfId="0" applyFont="1"/>
    <xf numFmtId="2" fontId="20" fillId="0" borderId="0" xfId="0" applyNumberFormat="1" applyFont="1"/>
    <xf numFmtId="0" fontId="0" fillId="33" borderId="0" xfId="0" applyFill="1"/>
    <xf numFmtId="2" fontId="20" fillId="33" borderId="0" xfId="0" applyNumberFormat="1" applyFont="1" applyFill="1" applyAlignment="1">
      <alignment horizontal="right"/>
    </xf>
    <xf numFmtId="2" fontId="0" fillId="33" borderId="0" xfId="0" applyNumberFormat="1" applyFill="1"/>
    <xf numFmtId="164" fontId="0" fillId="33" borderId="0" xfId="0" applyNumberForma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57"/>
  <sheetViews>
    <sheetView tabSelected="1" zoomScale="120" zoomScaleNormal="120" workbookViewId="0">
      <pane ySplit="1" topLeftCell="A727" activePane="bottomLeft" state="frozen"/>
      <selection pane="bottomLeft" activeCell="H734" sqref="H734"/>
    </sheetView>
  </sheetViews>
  <sheetFormatPr baseColWidth="10" defaultColWidth="8.83203125" defaultRowHeight="15" x14ac:dyDescent="0.2"/>
  <cols>
    <col min="1" max="1" width="6" customWidth="1"/>
    <col min="2" max="2" width="36.1640625" customWidth="1"/>
    <col min="3" max="3" width="43.1640625" customWidth="1"/>
    <col min="4" max="4" width="18.83203125" style="1" customWidth="1"/>
    <col min="5" max="5" width="9.1640625" style="3"/>
    <col min="6" max="6" width="20.6640625" bestFit="1" customWidth="1"/>
    <col min="8" max="9" width="9.1640625" style="1"/>
    <col min="10" max="10" width="9.5" style="1" bestFit="1" customWidth="1"/>
    <col min="12" max="12" width="11.33203125" bestFit="1" customWidth="1"/>
    <col min="16" max="16" width="12.33203125" bestFit="1" customWidth="1"/>
    <col min="17" max="17" width="26.5" customWidth="1"/>
  </cols>
  <sheetData>
    <row r="1" spans="1:12" x14ac:dyDescent="0.2">
      <c r="A1" t="s">
        <v>737</v>
      </c>
      <c r="B1" t="s">
        <v>0</v>
      </c>
      <c r="C1" t="s">
        <v>993</v>
      </c>
      <c r="D1" s="6" t="s">
        <v>992</v>
      </c>
      <c r="E1" s="3" t="s">
        <v>1</v>
      </c>
      <c r="F1" t="s">
        <v>2</v>
      </c>
      <c r="G1" t="s">
        <v>3</v>
      </c>
      <c r="H1" s="1" t="s">
        <v>4</v>
      </c>
      <c r="I1" s="1" t="s">
        <v>5</v>
      </c>
      <c r="J1" s="1" t="s">
        <v>6</v>
      </c>
      <c r="L1" s="1"/>
    </row>
    <row r="2" spans="1:12" x14ac:dyDescent="0.2">
      <c r="A2" s="7">
        <v>7</v>
      </c>
      <c r="B2" s="7" t="s">
        <v>981</v>
      </c>
      <c r="C2" s="7" t="s">
        <v>75</v>
      </c>
      <c r="D2" s="8">
        <v>4.0921842000000002</v>
      </c>
      <c r="E2" s="3">
        <v>9.2503986999999996E-2</v>
      </c>
      <c r="F2" s="7">
        <v>5.7999999999999996E-3</v>
      </c>
      <c r="G2" s="7">
        <v>1.52E-2</v>
      </c>
      <c r="H2" s="9">
        <v>4.0999999999999996</v>
      </c>
      <c r="I2" s="9">
        <v>0.4</v>
      </c>
      <c r="J2" s="1">
        <v>1.1000000000000001</v>
      </c>
    </row>
    <row r="3" spans="1:12" x14ac:dyDescent="0.2">
      <c r="A3" s="7">
        <v>21</v>
      </c>
      <c r="B3" s="7" t="s">
        <v>981</v>
      </c>
      <c r="C3" s="7" t="s">
        <v>77</v>
      </c>
      <c r="D3" s="8">
        <v>2.4863903999999999</v>
      </c>
      <c r="E3" s="3">
        <v>0.33201581000000002</v>
      </c>
      <c r="F3" s="7">
        <v>6.3E-3</v>
      </c>
      <c r="G3" s="7">
        <v>4.5999999999999999E-3</v>
      </c>
      <c r="H3" s="9">
        <v>4.2</v>
      </c>
      <c r="I3" s="9">
        <v>0.4</v>
      </c>
      <c r="J3" s="1">
        <v>1.3</v>
      </c>
    </row>
    <row r="4" spans="1:12" x14ac:dyDescent="0.2">
      <c r="A4" s="7">
        <v>2</v>
      </c>
      <c r="B4" s="7" t="s">
        <v>981</v>
      </c>
      <c r="C4" s="7" t="s">
        <v>80</v>
      </c>
      <c r="D4" s="8">
        <v>6.552674699999999</v>
      </c>
      <c r="E4" s="3">
        <v>4.6595827999999999E-2</v>
      </c>
      <c r="F4" s="7">
        <v>7.4000000000000003E-3</v>
      </c>
      <c r="G4" s="7">
        <v>3.85E-2</v>
      </c>
      <c r="H4" s="9">
        <v>5.3</v>
      </c>
      <c r="I4" s="9">
        <v>0.4</v>
      </c>
      <c r="J4" s="1">
        <v>1.8</v>
      </c>
    </row>
    <row r="5" spans="1:12" x14ac:dyDescent="0.2">
      <c r="A5" s="7">
        <v>16</v>
      </c>
      <c r="B5" s="7" t="s">
        <v>981</v>
      </c>
      <c r="C5" s="7" t="s">
        <v>79</v>
      </c>
      <c r="D5" s="8">
        <v>5.697978</v>
      </c>
      <c r="E5" s="3">
        <v>7.3492399E-2</v>
      </c>
      <c r="F5" s="7">
        <v>7.3000000000000001E-3</v>
      </c>
      <c r="G5" s="7">
        <v>3.0099999999999998E-2</v>
      </c>
      <c r="H5" s="9">
        <v>5.9</v>
      </c>
      <c r="I5" s="9">
        <v>0.5</v>
      </c>
      <c r="J5" s="1">
        <v>1.7</v>
      </c>
    </row>
    <row r="6" spans="1:12" x14ac:dyDescent="0.2">
      <c r="A6" s="7">
        <v>9</v>
      </c>
      <c r="B6" s="7" t="s">
        <v>981</v>
      </c>
      <c r="C6" s="7" t="s">
        <v>81</v>
      </c>
      <c r="D6" s="8">
        <v>8.028969</v>
      </c>
      <c r="E6" s="3">
        <v>9.1857621E-2</v>
      </c>
      <c r="F6" s="7">
        <v>1.84E-2</v>
      </c>
      <c r="G6" s="7">
        <v>6.0699999999999997E-2</v>
      </c>
      <c r="H6" s="9">
        <v>8</v>
      </c>
      <c r="I6" s="9">
        <v>0.5</v>
      </c>
      <c r="J6" s="1">
        <v>4.4000000000000004</v>
      </c>
    </row>
    <row r="7" spans="1:12" x14ac:dyDescent="0.2">
      <c r="A7" s="7">
        <v>4</v>
      </c>
      <c r="B7" s="7" t="s">
        <v>981</v>
      </c>
      <c r="C7" s="7" t="s">
        <v>71</v>
      </c>
      <c r="D7" s="8">
        <v>14.167245299999998</v>
      </c>
      <c r="E7" s="3">
        <v>3.5690236E-2</v>
      </c>
      <c r="F7" s="7">
        <v>5.3E-3</v>
      </c>
      <c r="G7" s="7">
        <v>4.4999999999999998E-2</v>
      </c>
      <c r="H7" s="9">
        <v>13.6</v>
      </c>
      <c r="I7" s="9">
        <v>0.5</v>
      </c>
      <c r="J7" s="1">
        <v>4.7</v>
      </c>
    </row>
    <row r="8" spans="1:12" x14ac:dyDescent="0.2">
      <c r="A8" s="7">
        <v>17</v>
      </c>
      <c r="B8" s="7" t="s">
        <v>981</v>
      </c>
      <c r="C8" s="7" t="s">
        <v>67</v>
      </c>
      <c r="D8" s="8">
        <v>10.489459499999999</v>
      </c>
      <c r="E8" s="3">
        <v>5.4309326999999998E-2</v>
      </c>
      <c r="F8" s="7">
        <v>4.5999999999999999E-3</v>
      </c>
      <c r="G8" s="7">
        <v>3.0800000000000001E-2</v>
      </c>
      <c r="H8" s="9">
        <v>8.4</v>
      </c>
      <c r="I8" s="9">
        <v>0.6</v>
      </c>
      <c r="J8" s="1">
        <v>2.1</v>
      </c>
    </row>
    <row r="9" spans="1:12" x14ac:dyDescent="0.2">
      <c r="A9" s="7">
        <v>10</v>
      </c>
      <c r="B9" s="7" t="s">
        <v>981</v>
      </c>
      <c r="C9" s="7" t="s">
        <v>72</v>
      </c>
      <c r="D9" s="8">
        <v>15.539939999999998</v>
      </c>
      <c r="E9" s="3">
        <v>3.9866752999999998E-2</v>
      </c>
      <c r="F9" s="7">
        <v>5.3E-3</v>
      </c>
      <c r="G9" s="7">
        <v>5.6399999999999999E-2</v>
      </c>
      <c r="H9" s="9">
        <v>9.5</v>
      </c>
      <c r="I9" s="9">
        <v>0.7</v>
      </c>
      <c r="J9" s="1">
        <v>4.7</v>
      </c>
    </row>
    <row r="10" spans="1:12" x14ac:dyDescent="0.2">
      <c r="A10" s="7">
        <v>3</v>
      </c>
      <c r="B10" s="7" t="s">
        <v>981</v>
      </c>
      <c r="C10" s="7" t="s">
        <v>69</v>
      </c>
      <c r="D10" s="8">
        <v>31.338878999999995</v>
      </c>
      <c r="E10" s="3">
        <v>4.4469856000000002E-2</v>
      </c>
      <c r="F10" s="7">
        <v>5.0000000000000001E-3</v>
      </c>
      <c r="G10" s="7">
        <v>4.7699999999999999E-2</v>
      </c>
      <c r="H10" s="9">
        <v>12.6</v>
      </c>
      <c r="I10" s="9">
        <v>0.7</v>
      </c>
      <c r="J10" s="1">
        <v>9.6999999999999993</v>
      </c>
    </row>
    <row r="11" spans="1:12" x14ac:dyDescent="0.2">
      <c r="A11" s="7">
        <v>18</v>
      </c>
      <c r="B11" s="7" t="s">
        <v>981</v>
      </c>
      <c r="C11" s="7" t="s">
        <v>61</v>
      </c>
      <c r="D11" s="8">
        <v>62.159759999999991</v>
      </c>
      <c r="E11" s="3">
        <v>6.1230870000000001E-3</v>
      </c>
      <c r="F11" s="7">
        <v>2.8E-3</v>
      </c>
      <c r="G11" s="7">
        <v>0.19400000000000001</v>
      </c>
      <c r="H11" s="9">
        <v>16.5</v>
      </c>
      <c r="I11" s="9">
        <v>0.7</v>
      </c>
      <c r="J11" s="1">
        <v>15.4</v>
      </c>
    </row>
    <row r="12" spans="1:12" x14ac:dyDescent="0.2">
      <c r="A12" s="7">
        <v>23</v>
      </c>
      <c r="B12" s="7" t="s">
        <v>981</v>
      </c>
      <c r="C12" s="7" t="s">
        <v>68</v>
      </c>
      <c r="D12" s="8">
        <v>24.786204299999998</v>
      </c>
      <c r="E12" s="3">
        <v>2.3287631E-2</v>
      </c>
      <c r="F12" s="7">
        <v>5.0000000000000001E-3</v>
      </c>
      <c r="G12" s="7">
        <v>0.1041</v>
      </c>
      <c r="H12" s="9">
        <v>11.6</v>
      </c>
      <c r="I12" s="9">
        <v>0.8</v>
      </c>
      <c r="J12" s="1">
        <v>11.9</v>
      </c>
    </row>
    <row r="13" spans="1:12" x14ac:dyDescent="0.2">
      <c r="A13" s="7">
        <v>12</v>
      </c>
      <c r="B13" s="7" t="s">
        <v>981</v>
      </c>
      <c r="C13" s="7" t="s">
        <v>76</v>
      </c>
      <c r="D13" s="8">
        <v>15.021941999999997</v>
      </c>
      <c r="E13" s="3">
        <v>3.5719514000000001E-2</v>
      </c>
      <c r="F13" s="7">
        <v>6.1000000000000004E-3</v>
      </c>
      <c r="G13" s="7">
        <v>8.2799999999999999E-2</v>
      </c>
      <c r="H13" s="9">
        <v>13.7</v>
      </c>
      <c r="I13" s="9">
        <v>0.8</v>
      </c>
      <c r="J13" s="1">
        <v>7.7</v>
      </c>
    </row>
    <row r="14" spans="1:12" x14ac:dyDescent="0.2">
      <c r="A14" s="7">
        <v>22</v>
      </c>
      <c r="B14" s="7" t="s">
        <v>981</v>
      </c>
      <c r="C14" s="7" t="s">
        <v>64</v>
      </c>
      <c r="D14" s="8">
        <v>53.094794999999998</v>
      </c>
      <c r="E14" s="3">
        <v>1.1424011E-2</v>
      </c>
      <c r="F14" s="7">
        <v>3.3999999999999998E-3</v>
      </c>
      <c r="G14" s="7">
        <v>0.14430000000000001</v>
      </c>
      <c r="H14" s="9">
        <v>17.8</v>
      </c>
      <c r="I14" s="9">
        <v>0.8</v>
      </c>
      <c r="J14" s="1">
        <v>12.9</v>
      </c>
    </row>
    <row r="15" spans="1:12" x14ac:dyDescent="0.2">
      <c r="A15" s="7">
        <v>8</v>
      </c>
      <c r="B15" s="7" t="s">
        <v>981</v>
      </c>
      <c r="C15" s="7" t="s">
        <v>59</v>
      </c>
      <c r="D15" s="8">
        <v>39.108848999999999</v>
      </c>
      <c r="E15" s="3">
        <v>2.5536261000000001E-2</v>
      </c>
      <c r="F15" s="7">
        <v>2.5000000000000001E-3</v>
      </c>
      <c r="G15" s="7">
        <v>5.3400000000000003E-2</v>
      </c>
      <c r="H15" s="9">
        <v>11.5</v>
      </c>
      <c r="I15" s="9">
        <v>0.9</v>
      </c>
      <c r="J15" s="1">
        <v>7.5</v>
      </c>
    </row>
    <row r="16" spans="1:12" x14ac:dyDescent="0.2">
      <c r="A16" s="7">
        <v>5</v>
      </c>
      <c r="B16" s="7" t="s">
        <v>981</v>
      </c>
      <c r="C16" s="7" t="s">
        <v>74</v>
      </c>
      <c r="D16" s="8">
        <v>46.619819999999997</v>
      </c>
      <c r="E16" s="3">
        <v>5.1336897999999999E-2</v>
      </c>
      <c r="F16" s="7">
        <v>5.5999999999999999E-3</v>
      </c>
      <c r="G16" s="7">
        <v>5.9499999999999997E-2</v>
      </c>
      <c r="H16" s="9">
        <v>12.7</v>
      </c>
      <c r="I16" s="9">
        <v>0.9</v>
      </c>
      <c r="J16" s="1">
        <v>10.6</v>
      </c>
    </row>
    <row r="17" spans="1:10" x14ac:dyDescent="0.2">
      <c r="A17" s="7">
        <v>24</v>
      </c>
      <c r="B17" s="7" t="s">
        <v>981</v>
      </c>
      <c r="C17" s="7" t="s">
        <v>78</v>
      </c>
      <c r="D17" s="8">
        <v>62.67775799999999</v>
      </c>
      <c r="E17" s="3">
        <v>8.5114885000000001E-2</v>
      </c>
      <c r="F17" s="7">
        <v>7.1000000000000004E-3</v>
      </c>
      <c r="G17" s="7">
        <v>4.5499999999999999E-2</v>
      </c>
      <c r="H17" s="9">
        <v>12.9</v>
      </c>
      <c r="I17" s="9">
        <v>0.9</v>
      </c>
      <c r="J17" s="1">
        <v>15.3</v>
      </c>
    </row>
    <row r="18" spans="1:10" x14ac:dyDescent="0.2">
      <c r="A18" s="7">
        <v>15</v>
      </c>
      <c r="B18" s="7" t="s">
        <v>981</v>
      </c>
      <c r="C18" s="7" t="s">
        <v>63</v>
      </c>
      <c r="D18" s="8">
        <v>55.684784999999998</v>
      </c>
      <c r="E18" s="3">
        <v>2.8016927E-2</v>
      </c>
      <c r="F18" s="7">
        <v>3.2000000000000002E-3</v>
      </c>
      <c r="G18" s="7">
        <v>6.2300000000000001E-2</v>
      </c>
      <c r="H18" s="9">
        <v>17.3</v>
      </c>
      <c r="I18" s="9">
        <v>0.9</v>
      </c>
      <c r="J18" s="1">
        <v>7.6</v>
      </c>
    </row>
    <row r="19" spans="1:10" x14ac:dyDescent="0.2">
      <c r="A19" s="7">
        <v>1</v>
      </c>
      <c r="B19" s="7" t="s">
        <v>981</v>
      </c>
      <c r="C19" s="7" t="s">
        <v>70</v>
      </c>
      <c r="D19" s="8">
        <v>77.699699999999993</v>
      </c>
      <c r="E19" s="3">
        <v>3.7195054999999998E-2</v>
      </c>
      <c r="F19" s="7">
        <v>5.1000000000000004E-3</v>
      </c>
      <c r="G19" s="7">
        <v>8.3099999999999993E-2</v>
      </c>
      <c r="H19" s="9">
        <v>12.1</v>
      </c>
      <c r="I19" s="9">
        <v>1</v>
      </c>
      <c r="J19" s="1">
        <v>21.2</v>
      </c>
    </row>
    <row r="20" spans="1:10" x14ac:dyDescent="0.2">
      <c r="A20" s="7">
        <v>11</v>
      </c>
      <c r="B20" s="7" t="s">
        <v>981</v>
      </c>
      <c r="C20" s="7" t="s">
        <v>65</v>
      </c>
      <c r="D20" s="8">
        <v>94.793633999999997</v>
      </c>
      <c r="E20" s="3">
        <v>2.5014293999999999E-2</v>
      </c>
      <c r="F20" s="7">
        <v>3.5000000000000001E-3</v>
      </c>
      <c r="G20" s="7">
        <v>8.48E-2</v>
      </c>
      <c r="H20" s="9">
        <v>12.12</v>
      </c>
      <c r="I20" s="9">
        <v>1</v>
      </c>
      <c r="J20" s="1">
        <v>46.4</v>
      </c>
    </row>
    <row r="21" spans="1:10" x14ac:dyDescent="0.2">
      <c r="A21" s="7">
        <v>13</v>
      </c>
      <c r="B21" s="7" t="s">
        <v>981</v>
      </c>
      <c r="C21" s="7" t="s">
        <v>66</v>
      </c>
      <c r="D21" s="8">
        <v>48.950810999999995</v>
      </c>
      <c r="E21" s="3">
        <v>5.6626875E-2</v>
      </c>
      <c r="F21" s="7">
        <v>3.7000000000000002E-3</v>
      </c>
      <c r="G21" s="7">
        <v>3.9600000000000003E-2</v>
      </c>
      <c r="H21" s="9">
        <v>12.8</v>
      </c>
      <c r="I21" s="9">
        <v>1</v>
      </c>
      <c r="J21" s="1">
        <v>15</v>
      </c>
    </row>
    <row r="22" spans="1:10" x14ac:dyDescent="0.2">
      <c r="A22" s="7">
        <v>19</v>
      </c>
      <c r="B22" s="7" t="s">
        <v>981</v>
      </c>
      <c r="C22" s="7" t="s">
        <v>62</v>
      </c>
      <c r="D22" s="8">
        <v>77.699699999999993</v>
      </c>
      <c r="E22" s="3">
        <v>1.3447404E-2</v>
      </c>
      <c r="F22" s="7">
        <v>2.8999999999999998E-3</v>
      </c>
      <c r="G22" s="7">
        <v>0.13070000000000001</v>
      </c>
      <c r="H22" s="9">
        <v>21.9</v>
      </c>
      <c r="I22" s="9">
        <v>1</v>
      </c>
      <c r="J22" s="1">
        <v>30.6</v>
      </c>
    </row>
    <row r="23" spans="1:10" x14ac:dyDescent="0.2">
      <c r="A23" s="7">
        <v>20</v>
      </c>
      <c r="B23" s="7" t="s">
        <v>981</v>
      </c>
      <c r="C23" s="7" t="s">
        <v>60</v>
      </c>
      <c r="D23" s="8">
        <v>101.00961</v>
      </c>
      <c r="E23" s="3">
        <v>1.3805481E-2</v>
      </c>
      <c r="F23" s="7">
        <v>2.5000000000000001E-3</v>
      </c>
      <c r="G23" s="7">
        <v>0.13170000000000001</v>
      </c>
      <c r="H23" s="9">
        <v>12.13</v>
      </c>
      <c r="I23" s="9">
        <v>1.2</v>
      </c>
      <c r="J23" s="1">
        <v>38.200000000000003</v>
      </c>
    </row>
    <row r="24" spans="1:10" x14ac:dyDescent="0.2">
      <c r="A24" s="7">
        <v>6</v>
      </c>
      <c r="B24" s="7" t="s">
        <v>981</v>
      </c>
      <c r="C24" s="7" t="s">
        <v>58</v>
      </c>
      <c r="D24" s="8">
        <v>111.11057099999999</v>
      </c>
      <c r="E24" s="3">
        <v>0.18768328400000001</v>
      </c>
      <c r="F24" s="7">
        <v>1.6000000000000001E-3</v>
      </c>
      <c r="G24" s="7">
        <v>6.1999999999999998E-3</v>
      </c>
      <c r="H24" s="9">
        <v>26.2</v>
      </c>
      <c r="I24" s="9">
        <v>1.2</v>
      </c>
      <c r="J24" s="1">
        <v>33.4</v>
      </c>
    </row>
    <row r="25" spans="1:10" x14ac:dyDescent="0.2">
      <c r="A25" s="7">
        <v>14</v>
      </c>
      <c r="B25" s="7" t="s">
        <v>981</v>
      </c>
      <c r="C25" s="7" t="s">
        <v>73</v>
      </c>
      <c r="D25" s="8">
        <v>94.275635999999992</v>
      </c>
      <c r="E25" s="3">
        <v>6.1222131999999999E-2</v>
      </c>
      <c r="F25" s="7">
        <v>5.3E-3</v>
      </c>
      <c r="G25" s="7">
        <v>7.8700000000000006E-2</v>
      </c>
      <c r="H25" s="9">
        <v>12.11</v>
      </c>
      <c r="I25" s="9">
        <v>1.5</v>
      </c>
      <c r="J25" s="1">
        <v>57.8</v>
      </c>
    </row>
    <row r="26" spans="1:10" x14ac:dyDescent="0.2">
      <c r="A26" s="7">
        <v>42</v>
      </c>
      <c r="B26" s="7" t="s">
        <v>551</v>
      </c>
      <c r="C26" s="7" t="s">
        <v>613</v>
      </c>
      <c r="D26" s="8">
        <v>3.96</v>
      </c>
      <c r="E26" s="3">
        <v>6.4316635745207171E-2</v>
      </c>
      <c r="F26" s="7">
        <v>2.5999999999999999E-2</v>
      </c>
      <c r="G26" s="7">
        <v>4.9000000000000002E-2</v>
      </c>
      <c r="H26" s="9">
        <v>2</v>
      </c>
      <c r="I26" s="9">
        <v>0.2</v>
      </c>
      <c r="J26" s="1">
        <v>0.7</v>
      </c>
    </row>
    <row r="27" spans="1:10" x14ac:dyDescent="0.2">
      <c r="A27" s="7">
        <v>28</v>
      </c>
      <c r="B27" s="7" t="s">
        <v>551</v>
      </c>
      <c r="C27" s="7" t="s">
        <v>376</v>
      </c>
      <c r="D27" s="8">
        <v>27.2</v>
      </c>
      <c r="E27" s="3">
        <v>7.2370766000000003E-2</v>
      </c>
      <c r="F27" s="7">
        <v>1.4E-2</v>
      </c>
      <c r="G27" s="7">
        <v>3.4000000000000002E-2</v>
      </c>
      <c r="H27" s="9">
        <v>6.98</v>
      </c>
      <c r="I27" s="9">
        <v>0.28999999999999998</v>
      </c>
      <c r="J27" s="1">
        <v>2.69</v>
      </c>
    </row>
    <row r="28" spans="1:10" x14ac:dyDescent="0.2">
      <c r="A28" s="7">
        <v>39</v>
      </c>
      <c r="B28" s="7" t="s">
        <v>551</v>
      </c>
      <c r="C28" s="7" t="s">
        <v>617</v>
      </c>
      <c r="D28" s="8">
        <v>27.2</v>
      </c>
      <c r="E28" s="3">
        <v>7.2370766488413535E-2</v>
      </c>
      <c r="F28" s="7">
        <v>1.4E-2</v>
      </c>
      <c r="G28" s="7">
        <v>3.4000000000000002E-2</v>
      </c>
      <c r="H28" s="9">
        <v>7</v>
      </c>
      <c r="I28" s="9">
        <v>0.28999999999999998</v>
      </c>
      <c r="J28" s="1">
        <v>2.7</v>
      </c>
    </row>
    <row r="29" spans="1:10" x14ac:dyDescent="0.2">
      <c r="A29" s="7">
        <v>31</v>
      </c>
      <c r="B29" s="7" t="s">
        <v>551</v>
      </c>
      <c r="C29" s="7" t="s">
        <v>488</v>
      </c>
      <c r="D29" s="8">
        <v>16.899999999999999</v>
      </c>
      <c r="E29" s="3">
        <v>4.6982323232323243E-2</v>
      </c>
      <c r="F29" s="7">
        <v>6.1000000000000004E-3</v>
      </c>
      <c r="G29" s="7">
        <v>2.4E-2</v>
      </c>
      <c r="H29" s="9">
        <v>5</v>
      </c>
      <c r="I29" s="9">
        <v>0.30499999999999999</v>
      </c>
      <c r="J29" s="1">
        <v>1.9</v>
      </c>
    </row>
    <row r="30" spans="1:10" x14ac:dyDescent="0.2">
      <c r="A30" s="7">
        <v>45</v>
      </c>
      <c r="B30" s="7" t="s">
        <v>551</v>
      </c>
      <c r="C30" s="7" t="s">
        <v>616</v>
      </c>
      <c r="D30" s="8">
        <v>45.3</v>
      </c>
      <c r="E30" s="3">
        <v>4.3589743589743594E-2</v>
      </c>
      <c r="F30" s="7">
        <v>1.0999999999999999E-2</v>
      </c>
      <c r="G30" s="7">
        <v>5.1999999999999998E-2</v>
      </c>
      <c r="H30" s="9">
        <v>7</v>
      </c>
      <c r="I30" s="9">
        <v>0.34</v>
      </c>
      <c r="J30" s="1">
        <v>2.2000000000000002</v>
      </c>
    </row>
    <row r="31" spans="1:10" x14ac:dyDescent="0.2">
      <c r="A31" s="7">
        <v>43</v>
      </c>
      <c r="B31" s="7" t="s">
        <v>551</v>
      </c>
      <c r="C31" s="7" t="s">
        <v>621</v>
      </c>
      <c r="D31" s="8">
        <v>31.1</v>
      </c>
      <c r="E31" s="3">
        <v>3.8748137108792852E-2</v>
      </c>
      <c r="F31" s="7">
        <v>0.01</v>
      </c>
      <c r="G31" s="7">
        <v>6.0999999999999999E-2</v>
      </c>
      <c r="H31" s="9">
        <v>6</v>
      </c>
      <c r="I31" s="9">
        <v>0.39</v>
      </c>
      <c r="J31" s="1">
        <v>3.2</v>
      </c>
    </row>
    <row r="32" spans="1:10" x14ac:dyDescent="0.2">
      <c r="A32" s="7">
        <v>37</v>
      </c>
      <c r="B32" s="7" t="s">
        <v>551</v>
      </c>
      <c r="C32" s="7" t="s">
        <v>622</v>
      </c>
      <c r="D32" s="8">
        <v>18.399999999999999</v>
      </c>
      <c r="E32" s="3">
        <v>6.178542178542179E-2</v>
      </c>
      <c r="F32" s="7">
        <v>9.1999999999999998E-3</v>
      </c>
      <c r="G32" s="7">
        <v>3.6999999999999998E-2</v>
      </c>
      <c r="H32" s="9">
        <v>6</v>
      </c>
      <c r="I32" s="9">
        <v>0.41</v>
      </c>
      <c r="J32" s="1">
        <v>2.5</v>
      </c>
    </row>
    <row r="33" spans="1:10" x14ac:dyDescent="0.2">
      <c r="A33" s="7">
        <v>44</v>
      </c>
      <c r="B33" s="7" t="s">
        <v>551</v>
      </c>
      <c r="C33" s="7" t="s">
        <v>618</v>
      </c>
      <c r="D33" s="8">
        <v>70.5</v>
      </c>
      <c r="E33" s="3">
        <v>5.3549190535491911E-2</v>
      </c>
      <c r="F33" s="7">
        <v>1.4999999999999999E-2</v>
      </c>
      <c r="G33" s="7">
        <v>7.2999999999999995E-2</v>
      </c>
      <c r="H33" s="9">
        <v>9</v>
      </c>
      <c r="I33" s="9">
        <v>0.43</v>
      </c>
      <c r="J33" s="1">
        <v>8.4</v>
      </c>
    </row>
    <row r="34" spans="1:10" x14ac:dyDescent="0.2">
      <c r="A34" s="7">
        <v>35</v>
      </c>
      <c r="B34" s="7" t="s">
        <v>551</v>
      </c>
      <c r="C34" s="7" t="s">
        <v>614</v>
      </c>
      <c r="D34" s="8">
        <v>251</v>
      </c>
      <c r="E34" s="3">
        <v>6.2317290552584663E-2</v>
      </c>
      <c r="F34" s="7">
        <v>1.9E-2</v>
      </c>
      <c r="G34" s="7">
        <v>8.5000000000000006E-2</v>
      </c>
      <c r="H34" s="9">
        <v>12</v>
      </c>
      <c r="I34" s="9">
        <v>0.46</v>
      </c>
      <c r="J34" s="1">
        <v>9.8000000000000007</v>
      </c>
    </row>
    <row r="35" spans="1:10" x14ac:dyDescent="0.2">
      <c r="A35" s="7">
        <v>30</v>
      </c>
      <c r="B35" s="7" t="s">
        <v>551</v>
      </c>
      <c r="C35" s="7" t="s">
        <v>481</v>
      </c>
      <c r="D35" s="8">
        <v>135</v>
      </c>
      <c r="E35" s="3">
        <v>2.9030303030303031E-2</v>
      </c>
      <c r="F35" s="7">
        <v>2.3E-3</v>
      </c>
      <c r="G35" s="7">
        <v>2.3E-2</v>
      </c>
      <c r="H35" s="9">
        <v>10</v>
      </c>
      <c r="I35" s="9">
        <v>0.47899999999999998</v>
      </c>
      <c r="J35" s="1">
        <v>6.7</v>
      </c>
    </row>
    <row r="36" spans="1:10" x14ac:dyDescent="0.2">
      <c r="A36" s="7">
        <v>34</v>
      </c>
      <c r="B36" s="7" t="s">
        <v>551</v>
      </c>
      <c r="C36" s="7" t="s">
        <v>620</v>
      </c>
      <c r="D36" s="8">
        <v>104</v>
      </c>
      <c r="E36" s="3">
        <v>6.7226107226107237E-2</v>
      </c>
      <c r="F36" s="7">
        <v>2.06E-2</v>
      </c>
      <c r="G36" s="7">
        <v>9.0999999999999998E-2</v>
      </c>
      <c r="H36" s="9">
        <v>8</v>
      </c>
      <c r="I36" s="9">
        <v>0.49</v>
      </c>
      <c r="J36" s="1">
        <v>4.5</v>
      </c>
    </row>
    <row r="37" spans="1:10" x14ac:dyDescent="0.2">
      <c r="A37" s="7">
        <v>46</v>
      </c>
      <c r="B37" s="7" t="s">
        <v>551</v>
      </c>
      <c r="C37" s="7" t="s">
        <v>623</v>
      </c>
      <c r="D37" s="8">
        <v>386</v>
      </c>
      <c r="E37" s="3">
        <v>3.1515151515151517E-2</v>
      </c>
      <c r="F37" s="7">
        <v>4.5999999999999999E-3</v>
      </c>
      <c r="G37" s="7">
        <v>4.5999999999999999E-2</v>
      </c>
      <c r="H37" s="9">
        <v>12</v>
      </c>
      <c r="I37" s="9">
        <v>0.52</v>
      </c>
      <c r="J37" s="1">
        <v>7.1</v>
      </c>
    </row>
    <row r="38" spans="1:10" x14ac:dyDescent="0.2">
      <c r="A38" s="7">
        <v>38</v>
      </c>
      <c r="B38" s="7" t="s">
        <v>551</v>
      </c>
      <c r="C38" s="7" t="s">
        <v>615</v>
      </c>
      <c r="D38" s="8">
        <v>70.5</v>
      </c>
      <c r="E38" s="3">
        <v>3.3363139592647792E-2</v>
      </c>
      <c r="F38" s="7">
        <v>4.5999999999999999E-3</v>
      </c>
      <c r="G38" s="7">
        <v>6.0999999999999999E-2</v>
      </c>
      <c r="H38" s="9">
        <v>12</v>
      </c>
      <c r="I38" s="9">
        <v>0.73</v>
      </c>
      <c r="J38" s="1">
        <v>12.2</v>
      </c>
    </row>
    <row r="39" spans="1:10" x14ac:dyDescent="0.2">
      <c r="A39" s="7">
        <v>48</v>
      </c>
      <c r="B39" s="7" t="s">
        <v>551</v>
      </c>
      <c r="C39" s="7" t="s">
        <v>619</v>
      </c>
      <c r="D39" s="8">
        <v>231</v>
      </c>
      <c r="E39" s="3">
        <v>4.5271317829457376E-2</v>
      </c>
      <c r="F39" s="7">
        <v>4.4000000000000003E-3</v>
      </c>
      <c r="G39" s="7">
        <v>4.2999999999999997E-2</v>
      </c>
      <c r="H39" s="9">
        <v>18</v>
      </c>
      <c r="I39" s="9">
        <v>0.73</v>
      </c>
      <c r="J39" s="1">
        <v>22.6</v>
      </c>
    </row>
    <row r="40" spans="1:10" x14ac:dyDescent="0.2">
      <c r="A40" s="7">
        <v>36</v>
      </c>
      <c r="B40" s="7" t="s">
        <v>551</v>
      </c>
      <c r="C40" s="7" t="s">
        <v>378</v>
      </c>
      <c r="D40" s="8">
        <v>433</v>
      </c>
      <c r="E40" s="3">
        <v>3.0129870129870125E-2</v>
      </c>
      <c r="F40" s="7">
        <v>5.7999999999999996E-3</v>
      </c>
      <c r="G40" s="7">
        <v>9.8000000000000004E-2</v>
      </c>
      <c r="H40" s="9">
        <v>34</v>
      </c>
      <c r="I40" s="9">
        <v>0.84</v>
      </c>
      <c r="J40" s="1">
        <v>49</v>
      </c>
    </row>
    <row r="41" spans="1:10" x14ac:dyDescent="0.2">
      <c r="A41" s="7">
        <v>29</v>
      </c>
      <c r="B41" s="7" t="s">
        <v>551</v>
      </c>
      <c r="C41" s="7" t="s">
        <v>380</v>
      </c>
      <c r="D41" s="8">
        <v>865</v>
      </c>
      <c r="E41" s="3">
        <v>3.9067126965861142E-2</v>
      </c>
      <c r="F41" s="7">
        <v>5.7999999999999996E-3</v>
      </c>
      <c r="G41" s="7">
        <v>7.9000000000000001E-2</v>
      </c>
      <c r="H41" s="9">
        <v>24.9</v>
      </c>
      <c r="I41" s="9">
        <v>0.878</v>
      </c>
      <c r="J41" s="1">
        <v>42</v>
      </c>
    </row>
    <row r="42" spans="1:10" x14ac:dyDescent="0.2">
      <c r="A42" s="7">
        <v>26</v>
      </c>
      <c r="B42" s="7" t="s">
        <v>551</v>
      </c>
      <c r="C42" s="7" t="s">
        <v>379</v>
      </c>
      <c r="D42" s="8">
        <v>749</v>
      </c>
      <c r="E42" s="3">
        <v>4.0650682650682654E-2</v>
      </c>
      <c r="F42" s="7">
        <v>6.7000000000000002E-3</v>
      </c>
      <c r="G42" s="7">
        <v>9.0999999999999998E-2</v>
      </c>
      <c r="H42" s="9">
        <v>26</v>
      </c>
      <c r="I42" s="9">
        <v>0.91100000000000003</v>
      </c>
      <c r="J42" s="1">
        <v>37.5</v>
      </c>
    </row>
    <row r="43" spans="1:10" x14ac:dyDescent="0.2">
      <c r="A43" s="7">
        <v>32</v>
      </c>
      <c r="B43" s="7" t="s">
        <v>551</v>
      </c>
      <c r="C43" s="7" t="s">
        <v>367</v>
      </c>
      <c r="D43" s="8">
        <v>3706</v>
      </c>
      <c r="E43" s="3">
        <v>3.4363636363636367E-2</v>
      </c>
      <c r="F43" s="7">
        <v>1.4E-3</v>
      </c>
      <c r="G43" s="7">
        <v>2.4E-2</v>
      </c>
      <c r="H43" s="9">
        <v>47</v>
      </c>
      <c r="I43" s="9">
        <v>0.97199999999999998</v>
      </c>
      <c r="J43" s="1">
        <v>85.2</v>
      </c>
    </row>
    <row r="44" spans="1:10" x14ac:dyDescent="0.2">
      <c r="A44" s="7">
        <v>41</v>
      </c>
      <c r="B44" s="7" t="s">
        <v>551</v>
      </c>
      <c r="C44" s="7" t="s">
        <v>625</v>
      </c>
      <c r="D44" s="8">
        <v>738</v>
      </c>
      <c r="E44" s="3">
        <v>3.9855936413313461E-2</v>
      </c>
      <c r="F44" s="7">
        <v>7.1000000000000004E-3</v>
      </c>
      <c r="G44" s="7">
        <v>0.122</v>
      </c>
      <c r="H44" s="9">
        <v>31</v>
      </c>
      <c r="I44" s="9">
        <v>1.1299999999999999</v>
      </c>
      <c r="J44" s="1">
        <v>72.2</v>
      </c>
    </row>
    <row r="45" spans="1:10" x14ac:dyDescent="0.2">
      <c r="A45" s="7">
        <v>27</v>
      </c>
      <c r="B45" s="7" t="s">
        <v>551</v>
      </c>
      <c r="C45" s="7" t="s">
        <v>382</v>
      </c>
      <c r="D45" s="8">
        <v>1075</v>
      </c>
      <c r="E45" s="3">
        <v>5.0804924242424242E-2</v>
      </c>
      <c r="F45" s="7">
        <v>3.7000000000000002E-3</v>
      </c>
      <c r="G45" s="7">
        <v>6.4000000000000001E-2</v>
      </c>
      <c r="H45" s="9">
        <v>36.6</v>
      </c>
      <c r="I45" s="9">
        <v>1.45</v>
      </c>
      <c r="J45" s="1">
        <v>101</v>
      </c>
    </row>
    <row r="46" spans="1:10" x14ac:dyDescent="0.2">
      <c r="A46" s="7">
        <v>47</v>
      </c>
      <c r="B46" s="7" t="s">
        <v>551</v>
      </c>
      <c r="C46" s="7" t="s">
        <v>624</v>
      </c>
      <c r="D46" s="8">
        <v>883</v>
      </c>
      <c r="E46" s="3">
        <v>4.363636363636364E-2</v>
      </c>
      <c r="F46" s="7">
        <v>2E-3</v>
      </c>
      <c r="G46" s="7">
        <v>4.4999999999999998E-2</v>
      </c>
      <c r="H46" s="9">
        <v>24</v>
      </c>
      <c r="I46" s="9">
        <v>1.62</v>
      </c>
      <c r="J46" s="1">
        <v>46.7</v>
      </c>
    </row>
    <row r="47" spans="1:10" x14ac:dyDescent="0.2">
      <c r="A47" s="7">
        <v>40</v>
      </c>
      <c r="B47" s="7" t="s">
        <v>551</v>
      </c>
      <c r="C47" s="7" t="s">
        <v>626</v>
      </c>
      <c r="D47" s="8">
        <v>738</v>
      </c>
      <c r="E47" s="3">
        <v>3.4285714285714274E-2</v>
      </c>
      <c r="F47" s="7">
        <v>2.3999999999999998E-3</v>
      </c>
      <c r="G47" s="7">
        <v>7.0000000000000007E-2</v>
      </c>
      <c r="H47" s="9">
        <v>37</v>
      </c>
      <c r="I47" s="9">
        <v>1.65</v>
      </c>
      <c r="J47" s="1">
        <v>114</v>
      </c>
    </row>
    <row r="48" spans="1:10" x14ac:dyDescent="0.2">
      <c r="A48" s="7">
        <v>50</v>
      </c>
      <c r="B48" s="7" t="s">
        <v>634</v>
      </c>
      <c r="C48" s="7" t="s">
        <v>825</v>
      </c>
      <c r="D48" s="8">
        <v>3703.6856999999995</v>
      </c>
      <c r="E48" s="3">
        <v>3.0658307210031346E-2</v>
      </c>
      <c r="F48" s="7">
        <v>1.8E-3</v>
      </c>
      <c r="G48" s="7">
        <v>5.8000000000000003E-2</v>
      </c>
      <c r="H48" s="9">
        <v>53.3</v>
      </c>
      <c r="I48" s="9">
        <v>1.63</v>
      </c>
      <c r="J48" s="1">
        <v>167</v>
      </c>
    </row>
    <row r="49" spans="1:10" x14ac:dyDescent="0.2">
      <c r="A49" s="7">
        <v>49</v>
      </c>
      <c r="B49" s="7" t="s">
        <v>634</v>
      </c>
      <c r="C49" s="7" t="s">
        <v>823</v>
      </c>
      <c r="D49" s="8">
        <v>2558.91012</v>
      </c>
      <c r="E49" s="3">
        <v>3.4285714285714274E-2</v>
      </c>
      <c r="F49" s="7">
        <v>2.3999999999999998E-3</v>
      </c>
      <c r="G49" s="7">
        <v>7.0000000000000007E-2</v>
      </c>
      <c r="H49" s="9">
        <v>36.6</v>
      </c>
      <c r="I49" s="9">
        <v>1.65</v>
      </c>
      <c r="J49" s="1">
        <v>114</v>
      </c>
    </row>
    <row r="50" spans="1:10" x14ac:dyDescent="0.2">
      <c r="A50" s="7">
        <v>51</v>
      </c>
      <c r="B50" s="7" t="s">
        <v>634</v>
      </c>
      <c r="C50" s="7" t="s">
        <v>383</v>
      </c>
      <c r="D50" s="8">
        <v>8832</v>
      </c>
      <c r="E50" s="3">
        <v>2.9019607843137254E-2</v>
      </c>
      <c r="F50" s="7">
        <v>8.8000000000000003E-4</v>
      </c>
      <c r="G50" s="7">
        <v>3.4000000000000002E-2</v>
      </c>
      <c r="H50" s="9">
        <v>83.8</v>
      </c>
      <c r="I50" s="9">
        <v>1.85</v>
      </c>
      <c r="J50" s="1">
        <v>255</v>
      </c>
    </row>
    <row r="51" spans="1:10" x14ac:dyDescent="0.2">
      <c r="A51" s="7">
        <v>52</v>
      </c>
      <c r="B51" s="7" t="s">
        <v>627</v>
      </c>
      <c r="C51" s="7" t="s">
        <v>824</v>
      </c>
      <c r="D51" s="8">
        <v>27.194894999999999</v>
      </c>
      <c r="E51" s="3">
        <v>4.2842215256008356E-2</v>
      </c>
      <c r="F51" s="7">
        <v>0.01</v>
      </c>
      <c r="G51" s="7">
        <v>5.8000000000000003E-2</v>
      </c>
      <c r="H51" s="9">
        <v>4.8499999999999996</v>
      </c>
      <c r="I51" s="9">
        <v>0.41</v>
      </c>
      <c r="J51" s="1">
        <v>2</v>
      </c>
    </row>
    <row r="52" spans="1:10" x14ac:dyDescent="0.2">
      <c r="A52" s="7">
        <v>53</v>
      </c>
      <c r="B52" s="7" t="s">
        <v>633</v>
      </c>
      <c r="C52" s="7" t="s">
        <v>385</v>
      </c>
      <c r="D52" s="8">
        <v>888.36656999999991</v>
      </c>
      <c r="E52" s="3">
        <v>5.6242423999999999E-2</v>
      </c>
      <c r="F52" s="7">
        <v>4.0000000000000001E-3</v>
      </c>
      <c r="G52" s="7">
        <v>2.5000000000000001E-2</v>
      </c>
      <c r="H52" s="9">
        <v>7.8</v>
      </c>
      <c r="I52" s="9">
        <v>0.57999999999999996</v>
      </c>
      <c r="J52" s="1">
        <v>7.1</v>
      </c>
    </row>
    <row r="53" spans="1:10" x14ac:dyDescent="0.2">
      <c r="A53" s="7">
        <v>70</v>
      </c>
      <c r="B53" s="7" t="s">
        <v>547</v>
      </c>
      <c r="C53" s="7" t="s">
        <v>273</v>
      </c>
      <c r="D53" s="8">
        <v>11.654954999999999</v>
      </c>
      <c r="E53" s="3">
        <v>2.2258879133264256E-2</v>
      </c>
      <c r="F53" s="7">
        <v>4.5999999999999999E-3</v>
      </c>
      <c r="G53" s="7">
        <v>5.0009999999999999E-2</v>
      </c>
      <c r="H53" s="9">
        <v>10.83564</v>
      </c>
      <c r="I53" s="9">
        <v>0.39928799999999998</v>
      </c>
      <c r="J53" s="1">
        <v>6.3996073297920004</v>
      </c>
    </row>
    <row r="54" spans="1:10" x14ac:dyDescent="0.2">
      <c r="A54" s="7">
        <v>76</v>
      </c>
      <c r="B54" s="7" t="s">
        <v>547</v>
      </c>
      <c r="C54" s="7" t="s">
        <v>280</v>
      </c>
      <c r="D54" s="8">
        <v>22.817811899999999</v>
      </c>
      <c r="E54" s="3">
        <v>4.2433412135539805E-2</v>
      </c>
      <c r="F54" s="7">
        <v>5.3E-3</v>
      </c>
      <c r="G54" s="7">
        <v>3.807E-2</v>
      </c>
      <c r="H54" s="9">
        <v>9.6621600000000001</v>
      </c>
      <c r="I54" s="9">
        <v>0.50292000000000003</v>
      </c>
      <c r="J54" s="1">
        <v>4.615645994496</v>
      </c>
    </row>
    <row r="55" spans="1:10" x14ac:dyDescent="0.2">
      <c r="A55" s="7">
        <v>79</v>
      </c>
      <c r="B55" s="7" t="s">
        <v>547</v>
      </c>
      <c r="C55" s="7" t="s">
        <v>635</v>
      </c>
      <c r="D55" s="8">
        <v>26.935896</v>
      </c>
      <c r="E55" s="3">
        <v>2.7709539272436353E-2</v>
      </c>
      <c r="F55" s="7">
        <v>6.4000000000000003E-3</v>
      </c>
      <c r="G55" s="7">
        <v>7.0830000000000004E-2</v>
      </c>
      <c r="H55" s="9">
        <v>10</v>
      </c>
      <c r="I55" s="9">
        <v>0.50600000000000001</v>
      </c>
      <c r="J55" s="1">
        <v>7.76</v>
      </c>
    </row>
    <row r="56" spans="1:10" x14ac:dyDescent="0.2">
      <c r="A56" s="7">
        <v>71</v>
      </c>
      <c r="B56" s="7" t="s">
        <v>547</v>
      </c>
      <c r="C56" s="7" t="s">
        <v>278</v>
      </c>
      <c r="D56" s="8">
        <v>88.318658999999997</v>
      </c>
      <c r="E56" s="3">
        <v>3.3377908999999997E-2</v>
      </c>
      <c r="F56" s="7">
        <v>4.8999999999999998E-3</v>
      </c>
      <c r="G56" s="7">
        <v>4.8000000000000001E-2</v>
      </c>
      <c r="H56" s="9">
        <v>18.196560000000002</v>
      </c>
      <c r="I56" s="9">
        <v>0.53900000000000003</v>
      </c>
      <c r="J56" s="1">
        <v>10.590500625408001</v>
      </c>
    </row>
    <row r="57" spans="1:10" x14ac:dyDescent="0.2">
      <c r="A57" s="7">
        <v>75</v>
      </c>
      <c r="B57" s="7" t="s">
        <v>547</v>
      </c>
      <c r="C57" s="7" t="s">
        <v>275</v>
      </c>
      <c r="D57" s="8">
        <v>27.453893999999998</v>
      </c>
      <c r="E57" s="3">
        <v>4.6050116664729697E-2</v>
      </c>
      <c r="F57" s="7">
        <v>1.2999999999999999E-2</v>
      </c>
      <c r="G57" s="7">
        <v>0.10169</v>
      </c>
      <c r="H57" s="9">
        <v>9.9060000000000006</v>
      </c>
      <c r="I57" s="9">
        <v>0.59436</v>
      </c>
      <c r="J57" s="1">
        <v>5.4651513922559998</v>
      </c>
    </row>
    <row r="58" spans="1:10" x14ac:dyDescent="0.2">
      <c r="A58" s="7">
        <v>72</v>
      </c>
      <c r="B58" s="7" t="s">
        <v>547</v>
      </c>
      <c r="C58" s="7" t="s">
        <v>277</v>
      </c>
      <c r="D58" s="8">
        <v>50.245805999999995</v>
      </c>
      <c r="E58" s="3">
        <v>4.1140134974196114E-2</v>
      </c>
      <c r="F58" s="7">
        <v>2E-3</v>
      </c>
      <c r="G58" s="7">
        <v>1.8319999999999999E-2</v>
      </c>
      <c r="H58" s="9">
        <v>16.931640000000002</v>
      </c>
      <c r="I58" s="9">
        <v>0.62179200000000001</v>
      </c>
      <c r="J58" s="1">
        <v>5.1536660797440002</v>
      </c>
    </row>
    <row r="59" spans="1:10" x14ac:dyDescent="0.2">
      <c r="A59" s="7">
        <v>68</v>
      </c>
      <c r="B59" s="7" t="s">
        <v>547</v>
      </c>
      <c r="C59" s="7" t="s">
        <v>276</v>
      </c>
      <c r="D59" s="8">
        <v>41.439839999999997</v>
      </c>
      <c r="E59" s="3">
        <v>6.6733470000000003E-2</v>
      </c>
      <c r="F59" s="7">
        <v>2.0999999999999999E-3</v>
      </c>
      <c r="G59" s="7">
        <v>1.244E-2</v>
      </c>
      <c r="H59" s="9">
        <v>15.773400000000001</v>
      </c>
      <c r="I59" s="9">
        <v>0.65200000000000002</v>
      </c>
      <c r="J59" s="1">
        <v>9.0047572162560012</v>
      </c>
    </row>
    <row r="60" spans="1:10" x14ac:dyDescent="0.2">
      <c r="A60" s="7">
        <v>66</v>
      </c>
      <c r="B60" s="7" t="s">
        <v>547</v>
      </c>
      <c r="C60" s="7" t="s">
        <v>283</v>
      </c>
      <c r="D60" s="8">
        <v>108.77958</v>
      </c>
      <c r="E60" s="3">
        <v>5.5633328098482732E-2</v>
      </c>
      <c r="F60" s="7">
        <v>2.3599999999999999E-2</v>
      </c>
      <c r="G60" s="7">
        <v>0.17945</v>
      </c>
      <c r="H60" s="9">
        <v>22.326600000000003</v>
      </c>
      <c r="I60" s="9">
        <v>0.69799199999999995</v>
      </c>
      <c r="J60" s="1">
        <v>14.356641222144001</v>
      </c>
    </row>
    <row r="61" spans="1:10" x14ac:dyDescent="0.2">
      <c r="A61" s="7">
        <v>80</v>
      </c>
      <c r="B61" s="7" t="s">
        <v>547</v>
      </c>
      <c r="C61" s="7" t="s">
        <v>274</v>
      </c>
      <c r="D61" s="8">
        <v>112.14656699999999</v>
      </c>
      <c r="E61" s="3">
        <v>3.5150533676849463E-2</v>
      </c>
      <c r="F61" s="7">
        <v>2.3999999999999998E-3</v>
      </c>
      <c r="G61" s="7">
        <v>2.964E-2</v>
      </c>
      <c r="H61" s="9">
        <v>12.39012</v>
      </c>
      <c r="I61" s="9">
        <v>0.71628000000000003</v>
      </c>
      <c r="J61" s="1">
        <v>8.3534697446399999</v>
      </c>
    </row>
    <row r="62" spans="1:10" x14ac:dyDescent="0.2">
      <c r="A62" s="7">
        <v>74</v>
      </c>
      <c r="B62" s="7" t="s">
        <v>547</v>
      </c>
      <c r="C62" s="7" t="s">
        <v>284</v>
      </c>
      <c r="D62" s="8">
        <v>76.14570599999999</v>
      </c>
      <c r="E62" s="3">
        <v>1.2970608999999999E-2</v>
      </c>
      <c r="F62" s="7">
        <v>3.3999999999999998E-3</v>
      </c>
      <c r="G62" s="7">
        <v>0.11912</v>
      </c>
      <c r="H62" s="9">
        <v>14.097000000000001</v>
      </c>
      <c r="I62" s="9">
        <v>0.75</v>
      </c>
      <c r="J62" s="1">
        <v>13.875254830080003</v>
      </c>
    </row>
    <row r="63" spans="1:10" x14ac:dyDescent="0.2">
      <c r="A63" s="7">
        <v>73</v>
      </c>
      <c r="B63" s="7" t="s">
        <v>547</v>
      </c>
      <c r="C63" s="7" t="s">
        <v>281</v>
      </c>
      <c r="D63" s="8">
        <v>388.49849999999998</v>
      </c>
      <c r="E63" s="3">
        <v>1.6313734999999999E-2</v>
      </c>
      <c r="F63" s="7">
        <v>2.5000000000000001E-3</v>
      </c>
      <c r="G63" s="7">
        <v>7.6149999999999995E-2</v>
      </c>
      <c r="H63" s="9">
        <v>40.370759999999997</v>
      </c>
      <c r="I63" s="9">
        <v>0.82</v>
      </c>
      <c r="J63" s="1">
        <v>28.600015057920004</v>
      </c>
    </row>
    <row r="64" spans="1:10" x14ac:dyDescent="0.2">
      <c r="A64" s="7">
        <v>64</v>
      </c>
      <c r="B64" s="7" t="s">
        <v>547</v>
      </c>
      <c r="C64" s="7" t="s">
        <v>285</v>
      </c>
      <c r="D64" s="8">
        <v>110.333574</v>
      </c>
      <c r="E64" s="3">
        <v>0.102545967397277</v>
      </c>
      <c r="F64" s="7">
        <v>1.0699999999999999E-2</v>
      </c>
      <c r="G64" s="7">
        <v>5.9560000000000002E-2</v>
      </c>
      <c r="H64" s="9">
        <v>24.0792</v>
      </c>
      <c r="I64" s="9">
        <v>0.941832</v>
      </c>
      <c r="J64" s="1">
        <v>34.546552842240004</v>
      </c>
    </row>
    <row r="65" spans="1:10" x14ac:dyDescent="0.2">
      <c r="A65" s="7">
        <v>81</v>
      </c>
      <c r="B65" s="7" t="s">
        <v>547</v>
      </c>
      <c r="C65" s="7" t="s">
        <v>282</v>
      </c>
      <c r="D65" s="8">
        <v>243.45905999999999</v>
      </c>
      <c r="E65" s="3">
        <v>3.0099000000000001E-2</v>
      </c>
      <c r="F65" s="7">
        <v>6.6E-3</v>
      </c>
      <c r="G65" s="7">
        <v>0.128</v>
      </c>
      <c r="H65" s="9">
        <v>37.840920000000004</v>
      </c>
      <c r="I65" s="9">
        <v>0.96316800000000002</v>
      </c>
      <c r="J65" s="1">
        <v>98.259457674239997</v>
      </c>
    </row>
    <row r="66" spans="1:10" x14ac:dyDescent="0.2">
      <c r="A66" s="7">
        <v>78</v>
      </c>
      <c r="B66" s="7" t="s">
        <v>547</v>
      </c>
      <c r="C66" s="7" t="s">
        <v>272</v>
      </c>
      <c r="D66" s="8">
        <v>164.98236299999999</v>
      </c>
      <c r="E66" s="3">
        <v>2.3438782255281621E-2</v>
      </c>
      <c r="F66" s="7">
        <v>4.5999999999999999E-3</v>
      </c>
      <c r="G66" s="7">
        <v>0.11855</v>
      </c>
      <c r="H66" s="9">
        <v>22.463760000000001</v>
      </c>
      <c r="I66" s="9">
        <v>0.99669600000000003</v>
      </c>
      <c r="J66" s="1">
        <v>21.011100171264005</v>
      </c>
    </row>
    <row r="67" spans="1:10" x14ac:dyDescent="0.2">
      <c r="A67" s="7">
        <v>62</v>
      </c>
      <c r="B67" s="7" t="s">
        <v>547</v>
      </c>
      <c r="C67" s="7" t="s">
        <v>636</v>
      </c>
      <c r="D67" s="8">
        <v>236.207088</v>
      </c>
      <c r="E67" s="3">
        <v>2.1149564865411863E-2</v>
      </c>
      <c r="F67" s="7">
        <v>2.2000000000000001E-3</v>
      </c>
      <c r="G67" s="7">
        <v>6.5879999999999994E-2</v>
      </c>
      <c r="H67" s="9">
        <v>18</v>
      </c>
      <c r="I67" s="9">
        <v>1.0449999999999999</v>
      </c>
      <c r="J67" s="1">
        <v>34.26</v>
      </c>
    </row>
    <row r="68" spans="1:10" x14ac:dyDescent="0.2">
      <c r="A68" s="7">
        <v>67</v>
      </c>
      <c r="B68" s="7" t="s">
        <v>547</v>
      </c>
      <c r="C68" s="7" t="s">
        <v>279</v>
      </c>
      <c r="D68" s="8">
        <v>136.233474</v>
      </c>
      <c r="E68" s="3">
        <v>0.14784720800000001</v>
      </c>
      <c r="F68" s="7">
        <v>3.8E-3</v>
      </c>
      <c r="G68" s="7">
        <v>1.695E-2</v>
      </c>
      <c r="H68" s="9">
        <v>25.755600000000001</v>
      </c>
      <c r="I68" s="9">
        <v>1.0880000000000001</v>
      </c>
      <c r="J68" s="1">
        <v>45.306954547200007</v>
      </c>
    </row>
    <row r="69" spans="1:10" x14ac:dyDescent="0.2">
      <c r="A69" s="7">
        <v>65</v>
      </c>
      <c r="B69" s="7" t="s">
        <v>547</v>
      </c>
      <c r="C69" s="7" t="s">
        <v>637</v>
      </c>
      <c r="D69" s="8">
        <v>107.22558599999999</v>
      </c>
      <c r="E69" s="3">
        <v>5.8771096374802864E-2</v>
      </c>
      <c r="F69" s="7">
        <v>7.4999999999999997E-3</v>
      </c>
      <c r="G69" s="7">
        <v>9.2810000000000004E-2</v>
      </c>
      <c r="H69" s="9">
        <v>16.8</v>
      </c>
      <c r="I69" s="9">
        <v>1.2</v>
      </c>
      <c r="J69" s="1">
        <v>59.75</v>
      </c>
    </row>
    <row r="70" spans="1:10" x14ac:dyDescent="0.2">
      <c r="A70" s="7">
        <v>63</v>
      </c>
      <c r="B70" s="7" t="s">
        <v>547</v>
      </c>
      <c r="C70" s="7" t="s">
        <v>638</v>
      </c>
      <c r="D70" s="8">
        <v>473.96816999999999</v>
      </c>
      <c r="E70" s="3">
        <v>3.2358889501746646E-2</v>
      </c>
      <c r="F70" s="7">
        <v>8.0000000000000004E-4</v>
      </c>
      <c r="G70" s="7">
        <v>1.813E-2</v>
      </c>
      <c r="H70" s="9">
        <v>30.053280000000001</v>
      </c>
      <c r="I70" s="9">
        <v>1.21</v>
      </c>
      <c r="J70" s="1">
        <v>27.01</v>
      </c>
    </row>
    <row r="71" spans="1:10" x14ac:dyDescent="0.2">
      <c r="A71" s="7">
        <v>77</v>
      </c>
      <c r="B71" s="7" t="s">
        <v>547</v>
      </c>
      <c r="C71" s="7" t="s">
        <v>639</v>
      </c>
      <c r="D71" s="8">
        <v>62.418759000000001</v>
      </c>
      <c r="E71" s="3">
        <v>0.12841824400910795</v>
      </c>
      <c r="F71" s="7">
        <v>5.1999999999999998E-3</v>
      </c>
      <c r="G71" s="7">
        <v>3.0210000000000001E-2</v>
      </c>
      <c r="H71" s="9">
        <v>17</v>
      </c>
      <c r="I71" s="9">
        <v>1.2310000000000001</v>
      </c>
      <c r="J71" s="1">
        <v>48.42</v>
      </c>
    </row>
    <row r="72" spans="1:10" x14ac:dyDescent="0.2">
      <c r="A72" s="7">
        <v>69</v>
      </c>
      <c r="B72" s="7" t="s">
        <v>547</v>
      </c>
      <c r="C72" s="7" t="s">
        <v>640</v>
      </c>
      <c r="D72" s="8">
        <v>230.50910999999999</v>
      </c>
      <c r="E72" s="3">
        <v>6.5901735804648406E-2</v>
      </c>
      <c r="F72" s="7">
        <v>5.1999999999999998E-3</v>
      </c>
      <c r="G72" s="7">
        <v>6.695000000000001E-2</v>
      </c>
      <c r="H72" s="9">
        <v>41</v>
      </c>
      <c r="I72" s="9">
        <v>1.4</v>
      </c>
      <c r="J72" s="1">
        <v>86.9</v>
      </c>
    </row>
    <row r="73" spans="1:10" x14ac:dyDescent="0.2">
      <c r="A73" s="7">
        <v>82</v>
      </c>
      <c r="B73" s="7" t="s">
        <v>642</v>
      </c>
      <c r="C73" s="7" t="s">
        <v>641</v>
      </c>
      <c r="D73" s="8">
        <v>357.41861999999998</v>
      </c>
      <c r="E73" s="3">
        <v>1.5290519877675844E-2</v>
      </c>
      <c r="F73" s="7">
        <v>1E-3</v>
      </c>
      <c r="G73" s="7">
        <v>8.72E-2</v>
      </c>
      <c r="H73" s="9">
        <v>12.14</v>
      </c>
      <c r="I73" s="9">
        <v>2.2000000000000002</v>
      </c>
      <c r="J73" s="1">
        <v>92.6</v>
      </c>
    </row>
    <row r="74" spans="1:10" x14ac:dyDescent="0.2">
      <c r="A74" s="7">
        <v>91</v>
      </c>
      <c r="B74" s="7" t="s">
        <v>554</v>
      </c>
      <c r="C74" s="7" t="s">
        <v>286</v>
      </c>
      <c r="D74" s="8">
        <v>4325.2833000000001</v>
      </c>
      <c r="E74" s="3">
        <v>2.2145367999999999E-2</v>
      </c>
      <c r="F74" s="7">
        <v>6.7400000000000001E-4</v>
      </c>
      <c r="G74" s="7">
        <v>5.0599999999999999E-2</v>
      </c>
      <c r="H74" s="9">
        <v>103.63200000000001</v>
      </c>
      <c r="I74" s="9">
        <v>2.7431999999999999</v>
      </c>
      <c r="J74" s="1">
        <v>280.98806873241602</v>
      </c>
    </row>
    <row r="75" spans="1:10" x14ac:dyDescent="0.2">
      <c r="A75" s="7">
        <v>90</v>
      </c>
      <c r="B75" s="7" t="s">
        <v>554</v>
      </c>
      <c r="C75" s="7" t="s">
        <v>644</v>
      </c>
      <c r="D75" s="8">
        <v>10201.970609999998</v>
      </c>
      <c r="E75" s="3">
        <v>6.5403439803439808E-2</v>
      </c>
      <c r="F75" s="7">
        <v>1.1000000000000001E-3</v>
      </c>
      <c r="G75" s="7">
        <v>4.07E-2</v>
      </c>
      <c r="H75" s="9">
        <v>109.72800000000001</v>
      </c>
      <c r="I75" s="9">
        <v>3.99288</v>
      </c>
      <c r="J75" s="1">
        <v>805.33</v>
      </c>
    </row>
    <row r="76" spans="1:10" x14ac:dyDescent="0.2">
      <c r="A76">
        <v>95</v>
      </c>
      <c r="B76" s="7" t="s">
        <v>647</v>
      </c>
      <c r="C76" s="7" t="s">
        <v>118</v>
      </c>
      <c r="D76" s="8">
        <v>11.5254555</v>
      </c>
      <c r="E76" s="3">
        <v>4.6119734000000003E-2</v>
      </c>
      <c r="F76" s="7">
        <v>1.2E-2</v>
      </c>
      <c r="G76" s="7">
        <v>4.1000000000000002E-2</v>
      </c>
      <c r="H76" s="9">
        <v>8.9</v>
      </c>
      <c r="I76" s="9">
        <v>0.26</v>
      </c>
      <c r="J76" s="1">
        <v>4.3</v>
      </c>
    </row>
    <row r="77" spans="1:10" x14ac:dyDescent="0.2">
      <c r="A77">
        <v>125</v>
      </c>
      <c r="B77" s="7" t="s">
        <v>647</v>
      </c>
      <c r="C77" s="7" t="s">
        <v>119</v>
      </c>
      <c r="D77" s="8">
        <v>30.561882000000001</v>
      </c>
      <c r="E77" s="3">
        <v>2.1734587E-2</v>
      </c>
      <c r="F77" s="7">
        <v>1.2999999999999999E-2</v>
      </c>
      <c r="G77" s="7">
        <v>0.11600000000000001</v>
      </c>
      <c r="H77" s="9">
        <v>17.8</v>
      </c>
      <c r="I77" s="9">
        <v>0.32</v>
      </c>
      <c r="J77" s="1">
        <v>11.2</v>
      </c>
    </row>
    <row r="78" spans="1:10" x14ac:dyDescent="0.2">
      <c r="A78">
        <v>117</v>
      </c>
      <c r="B78" s="7" t="s">
        <v>647</v>
      </c>
      <c r="C78" s="7" t="s">
        <v>121</v>
      </c>
      <c r="D78" s="8">
        <v>8.9354654999999994</v>
      </c>
      <c r="E78" s="3">
        <v>8.7385483E-2</v>
      </c>
      <c r="F78" s="7">
        <v>3.1E-2</v>
      </c>
      <c r="G78" s="7">
        <v>8.1699999999999995E-2</v>
      </c>
      <c r="H78" s="9">
        <v>8.3000000000000007</v>
      </c>
      <c r="I78" s="9">
        <v>0.38</v>
      </c>
      <c r="J78" s="1">
        <v>2</v>
      </c>
    </row>
    <row r="79" spans="1:10" x14ac:dyDescent="0.2">
      <c r="A79">
        <v>126</v>
      </c>
      <c r="B79" s="7" t="s">
        <v>647</v>
      </c>
      <c r="C79" s="7" t="s">
        <v>120</v>
      </c>
      <c r="D79" s="8">
        <v>13.571547599999999</v>
      </c>
      <c r="E79" s="3">
        <v>3.4443443999999997E-2</v>
      </c>
      <c r="F79" s="7">
        <v>1.4E-2</v>
      </c>
      <c r="G79" s="7">
        <v>0.10100000000000001</v>
      </c>
      <c r="H79" s="9">
        <v>13.5</v>
      </c>
      <c r="I79" s="9">
        <v>0.41</v>
      </c>
      <c r="J79" s="1">
        <v>3.3</v>
      </c>
    </row>
    <row r="80" spans="1:10" x14ac:dyDescent="0.2">
      <c r="A80">
        <v>130</v>
      </c>
      <c r="B80" s="7" t="s">
        <v>647</v>
      </c>
      <c r="C80" s="7" t="s">
        <v>110</v>
      </c>
      <c r="D80" s="8">
        <v>21.600516599999999</v>
      </c>
      <c r="E80" s="3">
        <v>5.0830889999999997E-2</v>
      </c>
      <c r="F80" s="7">
        <v>7.0000000000000001E-3</v>
      </c>
      <c r="G80" s="7">
        <v>4.3400000000000001E-2</v>
      </c>
      <c r="H80" s="9">
        <v>8.6</v>
      </c>
      <c r="I80" s="9">
        <v>0.52</v>
      </c>
      <c r="J80" s="1">
        <v>5.4</v>
      </c>
    </row>
    <row r="81" spans="1:10" x14ac:dyDescent="0.2">
      <c r="A81">
        <v>116</v>
      </c>
      <c r="B81" s="7" t="s">
        <v>647</v>
      </c>
      <c r="C81" s="7" t="s">
        <v>102</v>
      </c>
      <c r="D81" s="8">
        <v>13.701047099999998</v>
      </c>
      <c r="E81" s="3">
        <v>3.2693345999999998E-2</v>
      </c>
      <c r="F81" s="7">
        <v>4.0000000000000001E-3</v>
      </c>
      <c r="G81" s="7">
        <v>3.9300000000000002E-2</v>
      </c>
      <c r="H81" s="9">
        <v>12.6</v>
      </c>
      <c r="I81" s="9">
        <v>0.53</v>
      </c>
      <c r="J81" s="1">
        <v>8.5</v>
      </c>
    </row>
    <row r="82" spans="1:10" x14ac:dyDescent="0.2">
      <c r="A82">
        <v>109</v>
      </c>
      <c r="B82" s="7" t="s">
        <v>647</v>
      </c>
      <c r="C82" s="7" t="s">
        <v>116</v>
      </c>
      <c r="D82" s="8">
        <v>14.9701422</v>
      </c>
      <c r="E82" s="3">
        <v>0.177133655</v>
      </c>
      <c r="F82" s="7">
        <v>1.0999999999999999E-2</v>
      </c>
      <c r="G82" s="7">
        <v>2.07E-2</v>
      </c>
      <c r="H82" s="9">
        <v>5.5</v>
      </c>
      <c r="I82" s="9">
        <v>0.55000000000000004</v>
      </c>
      <c r="J82" s="1">
        <v>5.7</v>
      </c>
    </row>
    <row r="83" spans="1:10" x14ac:dyDescent="0.2">
      <c r="A83">
        <v>123</v>
      </c>
      <c r="B83" s="7" t="s">
        <v>647</v>
      </c>
      <c r="C83" s="7" t="s">
        <v>111</v>
      </c>
      <c r="D83" s="8">
        <v>27.712892999999998</v>
      </c>
      <c r="E83" s="3">
        <v>4.5010363999999997E-2</v>
      </c>
      <c r="F83" s="7">
        <v>8.0000000000000002E-3</v>
      </c>
      <c r="G83" s="7">
        <v>6.1400000000000003E-2</v>
      </c>
      <c r="H83" s="9">
        <v>11.1</v>
      </c>
      <c r="I83" s="9">
        <v>0.56999999999999995</v>
      </c>
      <c r="J83" s="1">
        <v>8.6</v>
      </c>
    </row>
    <row r="84" spans="1:10" x14ac:dyDescent="0.2">
      <c r="A84">
        <v>136</v>
      </c>
      <c r="B84" s="7" t="s">
        <v>647</v>
      </c>
      <c r="C84" s="7" t="s">
        <v>312</v>
      </c>
      <c r="D84" s="8">
        <v>115.254555</v>
      </c>
      <c r="E84" s="3">
        <v>2.070786153348431E-2</v>
      </c>
      <c r="F84" s="7">
        <v>3.0000000000000001E-3</v>
      </c>
      <c r="G84" s="7">
        <v>5.62E-2</v>
      </c>
      <c r="H84" s="9">
        <f>54.6*0.3048</f>
        <v>16.64208</v>
      </c>
      <c r="I84" s="9">
        <v>0.64007999999999998</v>
      </c>
      <c r="J84" s="1">
        <v>11.100203864064</v>
      </c>
    </row>
    <row r="85" spans="1:10" x14ac:dyDescent="0.2">
      <c r="A85">
        <v>138</v>
      </c>
      <c r="B85" s="7" t="s">
        <v>647</v>
      </c>
      <c r="C85" s="7" t="s">
        <v>648</v>
      </c>
      <c r="D85" s="8">
        <v>225.847128</v>
      </c>
      <c r="E85" s="3">
        <v>2.3930290024710622E-2</v>
      </c>
      <c r="F85" s="7">
        <v>4.0000000000000001E-3</v>
      </c>
      <c r="G85" s="7">
        <v>6.9900000000000004E-2</v>
      </c>
      <c r="H85" s="9">
        <v>20.12</v>
      </c>
      <c r="I85" s="9">
        <v>0.69</v>
      </c>
      <c r="J85" s="1">
        <v>16.059999999999999</v>
      </c>
    </row>
    <row r="86" spans="1:10" x14ac:dyDescent="0.2">
      <c r="A86">
        <v>120</v>
      </c>
      <c r="B86" s="7" t="s">
        <v>647</v>
      </c>
      <c r="C86" s="7" t="s">
        <v>114</v>
      </c>
      <c r="D86" s="8">
        <v>20.305521599999999</v>
      </c>
      <c r="E86" s="3">
        <v>5.1948052000000002E-2</v>
      </c>
      <c r="F86" s="7">
        <v>8.9999999999999993E-3</v>
      </c>
      <c r="G86" s="7">
        <v>7.3499999999999996E-2</v>
      </c>
      <c r="H86" s="9">
        <v>10.9</v>
      </c>
      <c r="I86" s="9">
        <v>0.7</v>
      </c>
      <c r="J86" s="1">
        <v>7.1</v>
      </c>
    </row>
    <row r="87" spans="1:10" x14ac:dyDescent="0.2">
      <c r="A87">
        <v>122</v>
      </c>
      <c r="B87" s="7" t="s">
        <v>647</v>
      </c>
      <c r="C87" s="7" t="s">
        <v>117</v>
      </c>
      <c r="D87" s="8">
        <v>83.915675999999991</v>
      </c>
      <c r="E87" s="3">
        <v>4.2674680999999999E-2</v>
      </c>
      <c r="F87" s="7">
        <v>1.2E-2</v>
      </c>
      <c r="G87" s="7">
        <v>0.121</v>
      </c>
      <c r="H87" s="9">
        <v>15</v>
      </c>
      <c r="I87" s="9">
        <v>0.71</v>
      </c>
      <c r="J87" s="1">
        <v>21</v>
      </c>
    </row>
    <row r="88" spans="1:10" x14ac:dyDescent="0.2">
      <c r="A88">
        <v>139</v>
      </c>
      <c r="B88" s="7" t="s">
        <v>647</v>
      </c>
      <c r="C88" s="7" t="s">
        <v>313</v>
      </c>
      <c r="D88" s="8">
        <v>151.51441499999999</v>
      </c>
      <c r="E88" s="3">
        <v>1.701243262666188E-2</v>
      </c>
      <c r="F88" s="7">
        <v>2E-3</v>
      </c>
      <c r="G88" s="7">
        <v>5.0599999999999999E-2</v>
      </c>
      <c r="H88" s="9">
        <f>65.8*0.3048</f>
        <v>20.05584</v>
      </c>
      <c r="I88" s="9">
        <v>0.71018400000000004</v>
      </c>
      <c r="J88" s="1">
        <v>13.195650511872</v>
      </c>
    </row>
    <row r="89" spans="1:10" x14ac:dyDescent="0.2">
      <c r="A89">
        <v>99</v>
      </c>
      <c r="B89" s="7" t="s">
        <v>647</v>
      </c>
      <c r="C89" s="7" t="s">
        <v>112</v>
      </c>
      <c r="D89" s="8">
        <v>31.597877999999994</v>
      </c>
      <c r="E89" s="3">
        <v>6.0783790999999997E-2</v>
      </c>
      <c r="F89" s="7">
        <v>8.9999999999999993E-3</v>
      </c>
      <c r="G89" s="7">
        <v>6.8199999999999997E-2</v>
      </c>
      <c r="H89" s="9">
        <v>21.7</v>
      </c>
      <c r="I89" s="9">
        <v>0.76</v>
      </c>
      <c r="J89" s="1">
        <v>19.399999999999999</v>
      </c>
    </row>
    <row r="90" spans="1:10" x14ac:dyDescent="0.2">
      <c r="A90">
        <v>131</v>
      </c>
      <c r="B90" s="7" t="s">
        <v>647</v>
      </c>
      <c r="C90" s="7" t="s">
        <v>104</v>
      </c>
      <c r="D90" s="8">
        <v>80.548688999999996</v>
      </c>
      <c r="E90" s="3">
        <v>1.6749310999999999E-2</v>
      </c>
      <c r="F90" s="7">
        <v>4.0000000000000001E-3</v>
      </c>
      <c r="G90" s="7">
        <v>0.11</v>
      </c>
      <c r="H90" s="9">
        <v>22.3</v>
      </c>
      <c r="I90" s="9">
        <v>0.76</v>
      </c>
      <c r="J90" s="1">
        <v>30</v>
      </c>
    </row>
    <row r="91" spans="1:10" x14ac:dyDescent="0.2">
      <c r="A91">
        <v>93</v>
      </c>
      <c r="B91" s="7" t="s">
        <v>647</v>
      </c>
      <c r="C91" s="7" t="s">
        <v>101</v>
      </c>
      <c r="D91" s="8">
        <v>38.849849999999996</v>
      </c>
      <c r="E91" s="3">
        <v>2.6291080000000001E-2</v>
      </c>
      <c r="F91" s="7">
        <v>4.0000000000000001E-3</v>
      </c>
      <c r="G91" s="7">
        <v>7.0999999999999994E-2</v>
      </c>
      <c r="H91" s="9">
        <v>13.2</v>
      </c>
      <c r="I91" s="9">
        <v>0.77</v>
      </c>
      <c r="J91" s="1">
        <v>12</v>
      </c>
    </row>
    <row r="92" spans="1:10" x14ac:dyDescent="0.2">
      <c r="A92">
        <v>114</v>
      </c>
      <c r="B92" s="7" t="s">
        <v>647</v>
      </c>
      <c r="C92" s="7" t="s">
        <v>106</v>
      </c>
      <c r="D92" s="8">
        <v>114.218559</v>
      </c>
      <c r="E92" s="3">
        <v>3.6457115999999998E-2</v>
      </c>
      <c r="F92" s="7">
        <v>6.0000000000000001E-3</v>
      </c>
      <c r="G92" s="7">
        <v>7.7799999999999994E-2</v>
      </c>
      <c r="H92" s="9">
        <v>19.399999999999999</v>
      </c>
      <c r="I92" s="9">
        <v>0.78</v>
      </c>
      <c r="J92" s="1">
        <v>25.1</v>
      </c>
    </row>
    <row r="93" spans="1:10" x14ac:dyDescent="0.2">
      <c r="A93">
        <v>110</v>
      </c>
      <c r="B93" s="7" t="s">
        <v>647</v>
      </c>
      <c r="C93" s="7" t="s">
        <v>109</v>
      </c>
      <c r="D93" s="8">
        <v>111.11057099999999</v>
      </c>
      <c r="E93" s="3">
        <v>2.8163992999999998E-2</v>
      </c>
      <c r="F93" s="7">
        <v>7.0000000000000001E-3</v>
      </c>
      <c r="G93" s="7">
        <v>0.11899999999999999</v>
      </c>
      <c r="H93" s="9">
        <v>16.899999999999999</v>
      </c>
      <c r="I93" s="9">
        <v>0.79</v>
      </c>
      <c r="J93" s="1">
        <v>27.8</v>
      </c>
    </row>
    <row r="94" spans="1:10" x14ac:dyDescent="0.2">
      <c r="A94">
        <v>132</v>
      </c>
      <c r="B94" s="7" t="s">
        <v>647</v>
      </c>
      <c r="C94" s="7" t="s">
        <v>113</v>
      </c>
      <c r="D94" s="8">
        <v>119.657538</v>
      </c>
      <c r="E94" s="3">
        <v>3.6210847999999997E-2</v>
      </c>
      <c r="F94" s="7">
        <v>8.9999999999999993E-3</v>
      </c>
      <c r="G94" s="7">
        <v>0.11899999999999999</v>
      </c>
      <c r="H94" s="9">
        <v>25.8</v>
      </c>
      <c r="I94" s="9">
        <v>0.79</v>
      </c>
      <c r="J94" s="1">
        <v>22.1</v>
      </c>
    </row>
    <row r="95" spans="1:10" x14ac:dyDescent="0.2">
      <c r="A95">
        <v>103</v>
      </c>
      <c r="B95" s="7" t="s">
        <v>647</v>
      </c>
      <c r="C95" s="7" t="s">
        <v>83</v>
      </c>
      <c r="D95" s="8">
        <v>196.32124199999998</v>
      </c>
      <c r="E95" s="3">
        <v>1.3009678E-2</v>
      </c>
      <c r="F95" s="7">
        <v>1E-3</v>
      </c>
      <c r="G95" s="7">
        <v>3.8199999999999998E-2</v>
      </c>
      <c r="H95" s="9">
        <v>32.299999999999997</v>
      </c>
      <c r="I95" s="9">
        <v>0.82</v>
      </c>
      <c r="J95" s="1">
        <v>54.9</v>
      </c>
    </row>
    <row r="96" spans="1:10" x14ac:dyDescent="0.2">
      <c r="A96">
        <v>92</v>
      </c>
      <c r="B96" s="7" t="s">
        <v>647</v>
      </c>
      <c r="C96" s="7" t="s">
        <v>100</v>
      </c>
      <c r="D96" s="8">
        <v>198.652233</v>
      </c>
      <c r="E96" s="3">
        <v>2.0365599000000002E-2</v>
      </c>
      <c r="F96" s="7">
        <v>4.0000000000000001E-3</v>
      </c>
      <c r="G96" s="7">
        <v>9.8799999999999999E-2</v>
      </c>
      <c r="H96" s="9">
        <v>44.5</v>
      </c>
      <c r="I96" s="9">
        <v>0.83</v>
      </c>
      <c r="J96" s="1">
        <v>48.7</v>
      </c>
    </row>
    <row r="97" spans="1:10" x14ac:dyDescent="0.2">
      <c r="A97">
        <v>127</v>
      </c>
      <c r="B97" s="7" t="s">
        <v>647</v>
      </c>
      <c r="C97" s="7" t="s">
        <v>105</v>
      </c>
      <c r="D97" s="8">
        <v>113.44156199999999</v>
      </c>
      <c r="E97" s="3">
        <v>5.2303861E-2</v>
      </c>
      <c r="F97" s="7">
        <v>6.0000000000000001E-3</v>
      </c>
      <c r="G97" s="7">
        <v>5.8400000000000001E-2</v>
      </c>
      <c r="H97" s="9">
        <v>21.1</v>
      </c>
      <c r="I97" s="9">
        <v>0.84</v>
      </c>
      <c r="J97" s="1">
        <v>20.2</v>
      </c>
    </row>
    <row r="98" spans="1:10" x14ac:dyDescent="0.2">
      <c r="A98">
        <v>118</v>
      </c>
      <c r="B98" s="7" t="s">
        <v>647</v>
      </c>
      <c r="C98" s="7" t="s">
        <v>82</v>
      </c>
      <c r="D98" s="8">
        <v>129.24050099999999</v>
      </c>
      <c r="E98" s="3">
        <v>5.2810260000000003E-3</v>
      </c>
      <c r="F98" s="7">
        <v>1E-3</v>
      </c>
      <c r="G98" s="7">
        <v>9.64E-2</v>
      </c>
      <c r="H98" s="9">
        <v>25.1</v>
      </c>
      <c r="I98" s="9">
        <v>0.84</v>
      </c>
      <c r="J98" s="1">
        <v>22.2</v>
      </c>
    </row>
    <row r="99" spans="1:10" x14ac:dyDescent="0.2">
      <c r="A99">
        <v>105</v>
      </c>
      <c r="B99" s="7" t="s">
        <v>647</v>
      </c>
      <c r="C99" s="7" t="s">
        <v>103</v>
      </c>
      <c r="D99" s="8">
        <v>352.23863999999998</v>
      </c>
      <c r="E99" s="3">
        <v>2.4214268000000001E-2</v>
      </c>
      <c r="F99" s="7">
        <v>4.0000000000000001E-3</v>
      </c>
      <c r="G99" s="7">
        <v>8.6099999999999996E-2</v>
      </c>
      <c r="H99" s="9">
        <v>19.100000000000001</v>
      </c>
      <c r="I99" s="9">
        <v>0.86</v>
      </c>
      <c r="J99" s="1">
        <v>25.2</v>
      </c>
    </row>
    <row r="100" spans="1:10" x14ac:dyDescent="0.2">
      <c r="A100">
        <v>128</v>
      </c>
      <c r="B100" s="7" t="s">
        <v>647</v>
      </c>
      <c r="C100" s="7" t="s">
        <v>98</v>
      </c>
      <c r="D100" s="8">
        <v>163.16936999999999</v>
      </c>
      <c r="E100" s="3">
        <v>2.4423337999999999E-2</v>
      </c>
      <c r="F100" s="7">
        <v>3.0000000000000001E-3</v>
      </c>
      <c r="G100" s="7">
        <v>6.7000000000000004E-2</v>
      </c>
      <c r="H100" s="9">
        <v>29.6</v>
      </c>
      <c r="I100" s="9">
        <v>0.9</v>
      </c>
      <c r="J100" s="1">
        <v>50.7</v>
      </c>
    </row>
    <row r="101" spans="1:10" x14ac:dyDescent="0.2">
      <c r="A101">
        <v>141</v>
      </c>
      <c r="B101" s="7" t="s">
        <v>647</v>
      </c>
      <c r="C101" s="7" t="s">
        <v>649</v>
      </c>
      <c r="D101" s="8">
        <v>182.335296</v>
      </c>
      <c r="E101" s="3">
        <v>2.2539444027047339E-2</v>
      </c>
      <c r="F101" s="7">
        <v>1E-3</v>
      </c>
      <c r="G101" s="7">
        <v>2.4199999999999999E-2</v>
      </c>
      <c r="H101" s="9">
        <v>33.83</v>
      </c>
      <c r="I101" s="9">
        <v>0.9</v>
      </c>
      <c r="J101" s="1">
        <v>31.54</v>
      </c>
    </row>
    <row r="102" spans="1:10" x14ac:dyDescent="0.2">
      <c r="A102">
        <v>96</v>
      </c>
      <c r="B102" s="7" t="s">
        <v>647</v>
      </c>
      <c r="C102" s="7" t="s">
        <v>91</v>
      </c>
      <c r="D102" s="8">
        <v>45.324824999999997</v>
      </c>
      <c r="E102" s="3">
        <v>3.8871472999999997E-2</v>
      </c>
      <c r="F102" s="7">
        <v>1E-3</v>
      </c>
      <c r="G102" s="7">
        <v>1.4500000000000001E-2</v>
      </c>
      <c r="H102" s="9">
        <v>17.5</v>
      </c>
      <c r="I102" s="9">
        <v>0.93</v>
      </c>
      <c r="J102" s="1">
        <v>17</v>
      </c>
    </row>
    <row r="103" spans="1:10" x14ac:dyDescent="0.2">
      <c r="A103">
        <v>137</v>
      </c>
      <c r="B103" s="7" t="s">
        <v>647</v>
      </c>
      <c r="C103" s="7" t="s">
        <v>416</v>
      </c>
      <c r="D103" s="8">
        <v>192.17725799999999</v>
      </c>
      <c r="E103" s="3">
        <v>5.5783977999999998E-2</v>
      </c>
      <c r="F103" s="7">
        <v>1E-3</v>
      </c>
      <c r="G103" s="7">
        <v>1.01E-2</v>
      </c>
      <c r="H103" s="9">
        <f>72*0.3048</f>
        <v>21.945600000000002</v>
      </c>
      <c r="I103" s="9">
        <v>0.93</v>
      </c>
      <c r="J103" s="1">
        <f>690*0.3048^3</f>
        <v>19.538624148480004</v>
      </c>
    </row>
    <row r="104" spans="1:10" x14ac:dyDescent="0.2">
      <c r="A104">
        <v>134</v>
      </c>
      <c r="B104" s="7" t="s">
        <v>647</v>
      </c>
      <c r="C104" s="7" t="s">
        <v>646</v>
      </c>
      <c r="D104" s="8">
        <v>137.26946999999998</v>
      </c>
      <c r="E104" s="3">
        <v>3.812964077864741E-2</v>
      </c>
      <c r="F104" s="7">
        <v>3.0000000000000001E-3</v>
      </c>
      <c r="G104" s="7">
        <v>4.53E-2</v>
      </c>
      <c r="H104" s="9">
        <v>32.299999999999997</v>
      </c>
      <c r="I104" s="9">
        <v>0.95</v>
      </c>
      <c r="J104" s="1">
        <v>49.6</v>
      </c>
    </row>
    <row r="105" spans="1:10" x14ac:dyDescent="0.2">
      <c r="A105">
        <v>115</v>
      </c>
      <c r="B105" s="7" t="s">
        <v>647</v>
      </c>
      <c r="C105" s="7" t="s">
        <v>115</v>
      </c>
      <c r="D105" s="8">
        <v>61.641762</v>
      </c>
      <c r="E105" s="3">
        <v>5.1646904E-2</v>
      </c>
      <c r="F105" s="7">
        <v>0.01</v>
      </c>
      <c r="G105" s="7">
        <v>0.115</v>
      </c>
      <c r="H105" s="9">
        <v>20.9</v>
      </c>
      <c r="I105" s="9">
        <v>0.98</v>
      </c>
      <c r="J105" s="1">
        <v>38.5</v>
      </c>
    </row>
    <row r="106" spans="1:10" x14ac:dyDescent="0.2">
      <c r="A106">
        <v>94</v>
      </c>
      <c r="B106" s="7" t="s">
        <v>647</v>
      </c>
      <c r="C106" s="7" t="s">
        <v>107</v>
      </c>
      <c r="D106" s="8">
        <v>97.642623</v>
      </c>
      <c r="E106" s="3">
        <v>4.4400044E-2</v>
      </c>
      <c r="F106" s="7">
        <v>6.0000000000000001E-3</v>
      </c>
      <c r="G106" s="7">
        <v>8.1900000000000001E-2</v>
      </c>
      <c r="H106" s="9">
        <v>28.1</v>
      </c>
      <c r="I106" s="9">
        <v>1</v>
      </c>
      <c r="J106" s="1">
        <v>37.9</v>
      </c>
    </row>
    <row r="107" spans="1:10" x14ac:dyDescent="0.2">
      <c r="A107">
        <v>104</v>
      </c>
      <c r="B107" s="7" t="s">
        <v>647</v>
      </c>
      <c r="C107" s="7" t="s">
        <v>93</v>
      </c>
      <c r="D107" s="8">
        <v>352.23863999999998</v>
      </c>
      <c r="E107" s="3">
        <v>1.0695187E-2</v>
      </c>
      <c r="F107" s="7">
        <v>2E-3</v>
      </c>
      <c r="G107" s="7">
        <v>0.11899999999999999</v>
      </c>
      <c r="H107" s="9">
        <v>48.5</v>
      </c>
      <c r="I107" s="9">
        <v>1.05</v>
      </c>
      <c r="J107" s="1">
        <v>79.599999999999994</v>
      </c>
    </row>
    <row r="108" spans="1:10" x14ac:dyDescent="0.2">
      <c r="A108">
        <v>135</v>
      </c>
      <c r="B108" s="7" t="s">
        <v>647</v>
      </c>
      <c r="C108" s="7" t="s">
        <v>311</v>
      </c>
      <c r="D108" s="8">
        <v>209.27119199999999</v>
      </c>
      <c r="E108" s="3">
        <v>2.7406259314456036E-2</v>
      </c>
      <c r="F108" s="7">
        <v>1E-3</v>
      </c>
      <c r="G108" s="7">
        <v>2.4399999999999998E-2</v>
      </c>
      <c r="H108" s="9">
        <f>63.7*0.3048</f>
        <v>19.415760000000002</v>
      </c>
      <c r="I108" s="9">
        <v>1.1033759999999999</v>
      </c>
      <c r="J108" s="1">
        <v>17.103375341568</v>
      </c>
    </row>
    <row r="109" spans="1:10" x14ac:dyDescent="0.2">
      <c r="A109">
        <v>121</v>
      </c>
      <c r="B109" s="7" t="s">
        <v>647</v>
      </c>
      <c r="C109" s="7" t="s">
        <v>645</v>
      </c>
      <c r="D109" s="8">
        <v>536.12792999999999</v>
      </c>
      <c r="E109" s="3">
        <v>1.3154803852478273E-2</v>
      </c>
      <c r="F109" s="7">
        <v>1E-3</v>
      </c>
      <c r="G109" s="7">
        <v>5.16E-2</v>
      </c>
      <c r="H109" s="9">
        <v>61.6</v>
      </c>
      <c r="I109" s="9">
        <v>1.1200000000000001</v>
      </c>
      <c r="J109" s="1">
        <v>123</v>
      </c>
    </row>
    <row r="110" spans="1:10" x14ac:dyDescent="0.2">
      <c r="A110">
        <v>107</v>
      </c>
      <c r="B110" s="7" t="s">
        <v>647</v>
      </c>
      <c r="C110" s="7" t="s">
        <v>99</v>
      </c>
      <c r="D110" s="8">
        <v>313.38878999999997</v>
      </c>
      <c r="E110" s="3">
        <v>3.1114718999999999E-2</v>
      </c>
      <c r="F110" s="7">
        <v>3.0000000000000001E-3</v>
      </c>
      <c r="G110" s="7">
        <v>6.7199999999999996E-2</v>
      </c>
      <c r="H110" s="9">
        <v>49.1</v>
      </c>
      <c r="I110" s="9">
        <v>1.1499999999999999</v>
      </c>
      <c r="J110" s="1">
        <v>91.3</v>
      </c>
    </row>
    <row r="111" spans="1:10" x14ac:dyDescent="0.2">
      <c r="A111">
        <v>112</v>
      </c>
      <c r="B111" s="7" t="s">
        <v>647</v>
      </c>
      <c r="C111" s="7" t="s">
        <v>97</v>
      </c>
      <c r="D111" s="8">
        <v>448.06826999999998</v>
      </c>
      <c r="E111" s="3">
        <v>1.5994531999999999E-2</v>
      </c>
      <c r="F111" s="7">
        <v>3.0000000000000001E-3</v>
      </c>
      <c r="G111" s="7">
        <v>0.13300000000000001</v>
      </c>
      <c r="H111" s="9">
        <v>61.6</v>
      </c>
      <c r="I111" s="9">
        <v>1.17</v>
      </c>
      <c r="J111" s="1">
        <v>133.9</v>
      </c>
    </row>
    <row r="112" spans="1:10" x14ac:dyDescent="0.2">
      <c r="A112">
        <v>98</v>
      </c>
      <c r="B112" s="7" t="s">
        <v>647</v>
      </c>
      <c r="C112" s="7" t="s">
        <v>87</v>
      </c>
      <c r="D112" s="8">
        <v>132.86648699999998</v>
      </c>
      <c r="E112" s="3">
        <v>1.4612528E-2</v>
      </c>
      <c r="F112" s="7">
        <v>1E-3</v>
      </c>
      <c r="G112" s="7">
        <v>5.0599999999999999E-2</v>
      </c>
      <c r="H112" s="9">
        <v>22.7</v>
      </c>
      <c r="I112" s="9">
        <v>1.22</v>
      </c>
      <c r="J112" s="1">
        <v>49.8</v>
      </c>
    </row>
    <row r="113" spans="1:10" x14ac:dyDescent="0.2">
      <c r="A113">
        <v>102</v>
      </c>
      <c r="B113" s="7" t="s">
        <v>647</v>
      </c>
      <c r="C113" s="7" t="s">
        <v>92</v>
      </c>
      <c r="D113" s="8">
        <v>471.37817999999999</v>
      </c>
      <c r="E113" s="3">
        <v>1.4273577000000001E-2</v>
      </c>
      <c r="F113" s="7">
        <v>2E-3</v>
      </c>
      <c r="G113" s="7">
        <v>0.107</v>
      </c>
      <c r="H113" s="9">
        <v>54.6</v>
      </c>
      <c r="I113" s="9">
        <v>1.26</v>
      </c>
      <c r="J113" s="1">
        <v>117.4</v>
      </c>
    </row>
    <row r="114" spans="1:10" x14ac:dyDescent="0.2">
      <c r="A114">
        <v>113</v>
      </c>
      <c r="B114" s="7" t="s">
        <v>647</v>
      </c>
      <c r="C114" s="7" t="s">
        <v>85</v>
      </c>
      <c r="D114" s="8">
        <v>411.80840999999998</v>
      </c>
      <c r="E114" s="3">
        <v>2.3802984999999999E-2</v>
      </c>
      <c r="F114" s="7">
        <v>1E-3</v>
      </c>
      <c r="G114" s="7">
        <v>3.3099999999999997E-2</v>
      </c>
      <c r="H114" s="9">
        <v>47.9</v>
      </c>
      <c r="I114" s="9">
        <v>1.3</v>
      </c>
      <c r="J114" s="1">
        <v>89.1</v>
      </c>
    </row>
    <row r="115" spans="1:10" x14ac:dyDescent="0.2">
      <c r="A115">
        <v>100</v>
      </c>
      <c r="B115" s="7" t="s">
        <v>647</v>
      </c>
      <c r="C115" s="7" t="s">
        <v>86</v>
      </c>
      <c r="D115" s="8">
        <v>192.43625699999998</v>
      </c>
      <c r="E115" s="3">
        <v>2.4278933999999999E-2</v>
      </c>
      <c r="F115" s="7">
        <v>1E-3</v>
      </c>
      <c r="G115" s="7">
        <v>3.32E-2</v>
      </c>
      <c r="H115" s="9">
        <v>33.200000000000003</v>
      </c>
      <c r="I115" s="9">
        <v>1.33</v>
      </c>
      <c r="J115" s="1">
        <v>74.400000000000006</v>
      </c>
    </row>
    <row r="116" spans="1:10" x14ac:dyDescent="0.2">
      <c r="A116">
        <v>140</v>
      </c>
      <c r="B116" s="7" t="s">
        <v>647</v>
      </c>
      <c r="C116" s="7" t="s">
        <v>314</v>
      </c>
      <c r="D116" s="8">
        <v>367.77857999999998</v>
      </c>
      <c r="E116" s="3">
        <v>4.5877322677322675E-2</v>
      </c>
      <c r="F116" s="7">
        <v>1E-3</v>
      </c>
      <c r="G116" s="7">
        <v>1.8200000000000001E-2</v>
      </c>
      <c r="H116" s="9">
        <f>77.7*0.3048</f>
        <v>23.682960000000001</v>
      </c>
      <c r="I116" s="9">
        <v>1.377696</v>
      </c>
      <c r="J116" s="1">
        <v>25.428528239616</v>
      </c>
    </row>
    <row r="117" spans="1:10" x14ac:dyDescent="0.2">
      <c r="A117">
        <v>106</v>
      </c>
      <c r="B117" s="7" t="s">
        <v>647</v>
      </c>
      <c r="C117" s="7" t="s">
        <v>108</v>
      </c>
      <c r="D117" s="8">
        <v>424.75835999999998</v>
      </c>
      <c r="E117" s="3">
        <v>2.9292928999999999E-2</v>
      </c>
      <c r="F117" s="7">
        <v>6.0000000000000001E-3</v>
      </c>
      <c r="G117" s="7">
        <v>0.18</v>
      </c>
      <c r="H117" s="9">
        <v>35.4</v>
      </c>
      <c r="I117" s="9">
        <v>1.45</v>
      </c>
      <c r="J117" s="1">
        <v>70.5</v>
      </c>
    </row>
    <row r="118" spans="1:10" x14ac:dyDescent="0.2">
      <c r="A118">
        <v>97</v>
      </c>
      <c r="B118" s="7" t="s">
        <v>647</v>
      </c>
      <c r="C118" s="7" t="s">
        <v>95</v>
      </c>
      <c r="D118" s="8">
        <v>354.82862999999998</v>
      </c>
      <c r="E118" s="3">
        <v>3.9679303999999999E-2</v>
      </c>
      <c r="F118" s="7">
        <v>2E-3</v>
      </c>
      <c r="G118" s="7">
        <v>4.4600000000000001E-2</v>
      </c>
      <c r="H118" s="9">
        <v>34.1</v>
      </c>
      <c r="I118" s="9">
        <v>1.46</v>
      </c>
      <c r="J118" s="1">
        <v>79.900000000000006</v>
      </c>
    </row>
    <row r="119" spans="1:10" x14ac:dyDescent="0.2">
      <c r="A119">
        <v>129</v>
      </c>
      <c r="B119" s="7" t="s">
        <v>647</v>
      </c>
      <c r="C119" s="7" t="s">
        <v>89</v>
      </c>
      <c r="D119" s="8">
        <v>135.45647699999998</v>
      </c>
      <c r="E119" s="3">
        <v>5.8688147000000003E-2</v>
      </c>
      <c r="F119" s="7">
        <v>1E-3</v>
      </c>
      <c r="G119" s="7">
        <v>1.5800000000000002E-2</v>
      </c>
      <c r="H119" s="9">
        <v>19.3</v>
      </c>
      <c r="I119" s="9">
        <v>1.53</v>
      </c>
      <c r="J119" s="1">
        <v>27.8</v>
      </c>
    </row>
    <row r="120" spans="1:10" x14ac:dyDescent="0.2">
      <c r="A120">
        <v>108</v>
      </c>
      <c r="B120" s="7" t="s">
        <v>647</v>
      </c>
      <c r="C120" s="7" t="s">
        <v>90</v>
      </c>
      <c r="D120" s="8">
        <v>226.365126</v>
      </c>
      <c r="E120" s="3">
        <v>1.3916947000000001E-2</v>
      </c>
      <c r="F120" s="7">
        <v>1E-3</v>
      </c>
      <c r="G120" s="7">
        <v>6.7500000000000004E-2</v>
      </c>
      <c r="H120" s="9">
        <v>30.5</v>
      </c>
      <c r="I120" s="9">
        <v>1.55</v>
      </c>
      <c r="J120" s="1">
        <v>59.3</v>
      </c>
    </row>
    <row r="121" spans="1:10" x14ac:dyDescent="0.2">
      <c r="A121">
        <v>119</v>
      </c>
      <c r="B121" s="7" t="s">
        <v>647</v>
      </c>
      <c r="C121" s="7" t="s">
        <v>84</v>
      </c>
      <c r="D121" s="8">
        <v>344.46866999999997</v>
      </c>
      <c r="E121" s="3">
        <v>3.4921708000000003E-2</v>
      </c>
      <c r="F121" s="7">
        <v>1E-3</v>
      </c>
      <c r="G121" s="7">
        <v>2.69E-2</v>
      </c>
      <c r="H121" s="9">
        <v>34.4</v>
      </c>
      <c r="I121" s="9">
        <v>1.55</v>
      </c>
      <c r="J121" s="1">
        <v>67.7</v>
      </c>
    </row>
    <row r="122" spans="1:10" x14ac:dyDescent="0.2">
      <c r="A122">
        <v>101</v>
      </c>
      <c r="B122" s="7" t="s">
        <v>647</v>
      </c>
      <c r="C122" s="7" t="s">
        <v>94</v>
      </c>
      <c r="D122" s="8">
        <v>419.57837999999998</v>
      </c>
      <c r="E122" s="3">
        <v>3.8200183999999998E-2</v>
      </c>
      <c r="F122" s="7">
        <v>2E-3</v>
      </c>
      <c r="G122" s="7">
        <v>4.9500000000000002E-2</v>
      </c>
      <c r="H122" s="9">
        <v>40.5</v>
      </c>
      <c r="I122" s="9">
        <v>1.56</v>
      </c>
      <c r="J122" s="1">
        <v>97.7</v>
      </c>
    </row>
    <row r="123" spans="1:10" x14ac:dyDescent="0.2">
      <c r="A123">
        <v>142</v>
      </c>
      <c r="B123" s="7" t="s">
        <v>647</v>
      </c>
      <c r="C123" s="7" t="s">
        <v>315</v>
      </c>
      <c r="D123" s="8">
        <v>551.66786999999999</v>
      </c>
      <c r="E123" s="3">
        <v>4.1443162055335971E-2</v>
      </c>
      <c r="F123" s="7">
        <v>1E-3</v>
      </c>
      <c r="G123" s="7">
        <v>2.3E-2</v>
      </c>
      <c r="H123" s="9">
        <f>127*0.3048</f>
        <v>38.709600000000002</v>
      </c>
      <c r="I123" s="9">
        <v>1.5727679999999999</v>
      </c>
      <c r="J123" s="1">
        <v>68.158649746943993</v>
      </c>
    </row>
    <row r="124" spans="1:10" x14ac:dyDescent="0.2">
      <c r="A124">
        <v>111</v>
      </c>
      <c r="B124" s="7" t="s">
        <v>647</v>
      </c>
      <c r="C124" s="7" t="s">
        <v>96</v>
      </c>
      <c r="D124" s="8">
        <v>269.35895999999997</v>
      </c>
      <c r="E124" s="3">
        <v>3.9863259999999998E-2</v>
      </c>
      <c r="F124" s="7">
        <v>2E-3</v>
      </c>
      <c r="G124" s="7">
        <v>5.2299999999999999E-2</v>
      </c>
      <c r="H124" s="9">
        <v>22.1</v>
      </c>
      <c r="I124" s="9">
        <v>1.72</v>
      </c>
      <c r="J124" s="1">
        <v>58.9</v>
      </c>
    </row>
    <row r="125" spans="1:10" x14ac:dyDescent="0.2">
      <c r="A125">
        <v>124</v>
      </c>
      <c r="B125" s="7" t="s">
        <v>647</v>
      </c>
      <c r="C125" s="7" t="s">
        <v>88</v>
      </c>
      <c r="D125" s="8">
        <v>554.25785999999994</v>
      </c>
      <c r="E125" s="3">
        <v>1.9506598E-2</v>
      </c>
      <c r="F125" s="7">
        <v>1E-3</v>
      </c>
      <c r="G125" s="7">
        <v>5.8099999999999999E-2</v>
      </c>
      <c r="H125" s="9">
        <v>61</v>
      </c>
      <c r="I125" s="9">
        <v>1.87</v>
      </c>
      <c r="J125" s="1">
        <v>116.9</v>
      </c>
    </row>
    <row r="126" spans="1:10" x14ac:dyDescent="0.2">
      <c r="A126">
        <v>169</v>
      </c>
      <c r="B126" s="7" t="s">
        <v>550</v>
      </c>
      <c r="C126" s="7" t="s">
        <v>479</v>
      </c>
      <c r="D126" s="8">
        <v>51.022802999999996</v>
      </c>
      <c r="E126" s="3">
        <v>9.2561983471074388E-2</v>
      </c>
      <c r="F126" s="7">
        <v>4.0000000000000001E-3</v>
      </c>
      <c r="G126" s="7">
        <v>5.4999999999999997E-3</v>
      </c>
      <c r="H126" s="9">
        <v>4.57</v>
      </c>
      <c r="I126" s="9">
        <v>0.21</v>
      </c>
      <c r="J126" s="1">
        <v>0.34</v>
      </c>
    </row>
    <row r="127" spans="1:10" x14ac:dyDescent="0.2">
      <c r="A127">
        <v>167</v>
      </c>
      <c r="B127" s="7" t="s">
        <v>550</v>
      </c>
      <c r="C127" s="7" t="s">
        <v>364</v>
      </c>
      <c r="D127" s="8">
        <v>1209.5253299999999</v>
      </c>
      <c r="E127" s="3">
        <v>5.0909090909090911E-2</v>
      </c>
      <c r="F127" s="7">
        <v>1.4E-2</v>
      </c>
      <c r="G127" s="7">
        <v>0.04</v>
      </c>
      <c r="H127" s="9">
        <v>2.0699999999999998</v>
      </c>
      <c r="I127" s="9">
        <v>0.24</v>
      </c>
      <c r="J127" s="1">
        <v>0.56999999999999995</v>
      </c>
    </row>
    <row r="128" spans="1:10" x14ac:dyDescent="0.2">
      <c r="A128">
        <v>168</v>
      </c>
      <c r="B128" s="7" t="s">
        <v>550</v>
      </c>
      <c r="C128" s="7" t="s">
        <v>819</v>
      </c>
      <c r="D128" s="8">
        <v>1838.8928999999998</v>
      </c>
      <c r="E128" s="3">
        <v>1.3030303030303032</v>
      </c>
      <c r="F128" s="7">
        <v>2.9999999999999997E-4</v>
      </c>
      <c r="G128" s="7">
        <v>5.9999999999999995E-5</v>
      </c>
      <c r="H128" s="9">
        <v>5.79</v>
      </c>
      <c r="I128" s="9">
        <v>0.43</v>
      </c>
      <c r="J128" s="1">
        <v>0.71</v>
      </c>
    </row>
    <row r="129" spans="1:10" x14ac:dyDescent="0.2">
      <c r="A129">
        <v>172</v>
      </c>
      <c r="B129" s="7" t="s">
        <v>550</v>
      </c>
      <c r="C129" s="7" t="s">
        <v>822</v>
      </c>
      <c r="D129" s="8">
        <v>4617.9521699999996</v>
      </c>
      <c r="E129" s="3">
        <v>2.7575757575757573E-2</v>
      </c>
      <c r="F129" s="7">
        <v>2E-3</v>
      </c>
      <c r="G129" s="7">
        <v>0.04</v>
      </c>
      <c r="H129" s="9">
        <v>34.14</v>
      </c>
      <c r="I129" s="9">
        <v>0.91</v>
      </c>
      <c r="J129" s="1">
        <v>42.48</v>
      </c>
    </row>
    <row r="130" spans="1:10" x14ac:dyDescent="0.2">
      <c r="A130">
        <v>173</v>
      </c>
      <c r="B130" s="7" t="s">
        <v>550</v>
      </c>
      <c r="C130" s="7" t="s">
        <v>821</v>
      </c>
      <c r="D130" s="8">
        <v>10046.57121</v>
      </c>
      <c r="E130" s="3">
        <v>1.2242424242424244</v>
      </c>
      <c r="F130" s="7">
        <v>2E-3</v>
      </c>
      <c r="G130" s="7">
        <v>1E-3</v>
      </c>
      <c r="H130" s="9">
        <v>29.87</v>
      </c>
      <c r="I130" s="9">
        <v>1.01</v>
      </c>
      <c r="J130" s="1">
        <v>35.96</v>
      </c>
    </row>
    <row r="131" spans="1:10" x14ac:dyDescent="0.2">
      <c r="A131">
        <v>170</v>
      </c>
      <c r="B131" s="7" t="s">
        <v>550</v>
      </c>
      <c r="C131" s="7" t="s">
        <v>480</v>
      </c>
      <c r="D131" s="8">
        <v>13996.30596</v>
      </c>
      <c r="E131" s="3">
        <v>10.043290043290042</v>
      </c>
      <c r="F131" s="7">
        <v>1E-3</v>
      </c>
      <c r="G131" s="7">
        <v>7.0000000000000007E-5</v>
      </c>
      <c r="H131" s="9">
        <v>44.81</v>
      </c>
      <c r="I131" s="9">
        <v>1.1599999999999999</v>
      </c>
      <c r="J131" s="1">
        <v>46.44</v>
      </c>
    </row>
    <row r="132" spans="1:10" x14ac:dyDescent="0.2">
      <c r="A132">
        <v>171</v>
      </c>
      <c r="B132" s="7" t="s">
        <v>550</v>
      </c>
      <c r="C132" s="7" t="s">
        <v>820</v>
      </c>
      <c r="D132" s="8">
        <v>3758.0754899999997</v>
      </c>
      <c r="E132" s="3">
        <v>7.3939393939393936</v>
      </c>
      <c r="F132" s="7">
        <v>1E-3</v>
      </c>
      <c r="G132" s="7">
        <v>1E-4</v>
      </c>
      <c r="H132" s="9">
        <v>42.67</v>
      </c>
      <c r="I132" s="9">
        <v>1.22</v>
      </c>
      <c r="J132" s="1">
        <v>55.22</v>
      </c>
    </row>
    <row r="133" spans="1:10" x14ac:dyDescent="0.2">
      <c r="A133">
        <v>215</v>
      </c>
      <c r="B133" s="7" t="s">
        <v>534</v>
      </c>
      <c r="C133" s="7" t="s">
        <v>130</v>
      </c>
      <c r="D133" s="8">
        <v>6.6562742999999989</v>
      </c>
      <c r="E133" s="3">
        <v>8.7272727270000008</v>
      </c>
      <c r="F133" s="7">
        <v>8.9999999999999993E-3</v>
      </c>
      <c r="G133" s="7">
        <v>2.5000000000000001E-4</v>
      </c>
      <c r="H133" s="9">
        <v>5.4</v>
      </c>
      <c r="I133" s="9">
        <v>0.4</v>
      </c>
      <c r="J133" s="1">
        <v>4</v>
      </c>
    </row>
    <row r="134" spans="1:10" x14ac:dyDescent="0.2">
      <c r="A134">
        <v>218</v>
      </c>
      <c r="B134" s="7" t="s">
        <v>534</v>
      </c>
      <c r="C134" s="7" t="s">
        <v>126</v>
      </c>
      <c r="D134" s="8">
        <v>59.569769999999998</v>
      </c>
      <c r="E134" s="3">
        <v>1.818181818</v>
      </c>
      <c r="F134" s="7">
        <v>4.0000000000000001E-3</v>
      </c>
      <c r="G134" s="7">
        <v>8.0000000000000004E-4</v>
      </c>
      <c r="H134" s="9">
        <v>29.4</v>
      </c>
      <c r="I134" s="9">
        <v>0.6</v>
      </c>
      <c r="J134" s="1">
        <v>28.3</v>
      </c>
    </row>
    <row r="135" spans="1:10" x14ac:dyDescent="0.2">
      <c r="A135">
        <v>211</v>
      </c>
      <c r="B135" s="7" t="s">
        <v>534</v>
      </c>
      <c r="C135" s="7" t="s">
        <v>128</v>
      </c>
      <c r="D135" s="8">
        <v>22.532912999999997</v>
      </c>
      <c r="E135" s="3">
        <v>3.8921323000000001E-2</v>
      </c>
      <c r="F135" s="7">
        <v>4.0000000000000001E-3</v>
      </c>
      <c r="G135" s="7">
        <v>4.36E-2</v>
      </c>
      <c r="H135" s="9">
        <v>8.9</v>
      </c>
      <c r="I135" s="9">
        <v>0.7</v>
      </c>
      <c r="J135" s="1">
        <v>7.4</v>
      </c>
    </row>
    <row r="136" spans="1:10" x14ac:dyDescent="0.2">
      <c r="A136">
        <v>216</v>
      </c>
      <c r="B136" s="7" t="s">
        <v>534</v>
      </c>
      <c r="C136" s="7" t="s">
        <v>129</v>
      </c>
      <c r="D136" s="8">
        <v>118.62154199999998</v>
      </c>
      <c r="E136" s="3">
        <v>9.0478242E-2</v>
      </c>
      <c r="F136" s="7">
        <v>8.9999999999999993E-3</v>
      </c>
      <c r="G136" s="7">
        <v>4.2200000000000001E-2</v>
      </c>
      <c r="H136" s="9">
        <v>23.7</v>
      </c>
      <c r="I136" s="9">
        <v>0.7</v>
      </c>
      <c r="J136" s="1">
        <v>31.1</v>
      </c>
    </row>
    <row r="137" spans="1:10" x14ac:dyDescent="0.2">
      <c r="A137">
        <v>217</v>
      </c>
      <c r="B137" s="7" t="s">
        <v>534</v>
      </c>
      <c r="C137" s="7" t="s">
        <v>127</v>
      </c>
      <c r="D137" s="8">
        <v>142.44944999999998</v>
      </c>
      <c r="E137" s="3">
        <v>7.9810450000000005E-2</v>
      </c>
      <c r="F137" s="7">
        <v>4.0000000000000001E-3</v>
      </c>
      <c r="G137" s="7">
        <v>2.4299999999999999E-2</v>
      </c>
      <c r="H137" s="9">
        <v>29.6</v>
      </c>
      <c r="I137" s="9">
        <v>0.8</v>
      </c>
      <c r="J137" s="1">
        <v>46.5</v>
      </c>
    </row>
    <row r="138" spans="1:10" x14ac:dyDescent="0.2">
      <c r="A138">
        <v>214</v>
      </c>
      <c r="B138" s="7" t="s">
        <v>534</v>
      </c>
      <c r="C138" s="7" t="s">
        <v>123</v>
      </c>
      <c r="D138" s="8">
        <v>98.419619999999995</v>
      </c>
      <c r="E138" s="3">
        <v>0.25518341300000003</v>
      </c>
      <c r="F138" s="7">
        <v>2E-3</v>
      </c>
      <c r="G138" s="7">
        <v>3.8E-3</v>
      </c>
      <c r="H138" s="9">
        <v>35.700000000000003</v>
      </c>
      <c r="I138" s="9">
        <v>0.8</v>
      </c>
      <c r="J138" s="1">
        <v>33.700000000000003</v>
      </c>
    </row>
    <row r="139" spans="1:10" x14ac:dyDescent="0.2">
      <c r="A139">
        <v>221</v>
      </c>
      <c r="B139" s="7" t="s">
        <v>534</v>
      </c>
      <c r="C139" s="7" t="s">
        <v>316</v>
      </c>
      <c r="D139" s="8">
        <v>72.519719999999992</v>
      </c>
      <c r="E139" s="3">
        <v>7.5806599326599333E-2</v>
      </c>
      <c r="F139" s="7">
        <v>4.0000000000000001E-3</v>
      </c>
      <c r="G139" s="7">
        <v>2.7E-2</v>
      </c>
      <c r="H139" s="9">
        <f>68.2*0.3048</f>
        <v>20.787360000000003</v>
      </c>
      <c r="I139" s="9">
        <v>0.84429600000000005</v>
      </c>
      <c r="J139" s="1">
        <v>27.467341194239999</v>
      </c>
    </row>
    <row r="140" spans="1:10" x14ac:dyDescent="0.2">
      <c r="A140">
        <v>212</v>
      </c>
      <c r="B140" s="7" t="s">
        <v>534</v>
      </c>
      <c r="C140" s="7" t="s">
        <v>124</v>
      </c>
      <c r="D140" s="8">
        <v>40.921841999999998</v>
      </c>
      <c r="E140" s="3">
        <v>0.340909091</v>
      </c>
      <c r="F140" s="7">
        <v>2E-3</v>
      </c>
      <c r="G140" s="7">
        <v>3.2000000000000002E-3</v>
      </c>
      <c r="H140" s="9">
        <v>17.5</v>
      </c>
      <c r="I140" s="9">
        <v>0.9</v>
      </c>
      <c r="J140" s="1">
        <v>17</v>
      </c>
    </row>
    <row r="141" spans="1:10" x14ac:dyDescent="0.2">
      <c r="A141">
        <v>220</v>
      </c>
      <c r="B141" s="7" t="s">
        <v>534</v>
      </c>
      <c r="C141" s="7" t="s">
        <v>650</v>
      </c>
      <c r="D141" s="8">
        <v>153.068409</v>
      </c>
      <c r="E141" s="3">
        <v>2.9828486204325131E-2</v>
      </c>
      <c r="F141" s="7">
        <v>4.0000000000000001E-3</v>
      </c>
      <c r="G141" s="7">
        <v>8.9400000000000007E-2</v>
      </c>
      <c r="H141" s="9">
        <v>26.5</v>
      </c>
      <c r="I141" s="9">
        <v>1.1000000000000001</v>
      </c>
      <c r="J141" s="1">
        <v>40.799999999999997</v>
      </c>
    </row>
    <row r="142" spans="1:10" x14ac:dyDescent="0.2">
      <c r="A142">
        <v>210</v>
      </c>
      <c r="B142" s="7" t="s">
        <v>534</v>
      </c>
      <c r="C142" s="7" t="s">
        <v>125</v>
      </c>
      <c r="D142" s="8">
        <v>158.248389</v>
      </c>
      <c r="E142" s="3">
        <v>3.2760033000000001E-2</v>
      </c>
      <c r="F142" s="7">
        <v>2E-3</v>
      </c>
      <c r="G142" s="7">
        <v>4.8099999999999997E-2</v>
      </c>
      <c r="H142" s="9">
        <v>21.2</v>
      </c>
      <c r="I142" s="9">
        <v>1.3</v>
      </c>
      <c r="J142" s="1">
        <v>50.2</v>
      </c>
    </row>
    <row r="143" spans="1:10" x14ac:dyDescent="0.2">
      <c r="A143">
        <v>213</v>
      </c>
      <c r="B143" s="7" t="s">
        <v>534</v>
      </c>
      <c r="C143" s="7" t="s">
        <v>122</v>
      </c>
      <c r="D143" s="8">
        <v>221.44414499999999</v>
      </c>
      <c r="E143" s="3">
        <v>3.5007111E-2</v>
      </c>
      <c r="F143" s="7">
        <v>1E-3</v>
      </c>
      <c r="G143" s="7">
        <v>2.7699999999999999E-2</v>
      </c>
      <c r="H143" s="9">
        <v>27.5</v>
      </c>
      <c r="I143" s="9">
        <v>1.6</v>
      </c>
      <c r="J143" s="1">
        <v>66.3</v>
      </c>
    </row>
    <row r="144" spans="1:10" x14ac:dyDescent="0.2">
      <c r="A144">
        <v>219</v>
      </c>
      <c r="B144" s="7" t="s">
        <v>982</v>
      </c>
      <c r="C144" s="7" t="s">
        <v>30</v>
      </c>
      <c r="D144" s="8">
        <v>48.432812999999996</v>
      </c>
      <c r="E144" s="3">
        <v>5.6451445000000003E-2</v>
      </c>
      <c r="F144" s="7">
        <v>1E-3</v>
      </c>
      <c r="G144" s="7">
        <v>7.3299999999999997E-3</v>
      </c>
      <c r="H144" s="9">
        <v>17.495519999999999</v>
      </c>
      <c r="I144" s="9">
        <v>0.68275200000000003</v>
      </c>
      <c r="J144" s="1">
        <v>9.4295099150000006</v>
      </c>
    </row>
    <row r="145" spans="1:10" x14ac:dyDescent="0.2">
      <c r="A145">
        <v>641</v>
      </c>
      <c r="B145" s="7" t="s">
        <v>983</v>
      </c>
      <c r="C145" s="7" t="s">
        <v>669</v>
      </c>
      <c r="D145" s="8">
        <v>808.07687999999996</v>
      </c>
      <c r="E145" s="3">
        <v>5.0379952355336974E-2</v>
      </c>
      <c r="F145" s="7">
        <v>1.57E-3</v>
      </c>
      <c r="G145" s="7">
        <v>2.366E-2</v>
      </c>
      <c r="H145" s="9">
        <v>51.724559999999997</v>
      </c>
      <c r="I145" s="9">
        <v>1.2527280000000001</v>
      </c>
      <c r="J145" s="1">
        <v>103</v>
      </c>
    </row>
    <row r="146" spans="1:10" x14ac:dyDescent="0.2">
      <c r="A146">
        <v>670</v>
      </c>
      <c r="B146" s="7" t="s">
        <v>557</v>
      </c>
      <c r="C146" s="7" t="s">
        <v>502</v>
      </c>
      <c r="D146" s="8">
        <v>9.3757637999999996</v>
      </c>
      <c r="E146" s="3">
        <v>0.75974025999999995</v>
      </c>
      <c r="F146" s="7">
        <v>1.95E-2</v>
      </c>
      <c r="G146" s="7">
        <v>1.4E-3</v>
      </c>
      <c r="H146" s="9">
        <v>2.8651200000000001</v>
      </c>
      <c r="I146" s="9">
        <v>0.09</v>
      </c>
      <c r="J146" s="3">
        <v>2.6051498864640005E-2</v>
      </c>
    </row>
    <row r="147" spans="1:10" x14ac:dyDescent="0.2">
      <c r="A147">
        <v>668</v>
      </c>
      <c r="B147" s="7" t="s">
        <v>557</v>
      </c>
      <c r="C147" s="7" t="s">
        <v>505</v>
      </c>
      <c r="D147" s="8">
        <v>20.642220299999998</v>
      </c>
      <c r="E147" s="3">
        <v>2.497427101</v>
      </c>
      <c r="F147" s="7">
        <v>1.6799999999999999E-2</v>
      </c>
      <c r="G147" s="7">
        <v>5.2999999999999998E-4</v>
      </c>
      <c r="H147" s="9">
        <v>3.0784799999999999</v>
      </c>
      <c r="I147" s="9">
        <v>0.13</v>
      </c>
      <c r="J147" s="1">
        <v>0.13988522216448004</v>
      </c>
    </row>
    <row r="148" spans="1:10" x14ac:dyDescent="0.2">
      <c r="A148">
        <v>672</v>
      </c>
      <c r="B148" s="7" t="s">
        <v>557</v>
      </c>
      <c r="C148" s="7" t="s">
        <v>501</v>
      </c>
      <c r="D148" s="8">
        <v>40.662842999999995</v>
      </c>
      <c r="E148" s="3">
        <v>2.5588516750000001</v>
      </c>
      <c r="F148" s="7">
        <v>1.9099999999999999E-2</v>
      </c>
      <c r="G148" s="7">
        <v>9.5E-4</v>
      </c>
      <c r="H148" s="9">
        <v>3.3528000000000002</v>
      </c>
      <c r="I148" s="9">
        <v>0.21</v>
      </c>
      <c r="J148" s="1">
        <v>0.12006342955008002</v>
      </c>
    </row>
    <row r="149" spans="1:10" x14ac:dyDescent="0.2">
      <c r="A149">
        <v>669</v>
      </c>
      <c r="B149" s="7" t="s">
        <v>557</v>
      </c>
      <c r="C149" s="7" t="s">
        <v>504</v>
      </c>
      <c r="D149" s="8">
        <v>17.1198339</v>
      </c>
      <c r="E149" s="3">
        <v>3.5883838379999999</v>
      </c>
      <c r="F149" s="7">
        <v>1.9599999999999999E-2</v>
      </c>
      <c r="G149" s="7">
        <v>9.6000000000000002E-4</v>
      </c>
      <c r="H149" s="9">
        <v>1.9202399999999999</v>
      </c>
      <c r="I149" s="9">
        <v>0.28999999999999998</v>
      </c>
      <c r="J149" s="3">
        <v>4.1908932956160008E-2</v>
      </c>
    </row>
    <row r="150" spans="1:10" x14ac:dyDescent="0.2">
      <c r="A150">
        <v>660</v>
      </c>
      <c r="B150" s="7" t="s">
        <v>557</v>
      </c>
      <c r="C150" s="7" t="s">
        <v>654</v>
      </c>
      <c r="D150" s="8">
        <v>22.299813899999997</v>
      </c>
      <c r="E150" s="3">
        <v>2.4334062272206607</v>
      </c>
      <c r="F150" s="7">
        <v>2.5399999999999999E-2</v>
      </c>
      <c r="G150" s="7">
        <v>2.9099999999999998E-3</v>
      </c>
      <c r="H150" s="9">
        <v>4.8</v>
      </c>
      <c r="I150" s="9">
        <v>0.46</v>
      </c>
      <c r="J150" s="1">
        <v>0.19</v>
      </c>
    </row>
    <row r="151" spans="1:10" x14ac:dyDescent="0.2">
      <c r="A151">
        <v>661</v>
      </c>
      <c r="B151" s="7" t="s">
        <v>557</v>
      </c>
      <c r="C151" s="7" t="s">
        <v>655</v>
      </c>
      <c r="D151" s="8">
        <v>82.361682000000002</v>
      </c>
      <c r="E151" s="3">
        <v>0.82594696969696979</v>
      </c>
      <c r="F151" s="7">
        <v>8.8999999999999999E-3</v>
      </c>
      <c r="G151" s="7">
        <v>3.2000000000000002E-3</v>
      </c>
      <c r="H151" s="9">
        <v>9.6</v>
      </c>
      <c r="I151" s="9">
        <v>0.49</v>
      </c>
      <c r="J151" s="1">
        <v>0.4</v>
      </c>
    </row>
    <row r="152" spans="1:10" x14ac:dyDescent="0.2">
      <c r="A152">
        <v>662</v>
      </c>
      <c r="B152" s="7" t="s">
        <v>557</v>
      </c>
      <c r="C152" s="7" t="s">
        <v>495</v>
      </c>
      <c r="D152" s="8">
        <v>282.30890999999997</v>
      </c>
      <c r="E152" s="3">
        <v>0.27468805699999999</v>
      </c>
      <c r="F152" s="7">
        <v>6.8999999999999999E-3</v>
      </c>
      <c r="G152" s="7">
        <v>1.0200000000000001E-2</v>
      </c>
      <c r="H152" s="9">
        <v>4.8768000000000002</v>
      </c>
      <c r="I152" s="9">
        <v>0.67</v>
      </c>
      <c r="J152" s="1">
        <v>0.99108963072000011</v>
      </c>
    </row>
    <row r="153" spans="1:10" x14ac:dyDescent="0.2">
      <c r="A153">
        <v>663</v>
      </c>
      <c r="B153" s="7" t="s">
        <v>557</v>
      </c>
      <c r="C153" s="7" t="s">
        <v>500</v>
      </c>
      <c r="D153" s="8">
        <v>62.159759999999991</v>
      </c>
      <c r="E153" s="3">
        <v>8.7272727270000008</v>
      </c>
      <c r="F153" s="7">
        <v>1.1599999999999999E-2</v>
      </c>
      <c r="G153" s="7">
        <v>5.8E-4</v>
      </c>
      <c r="H153" s="9">
        <v>3.048</v>
      </c>
      <c r="I153" s="9">
        <v>0.72</v>
      </c>
      <c r="J153" s="1">
        <v>0.58899040911360012</v>
      </c>
    </row>
    <row r="154" spans="1:10" x14ac:dyDescent="0.2">
      <c r="A154">
        <v>671</v>
      </c>
      <c r="B154" s="7" t="s">
        <v>557</v>
      </c>
      <c r="C154" s="7" t="s">
        <v>656</v>
      </c>
      <c r="D154" s="8">
        <v>113.95956</v>
      </c>
      <c r="E154" s="3">
        <v>1.9318181818181821</v>
      </c>
      <c r="F154" s="7">
        <v>8.5000000000000006E-3</v>
      </c>
      <c r="G154" s="7">
        <v>1.92E-3</v>
      </c>
      <c r="H154" s="9">
        <v>4.0999999999999996</v>
      </c>
      <c r="I154" s="9">
        <v>0.72</v>
      </c>
      <c r="J154" s="1">
        <v>0.12</v>
      </c>
    </row>
    <row r="155" spans="1:10" x14ac:dyDescent="0.2">
      <c r="A155">
        <v>658</v>
      </c>
      <c r="B155" s="7" t="s">
        <v>557</v>
      </c>
      <c r="C155" s="7" t="s">
        <v>657</v>
      </c>
      <c r="D155" s="8">
        <v>266.76896999999997</v>
      </c>
      <c r="E155" s="3">
        <v>0.13614821197759586</v>
      </c>
      <c r="F155" s="7">
        <v>5.9999999999999995E-4</v>
      </c>
      <c r="G155" s="7">
        <v>2.1099999999999999E-3</v>
      </c>
      <c r="H155" s="9">
        <v>15.8</v>
      </c>
      <c r="I155" s="9">
        <v>0.79</v>
      </c>
      <c r="J155" s="1">
        <v>0.63</v>
      </c>
    </row>
    <row r="156" spans="1:10" x14ac:dyDescent="0.2">
      <c r="A156">
        <v>659</v>
      </c>
      <c r="B156" s="7" t="s">
        <v>557</v>
      </c>
      <c r="C156" s="7" t="s">
        <v>658</v>
      </c>
      <c r="D156" s="8">
        <v>23.8538079</v>
      </c>
      <c r="E156" s="3">
        <v>1.2617595612915427</v>
      </c>
      <c r="F156" s="7">
        <v>1.5699999999999999E-2</v>
      </c>
      <c r="G156" s="7">
        <v>6.4099999999999999E-3</v>
      </c>
      <c r="H156" s="9">
        <v>6.5</v>
      </c>
      <c r="I156" s="9">
        <v>0.85</v>
      </c>
      <c r="J156" s="1">
        <v>0.47</v>
      </c>
    </row>
    <row r="157" spans="1:10" x14ac:dyDescent="0.2">
      <c r="A157">
        <v>673</v>
      </c>
      <c r="B157" s="7" t="s">
        <v>557</v>
      </c>
      <c r="C157" s="7" t="s">
        <v>659</v>
      </c>
      <c r="D157" s="8">
        <v>125.35551599999998</v>
      </c>
      <c r="E157" s="3">
        <v>1.2569415081042989</v>
      </c>
      <c r="F157" s="7">
        <v>4.8999999999999998E-3</v>
      </c>
      <c r="G157" s="7">
        <v>2.15E-3</v>
      </c>
      <c r="H157" s="9">
        <v>10.1</v>
      </c>
      <c r="I157" s="9">
        <v>0.91</v>
      </c>
      <c r="J157" s="1">
        <v>0.68</v>
      </c>
    </row>
    <row r="158" spans="1:10" x14ac:dyDescent="0.2">
      <c r="A158">
        <v>674</v>
      </c>
      <c r="B158" s="7" t="s">
        <v>557</v>
      </c>
      <c r="C158" s="7" t="s">
        <v>660</v>
      </c>
      <c r="D158" s="8">
        <v>678.57737999999995</v>
      </c>
      <c r="E158" s="3">
        <v>0.95042790247053133</v>
      </c>
      <c r="F158" s="7">
        <v>8.0999999999999996E-3</v>
      </c>
      <c r="G158" s="7">
        <v>5.6299999999999996E-3</v>
      </c>
      <c r="H158" s="9">
        <v>14.6</v>
      </c>
      <c r="I158" s="9">
        <v>1.0900000000000001</v>
      </c>
      <c r="J158" s="1">
        <v>1.22</v>
      </c>
    </row>
    <row r="159" spans="1:10" x14ac:dyDescent="0.2">
      <c r="A159">
        <v>664</v>
      </c>
      <c r="B159" s="7" t="s">
        <v>557</v>
      </c>
      <c r="C159" s="7" t="s">
        <v>494</v>
      </c>
      <c r="D159" s="8">
        <v>365.18858999999998</v>
      </c>
      <c r="E159" s="3">
        <v>0.64143161699999995</v>
      </c>
      <c r="F159" s="7">
        <v>7.4000000000000003E-3</v>
      </c>
      <c r="G159" s="7">
        <v>8.6700000000000006E-3</v>
      </c>
      <c r="H159" s="9">
        <v>11.5824</v>
      </c>
      <c r="I159" s="9">
        <v>1.24</v>
      </c>
      <c r="J159" s="1">
        <v>4.8138639206400011</v>
      </c>
    </row>
    <row r="160" spans="1:10" x14ac:dyDescent="0.2">
      <c r="A160">
        <v>667</v>
      </c>
      <c r="B160" s="7" t="s">
        <v>557</v>
      </c>
      <c r="C160" s="7" t="s">
        <v>661</v>
      </c>
      <c r="D160" s="8">
        <v>458.42822999999999</v>
      </c>
      <c r="E160" s="3">
        <v>0.57598541809068127</v>
      </c>
      <c r="F160" s="7">
        <v>2.3999999999999998E-3</v>
      </c>
      <c r="G160" s="7">
        <v>3.9899999999999996E-3</v>
      </c>
      <c r="H160" s="9">
        <v>16.8</v>
      </c>
      <c r="I160" s="9">
        <v>1.58</v>
      </c>
      <c r="J160" s="1">
        <v>2.15</v>
      </c>
    </row>
    <row r="161" spans="1:17" x14ac:dyDescent="0.2">
      <c r="A161">
        <v>666</v>
      </c>
      <c r="B161" s="7" t="s">
        <v>557</v>
      </c>
      <c r="C161" s="7" t="s">
        <v>503</v>
      </c>
      <c r="D161" s="8">
        <v>660.44745</v>
      </c>
      <c r="E161" s="3">
        <v>1.7444941220000001</v>
      </c>
      <c r="F161" s="7">
        <v>4.8999999999999998E-3</v>
      </c>
      <c r="G161" s="7">
        <v>3.6600000000000001E-3</v>
      </c>
      <c r="H161" s="9">
        <v>5.1511199999999997</v>
      </c>
      <c r="I161" s="9">
        <v>2.15</v>
      </c>
      <c r="J161" s="1">
        <v>1.5857434091520002</v>
      </c>
    </row>
    <row r="162" spans="1:17" x14ac:dyDescent="0.2">
      <c r="A162">
        <v>665</v>
      </c>
      <c r="B162" s="7" t="s">
        <v>557</v>
      </c>
      <c r="C162" s="7" t="s">
        <v>662</v>
      </c>
      <c r="D162" s="8">
        <v>1688.6734799999999</v>
      </c>
      <c r="E162" s="3">
        <v>0.45114244044725321</v>
      </c>
      <c r="F162" s="7">
        <v>2.3999999999999998E-3</v>
      </c>
      <c r="G162" s="7">
        <v>7.4800000000000005E-3</v>
      </c>
      <c r="H162" s="9">
        <v>16.7</v>
      </c>
      <c r="I162" s="9">
        <v>2.3199999999999998</v>
      </c>
      <c r="J162" s="1">
        <v>4.7300000000000004</v>
      </c>
    </row>
    <row r="163" spans="1:17" x14ac:dyDescent="0.2">
      <c r="A163">
        <v>684</v>
      </c>
      <c r="B163" s="7" t="s">
        <v>600</v>
      </c>
      <c r="C163" s="7" t="s">
        <v>602</v>
      </c>
      <c r="D163" s="8">
        <v>181.29929999999999</v>
      </c>
      <c r="E163" s="3">
        <v>0.25737373737373737</v>
      </c>
      <c r="F163" s="7">
        <v>1.5599999999999999E-2</v>
      </c>
      <c r="G163" s="7">
        <v>1.7999999999999999E-2</v>
      </c>
      <c r="H163" s="9">
        <v>12</v>
      </c>
      <c r="I163" s="9">
        <v>0.49</v>
      </c>
      <c r="J163" s="1">
        <v>8.5</v>
      </c>
    </row>
    <row r="164" spans="1:17" x14ac:dyDescent="0.2">
      <c r="A164">
        <v>679</v>
      </c>
      <c r="B164" s="7" t="s">
        <v>600</v>
      </c>
      <c r="C164" s="7" t="s">
        <v>601</v>
      </c>
      <c r="D164" s="8">
        <v>5091.9203399999997</v>
      </c>
      <c r="E164" s="3">
        <v>0.12242424242424242</v>
      </c>
      <c r="F164" s="7">
        <v>4.1999999999999997E-3</v>
      </c>
      <c r="G164" s="7">
        <v>2.1000000000000001E-2</v>
      </c>
      <c r="H164" s="9">
        <v>152</v>
      </c>
      <c r="I164" s="9">
        <v>1.01</v>
      </c>
      <c r="J164" s="1">
        <v>510</v>
      </c>
    </row>
    <row r="165" spans="1:17" x14ac:dyDescent="0.2">
      <c r="A165">
        <v>678</v>
      </c>
      <c r="B165" s="7" t="s">
        <v>600</v>
      </c>
      <c r="C165" s="7" t="s">
        <v>606</v>
      </c>
      <c r="D165" s="8">
        <v>2437.1805899999999</v>
      </c>
      <c r="E165" s="3">
        <v>6.6698564593301438E-2</v>
      </c>
      <c r="F165" s="7">
        <v>1.6999999999999999E-3</v>
      </c>
      <c r="G165" s="7">
        <v>1.9E-2</v>
      </c>
      <c r="H165" s="9">
        <v>68</v>
      </c>
      <c r="I165" s="9">
        <v>1.23</v>
      </c>
      <c r="J165" s="1">
        <v>163</v>
      </c>
    </row>
    <row r="166" spans="1:17" x14ac:dyDescent="0.2">
      <c r="A166">
        <v>681</v>
      </c>
      <c r="B166" s="7" t="s">
        <v>600</v>
      </c>
      <c r="C166" s="7" t="s">
        <v>738</v>
      </c>
      <c r="D166" s="8">
        <v>2279.1911999999998</v>
      </c>
      <c r="E166" s="3">
        <v>0.12121212121212123</v>
      </c>
      <c r="F166" s="7">
        <v>4.0000000000000001E-3</v>
      </c>
      <c r="G166" s="7">
        <v>0.03</v>
      </c>
      <c r="H166" s="9">
        <v>46</v>
      </c>
      <c r="I166" s="9">
        <v>1.5</v>
      </c>
      <c r="J166" s="1">
        <v>199</v>
      </c>
    </row>
    <row r="167" spans="1:17" x14ac:dyDescent="0.2">
      <c r="A167">
        <v>677</v>
      </c>
      <c r="B167" s="7" t="s">
        <v>600</v>
      </c>
      <c r="C167" s="7" t="s">
        <v>520</v>
      </c>
      <c r="D167" s="8">
        <v>5128.1801999999998</v>
      </c>
      <c r="E167" s="3">
        <v>1.0409381820000001</v>
      </c>
      <c r="F167" s="7">
        <v>6.9999999999999999E-4</v>
      </c>
      <c r="G167" s="7">
        <v>1E-3</v>
      </c>
      <c r="H167" s="9">
        <f>280*0.3048</f>
        <v>85.344000000000008</v>
      </c>
      <c r="I167" s="9">
        <v>2.4500000000000002</v>
      </c>
      <c r="J167" s="1">
        <v>258</v>
      </c>
    </row>
    <row r="168" spans="1:17" x14ac:dyDescent="0.2">
      <c r="A168">
        <v>683</v>
      </c>
      <c r="B168" s="7" t="s">
        <v>600</v>
      </c>
      <c r="C168" s="7" t="s">
        <v>605</v>
      </c>
      <c r="D168" s="8">
        <v>5620.2782999999999</v>
      </c>
      <c r="E168" s="3">
        <v>7.1953578336557064E-2</v>
      </c>
      <c r="F168" s="7">
        <v>8.0000000000000004E-4</v>
      </c>
      <c r="G168" s="7">
        <v>1.8800000000000001E-2</v>
      </c>
      <c r="H168" s="9">
        <v>99</v>
      </c>
      <c r="I168" s="9">
        <v>2.79</v>
      </c>
      <c r="J168" s="1">
        <v>368</v>
      </c>
    </row>
    <row r="169" spans="1:17" x14ac:dyDescent="0.2">
      <c r="A169">
        <v>680</v>
      </c>
      <c r="B169" s="7" t="s">
        <v>600</v>
      </c>
      <c r="C169" s="7" t="s">
        <v>603</v>
      </c>
      <c r="D169" s="8">
        <v>1714.5733799999998</v>
      </c>
      <c r="E169" s="3">
        <v>0.36996047430830037</v>
      </c>
      <c r="F169" s="7">
        <v>2E-3</v>
      </c>
      <c r="G169" s="7">
        <v>1.15E-2</v>
      </c>
      <c r="H169" s="9">
        <v>27</v>
      </c>
      <c r="I169" s="9">
        <v>3.51</v>
      </c>
      <c r="J169" s="1">
        <v>141</v>
      </c>
    </row>
    <row r="170" spans="1:17" x14ac:dyDescent="0.2">
      <c r="A170">
        <v>682</v>
      </c>
      <c r="B170" s="7" t="s">
        <v>600</v>
      </c>
      <c r="C170" s="7" t="s">
        <v>607</v>
      </c>
      <c r="D170" s="8">
        <v>922.03643999999997</v>
      </c>
      <c r="E170" s="3">
        <v>0.31515151515151513</v>
      </c>
      <c r="F170" s="7">
        <v>2E-3</v>
      </c>
      <c r="G170" s="7">
        <v>1.35E-2</v>
      </c>
      <c r="H170" s="9">
        <v>37</v>
      </c>
      <c r="I170" s="9">
        <v>3.51</v>
      </c>
      <c r="J170" s="1">
        <v>73</v>
      </c>
    </row>
    <row r="171" spans="1:17" x14ac:dyDescent="0.2">
      <c r="A171">
        <v>686</v>
      </c>
      <c r="B171" s="7" t="s">
        <v>600</v>
      </c>
      <c r="C171" s="7" t="s">
        <v>604</v>
      </c>
      <c r="D171" s="8">
        <v>516444.00599999994</v>
      </c>
      <c r="E171" s="3">
        <v>0.15992763455450021</v>
      </c>
      <c r="F171" s="7">
        <v>4.0000000000000002E-4</v>
      </c>
      <c r="G171" s="7">
        <v>1.34E-2</v>
      </c>
      <c r="H171" s="9">
        <v>594</v>
      </c>
      <c r="I171" s="9">
        <v>8.84</v>
      </c>
      <c r="J171" s="1">
        <v>11553</v>
      </c>
    </row>
    <row r="172" spans="1:17" x14ac:dyDescent="0.2">
      <c r="A172">
        <v>685</v>
      </c>
      <c r="B172" s="7" t="s">
        <v>600</v>
      </c>
      <c r="C172" s="7" t="s">
        <v>663</v>
      </c>
      <c r="D172" s="8">
        <v>71224.724999999991</v>
      </c>
      <c r="E172" s="3">
        <v>15.606060606060606</v>
      </c>
      <c r="F172" s="7">
        <v>1E-4</v>
      </c>
      <c r="G172" s="7">
        <v>2.0000000000000002E-5</v>
      </c>
      <c r="H172" s="9">
        <v>196.6</v>
      </c>
      <c r="I172" s="9">
        <v>5.15</v>
      </c>
      <c r="J172" s="1">
        <v>2265.35</v>
      </c>
      <c r="N172" s="1"/>
      <c r="P172" s="1"/>
      <c r="Q172" s="2"/>
    </row>
    <row r="173" spans="1:17" x14ac:dyDescent="0.2">
      <c r="A173">
        <v>676</v>
      </c>
      <c r="B173" s="7" t="s">
        <v>984</v>
      </c>
      <c r="C173" s="7" t="s">
        <v>734</v>
      </c>
      <c r="D173" s="8">
        <v>1605.7937999999999</v>
      </c>
      <c r="E173" s="3">
        <f>(F173*I173)/(1.65*G173)</f>
        <v>0.13844155844155845</v>
      </c>
      <c r="F173" s="7">
        <v>4.1000000000000003E-3</v>
      </c>
      <c r="G173" s="10">
        <v>2.1000000000000001E-2</v>
      </c>
      <c r="H173" s="9">
        <v>61</v>
      </c>
      <c r="I173" s="9">
        <v>1.17</v>
      </c>
      <c r="J173" s="1">
        <v>127.4</v>
      </c>
    </row>
    <row r="174" spans="1:17" x14ac:dyDescent="0.2">
      <c r="A174">
        <v>704</v>
      </c>
      <c r="B174" s="7" t="s">
        <v>536</v>
      </c>
      <c r="C174" s="7" t="s">
        <v>576</v>
      </c>
      <c r="D174" s="8">
        <v>6.4749749999999997</v>
      </c>
      <c r="E174" s="3">
        <v>0.40626959247648903</v>
      </c>
      <c r="F174" s="7">
        <v>8.1000000000000003E-2</v>
      </c>
      <c r="G174" s="7">
        <v>2.9000000000000001E-2</v>
      </c>
      <c r="H174" s="9">
        <v>5</v>
      </c>
      <c r="I174" s="9">
        <v>0.24</v>
      </c>
      <c r="J174" s="1">
        <v>1.52</v>
      </c>
    </row>
    <row r="175" spans="1:17" x14ac:dyDescent="0.2">
      <c r="A175">
        <v>701</v>
      </c>
      <c r="B175" s="7" t="s">
        <v>536</v>
      </c>
      <c r="C175" s="7" t="s">
        <v>596</v>
      </c>
      <c r="D175" s="8">
        <v>8.5469669999999986</v>
      </c>
      <c r="E175" s="3">
        <v>3.5064935064935063E-3</v>
      </c>
      <c r="F175" s="7">
        <v>8.9999999999999998E-4</v>
      </c>
      <c r="G175" s="7">
        <v>4.2000000000000003E-2</v>
      </c>
      <c r="H175" s="9">
        <v>5</v>
      </c>
      <c r="I175" s="9">
        <v>0.27</v>
      </c>
      <c r="J175" s="1">
        <v>1.7</v>
      </c>
    </row>
    <row r="176" spans="1:17" x14ac:dyDescent="0.2">
      <c r="A176">
        <v>692</v>
      </c>
      <c r="B176" s="7" t="s">
        <v>536</v>
      </c>
      <c r="C176" s="7" t="s">
        <v>57</v>
      </c>
      <c r="D176" s="8">
        <v>16.2910371</v>
      </c>
      <c r="E176" s="3">
        <v>0.2556163636363637</v>
      </c>
      <c r="F176" s="7">
        <v>3.6900000000000002E-2</v>
      </c>
      <c r="G176" s="7">
        <v>2.4E-2</v>
      </c>
      <c r="H176" s="9">
        <v>2.4384000000000001</v>
      </c>
      <c r="I176" s="9">
        <v>0.27432000000000001</v>
      </c>
      <c r="J176" s="1">
        <v>1.5092879233536001</v>
      </c>
    </row>
    <row r="177" spans="1:10" x14ac:dyDescent="0.2">
      <c r="A177">
        <v>699</v>
      </c>
      <c r="B177" s="7" t="s">
        <v>536</v>
      </c>
      <c r="C177" s="7" t="s">
        <v>591</v>
      </c>
      <c r="D177" s="8">
        <v>84.433673999999996</v>
      </c>
      <c r="E177" s="3">
        <v>0.1244019138755981</v>
      </c>
      <c r="F177" s="7">
        <v>1.2999999999999999E-2</v>
      </c>
      <c r="G177" s="7">
        <v>1.9E-2</v>
      </c>
      <c r="H177" s="9">
        <v>3</v>
      </c>
      <c r="I177" s="9">
        <v>0.3</v>
      </c>
      <c r="J177" s="1">
        <v>0.53500000000000003</v>
      </c>
    </row>
    <row r="178" spans="1:10" x14ac:dyDescent="0.2">
      <c r="A178">
        <v>711</v>
      </c>
      <c r="B178" s="7" t="s">
        <v>536</v>
      </c>
      <c r="C178" s="7" t="s">
        <v>595</v>
      </c>
      <c r="D178" s="8">
        <v>81.843683999999996</v>
      </c>
      <c r="E178" s="3">
        <v>0.10993657505285415</v>
      </c>
      <c r="F178" s="7">
        <v>2.5999999999999999E-2</v>
      </c>
      <c r="G178" s="7">
        <v>4.2999999999999997E-2</v>
      </c>
      <c r="H178" s="9">
        <v>6</v>
      </c>
      <c r="I178" s="9">
        <v>0.3</v>
      </c>
      <c r="J178" s="1">
        <v>3.4</v>
      </c>
    </row>
    <row r="179" spans="1:10" x14ac:dyDescent="0.2">
      <c r="A179">
        <v>689</v>
      </c>
      <c r="B179" s="7" t="s">
        <v>536</v>
      </c>
      <c r="C179" s="7" t="s">
        <v>588</v>
      </c>
      <c r="D179" s="8">
        <v>24.086907</v>
      </c>
      <c r="E179" s="3">
        <v>0.2950819672131148</v>
      </c>
      <c r="F179" s="7">
        <v>4.9500000000000002E-2</v>
      </c>
      <c r="G179" s="7">
        <v>3.0499999999999999E-2</v>
      </c>
      <c r="H179" s="9">
        <v>13</v>
      </c>
      <c r="I179" s="9">
        <v>0.3</v>
      </c>
      <c r="J179" s="1">
        <v>5.24</v>
      </c>
    </row>
    <row r="180" spans="1:10" x14ac:dyDescent="0.2">
      <c r="A180">
        <v>715</v>
      </c>
      <c r="B180" s="7" t="s">
        <v>536</v>
      </c>
      <c r="C180" s="7" t="s">
        <v>577</v>
      </c>
      <c r="D180" s="8">
        <v>75.368708999999996</v>
      </c>
      <c r="E180" s="3">
        <v>9.9990064580228549E-2</v>
      </c>
      <c r="F180" s="7">
        <v>1.4800000000000001E-2</v>
      </c>
      <c r="G180" s="7">
        <v>3.0499999999999999E-2</v>
      </c>
      <c r="H180" s="9">
        <v>12</v>
      </c>
      <c r="I180" s="9">
        <v>0.34</v>
      </c>
      <c r="J180" s="1">
        <v>7.73</v>
      </c>
    </row>
    <row r="181" spans="1:10" x14ac:dyDescent="0.2">
      <c r="A181">
        <v>720</v>
      </c>
      <c r="B181" s="7" t="s">
        <v>536</v>
      </c>
      <c r="C181" s="7" t="s">
        <v>585</v>
      </c>
      <c r="D181" s="8">
        <v>15.798938999999997</v>
      </c>
      <c r="E181" s="3">
        <v>0.49795008912655964</v>
      </c>
      <c r="F181" s="7">
        <v>7.5499999999999998E-2</v>
      </c>
      <c r="G181" s="7">
        <v>3.4000000000000002E-2</v>
      </c>
      <c r="H181" s="9">
        <v>2</v>
      </c>
      <c r="I181" s="9">
        <v>0.37</v>
      </c>
      <c r="J181" s="1">
        <v>1.9</v>
      </c>
    </row>
    <row r="182" spans="1:10" x14ac:dyDescent="0.2">
      <c r="A182">
        <v>707</v>
      </c>
      <c r="B182" s="7" t="s">
        <v>536</v>
      </c>
      <c r="C182" s="7" t="s">
        <v>592</v>
      </c>
      <c r="D182" s="8">
        <v>220.14914999999999</v>
      </c>
      <c r="E182" s="3">
        <v>0.45617316017316012</v>
      </c>
      <c r="F182" s="7">
        <v>3.56E-2</v>
      </c>
      <c r="G182" s="7">
        <v>1.7500000000000002E-2</v>
      </c>
      <c r="H182" s="9">
        <v>7</v>
      </c>
      <c r="I182" s="9">
        <v>0.37</v>
      </c>
      <c r="J182" s="1">
        <v>2.42</v>
      </c>
    </row>
    <row r="183" spans="1:10" x14ac:dyDescent="0.2">
      <c r="A183">
        <v>693</v>
      </c>
      <c r="B183" s="7" t="s">
        <v>536</v>
      </c>
      <c r="C183" s="7" t="s">
        <v>569</v>
      </c>
      <c r="D183" s="8">
        <v>45.324824999999997</v>
      </c>
      <c r="E183" s="3">
        <v>0.33024793388429752</v>
      </c>
      <c r="F183" s="7">
        <v>1.6199999999999999E-2</v>
      </c>
      <c r="G183" s="7">
        <v>1.0999999999999999E-2</v>
      </c>
      <c r="H183" s="9">
        <v>8</v>
      </c>
      <c r="I183" s="9">
        <v>0.37</v>
      </c>
      <c r="J183" s="1">
        <v>5.5</v>
      </c>
    </row>
    <row r="184" spans="1:10" x14ac:dyDescent="0.2">
      <c r="A184">
        <v>705</v>
      </c>
      <c r="B184" s="7" t="s">
        <v>536</v>
      </c>
      <c r="C184" s="7" t="s">
        <v>574</v>
      </c>
      <c r="D184" s="8">
        <v>19.735723799999999</v>
      </c>
      <c r="E184" s="3">
        <v>0.42356902356902354</v>
      </c>
      <c r="F184" s="7">
        <v>5.0999999999999997E-2</v>
      </c>
      <c r="G184" s="7">
        <v>2.7E-2</v>
      </c>
      <c r="H184" s="9">
        <v>9</v>
      </c>
      <c r="I184" s="9">
        <v>0.37</v>
      </c>
      <c r="J184" s="1">
        <v>6.29</v>
      </c>
    </row>
    <row r="185" spans="1:10" x14ac:dyDescent="0.2">
      <c r="A185">
        <v>688</v>
      </c>
      <c r="B185" s="7" t="s">
        <v>536</v>
      </c>
      <c r="C185" s="7" t="s">
        <v>568</v>
      </c>
      <c r="D185" s="8">
        <v>38.849849999999996</v>
      </c>
      <c r="E185" s="3">
        <v>0.12394490358126721</v>
      </c>
      <c r="F185" s="7">
        <v>1.52E-2</v>
      </c>
      <c r="G185" s="7">
        <v>2.75E-2</v>
      </c>
      <c r="H185" s="9">
        <v>10</v>
      </c>
      <c r="I185" s="9">
        <v>0.37</v>
      </c>
      <c r="J185" s="1">
        <v>5.5</v>
      </c>
    </row>
    <row r="186" spans="1:10" x14ac:dyDescent="0.2">
      <c r="A186">
        <v>714</v>
      </c>
      <c r="B186" s="7" t="s">
        <v>536</v>
      </c>
      <c r="C186" s="7" t="s">
        <v>575</v>
      </c>
      <c r="D186" s="8">
        <v>58.274774999999998</v>
      </c>
      <c r="E186" s="3">
        <v>6.834054834054834E-2</v>
      </c>
      <c r="F186" s="7">
        <v>1.2800000000000001E-2</v>
      </c>
      <c r="G186" s="7">
        <v>4.2000000000000003E-2</v>
      </c>
      <c r="H186" s="9">
        <v>10</v>
      </c>
      <c r="I186" s="9">
        <v>0.37</v>
      </c>
      <c r="J186" s="1">
        <v>5.83</v>
      </c>
    </row>
    <row r="187" spans="1:10" x14ac:dyDescent="0.2">
      <c r="A187">
        <v>700</v>
      </c>
      <c r="B187" s="7" t="s">
        <v>536</v>
      </c>
      <c r="C187" s="7" t="s">
        <v>589</v>
      </c>
      <c r="D187" s="8">
        <v>14.244945</v>
      </c>
      <c r="E187" s="3">
        <v>0.6184291898577613</v>
      </c>
      <c r="F187" s="7">
        <v>6.25E-2</v>
      </c>
      <c r="G187" s="7">
        <v>2.4500000000000001E-2</v>
      </c>
      <c r="H187" s="9">
        <v>3</v>
      </c>
      <c r="I187" s="9">
        <v>0.4</v>
      </c>
      <c r="J187" s="1">
        <v>2.25</v>
      </c>
    </row>
    <row r="188" spans="1:10" x14ac:dyDescent="0.2">
      <c r="A188">
        <v>703</v>
      </c>
      <c r="B188" s="7" t="s">
        <v>536</v>
      </c>
      <c r="C188" s="7" t="s">
        <v>587</v>
      </c>
      <c r="D188" s="8">
        <v>47.655815999999994</v>
      </c>
      <c r="E188" s="3">
        <v>0.35972629521016619</v>
      </c>
      <c r="F188" s="7">
        <v>4.5999999999999999E-2</v>
      </c>
      <c r="G188" s="7">
        <v>3.1E-2</v>
      </c>
      <c r="H188" s="9">
        <v>13</v>
      </c>
      <c r="I188" s="9">
        <v>0.4</v>
      </c>
      <c r="J188" s="1">
        <v>8.92</v>
      </c>
    </row>
    <row r="189" spans="1:10" x14ac:dyDescent="0.2">
      <c r="A189">
        <v>698</v>
      </c>
      <c r="B189" s="7" t="s">
        <v>536</v>
      </c>
      <c r="C189" s="7" t="s">
        <v>44</v>
      </c>
      <c r="D189" s="8">
        <v>15.798938999999997</v>
      </c>
      <c r="E189" s="3">
        <v>0.9295953079178888</v>
      </c>
      <c r="F189" s="7">
        <v>5.2000000000000005E-2</v>
      </c>
      <c r="G189" s="7">
        <v>1.55E-2</v>
      </c>
      <c r="H189" s="9">
        <v>2.7432000000000003</v>
      </c>
      <c r="I189" s="9">
        <v>0.45720000000000005</v>
      </c>
      <c r="J189" s="1">
        <v>2.7523974887424005</v>
      </c>
    </row>
    <row r="190" spans="1:10" x14ac:dyDescent="0.2">
      <c r="A190">
        <v>691</v>
      </c>
      <c r="B190" s="7" t="s">
        <v>536</v>
      </c>
      <c r="C190" s="7" t="s">
        <v>590</v>
      </c>
      <c r="D190" s="8">
        <v>80.289689999999993</v>
      </c>
      <c r="E190" s="3">
        <v>0.86352758352758374</v>
      </c>
      <c r="F190" s="7">
        <v>6.0400000000000002E-2</v>
      </c>
      <c r="G190" s="7">
        <v>1.95E-2</v>
      </c>
      <c r="H190" s="9">
        <v>7</v>
      </c>
      <c r="I190" s="9">
        <v>0.46</v>
      </c>
      <c r="J190" s="1">
        <v>6.85</v>
      </c>
    </row>
    <row r="191" spans="1:10" x14ac:dyDescent="0.2">
      <c r="A191">
        <v>695</v>
      </c>
      <c r="B191" s="7" t="s">
        <v>536</v>
      </c>
      <c r="C191" s="7" t="s">
        <v>570</v>
      </c>
      <c r="D191" s="8">
        <v>47.914814999999997</v>
      </c>
      <c r="E191" s="3">
        <v>0.3859011164274323</v>
      </c>
      <c r="F191" s="7">
        <v>2.63E-2</v>
      </c>
      <c r="G191" s="7">
        <v>1.9E-2</v>
      </c>
      <c r="H191" s="9">
        <v>8</v>
      </c>
      <c r="I191" s="9">
        <v>0.46</v>
      </c>
      <c r="J191" s="1">
        <v>5.9</v>
      </c>
    </row>
    <row r="192" spans="1:10" x14ac:dyDescent="0.2">
      <c r="A192">
        <v>690</v>
      </c>
      <c r="B192" s="7" t="s">
        <v>536</v>
      </c>
      <c r="C192" s="7" t="s">
        <v>597</v>
      </c>
      <c r="D192" s="8">
        <v>69.670730999999989</v>
      </c>
      <c r="E192" s="3">
        <v>0.273524720893142</v>
      </c>
      <c r="F192" s="7">
        <v>3.5000000000000003E-2</v>
      </c>
      <c r="G192" s="7">
        <v>3.7999999999999999E-2</v>
      </c>
      <c r="H192" s="9">
        <v>6</v>
      </c>
      <c r="I192" s="9">
        <v>0.49</v>
      </c>
      <c r="J192" s="1">
        <v>6.3</v>
      </c>
    </row>
    <row r="193" spans="1:10" x14ac:dyDescent="0.2">
      <c r="A193">
        <v>717</v>
      </c>
      <c r="B193" s="7" t="s">
        <v>536</v>
      </c>
      <c r="C193" s="7" t="s">
        <v>581</v>
      </c>
      <c r="D193" s="8">
        <v>23.568908999999998</v>
      </c>
      <c r="E193" s="3">
        <v>0.21032938076416341</v>
      </c>
      <c r="F193" s="7">
        <v>3.0700000000000002E-2</v>
      </c>
      <c r="G193" s="7">
        <v>4.5999999999999999E-2</v>
      </c>
      <c r="H193" s="9">
        <v>4</v>
      </c>
      <c r="I193" s="9">
        <v>0.52</v>
      </c>
      <c r="J193" s="1">
        <v>3.51</v>
      </c>
    </row>
    <row r="194" spans="1:10" x14ac:dyDescent="0.2">
      <c r="A194">
        <v>718</v>
      </c>
      <c r="B194" s="7" t="s">
        <v>536</v>
      </c>
      <c r="C194" s="7" t="s">
        <v>582</v>
      </c>
      <c r="D194" s="8">
        <v>68.893733999999995</v>
      </c>
      <c r="E194" s="3">
        <v>0.12368210405946256</v>
      </c>
      <c r="F194" s="7">
        <v>2.0799999999999999E-2</v>
      </c>
      <c r="G194" s="7">
        <v>5.2999999999999999E-2</v>
      </c>
      <c r="H194" s="9">
        <v>7</v>
      </c>
      <c r="I194" s="9">
        <v>0.52</v>
      </c>
      <c r="J194" s="1">
        <v>6.2</v>
      </c>
    </row>
    <row r="195" spans="1:10" x14ac:dyDescent="0.2">
      <c r="A195">
        <v>719</v>
      </c>
      <c r="B195" s="7" t="s">
        <v>536</v>
      </c>
      <c r="C195" s="7" t="s">
        <v>594</v>
      </c>
      <c r="D195" s="8">
        <v>209.78918999999999</v>
      </c>
      <c r="E195" s="3">
        <v>7.0121212121212126E-2</v>
      </c>
      <c r="F195" s="7">
        <v>8.8999999999999999E-3</v>
      </c>
      <c r="G195" s="7">
        <v>0.04</v>
      </c>
      <c r="H195" s="9">
        <v>14</v>
      </c>
      <c r="I195" s="9">
        <v>0.52</v>
      </c>
      <c r="J195" s="1">
        <v>17</v>
      </c>
    </row>
    <row r="196" spans="1:10" x14ac:dyDescent="0.2">
      <c r="A196">
        <v>712</v>
      </c>
      <c r="B196" s="7" t="s">
        <v>536</v>
      </c>
      <c r="C196" s="7" t="s">
        <v>580</v>
      </c>
      <c r="D196" s="8">
        <v>42.734834999999997</v>
      </c>
      <c r="E196" s="3">
        <v>0.10064102564102566</v>
      </c>
      <c r="F196" s="7">
        <v>1.5699999999999999E-2</v>
      </c>
      <c r="G196" s="7">
        <v>5.1999999999999998E-2</v>
      </c>
      <c r="H196" s="9">
        <v>9</v>
      </c>
      <c r="I196" s="9">
        <v>0.55000000000000004</v>
      </c>
      <c r="J196" s="1">
        <v>8.86</v>
      </c>
    </row>
    <row r="197" spans="1:10" x14ac:dyDescent="0.2">
      <c r="A197">
        <v>710</v>
      </c>
      <c r="B197" s="7" t="s">
        <v>536</v>
      </c>
      <c r="C197" s="7" t="s">
        <v>567</v>
      </c>
      <c r="D197" s="8">
        <v>45.324824999999997</v>
      </c>
      <c r="E197" s="3">
        <v>0.19666666666666666</v>
      </c>
      <c r="F197" s="7">
        <v>1.18E-2</v>
      </c>
      <c r="G197" s="7">
        <v>0.02</v>
      </c>
      <c r="H197" s="9">
        <v>12</v>
      </c>
      <c r="I197" s="9">
        <v>0.55000000000000004</v>
      </c>
      <c r="J197" s="1">
        <v>10.199999999999999</v>
      </c>
    </row>
    <row r="198" spans="1:10" x14ac:dyDescent="0.2">
      <c r="A198">
        <v>696</v>
      </c>
      <c r="B198" s="7" t="s">
        <v>536</v>
      </c>
      <c r="C198" s="7" t="s">
        <v>584</v>
      </c>
      <c r="D198" s="8">
        <v>132.08948999999998</v>
      </c>
      <c r="E198" s="3">
        <v>0.17476584022038566</v>
      </c>
      <c r="F198" s="7">
        <v>1.2999999999999999E-2</v>
      </c>
      <c r="G198" s="7">
        <v>2.75E-2</v>
      </c>
      <c r="H198" s="9">
        <v>10</v>
      </c>
      <c r="I198" s="9">
        <v>0.61</v>
      </c>
      <c r="J198" s="1">
        <v>11.6</v>
      </c>
    </row>
    <row r="199" spans="1:10" x14ac:dyDescent="0.2">
      <c r="A199">
        <v>713</v>
      </c>
      <c r="B199" s="7" t="s">
        <v>536</v>
      </c>
      <c r="C199" s="7" t="s">
        <v>578</v>
      </c>
      <c r="D199" s="8">
        <v>207.19919999999999</v>
      </c>
      <c r="E199" s="3">
        <v>0.14629494949494951</v>
      </c>
      <c r="F199" s="7">
        <v>1.24E-2</v>
      </c>
      <c r="G199" s="7">
        <v>3.7499999999999999E-2</v>
      </c>
      <c r="H199" s="9">
        <v>9</v>
      </c>
      <c r="I199" s="9">
        <v>0.73</v>
      </c>
      <c r="J199" s="1">
        <v>12.9</v>
      </c>
    </row>
    <row r="200" spans="1:10" x14ac:dyDescent="0.2">
      <c r="A200">
        <v>702</v>
      </c>
      <c r="B200" s="7" t="s">
        <v>536</v>
      </c>
      <c r="C200" s="7" t="s">
        <v>586</v>
      </c>
      <c r="D200" s="8">
        <v>31.597877999999994</v>
      </c>
      <c r="E200" s="3">
        <v>9.2171717171717182E-2</v>
      </c>
      <c r="F200" s="7">
        <v>2.5000000000000001E-3</v>
      </c>
      <c r="G200" s="7">
        <v>1.2E-2</v>
      </c>
      <c r="H200" s="9">
        <v>10</v>
      </c>
      <c r="I200" s="9">
        <v>0.73</v>
      </c>
      <c r="J200" s="1">
        <v>7.62</v>
      </c>
    </row>
    <row r="201" spans="1:10" x14ac:dyDescent="0.2">
      <c r="A201">
        <v>694</v>
      </c>
      <c r="B201" s="7" t="s">
        <v>536</v>
      </c>
      <c r="C201" s="7" t="s">
        <v>583</v>
      </c>
      <c r="D201" s="8">
        <v>1401.1845899999998</v>
      </c>
      <c r="E201" s="3">
        <v>9.1954842543077855E-2</v>
      </c>
      <c r="F201" s="7">
        <v>1.06E-2</v>
      </c>
      <c r="G201" s="7">
        <v>5.0999999999999997E-2</v>
      </c>
      <c r="H201" s="9">
        <v>15</v>
      </c>
      <c r="I201" s="9">
        <v>0.73</v>
      </c>
      <c r="J201" s="1">
        <v>25.3</v>
      </c>
    </row>
    <row r="202" spans="1:10" x14ac:dyDescent="0.2">
      <c r="A202">
        <v>697</v>
      </c>
      <c r="B202" s="7" t="s">
        <v>536</v>
      </c>
      <c r="C202" s="7" t="s">
        <v>598</v>
      </c>
      <c r="D202" s="8">
        <v>303.02882999999997</v>
      </c>
      <c r="E202" s="3">
        <v>0.21038493038493039</v>
      </c>
      <c r="F202" s="7">
        <v>1.6899999999999998E-2</v>
      </c>
      <c r="G202" s="7">
        <v>3.6999999999999998E-2</v>
      </c>
      <c r="H202" s="9">
        <v>9</v>
      </c>
      <c r="I202" s="9">
        <v>0.76</v>
      </c>
      <c r="J202" s="1">
        <v>16.7</v>
      </c>
    </row>
    <row r="203" spans="1:10" x14ac:dyDescent="0.2">
      <c r="A203">
        <v>716</v>
      </c>
      <c r="B203" s="7" t="s">
        <v>536</v>
      </c>
      <c r="C203" s="7" t="s">
        <v>571</v>
      </c>
      <c r="D203" s="8">
        <v>380.72852999999998</v>
      </c>
      <c r="E203" s="3">
        <v>6.1414141414141421E-2</v>
      </c>
      <c r="F203" s="7">
        <v>4.0000000000000001E-3</v>
      </c>
      <c r="G203" s="7">
        <v>0.03</v>
      </c>
      <c r="H203" s="9">
        <v>24</v>
      </c>
      <c r="I203" s="9">
        <v>0.76</v>
      </c>
      <c r="J203" s="1">
        <v>28.3</v>
      </c>
    </row>
    <row r="204" spans="1:10" x14ac:dyDescent="0.2">
      <c r="A204">
        <v>687</v>
      </c>
      <c r="B204" s="7" t="s">
        <v>536</v>
      </c>
      <c r="C204" s="7" t="s">
        <v>572</v>
      </c>
      <c r="D204" s="8">
        <v>132.08948999999998</v>
      </c>
      <c r="E204" s="3">
        <v>0.16400000000000001</v>
      </c>
      <c r="F204" s="7">
        <v>9.9000000000000008E-3</v>
      </c>
      <c r="G204" s="7">
        <v>0.03</v>
      </c>
      <c r="H204" s="9">
        <v>10</v>
      </c>
      <c r="I204" s="9">
        <v>0.82</v>
      </c>
      <c r="J204" s="1">
        <v>13.5</v>
      </c>
    </row>
    <row r="205" spans="1:10" x14ac:dyDescent="0.2">
      <c r="A205">
        <v>721</v>
      </c>
      <c r="B205" s="7" t="s">
        <v>536</v>
      </c>
      <c r="C205" s="7" t="s">
        <v>573</v>
      </c>
      <c r="D205" s="8">
        <v>489.50810999999999</v>
      </c>
      <c r="E205" s="3">
        <v>7.5023923444976076E-2</v>
      </c>
      <c r="F205" s="7">
        <v>3.5999999999999999E-3</v>
      </c>
      <c r="G205" s="7">
        <v>2.8500000000000001E-2</v>
      </c>
      <c r="H205" s="9">
        <v>16</v>
      </c>
      <c r="I205" s="9">
        <v>0.98</v>
      </c>
      <c r="J205" s="1">
        <v>20.2</v>
      </c>
    </row>
    <row r="206" spans="1:10" x14ac:dyDescent="0.2">
      <c r="A206">
        <v>708</v>
      </c>
      <c r="B206" s="7" t="s">
        <v>536</v>
      </c>
      <c r="C206" s="7" t="s">
        <v>579</v>
      </c>
      <c r="D206" s="8">
        <v>3107.9879999999998</v>
      </c>
      <c r="E206" s="3">
        <v>6.4718614718614717E-2</v>
      </c>
      <c r="F206" s="7">
        <v>4.5999999999999999E-3</v>
      </c>
      <c r="G206" s="7">
        <v>5.6000000000000001E-2</v>
      </c>
      <c r="H206" s="9">
        <v>50</v>
      </c>
      <c r="I206" s="9">
        <v>1.3</v>
      </c>
      <c r="J206" s="1">
        <v>145</v>
      </c>
    </row>
    <row r="207" spans="1:10" x14ac:dyDescent="0.2">
      <c r="A207">
        <v>709</v>
      </c>
      <c r="B207" s="7" t="s">
        <v>536</v>
      </c>
      <c r="C207" s="7" t="s">
        <v>593</v>
      </c>
      <c r="D207" s="8">
        <v>4661.982</v>
      </c>
      <c r="E207" s="3">
        <v>3.6363636363636369E-2</v>
      </c>
      <c r="F207" s="7">
        <v>1.8E-3</v>
      </c>
      <c r="G207" s="7">
        <v>4.4999999999999998E-2</v>
      </c>
      <c r="H207" s="9">
        <v>50</v>
      </c>
      <c r="I207" s="9">
        <v>1.5</v>
      </c>
      <c r="J207" s="1">
        <v>156</v>
      </c>
    </row>
    <row r="208" spans="1:10" x14ac:dyDescent="0.2">
      <c r="A208">
        <v>751</v>
      </c>
      <c r="B208" s="7" t="s">
        <v>548</v>
      </c>
      <c r="C208" s="7" t="s">
        <v>354</v>
      </c>
      <c r="D208" s="8">
        <v>143.485446</v>
      </c>
      <c r="E208" s="3">
        <v>3.8121783999999999E-2</v>
      </c>
      <c r="F208" s="7">
        <v>1.4E-2</v>
      </c>
      <c r="G208" s="7">
        <v>8.48E-2</v>
      </c>
      <c r="H208" s="9">
        <v>7.9248000000000003</v>
      </c>
      <c r="I208" s="9">
        <v>0.38</v>
      </c>
      <c r="J208" s="1">
        <v>3.6811900569600007</v>
      </c>
    </row>
    <row r="209" spans="1:10" x14ac:dyDescent="0.2">
      <c r="A209">
        <v>734</v>
      </c>
      <c r="B209" s="7" t="s">
        <v>548</v>
      </c>
      <c r="C209" s="7" t="s">
        <v>369</v>
      </c>
      <c r="D209" s="8">
        <v>282.30890999999997</v>
      </c>
      <c r="E209" s="3">
        <v>1.3021758569299553E-2</v>
      </c>
      <c r="F209" s="7">
        <v>2E-3</v>
      </c>
      <c r="G209" s="7">
        <v>3.6600000000000001E-2</v>
      </c>
      <c r="H209" s="9">
        <v>26.822400000000002</v>
      </c>
      <c r="I209" s="9">
        <v>0.39319199999999999</v>
      </c>
      <c r="J209" s="1">
        <v>5.7200030115839997</v>
      </c>
    </row>
    <row r="210" spans="1:10" x14ac:dyDescent="0.2">
      <c r="A210">
        <v>739</v>
      </c>
      <c r="B210" s="7" t="s">
        <v>548</v>
      </c>
      <c r="C210" s="7" t="s">
        <v>366</v>
      </c>
      <c r="D210" s="8">
        <v>63.454754999999992</v>
      </c>
      <c r="E210" s="3">
        <v>2.7503838383838391E-2</v>
      </c>
      <c r="F210" s="7">
        <v>0.01</v>
      </c>
      <c r="G210" s="7">
        <v>0.09</v>
      </c>
      <c r="H210" s="9">
        <v>13.07592</v>
      </c>
      <c r="I210" s="9">
        <v>0.40843200000000002</v>
      </c>
      <c r="J210" s="1">
        <v>5.5501019320319998</v>
      </c>
    </row>
    <row r="211" spans="1:10" x14ac:dyDescent="0.2">
      <c r="A211">
        <v>747</v>
      </c>
      <c r="B211" s="7" t="s">
        <v>548</v>
      </c>
      <c r="C211" s="7" t="s">
        <v>355</v>
      </c>
      <c r="D211" s="8">
        <v>233.87609699999999</v>
      </c>
      <c r="E211" s="3">
        <v>9.5884999999999998E-2</v>
      </c>
      <c r="F211" s="7">
        <v>1.0999999999999999E-2</v>
      </c>
      <c r="G211" s="7">
        <v>3.2000000000000001E-2</v>
      </c>
      <c r="H211" s="9">
        <v>35.2044</v>
      </c>
      <c r="I211" s="9">
        <v>0.46</v>
      </c>
      <c r="J211" s="1">
        <v>25.598429319168005</v>
      </c>
    </row>
    <row r="212" spans="1:10" x14ac:dyDescent="0.2">
      <c r="A212">
        <v>752</v>
      </c>
      <c r="B212" s="7" t="s">
        <v>548</v>
      </c>
      <c r="C212" s="7" t="s">
        <v>499</v>
      </c>
      <c r="D212" s="8">
        <v>62.159759999999991</v>
      </c>
      <c r="E212" s="3">
        <v>1.7936174999999999E-2</v>
      </c>
      <c r="F212" s="7">
        <v>3.0000000000000001E-3</v>
      </c>
      <c r="G212" s="7">
        <v>4.82E-2</v>
      </c>
      <c r="H212" s="9">
        <v>7.7114400000000005</v>
      </c>
      <c r="I212" s="9">
        <v>0.48</v>
      </c>
      <c r="J212" s="1">
        <v>3.7944574433280005</v>
      </c>
    </row>
    <row r="213" spans="1:10" x14ac:dyDescent="0.2">
      <c r="A213">
        <v>727</v>
      </c>
      <c r="B213" s="7" t="s">
        <v>548</v>
      </c>
      <c r="C213" s="7" t="s">
        <v>353</v>
      </c>
      <c r="D213" s="8">
        <v>139.08246299999999</v>
      </c>
      <c r="E213" s="3">
        <v>3.9009204999999998E-2</v>
      </c>
      <c r="F213" s="7">
        <v>1.7000000000000001E-2</v>
      </c>
      <c r="G213" s="7">
        <v>0.128</v>
      </c>
      <c r="H213" s="9">
        <v>12.100560000000002</v>
      </c>
      <c r="I213" s="9">
        <v>0.48</v>
      </c>
      <c r="J213" s="1">
        <v>9.429509915136002</v>
      </c>
    </row>
    <row r="214" spans="1:10" x14ac:dyDescent="0.2">
      <c r="A214">
        <v>724</v>
      </c>
      <c r="B214" s="7" t="s">
        <v>548</v>
      </c>
      <c r="C214" s="7" t="s">
        <v>363</v>
      </c>
      <c r="D214" s="8">
        <v>8.8318659000000004</v>
      </c>
      <c r="E214" s="3">
        <v>4.7864556000000003E-2</v>
      </c>
      <c r="F214" s="7">
        <v>4.0000000000000001E-3</v>
      </c>
      <c r="G214" s="7">
        <v>2.47E-2</v>
      </c>
      <c r="H214" s="9">
        <v>3.9319200000000003</v>
      </c>
      <c r="I214" s="9">
        <v>0.49</v>
      </c>
      <c r="J214" s="1">
        <v>1.8689118750720002</v>
      </c>
    </row>
    <row r="215" spans="1:10" x14ac:dyDescent="0.2">
      <c r="A215">
        <v>750</v>
      </c>
      <c r="B215" s="7" t="s">
        <v>548</v>
      </c>
      <c r="C215" s="7" t="s">
        <v>478</v>
      </c>
      <c r="D215" s="8">
        <v>63.195755999999989</v>
      </c>
      <c r="E215" s="3">
        <v>3.6225187999999998E-2</v>
      </c>
      <c r="F215" s="7">
        <v>0.02</v>
      </c>
      <c r="G215" s="7">
        <v>0.1744</v>
      </c>
      <c r="H215" s="9">
        <v>14.478000000000002</v>
      </c>
      <c r="I215" s="9">
        <v>0.52</v>
      </c>
      <c r="J215" s="1">
        <v>9.5144604549120011</v>
      </c>
    </row>
    <row r="216" spans="1:10" x14ac:dyDescent="0.2">
      <c r="A216">
        <v>725</v>
      </c>
      <c r="B216" s="7" t="s">
        <v>548</v>
      </c>
      <c r="C216" s="7" t="s">
        <v>476</v>
      </c>
      <c r="D216" s="8">
        <v>78.217697999999999</v>
      </c>
      <c r="E216" s="3">
        <v>4.2719342E-2</v>
      </c>
      <c r="F216" s="7">
        <v>1.2999999999999999E-2</v>
      </c>
      <c r="G216" s="7">
        <v>9.9500000000000005E-2</v>
      </c>
      <c r="H216" s="9">
        <v>8.8391999999999999</v>
      </c>
      <c r="I216" s="9">
        <v>0.54</v>
      </c>
      <c r="J216" s="1">
        <v>6.286339943424001</v>
      </c>
    </row>
    <row r="217" spans="1:10" x14ac:dyDescent="0.2">
      <c r="A217">
        <v>722</v>
      </c>
      <c r="B217" s="7" t="s">
        <v>548</v>
      </c>
      <c r="C217" s="7" t="s">
        <v>498</v>
      </c>
      <c r="D217" s="8">
        <v>33.669869999999996</v>
      </c>
      <c r="E217" s="3">
        <v>5.4564500000000002E-2</v>
      </c>
      <c r="F217" s="7">
        <v>1.2999999999999999E-2</v>
      </c>
      <c r="G217" s="7">
        <v>7.7899999999999997E-2</v>
      </c>
      <c r="H217" s="9">
        <v>9.9060000000000006</v>
      </c>
      <c r="I217" s="9">
        <v>0.54</v>
      </c>
      <c r="J217" s="1">
        <v>8.4384202844160008</v>
      </c>
    </row>
    <row r="218" spans="1:10" x14ac:dyDescent="0.2">
      <c r="A218">
        <v>746</v>
      </c>
      <c r="B218" s="7" t="s">
        <v>548</v>
      </c>
      <c r="C218" s="7" t="s">
        <v>349</v>
      </c>
      <c r="D218" s="8">
        <v>80.03069099999999</v>
      </c>
      <c r="E218" s="3">
        <v>6.6213931523022435E-2</v>
      </c>
      <c r="F218" s="7">
        <v>1.4999999999999999E-2</v>
      </c>
      <c r="G218" s="7">
        <v>7.6999999999999999E-2</v>
      </c>
      <c r="H218" s="9">
        <v>18.56232</v>
      </c>
      <c r="I218" s="9">
        <v>0.560832</v>
      </c>
      <c r="J218" s="1">
        <v>17.131692188159999</v>
      </c>
    </row>
    <row r="219" spans="1:10" x14ac:dyDescent="0.2">
      <c r="A219">
        <v>754</v>
      </c>
      <c r="B219" s="7" t="s">
        <v>548</v>
      </c>
      <c r="C219" s="7" t="s">
        <v>362</v>
      </c>
      <c r="D219" s="8">
        <v>97.901621999999989</v>
      </c>
      <c r="E219" s="3">
        <v>1.8792195000000001E-2</v>
      </c>
      <c r="F219" s="7">
        <v>5.0000000000000001E-3</v>
      </c>
      <c r="G219" s="7">
        <v>9.8299999999999998E-2</v>
      </c>
      <c r="H219" s="9">
        <v>9.6316800000000011</v>
      </c>
      <c r="I219" s="9">
        <v>0.61</v>
      </c>
      <c r="J219" s="1">
        <v>5.7483198581760009</v>
      </c>
    </row>
    <row r="220" spans="1:10" x14ac:dyDescent="0.2">
      <c r="A220">
        <v>728</v>
      </c>
      <c r="B220" s="7" t="s">
        <v>548</v>
      </c>
      <c r="C220" s="7" t="s">
        <v>477</v>
      </c>
      <c r="D220" s="8">
        <v>52.058799</v>
      </c>
      <c r="E220" s="3">
        <v>4.2270122E-2</v>
      </c>
      <c r="F220" s="7">
        <v>2.1000000000000001E-2</v>
      </c>
      <c r="G220" s="7">
        <v>0.18629999999999999</v>
      </c>
      <c r="H220" s="9">
        <v>12.3444</v>
      </c>
      <c r="I220" s="9">
        <v>0.62</v>
      </c>
      <c r="J220" s="1">
        <v>11.553273409536002</v>
      </c>
    </row>
    <row r="221" spans="1:10" x14ac:dyDescent="0.2">
      <c r="A221">
        <v>736</v>
      </c>
      <c r="B221" s="7" t="s">
        <v>548</v>
      </c>
      <c r="C221" s="7" t="s">
        <v>356</v>
      </c>
      <c r="D221" s="8">
        <v>323.74874999999997</v>
      </c>
      <c r="E221" s="3">
        <v>2.4005400540054005E-2</v>
      </c>
      <c r="F221" s="7">
        <v>5.0000000000000001E-3</v>
      </c>
      <c r="G221" s="7">
        <v>8.0799999999999997E-2</v>
      </c>
      <c r="H221" s="9">
        <v>15.6972</v>
      </c>
      <c r="I221" s="9">
        <v>0.64007999999999998</v>
      </c>
      <c r="J221" s="1">
        <v>13.195650511872</v>
      </c>
    </row>
    <row r="222" spans="1:10" x14ac:dyDescent="0.2">
      <c r="A222">
        <v>738</v>
      </c>
      <c r="B222" s="7" t="s">
        <v>548</v>
      </c>
      <c r="C222" s="7" t="s">
        <v>368</v>
      </c>
      <c r="D222" s="8">
        <v>96.865625999999992</v>
      </c>
      <c r="E222" s="3">
        <v>6.4250454999999998E-2</v>
      </c>
      <c r="F222" s="7">
        <v>2.1000000000000001E-2</v>
      </c>
      <c r="G222" s="7">
        <v>0.128</v>
      </c>
      <c r="H222" s="9">
        <v>12.3444</v>
      </c>
      <c r="I222" s="9">
        <v>0.65</v>
      </c>
      <c r="J222" s="1">
        <v>13.705353750528001</v>
      </c>
    </row>
    <row r="223" spans="1:10" x14ac:dyDescent="0.2">
      <c r="A223">
        <v>729</v>
      </c>
      <c r="B223" s="7" t="s">
        <v>548</v>
      </c>
      <c r="C223" s="7" t="s">
        <v>496</v>
      </c>
      <c r="D223" s="8">
        <v>205.127208</v>
      </c>
      <c r="E223" s="3">
        <v>6.0071617000000001E-2</v>
      </c>
      <c r="F223" s="7">
        <v>1.6E-2</v>
      </c>
      <c r="G223" s="7">
        <v>0.1048</v>
      </c>
      <c r="H223" s="9">
        <v>24.841200000000001</v>
      </c>
      <c r="I223" s="9">
        <v>0.65</v>
      </c>
      <c r="J223" s="1">
        <v>30.893679631872004</v>
      </c>
    </row>
    <row r="224" spans="1:10" x14ac:dyDescent="0.2">
      <c r="A224">
        <v>726</v>
      </c>
      <c r="B224" s="7" t="s">
        <v>548</v>
      </c>
      <c r="C224" s="7" t="s">
        <v>664</v>
      </c>
      <c r="D224" s="8">
        <v>360.00860999999998</v>
      </c>
      <c r="E224" s="3">
        <v>1.5790084755602E-2</v>
      </c>
      <c r="F224" s="7">
        <v>3.0000000000000001E-3</v>
      </c>
      <c r="G224" s="7">
        <v>7.8299999999999995E-2</v>
      </c>
      <c r="H224" s="9">
        <v>23.53</v>
      </c>
      <c r="I224" s="9">
        <v>0.68</v>
      </c>
      <c r="J224" s="1">
        <v>14.61</v>
      </c>
    </row>
    <row r="225" spans="1:10" x14ac:dyDescent="0.2">
      <c r="A225">
        <v>742</v>
      </c>
      <c r="B225" s="7" t="s">
        <v>548</v>
      </c>
      <c r="C225" s="7" t="s">
        <v>351</v>
      </c>
      <c r="D225" s="8">
        <v>271.94894999999997</v>
      </c>
      <c r="E225" s="3">
        <v>3.9137551515151518E-2</v>
      </c>
      <c r="F225" s="7">
        <v>1.4E-2</v>
      </c>
      <c r="G225" s="7">
        <v>0.15</v>
      </c>
      <c r="H225" s="9">
        <v>20.025360000000003</v>
      </c>
      <c r="I225" s="9">
        <v>0.69189599999999996</v>
      </c>
      <c r="J225" s="1">
        <v>24.805557614592001</v>
      </c>
    </row>
    <row r="226" spans="1:10" x14ac:dyDescent="0.2">
      <c r="A226">
        <v>744</v>
      </c>
      <c r="B226" s="7" t="s">
        <v>548</v>
      </c>
      <c r="C226" s="7" t="s">
        <v>358</v>
      </c>
      <c r="D226" s="8">
        <v>375.54854999999998</v>
      </c>
      <c r="E226" s="3">
        <v>4.1457775462359986E-2</v>
      </c>
      <c r="F226" s="7">
        <v>1.2999999999999999E-2</v>
      </c>
      <c r="G226" s="7">
        <v>0.1396</v>
      </c>
      <c r="H226" s="9">
        <v>23.073360000000001</v>
      </c>
      <c r="I226" s="9">
        <v>0.734568</v>
      </c>
      <c r="J226" s="1">
        <v>31.006947018240002</v>
      </c>
    </row>
    <row r="227" spans="1:10" x14ac:dyDescent="0.2">
      <c r="A227">
        <v>737</v>
      </c>
      <c r="B227" s="7" t="s">
        <v>548</v>
      </c>
      <c r="C227" s="7" t="s">
        <v>365</v>
      </c>
      <c r="D227" s="8">
        <v>117.067548</v>
      </c>
      <c r="E227" s="3">
        <v>2.6350578999999999E-2</v>
      </c>
      <c r="F227" s="7">
        <v>7.0000000000000001E-3</v>
      </c>
      <c r="G227" s="7">
        <v>0.1217</v>
      </c>
      <c r="H227" s="9">
        <v>12.070080000000001</v>
      </c>
      <c r="I227" s="9">
        <v>0.76</v>
      </c>
      <c r="J227" s="1">
        <v>11.383372329984002</v>
      </c>
    </row>
    <row r="228" spans="1:10" x14ac:dyDescent="0.2">
      <c r="A228">
        <v>735</v>
      </c>
      <c r="B228" s="7" t="s">
        <v>548</v>
      </c>
      <c r="C228" s="7" t="s">
        <v>665</v>
      </c>
      <c r="D228" s="8">
        <v>471.37817999999999</v>
      </c>
      <c r="E228" s="3">
        <v>4.4034996233849009E-2</v>
      </c>
      <c r="F228" s="7">
        <v>0.01</v>
      </c>
      <c r="G228" s="7">
        <v>0.1046</v>
      </c>
      <c r="H228" s="9">
        <v>17.62</v>
      </c>
      <c r="I228" s="9">
        <v>0.76</v>
      </c>
      <c r="J228" s="1">
        <v>26.36</v>
      </c>
    </row>
    <row r="229" spans="1:10" x14ac:dyDescent="0.2">
      <c r="A229">
        <v>733</v>
      </c>
      <c r="B229" s="7" t="s">
        <v>548</v>
      </c>
      <c r="C229" s="7" t="s">
        <v>350</v>
      </c>
      <c r="D229" s="8">
        <v>512.81801999999993</v>
      </c>
      <c r="E229" s="3">
        <v>4.5804003481288075E-2</v>
      </c>
      <c r="F229" s="7">
        <v>1.0999999999999999E-2</v>
      </c>
      <c r="G229" s="7">
        <v>0.1149</v>
      </c>
      <c r="H229" s="9">
        <v>22.067520000000002</v>
      </c>
      <c r="I229" s="9">
        <v>0.79</v>
      </c>
      <c r="J229" s="1">
        <v>30.04</v>
      </c>
    </row>
    <row r="230" spans="1:10" x14ac:dyDescent="0.2">
      <c r="A230">
        <v>743</v>
      </c>
      <c r="B230" s="7" t="s">
        <v>548</v>
      </c>
      <c r="C230" s="7" t="s">
        <v>357</v>
      </c>
      <c r="D230" s="8">
        <v>59.828769000000001</v>
      </c>
      <c r="E230" s="3">
        <v>1.3166199E-2</v>
      </c>
      <c r="F230" s="7">
        <v>1E-3</v>
      </c>
      <c r="G230" s="7">
        <v>3.6900000000000002E-2</v>
      </c>
      <c r="H230" s="9">
        <v>9.5707199999999997</v>
      </c>
      <c r="I230" s="9">
        <v>0.8</v>
      </c>
      <c r="J230" s="1">
        <v>7.0508948014080008</v>
      </c>
    </row>
    <row r="231" spans="1:10" x14ac:dyDescent="0.2">
      <c r="A231">
        <v>730</v>
      </c>
      <c r="B231" s="7" t="s">
        <v>548</v>
      </c>
      <c r="C231" s="7" t="s">
        <v>666</v>
      </c>
      <c r="D231" s="8">
        <v>1105.9257299999999</v>
      </c>
      <c r="E231" s="3">
        <v>6.8368764020937944E-2</v>
      </c>
      <c r="F231" s="7">
        <v>1.2E-2</v>
      </c>
      <c r="G231" s="7">
        <v>8.5099999999999995E-2</v>
      </c>
      <c r="H231" s="9">
        <v>45.63</v>
      </c>
      <c r="I231" s="9">
        <v>0.8</v>
      </c>
      <c r="J231" s="1">
        <v>76.709999999999994</v>
      </c>
    </row>
    <row r="232" spans="1:10" x14ac:dyDescent="0.2">
      <c r="A232">
        <v>723</v>
      </c>
      <c r="B232" s="7" t="s">
        <v>548</v>
      </c>
      <c r="C232" s="7" t="s">
        <v>371</v>
      </c>
      <c r="D232" s="8">
        <v>163.16936999999999</v>
      </c>
      <c r="E232" s="3">
        <v>1.5644090999999999E-2</v>
      </c>
      <c r="F232" s="7">
        <v>3.0000000000000001E-3</v>
      </c>
      <c r="G232" s="7">
        <v>9.6000000000000002E-2</v>
      </c>
      <c r="H232" s="9">
        <v>12.3444</v>
      </c>
      <c r="I232" s="9">
        <v>0.83</v>
      </c>
      <c r="J232" s="1">
        <v>8.7215887503360019</v>
      </c>
    </row>
    <row r="233" spans="1:10" x14ac:dyDescent="0.2">
      <c r="A233">
        <v>749</v>
      </c>
      <c r="B233" s="7" t="s">
        <v>548</v>
      </c>
      <c r="C233" s="7" t="s">
        <v>361</v>
      </c>
      <c r="D233" s="8">
        <v>533.53793999999994</v>
      </c>
      <c r="E233" s="3">
        <v>1.997999E-2</v>
      </c>
      <c r="F233" s="7">
        <v>6.0000000000000001E-3</v>
      </c>
      <c r="G233" s="7">
        <v>0.15809999999999999</v>
      </c>
      <c r="H233" s="9">
        <v>29.4132</v>
      </c>
      <c r="I233" s="9">
        <v>0.87</v>
      </c>
      <c r="J233" s="1">
        <v>37.774673353728005</v>
      </c>
    </row>
    <row r="234" spans="1:10" x14ac:dyDescent="0.2">
      <c r="A234">
        <v>741</v>
      </c>
      <c r="B234" s="7" t="s">
        <v>548</v>
      </c>
      <c r="C234" s="7" t="s">
        <v>370</v>
      </c>
      <c r="D234" s="8">
        <v>162.91037099999997</v>
      </c>
      <c r="E234" s="3">
        <v>5.8053180453180461E-2</v>
      </c>
      <c r="F234" s="7">
        <v>1.4E-2</v>
      </c>
      <c r="G234" s="7">
        <v>0.13319999999999999</v>
      </c>
      <c r="H234" s="9">
        <v>15.02664</v>
      </c>
      <c r="I234" s="9">
        <v>0.91135200000000005</v>
      </c>
      <c r="J234" s="1">
        <v>27.608925427199999</v>
      </c>
    </row>
    <row r="235" spans="1:10" x14ac:dyDescent="0.2">
      <c r="A235">
        <v>732</v>
      </c>
      <c r="B235" s="7" t="s">
        <v>548</v>
      </c>
      <c r="C235" s="7" t="s">
        <v>667</v>
      </c>
      <c r="D235" s="8">
        <v>188.29227299999999</v>
      </c>
      <c r="E235" s="3">
        <v>3.2591359822481104E-2</v>
      </c>
      <c r="F235" s="7">
        <v>0.01</v>
      </c>
      <c r="G235" s="7">
        <v>0.17480000000000001</v>
      </c>
      <c r="H235" s="9">
        <v>16.489999999999998</v>
      </c>
      <c r="I235" s="9">
        <v>0.94</v>
      </c>
      <c r="J235" s="1">
        <v>25.26</v>
      </c>
    </row>
    <row r="236" spans="1:10" x14ac:dyDescent="0.2">
      <c r="A236">
        <v>748</v>
      </c>
      <c r="B236" s="7" t="s">
        <v>548</v>
      </c>
      <c r="C236" s="7" t="s">
        <v>360</v>
      </c>
      <c r="D236" s="8">
        <v>769.2270299999999</v>
      </c>
      <c r="E236" s="3">
        <v>7.0166568914956012E-2</v>
      </c>
      <c r="F236" s="7">
        <v>8.9999999999999993E-3</v>
      </c>
      <c r="G236" s="7">
        <v>7.4400000000000008E-2</v>
      </c>
      <c r="H236" s="9">
        <v>42.732959999999999</v>
      </c>
      <c r="I236" s="9">
        <v>0.95707200000000003</v>
      </c>
      <c r="J236" s="1">
        <v>92.652722049024007</v>
      </c>
    </row>
    <row r="237" spans="1:10" x14ac:dyDescent="0.2">
      <c r="A237">
        <v>731</v>
      </c>
      <c r="B237" s="7" t="s">
        <v>548</v>
      </c>
      <c r="C237" s="7" t="s">
        <v>668</v>
      </c>
      <c r="D237" s="8">
        <v>442.88828999999998</v>
      </c>
      <c r="E237" s="3">
        <v>3.6851375152418382E-2</v>
      </c>
      <c r="F237" s="7">
        <v>4.0000000000000001E-3</v>
      </c>
      <c r="G237" s="7">
        <v>6.7099999999999993E-2</v>
      </c>
      <c r="H237" s="9">
        <v>22.59</v>
      </c>
      <c r="I237" s="9">
        <v>1.02</v>
      </c>
      <c r="J237" s="1">
        <v>36.36</v>
      </c>
    </row>
    <row r="238" spans="1:10" x14ac:dyDescent="0.2">
      <c r="A238">
        <v>745</v>
      </c>
      <c r="B238" s="7" t="s">
        <v>548</v>
      </c>
      <c r="C238" s="7" t="s">
        <v>384</v>
      </c>
      <c r="D238" s="8">
        <v>391.08848999999998</v>
      </c>
      <c r="E238" s="3">
        <v>4.1502060606060612E-2</v>
      </c>
      <c r="F238" s="7">
        <v>1E-3</v>
      </c>
      <c r="G238" s="7">
        <v>1.4999999999999999E-2</v>
      </c>
      <c r="H238" s="9">
        <v>14.538960000000001</v>
      </c>
      <c r="I238" s="9">
        <v>1.0271760000000001</v>
      </c>
      <c r="J238" s="1">
        <v>20.869515938304001</v>
      </c>
    </row>
    <row r="239" spans="1:10" x14ac:dyDescent="0.2">
      <c r="A239">
        <v>753</v>
      </c>
      <c r="B239" s="7" t="s">
        <v>548</v>
      </c>
      <c r="C239" s="7" t="s">
        <v>352</v>
      </c>
      <c r="D239" s="8">
        <v>600.87767999999994</v>
      </c>
      <c r="E239" s="3">
        <v>2.0183884999999999E-2</v>
      </c>
      <c r="F239" s="7">
        <v>3.0000000000000001E-3</v>
      </c>
      <c r="G239" s="7">
        <v>9.5000000000000001E-2</v>
      </c>
      <c r="H239" s="9">
        <v>20.177760000000003</v>
      </c>
      <c r="I239" s="9">
        <v>1.05</v>
      </c>
      <c r="J239" s="1">
        <v>27.212489574912006</v>
      </c>
    </row>
    <row r="240" spans="1:10" x14ac:dyDescent="0.2">
      <c r="A240">
        <v>740</v>
      </c>
      <c r="B240" s="7" t="s">
        <v>548</v>
      </c>
      <c r="C240" s="7" t="s">
        <v>359</v>
      </c>
      <c r="D240" s="8">
        <v>1810.4030099999998</v>
      </c>
      <c r="E240" s="3">
        <v>5.6745981886965495E-2</v>
      </c>
      <c r="F240" s="7">
        <v>1.2E-2</v>
      </c>
      <c r="G240" s="7">
        <v>0.15859999999999999</v>
      </c>
      <c r="H240" s="9">
        <v>49.133760000000002</v>
      </c>
      <c r="I240" s="9">
        <v>1.2374879999999999</v>
      </c>
      <c r="J240" s="1">
        <v>149.71116793190399</v>
      </c>
    </row>
    <row r="241" spans="1:10" x14ac:dyDescent="0.2">
      <c r="A241">
        <v>822</v>
      </c>
      <c r="B241" s="7" t="s">
        <v>549</v>
      </c>
      <c r="C241" s="7" t="s">
        <v>163</v>
      </c>
      <c r="D241" s="8">
        <v>0.25899899999999998</v>
      </c>
      <c r="E241" s="3">
        <v>0.19617224899999999</v>
      </c>
      <c r="F241" s="7">
        <v>1.23E-2</v>
      </c>
      <c r="G241" s="7">
        <v>7.6E-3</v>
      </c>
      <c r="H241" s="9">
        <v>2.7</v>
      </c>
      <c r="I241" s="9">
        <v>0.2</v>
      </c>
      <c r="J241" s="1">
        <v>0.4</v>
      </c>
    </row>
    <row r="242" spans="1:10" x14ac:dyDescent="0.2">
      <c r="A242">
        <v>836</v>
      </c>
      <c r="B242" s="7" t="s">
        <v>549</v>
      </c>
      <c r="C242" s="7" t="s">
        <v>167</v>
      </c>
      <c r="D242" s="8">
        <v>3.1079879999999998</v>
      </c>
      <c r="E242" s="3">
        <v>8.0106364999999999E-2</v>
      </c>
      <c r="F242" s="7">
        <v>2.41E-2</v>
      </c>
      <c r="G242" s="7">
        <v>5.4699999999999999E-2</v>
      </c>
      <c r="H242" s="9">
        <v>3</v>
      </c>
      <c r="I242" s="9">
        <v>0.3</v>
      </c>
      <c r="J242" s="1">
        <v>1.6</v>
      </c>
    </row>
    <row r="243" spans="1:10" x14ac:dyDescent="0.2">
      <c r="A243">
        <v>840</v>
      </c>
      <c r="B243" s="7" t="s">
        <v>549</v>
      </c>
      <c r="C243" s="7" t="s">
        <v>166</v>
      </c>
      <c r="D243" s="8">
        <v>5.3871791999999994</v>
      </c>
      <c r="E243" s="3">
        <v>7.0267895999999996E-2</v>
      </c>
      <c r="F243" s="7">
        <v>2.1999999999999999E-2</v>
      </c>
      <c r="G243" s="7">
        <v>7.5899999999999995E-2</v>
      </c>
      <c r="H243" s="9">
        <v>7.1</v>
      </c>
      <c r="I243" s="9">
        <v>0.4</v>
      </c>
      <c r="J243" s="1">
        <v>6.7</v>
      </c>
    </row>
    <row r="244" spans="1:10" x14ac:dyDescent="0.2">
      <c r="A244">
        <v>820</v>
      </c>
      <c r="B244" s="7" t="s">
        <v>549</v>
      </c>
      <c r="C244" s="7" t="s">
        <v>157</v>
      </c>
      <c r="D244" s="8">
        <v>29.007887999999994</v>
      </c>
      <c r="E244" s="3">
        <v>1.8264840000000001E-2</v>
      </c>
      <c r="F244" s="7">
        <v>5.4999999999999997E-3</v>
      </c>
      <c r="G244" s="7">
        <v>7.2999999999999995E-2</v>
      </c>
      <c r="H244" s="9">
        <v>10.9</v>
      </c>
      <c r="I244" s="9">
        <v>0.4</v>
      </c>
      <c r="J244" s="1">
        <v>4</v>
      </c>
    </row>
    <row r="245" spans="1:10" x14ac:dyDescent="0.2">
      <c r="A245">
        <v>812</v>
      </c>
      <c r="B245" s="7" t="s">
        <v>549</v>
      </c>
      <c r="C245" s="7" t="s">
        <v>159</v>
      </c>
      <c r="D245" s="8">
        <v>133.643484</v>
      </c>
      <c r="E245" s="3">
        <v>0.14184397200000001</v>
      </c>
      <c r="F245" s="7">
        <v>6.6E-3</v>
      </c>
      <c r="G245" s="7">
        <v>1.41E-2</v>
      </c>
      <c r="H245" s="9">
        <v>3</v>
      </c>
      <c r="I245" s="9">
        <v>0.5</v>
      </c>
      <c r="J245" s="1">
        <v>1.1000000000000001</v>
      </c>
    </row>
    <row r="246" spans="1:10" x14ac:dyDescent="0.2">
      <c r="A246">
        <v>830</v>
      </c>
      <c r="B246" s="7" t="s">
        <v>549</v>
      </c>
      <c r="C246" s="7" t="s">
        <v>148</v>
      </c>
      <c r="D246" s="8">
        <v>19.165925999999999</v>
      </c>
      <c r="E246" s="3">
        <v>3.2836100999999999E-2</v>
      </c>
      <c r="F246" s="7">
        <v>3.5000000000000001E-3</v>
      </c>
      <c r="G246" s="7">
        <v>3.2300000000000002E-2</v>
      </c>
      <c r="H246" s="9">
        <v>5.3</v>
      </c>
      <c r="I246" s="9">
        <v>0.5</v>
      </c>
      <c r="J246" s="1">
        <v>2.6</v>
      </c>
    </row>
    <row r="247" spans="1:10" x14ac:dyDescent="0.2">
      <c r="A247">
        <v>838</v>
      </c>
      <c r="B247" s="7" t="s">
        <v>549</v>
      </c>
      <c r="C247" s="7" t="s">
        <v>529</v>
      </c>
      <c r="D247" s="8">
        <v>8.8836656999999999</v>
      </c>
      <c r="E247" s="3">
        <v>0.112160567</v>
      </c>
      <c r="F247" s="7">
        <v>2.2800000000000001E-2</v>
      </c>
      <c r="G247" s="7">
        <v>6.1600000000000002E-2</v>
      </c>
      <c r="H247" s="9">
        <v>8</v>
      </c>
      <c r="I247" s="9">
        <v>0.5</v>
      </c>
      <c r="J247" s="1">
        <v>3.1</v>
      </c>
    </row>
    <row r="248" spans="1:10" x14ac:dyDescent="0.2">
      <c r="A248">
        <v>829</v>
      </c>
      <c r="B248" s="7" t="s">
        <v>549</v>
      </c>
      <c r="C248" s="7" t="s">
        <v>317</v>
      </c>
      <c r="D248" s="8">
        <v>48.950810999999995</v>
      </c>
      <c r="E248" s="3">
        <v>9.7746418000000002E-2</v>
      </c>
      <c r="F248" s="7">
        <v>4.7000000000000002E-3</v>
      </c>
      <c r="G248" s="7">
        <v>1.5100000000000001E-2</v>
      </c>
      <c r="H248" s="9">
        <v>7.6809599999999998</v>
      </c>
      <c r="I248" s="9">
        <v>0.52</v>
      </c>
      <c r="J248" s="1">
        <v>3.1714868183040004</v>
      </c>
    </row>
    <row r="249" spans="1:10" x14ac:dyDescent="0.2">
      <c r="A249">
        <v>821</v>
      </c>
      <c r="B249" s="7" t="s">
        <v>549</v>
      </c>
      <c r="C249" s="7" t="s">
        <v>158</v>
      </c>
      <c r="D249" s="8">
        <v>17.1198339</v>
      </c>
      <c r="E249" s="3">
        <v>6.6217733000000001E-2</v>
      </c>
      <c r="F249" s="7">
        <v>5.8999999999999999E-3</v>
      </c>
      <c r="G249" s="7">
        <v>3.2399999999999998E-2</v>
      </c>
      <c r="H249" s="9">
        <v>8.5</v>
      </c>
      <c r="I249" s="9">
        <v>0.6</v>
      </c>
      <c r="J249" s="1">
        <v>5.0999999999999996</v>
      </c>
    </row>
    <row r="250" spans="1:10" x14ac:dyDescent="0.2">
      <c r="A250">
        <v>834</v>
      </c>
      <c r="B250" s="7" t="s">
        <v>549</v>
      </c>
      <c r="C250" s="7" t="s">
        <v>162</v>
      </c>
      <c r="D250" s="8">
        <v>44.806826999999998</v>
      </c>
      <c r="E250" s="3">
        <v>4.006734E-2</v>
      </c>
      <c r="F250" s="7">
        <v>1.1900000000000001E-2</v>
      </c>
      <c r="G250" s="7">
        <v>0.108</v>
      </c>
      <c r="H250" s="9">
        <v>16.899999999999999</v>
      </c>
      <c r="I250" s="9">
        <v>0.6</v>
      </c>
      <c r="J250" s="1">
        <v>13.1</v>
      </c>
    </row>
    <row r="251" spans="1:10" x14ac:dyDescent="0.2">
      <c r="A251">
        <v>847</v>
      </c>
      <c r="B251" s="7" t="s">
        <v>549</v>
      </c>
      <c r="C251" s="7" t="s">
        <v>152</v>
      </c>
      <c r="D251" s="8">
        <v>30.302882999999994</v>
      </c>
      <c r="E251" s="3">
        <v>4.9910873000000001E-2</v>
      </c>
      <c r="F251" s="7">
        <v>4.4000000000000003E-3</v>
      </c>
      <c r="G251" s="7">
        <v>3.7400000000000003E-2</v>
      </c>
      <c r="H251" s="9">
        <v>11.8</v>
      </c>
      <c r="I251" s="9">
        <v>0.7</v>
      </c>
      <c r="J251" s="1">
        <v>7.5</v>
      </c>
    </row>
    <row r="252" spans="1:10" x14ac:dyDescent="0.2">
      <c r="A252">
        <v>816</v>
      </c>
      <c r="B252" s="7" t="s">
        <v>549</v>
      </c>
      <c r="C252" s="7" t="s">
        <v>155</v>
      </c>
      <c r="D252" s="8">
        <v>88.836656999999988</v>
      </c>
      <c r="E252" s="3">
        <v>8.0303029999999997E-2</v>
      </c>
      <c r="F252" s="7">
        <v>5.3E-3</v>
      </c>
      <c r="G252" s="7">
        <v>2.8000000000000001E-2</v>
      </c>
      <c r="H252" s="9">
        <v>17.3</v>
      </c>
      <c r="I252" s="9">
        <v>0.7</v>
      </c>
      <c r="J252" s="1">
        <v>29.7</v>
      </c>
    </row>
    <row r="253" spans="1:10" x14ac:dyDescent="0.2">
      <c r="A253">
        <v>824</v>
      </c>
      <c r="B253" s="7" t="s">
        <v>549</v>
      </c>
      <c r="C253" s="7" t="s">
        <v>156</v>
      </c>
      <c r="D253" s="8">
        <v>41.180841000000001</v>
      </c>
      <c r="E253" s="3">
        <v>5.2051328000000001E-2</v>
      </c>
      <c r="F253" s="7">
        <v>5.4000000000000003E-3</v>
      </c>
      <c r="G253" s="7">
        <v>5.0299999999999997E-2</v>
      </c>
      <c r="H253" s="9">
        <v>13.4</v>
      </c>
      <c r="I253" s="9">
        <v>0.8</v>
      </c>
      <c r="J253" s="1">
        <v>17.8</v>
      </c>
    </row>
    <row r="254" spans="1:10" x14ac:dyDescent="0.2">
      <c r="A254">
        <v>814</v>
      </c>
      <c r="B254" s="7" t="s">
        <v>549</v>
      </c>
      <c r="C254" s="7" t="s">
        <v>165</v>
      </c>
      <c r="D254" s="8">
        <v>55.425785999999995</v>
      </c>
      <c r="E254" s="3">
        <v>6.8237935E-2</v>
      </c>
      <c r="F254" s="7">
        <v>1.9E-2</v>
      </c>
      <c r="G254" s="7">
        <v>0.13500000000000001</v>
      </c>
      <c r="H254" s="9">
        <v>15.9</v>
      </c>
      <c r="I254" s="9">
        <v>0.8</v>
      </c>
      <c r="J254" s="1">
        <v>15.3</v>
      </c>
    </row>
    <row r="255" spans="1:10" x14ac:dyDescent="0.2">
      <c r="A255">
        <v>826</v>
      </c>
      <c r="B255" s="7" t="s">
        <v>549</v>
      </c>
      <c r="C255" s="7" t="s">
        <v>149</v>
      </c>
      <c r="D255" s="8">
        <v>66.821742</v>
      </c>
      <c r="E255" s="3">
        <v>2.7444254000000001E-2</v>
      </c>
      <c r="F255" s="7">
        <v>3.5999999999999999E-3</v>
      </c>
      <c r="G255" s="7">
        <v>6.3600000000000004E-2</v>
      </c>
      <c r="H255" s="9">
        <v>20.6</v>
      </c>
      <c r="I255" s="9">
        <v>0.8</v>
      </c>
      <c r="J255" s="1">
        <v>14.7</v>
      </c>
    </row>
    <row r="256" spans="1:10" x14ac:dyDescent="0.2">
      <c r="A256">
        <v>819</v>
      </c>
      <c r="B256" s="7" t="s">
        <v>549</v>
      </c>
      <c r="C256" s="7" t="s">
        <v>150</v>
      </c>
      <c r="D256" s="8">
        <v>44.547827999999996</v>
      </c>
      <c r="E256" s="3">
        <v>8.9256197999999995E-2</v>
      </c>
      <c r="F256" s="7">
        <v>3.5999999999999999E-3</v>
      </c>
      <c r="G256" s="7">
        <v>2.1999999999999999E-2</v>
      </c>
      <c r="H256" s="9">
        <v>11.2</v>
      </c>
      <c r="I256" s="9">
        <v>0.9</v>
      </c>
      <c r="J256" s="1">
        <v>9.1999999999999993</v>
      </c>
    </row>
    <row r="257" spans="1:10" x14ac:dyDescent="0.2">
      <c r="A257">
        <v>827</v>
      </c>
      <c r="B257" s="7" t="s">
        <v>549</v>
      </c>
      <c r="C257" s="7" t="s">
        <v>139</v>
      </c>
      <c r="D257" s="8">
        <v>118.362543</v>
      </c>
      <c r="E257" s="3">
        <v>7.4380164999999998E-2</v>
      </c>
      <c r="F257" s="7">
        <v>2.7000000000000001E-3</v>
      </c>
      <c r="G257" s="7">
        <v>1.9800000000000002E-2</v>
      </c>
      <c r="H257" s="9">
        <v>17.899999999999999</v>
      </c>
      <c r="I257" s="9">
        <v>0.9</v>
      </c>
      <c r="J257" s="1">
        <v>22.1</v>
      </c>
    </row>
    <row r="258" spans="1:10" x14ac:dyDescent="0.2">
      <c r="A258">
        <v>817</v>
      </c>
      <c r="B258" s="7" t="s">
        <v>549</v>
      </c>
      <c r="C258" s="7" t="s">
        <v>160</v>
      </c>
      <c r="D258" s="8">
        <v>8.8577657999999992</v>
      </c>
      <c r="E258" s="3">
        <v>7.7467279999999999E-2</v>
      </c>
      <c r="F258" s="7">
        <v>7.3000000000000001E-3</v>
      </c>
      <c r="G258" s="7">
        <v>5.1400000000000001E-2</v>
      </c>
      <c r="H258" s="9">
        <v>27.1</v>
      </c>
      <c r="I258" s="9">
        <v>0.9</v>
      </c>
      <c r="J258" s="1">
        <v>34.299999999999997</v>
      </c>
    </row>
    <row r="259" spans="1:10" x14ac:dyDescent="0.2">
      <c r="A259">
        <v>832</v>
      </c>
      <c r="B259" s="7" t="s">
        <v>549</v>
      </c>
      <c r="C259" s="7" t="s">
        <v>134</v>
      </c>
      <c r="D259" s="8">
        <v>572.38779</v>
      </c>
      <c r="E259" s="3">
        <v>1.5810277000000001E-2</v>
      </c>
      <c r="F259" s="7">
        <v>1.6000000000000001E-3</v>
      </c>
      <c r="G259" s="7">
        <v>5.5199999999999999E-2</v>
      </c>
      <c r="H259" s="9">
        <v>66.400000000000006</v>
      </c>
      <c r="I259" s="9">
        <v>0.9</v>
      </c>
      <c r="J259" s="1">
        <v>66.8</v>
      </c>
    </row>
    <row r="260" spans="1:10" x14ac:dyDescent="0.2">
      <c r="A260">
        <v>843</v>
      </c>
      <c r="B260" s="7" t="s">
        <v>549</v>
      </c>
      <c r="C260" s="7" t="s">
        <v>137</v>
      </c>
      <c r="D260" s="8">
        <v>198.39323399999998</v>
      </c>
      <c r="E260" s="3">
        <v>2.1265283999999999E-2</v>
      </c>
      <c r="F260" s="7">
        <v>2.2000000000000001E-3</v>
      </c>
      <c r="G260" s="7">
        <v>6.2700000000000006E-2</v>
      </c>
      <c r="H260" s="9">
        <v>22.2</v>
      </c>
      <c r="I260" s="9">
        <v>1</v>
      </c>
      <c r="J260" s="1">
        <v>32.6</v>
      </c>
    </row>
    <row r="261" spans="1:10" x14ac:dyDescent="0.2">
      <c r="A261">
        <v>845</v>
      </c>
      <c r="B261" s="7" t="s">
        <v>549</v>
      </c>
      <c r="C261" s="7" t="s">
        <v>146</v>
      </c>
      <c r="D261" s="8">
        <v>266.76896999999997</v>
      </c>
      <c r="E261" s="3">
        <v>1.9460662E-2</v>
      </c>
      <c r="F261" s="7">
        <v>3.5000000000000001E-3</v>
      </c>
      <c r="G261" s="7">
        <v>0.109</v>
      </c>
      <c r="H261" s="9">
        <v>28.9</v>
      </c>
      <c r="I261" s="9">
        <v>1</v>
      </c>
      <c r="J261" s="1">
        <v>34</v>
      </c>
    </row>
    <row r="262" spans="1:10" x14ac:dyDescent="0.2">
      <c r="A262">
        <v>813</v>
      </c>
      <c r="B262" s="7" t="s">
        <v>549</v>
      </c>
      <c r="C262" s="7" t="s">
        <v>135</v>
      </c>
      <c r="D262" s="8">
        <v>114.73655699999998</v>
      </c>
      <c r="E262" s="3">
        <v>4.4270833000000002E-2</v>
      </c>
      <c r="F262" s="7">
        <v>1.6999999999999999E-3</v>
      </c>
      <c r="G262" s="7">
        <v>2.5600000000000001E-2</v>
      </c>
      <c r="H262" s="9">
        <v>17.2</v>
      </c>
      <c r="I262" s="9">
        <v>1.1000000000000001</v>
      </c>
      <c r="J262" s="1">
        <v>19.3</v>
      </c>
    </row>
    <row r="263" spans="1:10" x14ac:dyDescent="0.2">
      <c r="A263">
        <v>815</v>
      </c>
      <c r="B263" s="7" t="s">
        <v>549</v>
      </c>
      <c r="C263" s="7" t="s">
        <v>161</v>
      </c>
      <c r="D263" s="8">
        <v>284.89889999999997</v>
      </c>
      <c r="E263" s="3">
        <v>3.1666667000000003E-2</v>
      </c>
      <c r="F263" s="7">
        <v>9.4999999999999998E-3</v>
      </c>
      <c r="G263" s="7">
        <v>0.2</v>
      </c>
      <c r="H263" s="9">
        <v>28.2</v>
      </c>
      <c r="I263" s="9">
        <v>1.1000000000000001</v>
      </c>
      <c r="J263" s="1">
        <v>63.7</v>
      </c>
    </row>
    <row r="264" spans="1:10" x14ac:dyDescent="0.2">
      <c r="A264">
        <v>848</v>
      </c>
      <c r="B264" s="7" t="s">
        <v>549</v>
      </c>
      <c r="C264" s="7" t="s">
        <v>140</v>
      </c>
      <c r="D264" s="8">
        <v>383.31851999999998</v>
      </c>
      <c r="E264" s="3">
        <v>3.8173142E-2</v>
      </c>
      <c r="F264" s="7">
        <v>2.8E-3</v>
      </c>
      <c r="G264" s="7">
        <v>4.8899999999999999E-2</v>
      </c>
      <c r="H264" s="9">
        <v>40.200000000000003</v>
      </c>
      <c r="I264" s="9">
        <v>1.1000000000000001</v>
      </c>
      <c r="J264" s="1">
        <v>78.400000000000006</v>
      </c>
    </row>
    <row r="265" spans="1:10" x14ac:dyDescent="0.2">
      <c r="A265">
        <v>839</v>
      </c>
      <c r="B265" s="7" t="s">
        <v>549</v>
      </c>
      <c r="C265" s="7" t="s">
        <v>143</v>
      </c>
      <c r="D265" s="8">
        <v>668.21741999999995</v>
      </c>
      <c r="E265" s="3">
        <v>3.3742331E-2</v>
      </c>
      <c r="F265" s="7">
        <v>3.3E-3</v>
      </c>
      <c r="G265" s="7">
        <v>6.5199999999999994E-2</v>
      </c>
      <c r="H265" s="9">
        <v>46.6</v>
      </c>
      <c r="I265" s="9">
        <v>1.1000000000000001</v>
      </c>
      <c r="J265" s="1">
        <v>85.2</v>
      </c>
    </row>
    <row r="266" spans="1:10" x14ac:dyDescent="0.2">
      <c r="A266">
        <v>831</v>
      </c>
      <c r="B266" s="7" t="s">
        <v>549</v>
      </c>
      <c r="C266" s="7" t="s">
        <v>144</v>
      </c>
      <c r="D266" s="8">
        <v>341.87867999999997</v>
      </c>
      <c r="E266" s="3">
        <v>5.2060738000000002E-2</v>
      </c>
      <c r="F266" s="7">
        <v>3.3E-3</v>
      </c>
      <c r="G266" s="7">
        <v>4.6100000000000002E-2</v>
      </c>
      <c r="H266" s="9">
        <v>25.3</v>
      </c>
      <c r="I266" s="9">
        <v>1.2</v>
      </c>
      <c r="J266" s="1">
        <v>68.5</v>
      </c>
    </row>
    <row r="267" spans="1:10" x14ac:dyDescent="0.2">
      <c r="A267">
        <v>849</v>
      </c>
      <c r="B267" s="7" t="s">
        <v>549</v>
      </c>
      <c r="C267" s="7" t="s">
        <v>145</v>
      </c>
      <c r="D267" s="8">
        <v>639.72753</v>
      </c>
      <c r="E267" s="3">
        <v>2.1212121E-2</v>
      </c>
      <c r="F267" s="7">
        <v>3.5000000000000001E-3</v>
      </c>
      <c r="G267" s="7">
        <v>0.12</v>
      </c>
      <c r="H267" s="9">
        <v>50.3</v>
      </c>
      <c r="I267" s="9">
        <v>1.2</v>
      </c>
      <c r="J267" s="1">
        <v>91.2</v>
      </c>
    </row>
    <row r="268" spans="1:10" x14ac:dyDescent="0.2">
      <c r="A268">
        <v>835</v>
      </c>
      <c r="B268" s="7" t="s">
        <v>549</v>
      </c>
      <c r="C268" s="7" t="s">
        <v>164</v>
      </c>
      <c r="D268" s="8">
        <v>224.03413499999999</v>
      </c>
      <c r="E268" s="3">
        <v>7.1311657000000001E-2</v>
      </c>
      <c r="F268" s="7">
        <v>1.24E-2</v>
      </c>
      <c r="G268" s="7">
        <v>0.13700000000000001</v>
      </c>
      <c r="H268" s="9">
        <v>23.8</v>
      </c>
      <c r="I268" s="9">
        <v>1.3</v>
      </c>
      <c r="J268" s="1">
        <v>59.7</v>
      </c>
    </row>
    <row r="269" spans="1:10" x14ac:dyDescent="0.2">
      <c r="A269">
        <v>828</v>
      </c>
      <c r="B269" s="7" t="s">
        <v>549</v>
      </c>
      <c r="C269" s="7" t="s">
        <v>132</v>
      </c>
      <c r="D269" s="8">
        <v>279.71891999999997</v>
      </c>
      <c r="E269" s="3">
        <v>1.4011523999999999E-2</v>
      </c>
      <c r="F269" s="7">
        <v>1.2999999999999999E-3</v>
      </c>
      <c r="G269" s="7">
        <v>7.3099999999999998E-2</v>
      </c>
      <c r="H269" s="9">
        <v>27.7</v>
      </c>
      <c r="I269" s="9">
        <v>1.3</v>
      </c>
      <c r="J269" s="1">
        <v>80.400000000000006</v>
      </c>
    </row>
    <row r="270" spans="1:10" x14ac:dyDescent="0.2">
      <c r="A270">
        <v>842</v>
      </c>
      <c r="B270" s="7" t="s">
        <v>549</v>
      </c>
      <c r="C270" s="7" t="s">
        <v>154</v>
      </c>
      <c r="D270" s="8">
        <v>463.60820999999999</v>
      </c>
      <c r="E270" s="3">
        <v>3.9776405000000001E-2</v>
      </c>
      <c r="F270" s="7">
        <v>5.1999999999999998E-3</v>
      </c>
      <c r="G270" s="7">
        <v>0.10299999999999999</v>
      </c>
      <c r="H270" s="9">
        <v>31.4</v>
      </c>
      <c r="I270" s="9">
        <v>1.3</v>
      </c>
      <c r="J270" s="1">
        <v>83.8</v>
      </c>
    </row>
    <row r="271" spans="1:10" x14ac:dyDescent="0.2">
      <c r="A271">
        <v>841</v>
      </c>
      <c r="B271" s="7" t="s">
        <v>549</v>
      </c>
      <c r="C271" s="7" t="s">
        <v>670</v>
      </c>
      <c r="D271" s="8">
        <v>242.42306399999995</v>
      </c>
      <c r="E271" s="3">
        <v>8.5235920852359218E-2</v>
      </c>
      <c r="F271" s="7">
        <v>2.2000000000000001E-3</v>
      </c>
      <c r="G271" s="7">
        <v>2.1899999999999999E-2</v>
      </c>
      <c r="H271" s="9">
        <v>27.9</v>
      </c>
      <c r="I271" s="9">
        <v>1.4</v>
      </c>
      <c r="J271" s="1">
        <v>38.200000000000003</v>
      </c>
    </row>
    <row r="272" spans="1:10" x14ac:dyDescent="0.2">
      <c r="A272">
        <v>844</v>
      </c>
      <c r="B272" s="7" t="s">
        <v>549</v>
      </c>
      <c r="C272" s="7" t="s">
        <v>138</v>
      </c>
      <c r="D272" s="8">
        <v>282.30890999999997</v>
      </c>
      <c r="E272" s="3">
        <v>3.0994879999999999E-2</v>
      </c>
      <c r="F272" s="7">
        <v>2.3999999999999998E-3</v>
      </c>
      <c r="G272" s="7">
        <v>6.5699999999999995E-2</v>
      </c>
      <c r="H272" s="9">
        <v>34.4</v>
      </c>
      <c r="I272" s="9">
        <v>1.4</v>
      </c>
      <c r="J272" s="1">
        <v>67.7</v>
      </c>
    </row>
    <row r="273" spans="1:10" x14ac:dyDescent="0.2">
      <c r="A273">
        <v>810</v>
      </c>
      <c r="B273" s="7" t="s">
        <v>549</v>
      </c>
      <c r="C273" s="7" t="s">
        <v>142</v>
      </c>
      <c r="D273" s="8">
        <v>372.95855999999998</v>
      </c>
      <c r="E273" s="3">
        <v>1.4944904E-2</v>
      </c>
      <c r="F273" s="7">
        <v>3.0999999999999999E-3</v>
      </c>
      <c r="G273" s="7">
        <v>0.17599999999999999</v>
      </c>
      <c r="H273" s="9">
        <v>37.200000000000003</v>
      </c>
      <c r="I273" s="9">
        <v>1.4</v>
      </c>
      <c r="J273" s="1">
        <v>66.5</v>
      </c>
    </row>
    <row r="274" spans="1:10" x14ac:dyDescent="0.2">
      <c r="A274">
        <v>846</v>
      </c>
      <c r="B274" s="7" t="s">
        <v>549</v>
      </c>
      <c r="C274" s="7" t="s">
        <v>153</v>
      </c>
      <c r="D274" s="8">
        <v>549.07787999999994</v>
      </c>
      <c r="E274" s="3">
        <v>3.3111604000000003E-2</v>
      </c>
      <c r="F274" s="7">
        <v>4.7999999999999996E-3</v>
      </c>
      <c r="G274" s="7">
        <v>0.123</v>
      </c>
      <c r="H274" s="9">
        <v>40.799999999999997</v>
      </c>
      <c r="I274" s="9">
        <v>1.4</v>
      </c>
      <c r="J274" s="1">
        <v>94.6</v>
      </c>
    </row>
    <row r="275" spans="1:10" x14ac:dyDescent="0.2">
      <c r="A275">
        <v>825</v>
      </c>
      <c r="B275" s="7" t="s">
        <v>549</v>
      </c>
      <c r="C275" s="7" t="s">
        <v>151</v>
      </c>
      <c r="D275" s="8">
        <v>406.62842999999998</v>
      </c>
      <c r="E275" s="3">
        <v>2.3184869E-2</v>
      </c>
      <c r="F275" s="7">
        <v>3.8E-3</v>
      </c>
      <c r="G275" s="7">
        <v>0.14899999999999999</v>
      </c>
      <c r="H275" s="9">
        <v>32.6</v>
      </c>
      <c r="I275" s="9">
        <v>1.5</v>
      </c>
      <c r="J275" s="1">
        <v>62</v>
      </c>
    </row>
    <row r="276" spans="1:10" x14ac:dyDescent="0.2">
      <c r="A276">
        <v>837</v>
      </c>
      <c r="B276" s="7" t="s">
        <v>549</v>
      </c>
      <c r="C276" s="7" t="s">
        <v>136</v>
      </c>
      <c r="D276" s="8">
        <v>396.26846999999998</v>
      </c>
      <c r="E276" s="3">
        <v>3.9525692000000001E-2</v>
      </c>
      <c r="F276" s="7">
        <v>2.2000000000000001E-3</v>
      </c>
      <c r="G276" s="7">
        <v>5.0599999999999999E-2</v>
      </c>
      <c r="H276" s="9">
        <v>35.700000000000003</v>
      </c>
      <c r="I276" s="9">
        <v>1.5</v>
      </c>
      <c r="J276" s="1">
        <v>67.400000000000006</v>
      </c>
    </row>
    <row r="277" spans="1:10" x14ac:dyDescent="0.2">
      <c r="A277">
        <v>823</v>
      </c>
      <c r="B277" s="7" t="s">
        <v>549</v>
      </c>
      <c r="C277" s="7" t="s">
        <v>147</v>
      </c>
      <c r="D277" s="8">
        <v>419.57837999999998</v>
      </c>
      <c r="E277" s="3">
        <v>3.8427756E-2</v>
      </c>
      <c r="F277" s="7">
        <v>3.5000000000000001E-3</v>
      </c>
      <c r="G277" s="7">
        <v>8.2799999999999999E-2</v>
      </c>
      <c r="H277" s="9">
        <v>35.700000000000003</v>
      </c>
      <c r="I277" s="9">
        <v>1.5</v>
      </c>
      <c r="J277" s="1">
        <v>81.599999999999994</v>
      </c>
    </row>
    <row r="278" spans="1:10" x14ac:dyDescent="0.2">
      <c r="A278">
        <v>818</v>
      </c>
      <c r="B278" s="7" t="s">
        <v>549</v>
      </c>
      <c r="C278" s="7" t="s">
        <v>131</v>
      </c>
      <c r="D278" s="8">
        <v>189.06926999999999</v>
      </c>
      <c r="E278" s="3">
        <v>2.259887E-2</v>
      </c>
      <c r="F278" s="7">
        <v>1.1000000000000001E-3</v>
      </c>
      <c r="G278" s="7">
        <v>4.7199999999999999E-2</v>
      </c>
      <c r="H278" s="9">
        <v>19.399999999999999</v>
      </c>
      <c r="I278" s="9">
        <v>1.6</v>
      </c>
      <c r="J278" s="1">
        <v>44.7</v>
      </c>
    </row>
    <row r="279" spans="1:10" x14ac:dyDescent="0.2">
      <c r="A279">
        <v>811</v>
      </c>
      <c r="B279" s="7" t="s">
        <v>549</v>
      </c>
      <c r="C279" s="11" t="s">
        <v>141</v>
      </c>
      <c r="D279" s="8">
        <v>608.64765</v>
      </c>
      <c r="E279" s="3">
        <v>7.9051383399209502E-2</v>
      </c>
      <c r="F279" s="7">
        <v>3.0000000000000001E-3</v>
      </c>
      <c r="G279" s="7">
        <v>3.6799999999999999E-2</v>
      </c>
      <c r="H279" s="9">
        <v>36.9</v>
      </c>
      <c r="I279" s="9">
        <v>1.6</v>
      </c>
      <c r="J279" s="1">
        <v>102.8</v>
      </c>
    </row>
    <row r="280" spans="1:10" x14ac:dyDescent="0.2">
      <c r="A280">
        <v>833</v>
      </c>
      <c r="B280" s="7" t="s">
        <v>549</v>
      </c>
      <c r="C280" s="7" t="s">
        <v>133</v>
      </c>
      <c r="D280" s="8">
        <v>543.89789999999994</v>
      </c>
      <c r="E280" s="3">
        <v>2.9542738999999998E-2</v>
      </c>
      <c r="F280" s="7">
        <v>1.6000000000000001E-3</v>
      </c>
      <c r="G280" s="7">
        <v>5.5800000000000002E-2</v>
      </c>
      <c r="H280" s="9">
        <v>45.4</v>
      </c>
      <c r="I280" s="9">
        <v>1.7</v>
      </c>
      <c r="J280" s="1">
        <v>104.8</v>
      </c>
    </row>
    <row r="281" spans="1:10" x14ac:dyDescent="0.2">
      <c r="A281">
        <v>925</v>
      </c>
      <c r="B281" s="7" t="s">
        <v>553</v>
      </c>
      <c r="C281" s="7" t="s">
        <v>290</v>
      </c>
      <c r="D281" s="8">
        <v>75.368708999999996</v>
      </c>
      <c r="E281" s="3">
        <v>4.9354838709677419E-2</v>
      </c>
      <c r="F281" s="7">
        <v>1.5299999999999999E-2</v>
      </c>
      <c r="G281" s="7">
        <v>6.2E-2</v>
      </c>
      <c r="H281" s="9">
        <v>6.4</v>
      </c>
      <c r="I281" s="9">
        <v>0.33</v>
      </c>
      <c r="J281" s="1">
        <v>2.5</v>
      </c>
    </row>
    <row r="282" spans="1:10" x14ac:dyDescent="0.2">
      <c r="A282">
        <v>914</v>
      </c>
      <c r="B282" s="7" t="s">
        <v>553</v>
      </c>
      <c r="C282" s="7" t="s">
        <v>294</v>
      </c>
      <c r="D282" s="8">
        <v>42.734834999999997</v>
      </c>
      <c r="E282" s="3">
        <v>4.9413617E-2</v>
      </c>
      <c r="F282" s="7">
        <v>1.46E-2</v>
      </c>
      <c r="G282" s="7">
        <v>7.6999999999999999E-2</v>
      </c>
      <c r="H282" s="9">
        <v>10.8</v>
      </c>
      <c r="I282" s="9">
        <v>0.43</v>
      </c>
      <c r="J282" s="1">
        <v>7.8</v>
      </c>
    </row>
    <row r="283" spans="1:10" x14ac:dyDescent="0.2">
      <c r="A283">
        <v>924</v>
      </c>
      <c r="B283" s="7" t="s">
        <v>553</v>
      </c>
      <c r="C283" s="7" t="s">
        <v>291</v>
      </c>
      <c r="D283" s="8">
        <v>185.44328399999998</v>
      </c>
      <c r="E283" s="3">
        <v>5.7971014492753631E-2</v>
      </c>
      <c r="F283" s="7">
        <v>0.01</v>
      </c>
      <c r="G283" s="7">
        <v>4.5999999999999999E-2</v>
      </c>
      <c r="H283" s="9">
        <v>11.3</v>
      </c>
      <c r="I283" s="9">
        <v>0.44</v>
      </c>
      <c r="J283" s="1">
        <v>5.0999999999999996</v>
      </c>
    </row>
    <row r="284" spans="1:10" x14ac:dyDescent="0.2">
      <c r="A284">
        <v>912</v>
      </c>
      <c r="B284" s="7" t="s">
        <v>553</v>
      </c>
      <c r="C284" s="7" t="s">
        <v>295</v>
      </c>
      <c r="D284" s="8">
        <v>45.583824</v>
      </c>
      <c r="E284" s="3">
        <v>0.10250382600000001</v>
      </c>
      <c r="F284" s="7">
        <v>2.9899999999999999E-2</v>
      </c>
      <c r="G284" s="7">
        <v>9.9000000000000005E-2</v>
      </c>
      <c r="H284" s="9">
        <v>11.13</v>
      </c>
      <c r="I284" s="9">
        <v>0.56000000000000005</v>
      </c>
      <c r="J284" s="1">
        <v>3.4</v>
      </c>
    </row>
    <row r="285" spans="1:10" x14ac:dyDescent="0.2">
      <c r="A285">
        <v>926</v>
      </c>
      <c r="B285" s="7" t="s">
        <v>553</v>
      </c>
      <c r="C285" s="7" t="s">
        <v>288</v>
      </c>
      <c r="D285" s="8">
        <v>380.72852999999998</v>
      </c>
      <c r="E285" s="3">
        <v>5.0272727272727268E-2</v>
      </c>
      <c r="F285" s="7">
        <v>4.1999999999999997E-3</v>
      </c>
      <c r="G285" s="7">
        <v>0.04</v>
      </c>
      <c r="H285" s="9">
        <v>24.7</v>
      </c>
      <c r="I285" s="9">
        <v>0.79</v>
      </c>
      <c r="J285" s="1">
        <v>24.1</v>
      </c>
    </row>
    <row r="286" spans="1:10" x14ac:dyDescent="0.2">
      <c r="A286">
        <v>922</v>
      </c>
      <c r="B286" s="7" t="s">
        <v>553</v>
      </c>
      <c r="C286" s="7" t="s">
        <v>671</v>
      </c>
      <c r="D286" s="8">
        <v>1155.13554</v>
      </c>
      <c r="E286" s="3">
        <v>2.0936639118457299E-2</v>
      </c>
      <c r="F286" s="7">
        <v>4.0000000000000001E-3</v>
      </c>
      <c r="G286" s="7">
        <v>0.11</v>
      </c>
      <c r="H286" s="9">
        <v>53</v>
      </c>
      <c r="I286" s="9">
        <v>0.95</v>
      </c>
      <c r="J286" s="1">
        <v>86.4</v>
      </c>
    </row>
    <row r="287" spans="1:10" x14ac:dyDescent="0.2">
      <c r="A287">
        <v>915</v>
      </c>
      <c r="B287" s="7" t="s">
        <v>553</v>
      </c>
      <c r="C287" s="7" t="s">
        <v>672</v>
      </c>
      <c r="D287" s="8">
        <v>564.61781999999994</v>
      </c>
      <c r="E287" s="3">
        <v>1.2886762360446571E-2</v>
      </c>
      <c r="F287" s="7">
        <v>4.0000000000000001E-3</v>
      </c>
      <c r="G287" s="7">
        <v>0.19</v>
      </c>
      <c r="H287" s="9">
        <v>24</v>
      </c>
      <c r="I287" s="9">
        <v>1.01</v>
      </c>
      <c r="J287" s="1">
        <v>39.700000000000003</v>
      </c>
    </row>
    <row r="288" spans="1:10" x14ac:dyDescent="0.2">
      <c r="A288">
        <v>913</v>
      </c>
      <c r="B288" s="7" t="s">
        <v>553</v>
      </c>
      <c r="C288" s="7" t="s">
        <v>287</v>
      </c>
      <c r="D288" s="8">
        <v>2154.8716799999997</v>
      </c>
      <c r="E288" s="3">
        <v>4.1818181818181817E-2</v>
      </c>
      <c r="F288" s="7">
        <v>3.8E-3</v>
      </c>
      <c r="G288" s="7">
        <v>7.5999999999999998E-2</v>
      </c>
      <c r="H288" s="9">
        <v>59.1</v>
      </c>
      <c r="I288" s="9">
        <v>1.38</v>
      </c>
      <c r="J288" s="1">
        <v>167</v>
      </c>
    </row>
    <row r="289" spans="1:10" x14ac:dyDescent="0.2">
      <c r="A289">
        <v>917</v>
      </c>
      <c r="B289" s="7" t="s">
        <v>553</v>
      </c>
      <c r="C289" s="7" t="s">
        <v>293</v>
      </c>
      <c r="D289" s="8">
        <v>2698.7695799999997</v>
      </c>
      <c r="E289" s="3">
        <v>2.4337899543378998E-2</v>
      </c>
      <c r="F289" s="7">
        <v>4.1000000000000003E-3</v>
      </c>
      <c r="G289" s="7">
        <v>0.14599999999999999</v>
      </c>
      <c r="H289" s="9">
        <v>61.6</v>
      </c>
      <c r="I289" s="9">
        <v>1.43</v>
      </c>
      <c r="J289" s="1">
        <v>214</v>
      </c>
    </row>
    <row r="290" spans="1:10" x14ac:dyDescent="0.2">
      <c r="A290">
        <v>923</v>
      </c>
      <c r="B290" s="7" t="s">
        <v>553</v>
      </c>
      <c r="C290" s="7" t="s">
        <v>296</v>
      </c>
      <c r="D290" s="8">
        <v>854.69669999999996</v>
      </c>
      <c r="E290" s="3">
        <v>6.8580542264752797E-2</v>
      </c>
      <c r="F290" s="7">
        <v>2.5000000000000001E-3</v>
      </c>
      <c r="G290" s="7">
        <v>3.7999999999999999E-2</v>
      </c>
      <c r="H290" s="9">
        <v>34.200000000000003</v>
      </c>
      <c r="I290" s="9">
        <v>1.72</v>
      </c>
      <c r="J290" s="1">
        <v>70.8</v>
      </c>
    </row>
    <row r="291" spans="1:10" x14ac:dyDescent="0.2">
      <c r="A291">
        <v>919</v>
      </c>
      <c r="B291" s="7" t="s">
        <v>553</v>
      </c>
      <c r="C291" s="7" t="s">
        <v>289</v>
      </c>
      <c r="D291" s="8">
        <v>2090.1219299999998</v>
      </c>
      <c r="E291" s="3">
        <v>3.6060606060606064E-2</v>
      </c>
      <c r="F291" s="7">
        <v>3.3999999999999998E-3</v>
      </c>
      <c r="G291" s="7">
        <v>0.104</v>
      </c>
      <c r="H291" s="9">
        <v>36.299999999999997</v>
      </c>
      <c r="I291" s="9">
        <v>1.82</v>
      </c>
      <c r="J291" s="1">
        <v>118</v>
      </c>
    </row>
    <row r="292" spans="1:10" x14ac:dyDescent="0.2">
      <c r="A292">
        <v>920</v>
      </c>
      <c r="B292" s="7" t="s">
        <v>553</v>
      </c>
      <c r="C292" s="7" t="s">
        <v>292</v>
      </c>
      <c r="D292" s="8">
        <v>16158.947609999999</v>
      </c>
      <c r="E292" s="3">
        <v>2.219065656565657E-2</v>
      </c>
      <c r="F292" s="7">
        <v>1.9E-3</v>
      </c>
      <c r="G292" s="7">
        <v>9.6000000000000002E-2</v>
      </c>
      <c r="H292" s="9">
        <v>85.2</v>
      </c>
      <c r="I292" s="9">
        <v>1.85</v>
      </c>
      <c r="J292" s="1">
        <v>326</v>
      </c>
    </row>
    <row r="293" spans="1:10" x14ac:dyDescent="0.2">
      <c r="A293">
        <v>921</v>
      </c>
      <c r="B293" s="7" t="s">
        <v>553</v>
      </c>
      <c r="C293" s="7" t="s">
        <v>673</v>
      </c>
      <c r="D293" s="8">
        <v>4959.8308499999994</v>
      </c>
      <c r="E293" s="3">
        <v>1.8686284813452442E-2</v>
      </c>
      <c r="F293" s="7">
        <v>2.0999999999999999E-3</v>
      </c>
      <c r="G293" s="7">
        <v>0.17299999999999999</v>
      </c>
      <c r="H293" s="9">
        <v>89.2</v>
      </c>
      <c r="I293" s="9">
        <v>2.54</v>
      </c>
      <c r="J293" s="1">
        <v>652</v>
      </c>
    </row>
    <row r="294" spans="1:10" x14ac:dyDescent="0.2">
      <c r="A294">
        <v>916</v>
      </c>
      <c r="B294" s="7" t="s">
        <v>553</v>
      </c>
      <c r="C294" s="7" t="s">
        <v>297</v>
      </c>
      <c r="D294" s="8">
        <v>3051.0082199999997</v>
      </c>
      <c r="E294" s="3">
        <v>2.5429975429975434E-2</v>
      </c>
      <c r="F294" s="7">
        <v>2.3E-3</v>
      </c>
      <c r="G294" s="7">
        <v>0.14799999999999999</v>
      </c>
      <c r="H294" s="9">
        <v>77.3</v>
      </c>
      <c r="I294" s="9">
        <v>2.7</v>
      </c>
      <c r="J294" s="1">
        <v>446</v>
      </c>
    </row>
    <row r="295" spans="1:10" x14ac:dyDescent="0.2">
      <c r="A295">
        <v>918</v>
      </c>
      <c r="B295" s="7" t="s">
        <v>553</v>
      </c>
      <c r="C295" s="7" t="s">
        <v>298</v>
      </c>
      <c r="D295" s="8">
        <v>3356.6270399999999</v>
      </c>
      <c r="E295" s="3">
        <v>8.8676236044657099E-3</v>
      </c>
      <c r="F295" s="7">
        <v>5.0000000000000001E-4</v>
      </c>
      <c r="G295" s="7">
        <v>9.5000000000000001E-2</v>
      </c>
      <c r="H295" s="9">
        <v>84</v>
      </c>
      <c r="I295" s="9">
        <v>2.78</v>
      </c>
      <c r="J295" s="1">
        <v>453</v>
      </c>
    </row>
    <row r="296" spans="1:10" x14ac:dyDescent="0.2">
      <c r="A296">
        <v>935</v>
      </c>
      <c r="B296" s="7" t="s">
        <v>556</v>
      </c>
      <c r="C296" s="7" t="s">
        <v>428</v>
      </c>
      <c r="D296" s="8">
        <v>0.72519719999999999</v>
      </c>
      <c r="E296" s="3">
        <v>0.36206545499999998</v>
      </c>
      <c r="F296" s="7">
        <v>4.8999999999999998E-3</v>
      </c>
      <c r="G296" s="7">
        <v>2E-3</v>
      </c>
      <c r="H296" s="9">
        <v>2.3469600000000002</v>
      </c>
      <c r="I296" s="9">
        <v>0.24</v>
      </c>
      <c r="J296" s="1">
        <v>0.55217850854400008</v>
      </c>
    </row>
    <row r="297" spans="1:10" x14ac:dyDescent="0.2">
      <c r="A297">
        <v>932</v>
      </c>
      <c r="B297" s="7" t="s">
        <v>556</v>
      </c>
      <c r="C297" s="7" t="s">
        <v>427</v>
      </c>
      <c r="D297" s="8">
        <v>1.8388928999999998</v>
      </c>
      <c r="E297" s="3">
        <v>8.5142478999999993E-2</v>
      </c>
      <c r="F297" s="7">
        <v>3.8999999999999998E-3</v>
      </c>
      <c r="G297" s="7">
        <v>1.0999999999999999E-2</v>
      </c>
      <c r="H297" s="9">
        <v>3.1394400000000005</v>
      </c>
      <c r="I297" s="9">
        <v>0.4</v>
      </c>
      <c r="J297" s="1">
        <v>1.3592086364160001</v>
      </c>
    </row>
    <row r="298" spans="1:10" x14ac:dyDescent="0.2">
      <c r="A298">
        <v>931</v>
      </c>
      <c r="B298" s="7" t="s">
        <v>556</v>
      </c>
      <c r="C298" s="7" t="s">
        <v>423</v>
      </c>
      <c r="D298" s="8">
        <v>15.980238299999998</v>
      </c>
      <c r="E298" s="3">
        <v>0.131618182</v>
      </c>
      <c r="F298" s="7">
        <v>1.5E-3</v>
      </c>
      <c r="G298" s="7">
        <v>4.0000000000000001E-3</v>
      </c>
      <c r="H298" s="9">
        <v>5.0596800000000011</v>
      </c>
      <c r="I298" s="9">
        <v>0.57999999999999996</v>
      </c>
      <c r="J298" s="1">
        <v>4.8138639206400011</v>
      </c>
    </row>
    <row r="299" spans="1:10" x14ac:dyDescent="0.2">
      <c r="A299">
        <v>936</v>
      </c>
      <c r="B299" s="7" t="s">
        <v>556</v>
      </c>
      <c r="C299" s="7" t="s">
        <v>422</v>
      </c>
      <c r="D299" s="8">
        <v>43.511831999999998</v>
      </c>
      <c r="E299" s="3">
        <v>5.6157090910000003</v>
      </c>
      <c r="F299" s="7">
        <v>3.8E-3</v>
      </c>
      <c r="G299" s="7">
        <v>2.5000000000000001E-4</v>
      </c>
      <c r="H299" s="9">
        <v>7.8943199999999996</v>
      </c>
      <c r="I299" s="9">
        <v>0.61</v>
      </c>
      <c r="J299" s="1">
        <v>3.2847542046720006</v>
      </c>
    </row>
    <row r="300" spans="1:10" x14ac:dyDescent="0.2">
      <c r="A300">
        <v>933</v>
      </c>
      <c r="B300" s="7" t="s">
        <v>556</v>
      </c>
      <c r="C300" s="7" t="s">
        <v>418</v>
      </c>
      <c r="D300" s="8">
        <v>17.663731800000001</v>
      </c>
      <c r="E300" s="3">
        <v>2.309090909</v>
      </c>
      <c r="F300" s="7">
        <v>2.5000000000000001E-3</v>
      </c>
      <c r="G300" s="7">
        <v>5.0000000000000001E-4</v>
      </c>
      <c r="H300" s="9">
        <v>7.1018400000000002</v>
      </c>
      <c r="I300" s="9">
        <v>0.76</v>
      </c>
      <c r="J300" s="1">
        <v>1.4101789602816002</v>
      </c>
    </row>
    <row r="301" spans="1:10" x14ac:dyDescent="0.2">
      <c r="A301">
        <v>934</v>
      </c>
      <c r="B301" s="7" t="s">
        <v>556</v>
      </c>
      <c r="C301" s="7" t="s">
        <v>419</v>
      </c>
      <c r="D301" s="8">
        <v>118.103544</v>
      </c>
      <c r="E301" s="3">
        <v>1.4316363640000001</v>
      </c>
      <c r="F301" s="7">
        <v>2.5000000000000001E-3</v>
      </c>
      <c r="G301" s="7">
        <v>1E-3</v>
      </c>
      <c r="H301" s="9">
        <v>9.5402400000000007</v>
      </c>
      <c r="I301" s="9">
        <v>0.94</v>
      </c>
      <c r="J301" s="1">
        <v>3.1035263864832001</v>
      </c>
    </row>
    <row r="302" spans="1:10" x14ac:dyDescent="0.2">
      <c r="A302">
        <v>959</v>
      </c>
      <c r="B302" s="7" t="s">
        <v>532</v>
      </c>
      <c r="C302" s="7" t="s">
        <v>180</v>
      </c>
      <c r="D302" s="8">
        <v>11.939853899999999</v>
      </c>
      <c r="E302" s="3">
        <v>11.73020528</v>
      </c>
      <c r="F302" s="7">
        <v>1.2E-2</v>
      </c>
      <c r="G302" s="7">
        <v>6.2000000000000003E-5</v>
      </c>
      <c r="H302" s="9">
        <v>2.7</v>
      </c>
      <c r="I302" s="9">
        <v>0.1</v>
      </c>
      <c r="J302" s="1">
        <v>1.7</v>
      </c>
    </row>
    <row r="303" spans="1:10" x14ac:dyDescent="0.2">
      <c r="A303">
        <v>974</v>
      </c>
      <c r="B303" s="7" t="s">
        <v>532</v>
      </c>
      <c r="C303" s="7" t="s">
        <v>204</v>
      </c>
      <c r="D303" s="8">
        <v>14.581643699999999</v>
      </c>
      <c r="E303" s="3">
        <v>0.16161616200000001</v>
      </c>
      <c r="F303" s="7">
        <v>0.06</v>
      </c>
      <c r="G303" s="7">
        <v>4.4999999999999998E-2</v>
      </c>
      <c r="H303" s="9">
        <v>1.3</v>
      </c>
      <c r="I303" s="9">
        <v>0.2</v>
      </c>
      <c r="J303" s="1">
        <v>0.3</v>
      </c>
    </row>
    <row r="304" spans="1:10" x14ac:dyDescent="0.2">
      <c r="A304">
        <v>965</v>
      </c>
      <c r="B304" s="7" t="s">
        <v>532</v>
      </c>
      <c r="C304" s="7" t="s">
        <v>194</v>
      </c>
      <c r="D304" s="8">
        <v>12.147053100000001</v>
      </c>
      <c r="E304" s="3">
        <v>60.60606061</v>
      </c>
      <c r="F304" s="7">
        <v>3.1E-2</v>
      </c>
      <c r="G304" s="7">
        <v>6.2000000000000003E-5</v>
      </c>
      <c r="H304" s="9">
        <v>1.9</v>
      </c>
      <c r="I304" s="9">
        <v>0.2</v>
      </c>
      <c r="J304" s="1">
        <v>0.4</v>
      </c>
    </row>
    <row r="305" spans="1:10" x14ac:dyDescent="0.2">
      <c r="A305">
        <v>958</v>
      </c>
      <c r="B305" s="7" t="s">
        <v>532</v>
      </c>
      <c r="C305" s="7" t="s">
        <v>196</v>
      </c>
      <c r="D305" s="8">
        <v>13.701047099999998</v>
      </c>
      <c r="E305" s="3">
        <v>0.13685239499999999</v>
      </c>
      <c r="F305" s="7">
        <v>3.5000000000000003E-2</v>
      </c>
      <c r="G305" s="7">
        <v>3.1E-2</v>
      </c>
      <c r="H305" s="9">
        <v>2.7</v>
      </c>
      <c r="I305" s="9">
        <v>0.2</v>
      </c>
      <c r="J305" s="1">
        <v>0.5</v>
      </c>
    </row>
    <row r="306" spans="1:10" x14ac:dyDescent="0.2">
      <c r="A306">
        <v>983</v>
      </c>
      <c r="B306" s="7" t="s">
        <v>532</v>
      </c>
      <c r="C306" s="7" t="s">
        <v>195</v>
      </c>
      <c r="D306" s="8">
        <v>24.604904999999999</v>
      </c>
      <c r="E306" s="3">
        <v>6.6666666999999999E-2</v>
      </c>
      <c r="F306" s="7">
        <v>3.3000000000000002E-2</v>
      </c>
      <c r="G306" s="7">
        <v>0.06</v>
      </c>
      <c r="H306" s="9">
        <v>2.7</v>
      </c>
      <c r="I306" s="9">
        <v>0.2</v>
      </c>
      <c r="J306" s="1">
        <v>0.4</v>
      </c>
    </row>
    <row r="307" spans="1:10" x14ac:dyDescent="0.2">
      <c r="A307">
        <v>964</v>
      </c>
      <c r="B307" s="7" t="s">
        <v>532</v>
      </c>
      <c r="C307" s="7" t="s">
        <v>183</v>
      </c>
      <c r="D307" s="8">
        <v>7.0447727999999996</v>
      </c>
      <c r="E307" s="3">
        <v>0.33939393899999998</v>
      </c>
      <c r="F307" s="7">
        <v>1.4E-2</v>
      </c>
      <c r="G307" s="7">
        <v>5.0000000000000001E-3</v>
      </c>
      <c r="H307" s="9">
        <v>3</v>
      </c>
      <c r="I307" s="9">
        <v>0.2</v>
      </c>
      <c r="J307" s="1">
        <v>0.2</v>
      </c>
    </row>
    <row r="308" spans="1:10" x14ac:dyDescent="0.2">
      <c r="A308">
        <v>970</v>
      </c>
      <c r="B308" s="7" t="s">
        <v>532</v>
      </c>
      <c r="C308" s="7" t="s">
        <v>202</v>
      </c>
      <c r="D308" s="8">
        <v>10.774358399999999</v>
      </c>
      <c r="E308" s="3">
        <v>0.61818181800000005</v>
      </c>
      <c r="F308" s="7">
        <v>5.0999999999999997E-2</v>
      </c>
      <c r="G308" s="7">
        <v>1.4999999999999999E-2</v>
      </c>
      <c r="H308" s="9">
        <v>2.5</v>
      </c>
      <c r="I308" s="9">
        <v>0.3</v>
      </c>
      <c r="J308" s="1">
        <v>0.4</v>
      </c>
    </row>
    <row r="309" spans="1:10" x14ac:dyDescent="0.2">
      <c r="A309">
        <v>984</v>
      </c>
      <c r="B309" s="7" t="s">
        <v>532</v>
      </c>
      <c r="C309" s="7" t="s">
        <v>200</v>
      </c>
      <c r="D309" s="8">
        <v>124.31951999999998</v>
      </c>
      <c r="E309" s="3">
        <v>0.63636363600000001</v>
      </c>
      <c r="F309" s="7">
        <v>4.9000000000000002E-2</v>
      </c>
      <c r="G309" s="7">
        <v>1.4E-2</v>
      </c>
      <c r="H309" s="9">
        <v>3</v>
      </c>
      <c r="I309" s="9">
        <v>0.3</v>
      </c>
      <c r="J309" s="1">
        <v>0.8</v>
      </c>
    </row>
    <row r="310" spans="1:10" x14ac:dyDescent="0.2">
      <c r="A310">
        <v>992</v>
      </c>
      <c r="B310" s="7" t="s">
        <v>532</v>
      </c>
      <c r="C310" s="7" t="s">
        <v>188</v>
      </c>
      <c r="D310" s="8">
        <v>13.649247299999997</v>
      </c>
      <c r="E310" s="3">
        <v>0.102564103</v>
      </c>
      <c r="F310" s="7">
        <v>2.1999999999999999E-2</v>
      </c>
      <c r="G310" s="7">
        <v>3.9E-2</v>
      </c>
      <c r="H310" s="9">
        <v>4.3</v>
      </c>
      <c r="I310" s="9">
        <v>0.3</v>
      </c>
      <c r="J310" s="1">
        <v>1.2</v>
      </c>
    </row>
    <row r="311" spans="1:10" x14ac:dyDescent="0.2">
      <c r="A311">
        <v>976</v>
      </c>
      <c r="B311" s="7" t="s">
        <v>532</v>
      </c>
      <c r="C311" s="7" t="s">
        <v>191</v>
      </c>
      <c r="D311" s="8">
        <v>50.763804</v>
      </c>
      <c r="E311" s="3">
        <v>8.7774295000000002E-2</v>
      </c>
      <c r="F311" s="7">
        <v>2.8000000000000001E-2</v>
      </c>
      <c r="G311" s="7">
        <v>5.8000000000000003E-2</v>
      </c>
      <c r="H311" s="9">
        <v>5.8</v>
      </c>
      <c r="I311" s="9">
        <v>0.3</v>
      </c>
      <c r="J311" s="1">
        <v>1.9</v>
      </c>
    </row>
    <row r="312" spans="1:10" x14ac:dyDescent="0.2">
      <c r="A312">
        <v>962</v>
      </c>
      <c r="B312" s="7" t="s">
        <v>532</v>
      </c>
      <c r="C312" s="7" t="s">
        <v>174</v>
      </c>
      <c r="D312" s="8">
        <v>51.281801999999999</v>
      </c>
      <c r="E312" s="3">
        <v>4.4755244999999999E-2</v>
      </c>
      <c r="F312" s="7">
        <v>8.0000000000000002E-3</v>
      </c>
      <c r="G312" s="7">
        <v>3.2500000000000001E-2</v>
      </c>
      <c r="H312" s="9">
        <v>6.4</v>
      </c>
      <c r="I312" s="9">
        <v>0.3</v>
      </c>
      <c r="J312" s="1">
        <v>3.5</v>
      </c>
    </row>
    <row r="313" spans="1:10" x14ac:dyDescent="0.2">
      <c r="A313">
        <v>957</v>
      </c>
      <c r="B313" s="7" t="s">
        <v>532</v>
      </c>
      <c r="C313" s="7" t="s">
        <v>28</v>
      </c>
      <c r="D313" s="8">
        <v>16.834934999999998</v>
      </c>
      <c r="E313" s="3">
        <v>1.8472727272727276</v>
      </c>
      <c r="F313" s="7">
        <v>0.05</v>
      </c>
      <c r="G313" s="7">
        <v>6.0000000000000001E-3</v>
      </c>
      <c r="H313" s="9">
        <v>2.46888</v>
      </c>
      <c r="I313" s="9">
        <v>0.36576000000000003</v>
      </c>
      <c r="J313" s="1">
        <v>0.39643585228800005</v>
      </c>
    </row>
    <row r="314" spans="1:10" x14ac:dyDescent="0.2">
      <c r="A314">
        <v>955</v>
      </c>
      <c r="B314" s="7" t="s">
        <v>532</v>
      </c>
      <c r="C314" s="7" t="s">
        <v>190</v>
      </c>
      <c r="D314" s="8">
        <v>22.429313399999998</v>
      </c>
      <c r="E314" s="3">
        <v>9.0043289999999998E-2</v>
      </c>
      <c r="F314" s="7">
        <v>2.5999999999999999E-2</v>
      </c>
      <c r="G314" s="7">
        <v>7.0000000000000007E-2</v>
      </c>
      <c r="H314" s="9">
        <v>6.4</v>
      </c>
      <c r="I314" s="9">
        <v>0.4</v>
      </c>
      <c r="J314" s="1">
        <v>2.2999999999999998</v>
      </c>
    </row>
    <row r="315" spans="1:10" x14ac:dyDescent="0.2">
      <c r="A315">
        <v>963</v>
      </c>
      <c r="B315" s="7" t="s">
        <v>532</v>
      </c>
      <c r="C315" s="7" t="s">
        <v>182</v>
      </c>
      <c r="D315" s="8">
        <v>119.91653699999998</v>
      </c>
      <c r="E315" s="3">
        <v>6.0606061000000003E-2</v>
      </c>
      <c r="F315" s="7">
        <v>1.2999999999999999E-2</v>
      </c>
      <c r="G315" s="7">
        <v>5.1999999999999998E-2</v>
      </c>
      <c r="H315" s="9">
        <v>7.3</v>
      </c>
      <c r="I315" s="9">
        <v>0.4</v>
      </c>
      <c r="J315" s="1">
        <v>4</v>
      </c>
    </row>
    <row r="316" spans="1:10" x14ac:dyDescent="0.2">
      <c r="A316">
        <v>990</v>
      </c>
      <c r="B316" s="7" t="s">
        <v>532</v>
      </c>
      <c r="C316" s="7" t="s">
        <v>192</v>
      </c>
      <c r="D316" s="8">
        <v>22.662412499999999</v>
      </c>
      <c r="E316" s="3">
        <v>0.117032393</v>
      </c>
      <c r="F316" s="7">
        <v>2.8000000000000001E-2</v>
      </c>
      <c r="G316" s="7">
        <v>5.8000000000000003E-2</v>
      </c>
      <c r="H316" s="9">
        <v>7.9</v>
      </c>
      <c r="I316" s="9">
        <v>0.4</v>
      </c>
      <c r="J316" s="1">
        <v>3.7</v>
      </c>
    </row>
    <row r="317" spans="1:10" x14ac:dyDescent="0.2">
      <c r="A317">
        <v>971</v>
      </c>
      <c r="B317" s="7" t="s">
        <v>532</v>
      </c>
      <c r="C317" s="7" t="s">
        <v>199</v>
      </c>
      <c r="D317" s="8">
        <v>74.85071099999999</v>
      </c>
      <c r="E317" s="3">
        <v>6.9054177999999994E-2</v>
      </c>
      <c r="F317" s="7">
        <v>4.7E-2</v>
      </c>
      <c r="G317" s="7">
        <v>0.16500000000000001</v>
      </c>
      <c r="H317" s="9">
        <v>9.1</v>
      </c>
      <c r="I317" s="9">
        <v>0.4</v>
      </c>
      <c r="J317" s="1">
        <v>19</v>
      </c>
    </row>
    <row r="318" spans="1:10" x14ac:dyDescent="0.2">
      <c r="A318">
        <v>979</v>
      </c>
      <c r="B318" s="7" t="s">
        <v>532</v>
      </c>
      <c r="C318" s="7" t="s">
        <v>674</v>
      </c>
      <c r="D318" s="8">
        <v>300.43883999999997</v>
      </c>
      <c r="E318" s="3">
        <v>0.12390572390572392</v>
      </c>
      <c r="F318" s="7">
        <v>4.0000000000000001E-3</v>
      </c>
      <c r="G318" s="7">
        <v>8.9999999999999993E-3</v>
      </c>
      <c r="H318" s="9">
        <v>11.58</v>
      </c>
      <c r="I318" s="9">
        <v>0.46</v>
      </c>
      <c r="J318" s="1">
        <v>5.52</v>
      </c>
    </row>
    <row r="319" spans="1:10" x14ac:dyDescent="0.2">
      <c r="A319">
        <v>961</v>
      </c>
      <c r="B319" s="7" t="s">
        <v>532</v>
      </c>
      <c r="C319" s="7" t="s">
        <v>179</v>
      </c>
      <c r="D319" s="8">
        <v>48.950810999999995</v>
      </c>
      <c r="E319" s="3">
        <v>0.11904761899999999</v>
      </c>
      <c r="F319" s="7">
        <v>1.0999999999999999E-2</v>
      </c>
      <c r="G319" s="7">
        <v>2.8000000000000001E-2</v>
      </c>
      <c r="H319" s="9">
        <v>4.3</v>
      </c>
      <c r="I319" s="9">
        <v>0.5</v>
      </c>
      <c r="J319" s="1">
        <v>2.1</v>
      </c>
    </row>
    <row r="320" spans="1:10" x14ac:dyDescent="0.2">
      <c r="A320">
        <v>988</v>
      </c>
      <c r="B320" s="7" t="s">
        <v>532</v>
      </c>
      <c r="C320" s="7" t="s">
        <v>193</v>
      </c>
      <c r="D320" s="8">
        <v>39.626846999999998</v>
      </c>
      <c r="E320" s="3">
        <v>0.15151515199999999</v>
      </c>
      <c r="F320" s="7">
        <v>0.03</v>
      </c>
      <c r="G320" s="7">
        <v>0.06</v>
      </c>
      <c r="H320" s="9">
        <v>4.5999999999999996</v>
      </c>
      <c r="I320" s="9">
        <v>0.5</v>
      </c>
      <c r="J320" s="1">
        <v>1.7</v>
      </c>
    </row>
    <row r="321" spans="1:10" x14ac:dyDescent="0.2">
      <c r="A321">
        <v>986</v>
      </c>
      <c r="B321" s="7" t="s">
        <v>532</v>
      </c>
      <c r="C321" s="7" t="s">
        <v>203</v>
      </c>
      <c r="D321" s="8">
        <v>19.606224300000001</v>
      </c>
      <c r="E321" s="3">
        <v>0.14600551000000001</v>
      </c>
      <c r="F321" s="7">
        <v>5.2999999999999999E-2</v>
      </c>
      <c r="G321" s="7">
        <v>0.11</v>
      </c>
      <c r="H321" s="9">
        <v>5.5</v>
      </c>
      <c r="I321" s="9">
        <v>0.5</v>
      </c>
      <c r="J321" s="1">
        <v>5.6</v>
      </c>
    </row>
    <row r="322" spans="1:10" x14ac:dyDescent="0.2">
      <c r="A322">
        <v>982</v>
      </c>
      <c r="B322" s="7" t="s">
        <v>532</v>
      </c>
      <c r="C322" s="7" t="s">
        <v>197</v>
      </c>
      <c r="D322" s="8">
        <v>60.605765999999988</v>
      </c>
      <c r="E322" s="3">
        <v>0.106060606</v>
      </c>
      <c r="F322" s="7">
        <v>3.5000000000000003E-2</v>
      </c>
      <c r="G322" s="7">
        <v>0.1</v>
      </c>
      <c r="H322" s="9">
        <v>6.7</v>
      </c>
      <c r="I322" s="9">
        <v>0.5</v>
      </c>
      <c r="J322" s="1">
        <v>5.9</v>
      </c>
    </row>
    <row r="323" spans="1:10" x14ac:dyDescent="0.2">
      <c r="A323">
        <v>968</v>
      </c>
      <c r="B323" s="7" t="s">
        <v>532</v>
      </c>
      <c r="C323" s="7" t="s">
        <v>198</v>
      </c>
      <c r="D323" s="8">
        <v>28.748888999999998</v>
      </c>
      <c r="E323" s="3">
        <v>0.127272727</v>
      </c>
      <c r="F323" s="7">
        <v>4.2000000000000003E-2</v>
      </c>
      <c r="G323" s="7">
        <v>0.1</v>
      </c>
      <c r="H323" s="9">
        <v>7.6</v>
      </c>
      <c r="I323" s="9">
        <v>0.5</v>
      </c>
      <c r="J323" s="1">
        <v>3.7</v>
      </c>
    </row>
    <row r="324" spans="1:10" x14ac:dyDescent="0.2">
      <c r="A324">
        <v>956</v>
      </c>
      <c r="B324" s="7" t="s">
        <v>532</v>
      </c>
      <c r="C324" s="7" t="s">
        <v>186</v>
      </c>
      <c r="D324" s="8">
        <v>184.66628699999998</v>
      </c>
      <c r="E324" s="3">
        <v>5.1948052000000002E-2</v>
      </c>
      <c r="F324" s="7">
        <v>1.7999999999999999E-2</v>
      </c>
      <c r="G324" s="7">
        <v>0.105</v>
      </c>
      <c r="H324" s="9">
        <v>10.1</v>
      </c>
      <c r="I324" s="9">
        <v>0.5</v>
      </c>
      <c r="J324" s="1">
        <v>9.5</v>
      </c>
    </row>
    <row r="325" spans="1:10" x14ac:dyDescent="0.2">
      <c r="A325">
        <v>991</v>
      </c>
      <c r="B325" s="7" t="s">
        <v>532</v>
      </c>
      <c r="C325" s="7" t="s">
        <v>175</v>
      </c>
      <c r="D325" s="8">
        <v>559.43783999999994</v>
      </c>
      <c r="E325" s="3">
        <v>2.8860028999999999E-2</v>
      </c>
      <c r="F325" s="7">
        <v>0.01</v>
      </c>
      <c r="G325" s="7">
        <v>0.105</v>
      </c>
      <c r="H325" s="9">
        <v>10.4</v>
      </c>
      <c r="I325" s="9">
        <v>0.5</v>
      </c>
      <c r="J325" s="1">
        <v>17.5</v>
      </c>
    </row>
    <row r="326" spans="1:10" x14ac:dyDescent="0.2">
      <c r="A326">
        <v>973</v>
      </c>
      <c r="B326" s="7" t="s">
        <v>532</v>
      </c>
      <c r="C326" s="7" t="s">
        <v>171</v>
      </c>
      <c r="D326" s="8">
        <v>647.49749999999995</v>
      </c>
      <c r="E326" s="3">
        <v>1.5151515000000001E-2</v>
      </c>
      <c r="F326" s="7">
        <v>4.0000000000000001E-3</v>
      </c>
      <c r="G326" s="7">
        <v>0.08</v>
      </c>
      <c r="H326" s="9">
        <v>17.399999999999999</v>
      </c>
      <c r="I326" s="9">
        <v>0.5</v>
      </c>
      <c r="J326" s="1">
        <v>32.299999999999997</v>
      </c>
    </row>
    <row r="327" spans="1:10" x14ac:dyDescent="0.2">
      <c r="A327">
        <v>966</v>
      </c>
      <c r="B327" s="7" t="s">
        <v>532</v>
      </c>
      <c r="C327" s="7" t="s">
        <v>177</v>
      </c>
      <c r="D327" s="8">
        <v>50.504804999999998</v>
      </c>
      <c r="E327" s="3">
        <v>0.63795853300000005</v>
      </c>
      <c r="F327" s="7">
        <v>0.01</v>
      </c>
      <c r="G327" s="7">
        <v>5.7000000000000002E-3</v>
      </c>
      <c r="H327" s="9">
        <v>4.3</v>
      </c>
      <c r="I327" s="9">
        <v>0.6</v>
      </c>
      <c r="J327" s="1">
        <v>1.6</v>
      </c>
    </row>
    <row r="328" spans="1:10" x14ac:dyDescent="0.2">
      <c r="A328">
        <v>985</v>
      </c>
      <c r="B328" s="7" t="s">
        <v>532</v>
      </c>
      <c r="C328" s="7" t="s">
        <v>187</v>
      </c>
      <c r="D328" s="8">
        <v>227.40112199999999</v>
      </c>
      <c r="E328" s="3">
        <v>4.5454544999999999E-2</v>
      </c>
      <c r="F328" s="7">
        <v>0.02</v>
      </c>
      <c r="G328" s="7">
        <v>0.16</v>
      </c>
      <c r="H328" s="9">
        <v>10.1</v>
      </c>
      <c r="I328" s="9">
        <v>0.6</v>
      </c>
      <c r="J328" s="1">
        <v>10.6</v>
      </c>
    </row>
    <row r="329" spans="1:10" x14ac:dyDescent="0.2">
      <c r="A329">
        <v>969</v>
      </c>
      <c r="B329" s="7" t="s">
        <v>532</v>
      </c>
      <c r="C329" s="7" t="s">
        <v>189</v>
      </c>
      <c r="D329" s="8">
        <v>61.123764000000001</v>
      </c>
      <c r="E329" s="3">
        <v>7.9338843000000006E-2</v>
      </c>
      <c r="F329" s="7">
        <v>2.4E-2</v>
      </c>
      <c r="G329" s="7">
        <v>0.11</v>
      </c>
      <c r="H329" s="9">
        <v>10.4</v>
      </c>
      <c r="I329" s="9">
        <v>0.6</v>
      </c>
      <c r="J329" s="1">
        <v>7.4</v>
      </c>
    </row>
    <row r="330" spans="1:10" x14ac:dyDescent="0.2">
      <c r="A330">
        <v>987</v>
      </c>
      <c r="B330" s="7" t="s">
        <v>532</v>
      </c>
      <c r="C330" s="7" t="s">
        <v>184</v>
      </c>
      <c r="D330" s="8">
        <v>73.814714999999993</v>
      </c>
      <c r="E330" s="3">
        <v>9.0909090999999997E-2</v>
      </c>
      <c r="F330" s="7">
        <v>1.4999999999999999E-2</v>
      </c>
      <c r="G330" s="7">
        <v>0.06</v>
      </c>
      <c r="H330" s="9">
        <v>14.9</v>
      </c>
      <c r="I330" s="9">
        <v>0.6</v>
      </c>
      <c r="J330" s="1">
        <v>12.5</v>
      </c>
    </row>
    <row r="331" spans="1:10" x14ac:dyDescent="0.2">
      <c r="A331">
        <v>978</v>
      </c>
      <c r="B331" s="7" t="s">
        <v>532</v>
      </c>
      <c r="C331" s="7" t="s">
        <v>170</v>
      </c>
      <c r="D331" s="8">
        <v>271.94894999999997</v>
      </c>
      <c r="E331" s="3">
        <v>3.6363635999999998E-2</v>
      </c>
      <c r="F331" s="7">
        <v>4.0000000000000001E-3</v>
      </c>
      <c r="G331" s="7">
        <v>0.04</v>
      </c>
      <c r="H331" s="9">
        <v>22.3</v>
      </c>
      <c r="I331" s="9">
        <v>0.6</v>
      </c>
      <c r="J331" s="1">
        <v>32</v>
      </c>
    </row>
    <row r="332" spans="1:10" x14ac:dyDescent="0.2">
      <c r="A332">
        <v>975</v>
      </c>
      <c r="B332" s="7" t="s">
        <v>532</v>
      </c>
      <c r="C332" s="7" t="s">
        <v>176</v>
      </c>
      <c r="D332" s="8">
        <v>318.56876999999997</v>
      </c>
      <c r="E332" s="3">
        <v>5.5944055999999999E-2</v>
      </c>
      <c r="F332" s="7">
        <v>0.01</v>
      </c>
      <c r="G332" s="7">
        <v>6.5000000000000002E-2</v>
      </c>
      <c r="H332" s="9">
        <v>22.9</v>
      </c>
      <c r="I332" s="9">
        <v>0.6</v>
      </c>
      <c r="J332" s="1">
        <v>15.7</v>
      </c>
    </row>
    <row r="333" spans="1:10" x14ac:dyDescent="0.2">
      <c r="A333">
        <v>989</v>
      </c>
      <c r="B333" s="7" t="s">
        <v>532</v>
      </c>
      <c r="C333" s="7" t="s">
        <v>201</v>
      </c>
      <c r="D333" s="8">
        <v>18.9846267</v>
      </c>
      <c r="E333" s="3">
        <v>0.265151515</v>
      </c>
      <c r="F333" s="7">
        <v>0.05</v>
      </c>
      <c r="G333" s="7">
        <v>0.08</v>
      </c>
      <c r="H333" s="9">
        <v>5.8</v>
      </c>
      <c r="I333" s="9">
        <v>0.7</v>
      </c>
      <c r="J333" s="1">
        <v>2.7</v>
      </c>
    </row>
    <row r="334" spans="1:10" x14ac:dyDescent="0.2">
      <c r="A334">
        <v>981</v>
      </c>
      <c r="B334" s="7" t="s">
        <v>532</v>
      </c>
      <c r="C334" s="7" t="s">
        <v>172</v>
      </c>
      <c r="D334" s="8">
        <v>102.304605</v>
      </c>
      <c r="E334" s="3">
        <v>0.57109557099999997</v>
      </c>
      <c r="F334" s="7">
        <v>7.0000000000000001E-3</v>
      </c>
      <c r="G334" s="7">
        <v>5.1999999999999998E-3</v>
      </c>
      <c r="H334" s="9">
        <v>7.6</v>
      </c>
      <c r="I334" s="9">
        <v>0.7</v>
      </c>
      <c r="J334" s="1">
        <v>7.8</v>
      </c>
    </row>
    <row r="335" spans="1:10" x14ac:dyDescent="0.2">
      <c r="A335">
        <v>953</v>
      </c>
      <c r="B335" s="7" t="s">
        <v>532</v>
      </c>
      <c r="C335" s="7" t="s">
        <v>173</v>
      </c>
      <c r="D335" s="8">
        <v>70.965725999999989</v>
      </c>
      <c r="E335" s="3">
        <v>0.16161616200000001</v>
      </c>
      <c r="F335" s="7">
        <v>8.0000000000000002E-3</v>
      </c>
      <c r="G335" s="7">
        <v>2.1000000000000001E-2</v>
      </c>
      <c r="H335" s="9">
        <v>9.1</v>
      </c>
      <c r="I335" s="9">
        <v>0.7</v>
      </c>
      <c r="J335" s="1">
        <v>5.4</v>
      </c>
    </row>
    <row r="336" spans="1:10" x14ac:dyDescent="0.2">
      <c r="A336">
        <v>977</v>
      </c>
      <c r="B336" s="7" t="s">
        <v>532</v>
      </c>
      <c r="C336" s="7" t="s">
        <v>185</v>
      </c>
      <c r="D336" s="8">
        <v>32.115876</v>
      </c>
      <c r="E336" s="3">
        <v>0.19393939399999999</v>
      </c>
      <c r="F336" s="7">
        <v>1.6E-2</v>
      </c>
      <c r="G336" s="7">
        <v>3.5000000000000003E-2</v>
      </c>
      <c r="H336" s="9">
        <v>11.9</v>
      </c>
      <c r="I336" s="9">
        <v>0.7</v>
      </c>
      <c r="J336" s="1">
        <v>13.6</v>
      </c>
    </row>
    <row r="337" spans="1:10" x14ac:dyDescent="0.2">
      <c r="A337">
        <v>960</v>
      </c>
      <c r="B337" s="7" t="s">
        <v>532</v>
      </c>
      <c r="C337" s="7" t="s">
        <v>169</v>
      </c>
      <c r="D337" s="8">
        <v>893.54654999999991</v>
      </c>
      <c r="E337" s="3">
        <v>2.5454544999999999E-2</v>
      </c>
      <c r="F337" s="7">
        <v>3.0000000000000001E-3</v>
      </c>
      <c r="G337" s="7">
        <v>0.05</v>
      </c>
      <c r="H337" s="9">
        <v>36.6</v>
      </c>
      <c r="I337" s="9">
        <v>0.7</v>
      </c>
      <c r="J337" s="1">
        <v>39.6</v>
      </c>
    </row>
    <row r="338" spans="1:10" x14ac:dyDescent="0.2">
      <c r="A338">
        <v>980</v>
      </c>
      <c r="B338" s="7" t="s">
        <v>532</v>
      </c>
      <c r="C338" s="7" t="s">
        <v>178</v>
      </c>
      <c r="D338" s="8">
        <v>33.669869999999996</v>
      </c>
      <c r="E338" s="3">
        <v>2.2551091999999998E-2</v>
      </c>
      <c r="F338" s="7">
        <v>0.01</v>
      </c>
      <c r="G338" s="7">
        <v>0.215</v>
      </c>
      <c r="H338" s="9">
        <v>7.9</v>
      </c>
      <c r="I338" s="9">
        <v>0.8</v>
      </c>
      <c r="J338" s="1">
        <v>6.8</v>
      </c>
    </row>
    <row r="339" spans="1:10" x14ac:dyDescent="0.2">
      <c r="A339">
        <v>967</v>
      </c>
      <c r="B339" s="7" t="s">
        <v>532</v>
      </c>
      <c r="C339" s="7" t="s">
        <v>168</v>
      </c>
      <c r="D339" s="8">
        <v>538.71791999999994</v>
      </c>
      <c r="E339" s="3">
        <v>5.1948052000000002E-2</v>
      </c>
      <c r="F339" s="7">
        <v>3.0000000000000001E-3</v>
      </c>
      <c r="G339" s="7">
        <v>2.8000000000000001E-2</v>
      </c>
      <c r="H339" s="9">
        <v>13.7</v>
      </c>
      <c r="I339" s="9">
        <v>0.8</v>
      </c>
      <c r="J339" s="1">
        <v>9.8000000000000007</v>
      </c>
    </row>
    <row r="340" spans="1:10" x14ac:dyDescent="0.2">
      <c r="A340">
        <v>954</v>
      </c>
      <c r="B340" s="7" t="s">
        <v>532</v>
      </c>
      <c r="C340" s="7" t="s">
        <v>181</v>
      </c>
      <c r="D340" s="8">
        <v>212.63817899999998</v>
      </c>
      <c r="E340" s="3">
        <v>6.5372828999999993E-2</v>
      </c>
      <c r="F340" s="7">
        <v>1.2E-2</v>
      </c>
      <c r="G340" s="7">
        <v>8.8999999999999996E-2</v>
      </c>
      <c r="H340" s="9">
        <v>13.7</v>
      </c>
      <c r="I340" s="9">
        <v>0.8</v>
      </c>
      <c r="J340" s="1">
        <v>20.399999999999999</v>
      </c>
    </row>
    <row r="341" spans="1:10" x14ac:dyDescent="0.2">
      <c r="A341">
        <v>972</v>
      </c>
      <c r="B341" s="7" t="s">
        <v>532</v>
      </c>
      <c r="C341" s="7" t="s">
        <v>675</v>
      </c>
      <c r="D341" s="8">
        <v>1054.1259299999999</v>
      </c>
      <c r="E341" s="3">
        <v>5.5218855218855216E-2</v>
      </c>
      <c r="F341" s="7">
        <v>3.0000000000000001E-3</v>
      </c>
      <c r="G341" s="7">
        <v>2.7E-2</v>
      </c>
      <c r="H341" s="9">
        <v>17.37</v>
      </c>
      <c r="I341" s="9">
        <v>0.82</v>
      </c>
      <c r="J341" s="1">
        <v>25.97</v>
      </c>
    </row>
    <row r="342" spans="1:10" x14ac:dyDescent="0.2">
      <c r="A342">
        <v>994</v>
      </c>
      <c r="B342" s="7" t="s">
        <v>985</v>
      </c>
      <c r="C342" s="7" t="s">
        <v>56</v>
      </c>
      <c r="D342" s="8">
        <v>17.819131199999998</v>
      </c>
      <c r="E342" s="3">
        <v>0.323681416</v>
      </c>
      <c r="F342" s="7">
        <v>3.3000000000000002E-2</v>
      </c>
      <c r="G342" s="7">
        <v>2.2599999999999999E-2</v>
      </c>
      <c r="H342" s="9">
        <v>4.5720000000000001</v>
      </c>
      <c r="I342" s="9">
        <v>0.36575999999999997</v>
      </c>
      <c r="J342" s="1">
        <v>1.4441591760000001</v>
      </c>
    </row>
    <row r="343" spans="1:10" x14ac:dyDescent="0.2">
      <c r="A343">
        <v>993</v>
      </c>
      <c r="B343" s="7" t="s">
        <v>985</v>
      </c>
      <c r="C343" s="7" t="s">
        <v>54</v>
      </c>
      <c r="D343" s="8">
        <v>70.965725999999989</v>
      </c>
      <c r="E343" s="3">
        <v>0.270933333</v>
      </c>
      <c r="F343" s="7">
        <v>1.4E-2</v>
      </c>
      <c r="G343" s="7">
        <v>2.1000000000000001E-2</v>
      </c>
      <c r="H343" s="9">
        <v>9.1440000000000001</v>
      </c>
      <c r="I343" s="9">
        <v>0.67056000000000004</v>
      </c>
      <c r="J343" s="1">
        <v>5.4085176989999999</v>
      </c>
    </row>
    <row r="344" spans="1:10" x14ac:dyDescent="0.2">
      <c r="A344">
        <v>996</v>
      </c>
      <c r="B344" s="7" t="s">
        <v>629</v>
      </c>
      <c r="C344" s="7" t="s">
        <v>677</v>
      </c>
      <c r="D344" s="8">
        <v>43.770830999999994</v>
      </c>
      <c r="E344" s="3">
        <v>0.1059101654846336</v>
      </c>
      <c r="F344" s="7">
        <v>2.1999999999999999E-2</v>
      </c>
      <c r="G344" s="7">
        <v>0.14099999999999999</v>
      </c>
      <c r="H344" s="9">
        <v>11</v>
      </c>
      <c r="I344" s="9">
        <v>1.1200000000000001</v>
      </c>
      <c r="J344" s="1">
        <v>16.835000000000001</v>
      </c>
    </row>
    <row r="345" spans="1:10" x14ac:dyDescent="0.2">
      <c r="A345">
        <v>999</v>
      </c>
      <c r="B345" s="7" t="s">
        <v>552</v>
      </c>
      <c r="C345" s="7" t="s">
        <v>425</v>
      </c>
      <c r="D345" s="8">
        <v>1.3985946</v>
      </c>
      <c r="E345" s="3">
        <v>0.92363636400000004</v>
      </c>
      <c r="F345" s="7">
        <v>4.0000000000000001E-3</v>
      </c>
      <c r="G345" s="7">
        <v>4.0000000000000002E-4</v>
      </c>
      <c r="H345" s="9">
        <v>1.9659600000000002</v>
      </c>
      <c r="I345" s="9">
        <v>0.15</v>
      </c>
      <c r="J345" s="1">
        <v>0.33980215910400002</v>
      </c>
    </row>
    <row r="346" spans="1:10" x14ac:dyDescent="0.2">
      <c r="A346">
        <v>1009</v>
      </c>
      <c r="B346" s="7" t="s">
        <v>552</v>
      </c>
      <c r="C346" s="7" t="s">
        <v>431</v>
      </c>
      <c r="D346" s="8">
        <v>0.75109709999999985</v>
      </c>
      <c r="E346" s="3">
        <v>0.63944055899999996</v>
      </c>
      <c r="F346" s="7">
        <v>8.9999999999999993E-3</v>
      </c>
      <c r="G346" s="7">
        <v>1.2999999999999999E-3</v>
      </c>
      <c r="H346" s="9">
        <v>2.3926799999999999</v>
      </c>
      <c r="I346" s="9">
        <v>0.15</v>
      </c>
      <c r="J346" s="1">
        <v>0.28316846592000006</v>
      </c>
    </row>
    <row r="347" spans="1:10" x14ac:dyDescent="0.2">
      <c r="A347">
        <v>1010</v>
      </c>
      <c r="B347" s="7" t="s">
        <v>552</v>
      </c>
      <c r="C347" s="7" t="s">
        <v>421</v>
      </c>
      <c r="D347" s="8">
        <v>0.85469669999999998</v>
      </c>
      <c r="E347" s="3">
        <v>0.123151515</v>
      </c>
      <c r="F347" s="7">
        <v>1.4999999999999999E-2</v>
      </c>
      <c r="G347" s="7">
        <v>1.35E-2</v>
      </c>
      <c r="H347" s="9">
        <v>2.7584400000000002</v>
      </c>
      <c r="I347" s="9">
        <v>0.18</v>
      </c>
      <c r="J347" s="1">
        <v>0.56633693184000011</v>
      </c>
    </row>
    <row r="348" spans="1:10" x14ac:dyDescent="0.2">
      <c r="A348">
        <v>1001</v>
      </c>
      <c r="B348" s="7" t="s">
        <v>552</v>
      </c>
      <c r="C348" s="7" t="s">
        <v>424</v>
      </c>
      <c r="D348" s="8">
        <v>1.1654955</v>
      </c>
      <c r="E348" s="3">
        <v>0.11626192</v>
      </c>
      <c r="F348" s="7">
        <v>1.4999999999999999E-2</v>
      </c>
      <c r="G348" s="7">
        <v>1.43E-2</v>
      </c>
      <c r="H348" s="9">
        <v>3.4442400000000002</v>
      </c>
      <c r="I348" s="9">
        <v>0.18</v>
      </c>
      <c r="J348" s="1">
        <v>0.76455485798400014</v>
      </c>
    </row>
    <row r="349" spans="1:10" x14ac:dyDescent="0.2">
      <c r="A349">
        <v>1007</v>
      </c>
      <c r="B349" s="7" t="s">
        <v>552</v>
      </c>
      <c r="C349" s="7" t="s">
        <v>426</v>
      </c>
      <c r="D349" s="8">
        <v>3.4964865000000001</v>
      </c>
      <c r="E349" s="3">
        <v>6.8781431000000004E-2</v>
      </c>
      <c r="F349" s="7">
        <v>7.0000000000000001E-3</v>
      </c>
      <c r="G349" s="7">
        <v>1.8800000000000001E-2</v>
      </c>
      <c r="H349" s="9">
        <v>2.8590240000000002</v>
      </c>
      <c r="I349" s="9">
        <v>0.3</v>
      </c>
      <c r="J349" s="1">
        <v>0.87782224435200018</v>
      </c>
    </row>
    <row r="350" spans="1:10" x14ac:dyDescent="0.2">
      <c r="A350">
        <v>1003</v>
      </c>
      <c r="B350" s="7" t="s">
        <v>552</v>
      </c>
      <c r="C350" s="7" t="s">
        <v>429</v>
      </c>
      <c r="D350" s="8">
        <v>0.95829629999999988</v>
      </c>
      <c r="E350" s="3">
        <v>6.0356435999999999E-2</v>
      </c>
      <c r="F350" s="7">
        <v>6.0000000000000001E-3</v>
      </c>
      <c r="G350" s="7">
        <v>2.0199999999999999E-2</v>
      </c>
      <c r="H350" s="9">
        <v>2.9260800000000002</v>
      </c>
      <c r="I350" s="9">
        <v>0.34</v>
      </c>
      <c r="J350" s="1">
        <v>0.96277278412800016</v>
      </c>
    </row>
    <row r="351" spans="1:10" x14ac:dyDescent="0.2">
      <c r="A351">
        <v>1002</v>
      </c>
      <c r="B351" s="7" t="s">
        <v>552</v>
      </c>
      <c r="C351" s="7" t="s">
        <v>420</v>
      </c>
      <c r="D351" s="8">
        <v>14.452144199999999</v>
      </c>
      <c r="E351" s="3">
        <v>3.7629629999999997E-2</v>
      </c>
      <c r="F351" s="7">
        <v>4.0000000000000001E-3</v>
      </c>
      <c r="G351" s="7">
        <v>2.1600000000000001E-2</v>
      </c>
      <c r="H351" s="9">
        <v>15.331440000000001</v>
      </c>
      <c r="I351" s="9">
        <v>0.34</v>
      </c>
      <c r="J351" s="1">
        <v>4.8421807672320005</v>
      </c>
    </row>
    <row r="352" spans="1:10" x14ac:dyDescent="0.2">
      <c r="A352">
        <v>1011</v>
      </c>
      <c r="B352" s="7" t="s">
        <v>552</v>
      </c>
      <c r="C352" s="7" t="s">
        <v>417</v>
      </c>
      <c r="D352" s="8">
        <v>6.3713753999999998</v>
      </c>
      <c r="E352" s="3">
        <v>2.493818182</v>
      </c>
      <c r="F352" s="7">
        <v>3.0000000000000001E-3</v>
      </c>
      <c r="G352" s="7">
        <v>4.0000000000000002E-4</v>
      </c>
      <c r="H352" s="9">
        <v>6.3703199999999995</v>
      </c>
      <c r="I352" s="9">
        <v>0.55000000000000004</v>
      </c>
      <c r="J352" s="1">
        <v>7.7021822730240013</v>
      </c>
    </row>
    <row r="353" spans="1:10" x14ac:dyDescent="0.2">
      <c r="A353">
        <v>1012</v>
      </c>
      <c r="B353" s="7" t="s">
        <v>552</v>
      </c>
      <c r="C353" s="7" t="s">
        <v>678</v>
      </c>
      <c r="D353" s="8">
        <v>19.735723799999999</v>
      </c>
      <c r="E353" s="3">
        <v>3.0680246447881306E-2</v>
      </c>
      <c r="F353" s="7">
        <v>2E-3</v>
      </c>
      <c r="G353" s="7">
        <v>2.41E-2</v>
      </c>
      <c r="H353" s="9">
        <v>8.66</v>
      </c>
      <c r="I353" s="9">
        <v>0.61</v>
      </c>
      <c r="J353" s="1">
        <v>5.8</v>
      </c>
    </row>
    <row r="354" spans="1:10" x14ac:dyDescent="0.2">
      <c r="A354">
        <v>1008</v>
      </c>
      <c r="B354" s="7" t="s">
        <v>552</v>
      </c>
      <c r="C354" s="7" t="s">
        <v>430</v>
      </c>
      <c r="D354" s="8">
        <v>23.465309399999999</v>
      </c>
      <c r="E354" s="3">
        <v>6.9272727000000006E-2</v>
      </c>
      <c r="F354" s="7">
        <v>4.0000000000000001E-3</v>
      </c>
      <c r="G354" s="7">
        <v>2.24E-2</v>
      </c>
      <c r="H354" s="9">
        <v>8.9001599999999996</v>
      </c>
      <c r="I354" s="9">
        <v>0.64</v>
      </c>
      <c r="J354" s="1">
        <v>8.5800045173760005</v>
      </c>
    </row>
    <row r="355" spans="1:10" x14ac:dyDescent="0.2">
      <c r="A355">
        <v>1004</v>
      </c>
      <c r="B355" s="7" t="s">
        <v>552</v>
      </c>
      <c r="C355" s="7" t="s">
        <v>514</v>
      </c>
      <c r="D355" s="8">
        <v>58.015775999999988</v>
      </c>
      <c r="E355" s="3">
        <v>2.309090909</v>
      </c>
      <c r="F355" s="7">
        <v>1E-3</v>
      </c>
      <c r="G355" s="7">
        <v>2.0000000000000001E-4</v>
      </c>
      <c r="H355" s="9">
        <v>13.868400000000001</v>
      </c>
      <c r="I355" s="9">
        <v>0.76</v>
      </c>
      <c r="J355" s="1">
        <v>24.154270142976003</v>
      </c>
    </row>
    <row r="356" spans="1:10" x14ac:dyDescent="0.2">
      <c r="A356">
        <v>1014</v>
      </c>
      <c r="B356" s="7" t="s">
        <v>552</v>
      </c>
      <c r="C356" s="7" t="s">
        <v>320</v>
      </c>
      <c r="D356" s="8">
        <v>68.116737000000001</v>
      </c>
      <c r="E356" s="3">
        <v>5.5087655882884529E-2</v>
      </c>
      <c r="F356" s="7">
        <v>6.0000000000000001E-3</v>
      </c>
      <c r="G356" s="7">
        <v>5.0299999999999997E-2</v>
      </c>
      <c r="H356" s="9">
        <v>20.909279999999999</v>
      </c>
      <c r="I356" s="9">
        <v>0.76200000000000001</v>
      </c>
      <c r="J356" s="1">
        <v>32.281205114880002</v>
      </c>
    </row>
    <row r="357" spans="1:10" x14ac:dyDescent="0.2">
      <c r="A357">
        <v>1000</v>
      </c>
      <c r="B357" s="7" t="s">
        <v>552</v>
      </c>
      <c r="C357" s="7" t="s">
        <v>513</v>
      </c>
      <c r="D357" s="8">
        <v>180.26330399999998</v>
      </c>
      <c r="E357" s="3">
        <v>12.192</v>
      </c>
      <c r="F357" s="7">
        <v>2E-3</v>
      </c>
      <c r="G357" s="7">
        <v>1E-4</v>
      </c>
      <c r="H357" s="9">
        <v>13.80744</v>
      </c>
      <c r="I357" s="9">
        <v>1.01</v>
      </c>
      <c r="J357" s="1">
        <v>32.847542046720008</v>
      </c>
    </row>
    <row r="358" spans="1:10" x14ac:dyDescent="0.2">
      <c r="A358">
        <v>998</v>
      </c>
      <c r="B358" s="7" t="s">
        <v>552</v>
      </c>
      <c r="C358" s="7" t="s">
        <v>318</v>
      </c>
      <c r="D358" s="8">
        <v>90.649649999999994</v>
      </c>
      <c r="E358" s="3">
        <v>5.4331550999999999E-2</v>
      </c>
      <c r="F358" s="7">
        <v>5.0000000000000001E-3</v>
      </c>
      <c r="G358" s="7">
        <v>5.7799999999999997E-2</v>
      </c>
      <c r="H358" s="9">
        <v>18.227039999999999</v>
      </c>
      <c r="I358" s="9">
        <v>1.04</v>
      </c>
      <c r="J358" s="1">
        <v>37.095069035519998</v>
      </c>
    </row>
    <row r="359" spans="1:10" x14ac:dyDescent="0.2">
      <c r="A359">
        <v>1013</v>
      </c>
      <c r="B359" s="7" t="s">
        <v>552</v>
      </c>
      <c r="C359" s="7" t="s">
        <v>321</v>
      </c>
      <c r="D359" s="8">
        <v>287.48888999999997</v>
      </c>
      <c r="E359" s="3">
        <v>4.4138374899436845E-2</v>
      </c>
      <c r="F359" s="7">
        <v>4.0000000000000001E-3</v>
      </c>
      <c r="G359" s="7">
        <v>9.0400000000000008E-2</v>
      </c>
      <c r="H359" s="9">
        <v>41.148000000000003</v>
      </c>
      <c r="I359" s="9">
        <v>1.64592</v>
      </c>
      <c r="J359" s="1">
        <v>197.65158921215999</v>
      </c>
    </row>
    <row r="360" spans="1:10" x14ac:dyDescent="0.2">
      <c r="A360">
        <v>1006</v>
      </c>
      <c r="B360" s="7" t="s">
        <v>552</v>
      </c>
      <c r="C360" s="7" t="s">
        <v>319</v>
      </c>
      <c r="D360" s="8">
        <v>279.71891999999997</v>
      </c>
      <c r="E360" s="3">
        <v>0.199440064</v>
      </c>
      <c r="F360" s="7">
        <v>2E-3</v>
      </c>
      <c r="G360" s="7">
        <v>1.1299999999999999E-2</v>
      </c>
      <c r="H360" s="9">
        <v>29.382720000000003</v>
      </c>
      <c r="I360" s="9">
        <v>1.86</v>
      </c>
      <c r="J360" s="1">
        <v>100.52480540160002</v>
      </c>
    </row>
    <row r="361" spans="1:10" x14ac:dyDescent="0.2">
      <c r="A361">
        <v>1005</v>
      </c>
      <c r="B361" s="7" t="s">
        <v>552</v>
      </c>
      <c r="C361" s="7" t="s">
        <v>522</v>
      </c>
      <c r="D361" s="8">
        <v>246.82604699999996</v>
      </c>
      <c r="E361" s="3">
        <v>0.68759596000000001</v>
      </c>
      <c r="F361" s="7">
        <v>1E-3</v>
      </c>
      <c r="G361" s="7">
        <v>1.8E-3</v>
      </c>
      <c r="H361" s="9">
        <v>27.950160000000004</v>
      </c>
      <c r="I361" s="9">
        <v>2.04</v>
      </c>
      <c r="J361" s="1">
        <v>117.51491335680002</v>
      </c>
    </row>
    <row r="362" spans="1:10" x14ac:dyDescent="0.2">
      <c r="A362">
        <v>1058</v>
      </c>
      <c r="B362" s="7" t="s">
        <v>535</v>
      </c>
      <c r="C362" s="7" t="s">
        <v>32</v>
      </c>
      <c r="D362" s="8">
        <v>3.8072852999999998</v>
      </c>
      <c r="E362" s="3">
        <v>0.51809465300000002</v>
      </c>
      <c r="F362" s="7">
        <v>1.6E-2</v>
      </c>
      <c r="G362" s="7">
        <v>9.4699999999999993E-3</v>
      </c>
      <c r="H362" s="9">
        <v>5.7607200000000001</v>
      </c>
      <c r="I362" s="9">
        <v>0.50596799999999997</v>
      </c>
      <c r="J362" s="1">
        <v>3.2422789349999999</v>
      </c>
    </row>
    <row r="363" spans="1:10" x14ac:dyDescent="0.2">
      <c r="A363">
        <v>1059</v>
      </c>
      <c r="B363" s="7" t="s">
        <v>535</v>
      </c>
      <c r="C363" s="7" t="s">
        <v>34</v>
      </c>
      <c r="D363" s="8">
        <v>13.752846899999998</v>
      </c>
      <c r="E363" s="3">
        <v>0.19979571466360993</v>
      </c>
      <c r="F363" s="7">
        <v>5.8999999999999999E-3</v>
      </c>
      <c r="G363" s="7">
        <v>1.031E-2</v>
      </c>
      <c r="H363" s="9">
        <v>15.578328000000001</v>
      </c>
      <c r="I363" s="9">
        <v>0.57607200000000003</v>
      </c>
      <c r="J363" s="1">
        <v>17.38427845976064</v>
      </c>
    </row>
    <row r="364" spans="1:10" x14ac:dyDescent="0.2">
      <c r="A364">
        <v>1066</v>
      </c>
      <c r="B364" s="7" t="s">
        <v>535</v>
      </c>
      <c r="C364" s="7" t="s">
        <v>227</v>
      </c>
      <c r="D364" s="8">
        <v>24.345905999999999</v>
      </c>
      <c r="E364" s="3">
        <v>4.5177320999999999E-2</v>
      </c>
      <c r="F364" s="7">
        <v>1.6500000000000001E-2</v>
      </c>
      <c r="G364" s="7">
        <v>0.13281000000000001</v>
      </c>
      <c r="H364" s="9">
        <v>13.3</v>
      </c>
      <c r="I364" s="9">
        <v>0.6</v>
      </c>
      <c r="J364" s="1">
        <v>10.3</v>
      </c>
    </row>
    <row r="365" spans="1:10" x14ac:dyDescent="0.2">
      <c r="A365">
        <v>1060</v>
      </c>
      <c r="B365" s="7" t="s">
        <v>535</v>
      </c>
      <c r="C365" s="7" t="s">
        <v>223</v>
      </c>
      <c r="D365" s="8">
        <v>36.259859999999996</v>
      </c>
      <c r="E365" s="3">
        <v>6.6181883999999996E-2</v>
      </c>
      <c r="F365" s="7">
        <v>5.0000000000000001E-3</v>
      </c>
      <c r="G365" s="7">
        <v>3.6630000000000003E-2</v>
      </c>
      <c r="H365" s="9">
        <v>12.3</v>
      </c>
      <c r="I365" s="9">
        <v>0.8</v>
      </c>
      <c r="J365" s="1">
        <v>17.8</v>
      </c>
    </row>
    <row r="366" spans="1:10" x14ac:dyDescent="0.2">
      <c r="A366">
        <v>1067</v>
      </c>
      <c r="B366" s="7" t="s">
        <v>535</v>
      </c>
      <c r="C366" s="7" t="s">
        <v>224</v>
      </c>
      <c r="D366" s="8">
        <v>72.519719999999992</v>
      </c>
      <c r="E366" s="3">
        <v>9.8484848E-2</v>
      </c>
      <c r="F366" s="7">
        <v>5.1999999999999998E-3</v>
      </c>
      <c r="G366" s="7">
        <v>3.2000000000000001E-2</v>
      </c>
      <c r="H366" s="9">
        <v>15.8</v>
      </c>
      <c r="I366" s="9">
        <v>1</v>
      </c>
      <c r="J366" s="1">
        <v>29</v>
      </c>
    </row>
    <row r="367" spans="1:10" x14ac:dyDescent="0.2">
      <c r="A367">
        <v>1065</v>
      </c>
      <c r="B367" s="7" t="s">
        <v>535</v>
      </c>
      <c r="C367" s="7" t="s">
        <v>220</v>
      </c>
      <c r="D367" s="8">
        <v>65.267747999999997</v>
      </c>
      <c r="E367" s="3">
        <v>0.125934671</v>
      </c>
      <c r="F367" s="7">
        <v>1.6000000000000001E-3</v>
      </c>
      <c r="G367" s="7">
        <v>7.7000000000000002E-3</v>
      </c>
      <c r="H367" s="9">
        <v>16.5</v>
      </c>
      <c r="I367" s="9">
        <v>1</v>
      </c>
      <c r="J367" s="1">
        <v>25.9</v>
      </c>
    </row>
    <row r="368" spans="1:10" x14ac:dyDescent="0.2">
      <c r="A368">
        <v>1068</v>
      </c>
      <c r="B368" s="7" t="s">
        <v>535</v>
      </c>
      <c r="C368" s="7" t="s">
        <v>226</v>
      </c>
      <c r="D368" s="8">
        <v>62.936757</v>
      </c>
      <c r="E368" s="3">
        <v>6.8007549E-2</v>
      </c>
      <c r="F368" s="7">
        <v>1.2E-2</v>
      </c>
      <c r="G368" s="7">
        <v>0.10693999999999999</v>
      </c>
      <c r="H368" s="9">
        <v>17.7</v>
      </c>
      <c r="I368" s="9">
        <v>1</v>
      </c>
      <c r="J368" s="1">
        <v>37.799999999999997</v>
      </c>
    </row>
    <row r="369" spans="1:10" x14ac:dyDescent="0.2">
      <c r="A369">
        <v>1069</v>
      </c>
      <c r="B369" s="7" t="s">
        <v>535</v>
      </c>
      <c r="C369" s="7" t="s">
        <v>680</v>
      </c>
      <c r="D369" s="8">
        <v>90.131651999999988</v>
      </c>
      <c r="E369" s="3">
        <v>0.10818181818181818</v>
      </c>
      <c r="F369" s="7">
        <v>2.0999999999999999E-3</v>
      </c>
      <c r="G369" s="7">
        <v>1.4E-2</v>
      </c>
      <c r="H369" s="9">
        <v>15.85</v>
      </c>
      <c r="I369" s="9">
        <v>1.19</v>
      </c>
      <c r="J369" s="1">
        <v>29.59</v>
      </c>
    </row>
    <row r="370" spans="1:10" x14ac:dyDescent="0.2">
      <c r="A370">
        <v>1061</v>
      </c>
      <c r="B370" s="7" t="s">
        <v>535</v>
      </c>
      <c r="C370" s="7" t="s">
        <v>217</v>
      </c>
      <c r="D370" s="8">
        <v>54.130790999999995</v>
      </c>
      <c r="E370" s="3">
        <v>0.92352092399999997</v>
      </c>
      <c r="F370" s="7">
        <v>8.0000000000000004E-4</v>
      </c>
      <c r="G370" s="7">
        <v>6.3000000000000003E-4</v>
      </c>
      <c r="H370" s="9">
        <v>13.2</v>
      </c>
      <c r="I370" s="9">
        <v>1.2</v>
      </c>
      <c r="J370" s="1">
        <v>18.8</v>
      </c>
    </row>
    <row r="371" spans="1:10" x14ac:dyDescent="0.2">
      <c r="A371">
        <v>1064</v>
      </c>
      <c r="B371" s="7" t="s">
        <v>535</v>
      </c>
      <c r="C371" s="7" t="s">
        <v>221</v>
      </c>
      <c r="D371" s="8">
        <v>69.929729999999992</v>
      </c>
      <c r="E371" s="3">
        <v>4.4444444440000002</v>
      </c>
      <c r="F371" s="7">
        <v>2.2000000000000001E-3</v>
      </c>
      <c r="G371" s="7">
        <v>3.6000000000000002E-4</v>
      </c>
      <c r="H371" s="9">
        <v>13.7</v>
      </c>
      <c r="I371" s="9">
        <v>1.2</v>
      </c>
      <c r="J371" s="1">
        <v>29.2</v>
      </c>
    </row>
    <row r="372" spans="1:10" x14ac:dyDescent="0.2">
      <c r="A372">
        <v>1070</v>
      </c>
      <c r="B372" s="7" t="s">
        <v>535</v>
      </c>
      <c r="C372" s="7" t="s">
        <v>222</v>
      </c>
      <c r="D372" s="8">
        <v>81.066687000000002</v>
      </c>
      <c r="E372" s="3">
        <v>0.12504689299999999</v>
      </c>
      <c r="F372" s="7">
        <v>2.5000000000000001E-3</v>
      </c>
      <c r="G372" s="7">
        <v>1.4540000000000001E-2</v>
      </c>
      <c r="H372" s="9">
        <v>20.100000000000001</v>
      </c>
      <c r="I372" s="9">
        <v>1.2</v>
      </c>
      <c r="J372" s="1">
        <v>39.299999999999997</v>
      </c>
    </row>
    <row r="373" spans="1:10" x14ac:dyDescent="0.2">
      <c r="A373">
        <v>1072</v>
      </c>
      <c r="B373" s="7" t="s">
        <v>535</v>
      </c>
      <c r="C373" s="7" t="s">
        <v>225</v>
      </c>
      <c r="D373" s="8">
        <v>90.131651999999988</v>
      </c>
      <c r="E373" s="3">
        <v>0.155070768</v>
      </c>
      <c r="F373" s="7">
        <v>5.1999999999999998E-3</v>
      </c>
      <c r="G373" s="7">
        <v>2.6419999999999999E-2</v>
      </c>
      <c r="H373" s="9">
        <v>20.399999999999999</v>
      </c>
      <c r="I373" s="9">
        <v>1.3</v>
      </c>
      <c r="J373" s="1">
        <v>55.5</v>
      </c>
    </row>
    <row r="374" spans="1:10" x14ac:dyDescent="0.2">
      <c r="A374">
        <v>1063</v>
      </c>
      <c r="B374" s="7" t="s">
        <v>535</v>
      </c>
      <c r="C374" s="7" t="s">
        <v>52</v>
      </c>
      <c r="D374" s="8">
        <v>244.49505600000001</v>
      </c>
      <c r="E374" s="3">
        <v>9.5555614973262065E-2</v>
      </c>
      <c r="F374" s="7">
        <v>2.0999999999999999E-3</v>
      </c>
      <c r="G374" s="7">
        <v>1.9039999999999998E-2</v>
      </c>
      <c r="H374" s="9">
        <v>30.784800000000001</v>
      </c>
      <c r="I374" s="9">
        <v>1.4295120000000001</v>
      </c>
      <c r="J374" s="1">
        <v>74.020236991488005</v>
      </c>
    </row>
    <row r="375" spans="1:10" x14ac:dyDescent="0.2">
      <c r="A375">
        <v>1071</v>
      </c>
      <c r="B375" s="7" t="s">
        <v>535</v>
      </c>
      <c r="C375" s="7" t="s">
        <v>219</v>
      </c>
      <c r="D375" s="8">
        <v>261.58898999999997</v>
      </c>
      <c r="E375" s="3">
        <v>0.53967234200000003</v>
      </c>
      <c r="F375" s="7">
        <v>1.4E-3</v>
      </c>
      <c r="G375" s="7">
        <v>2.8300000000000001E-3</v>
      </c>
      <c r="H375" s="9">
        <v>20.399999999999999</v>
      </c>
      <c r="I375" s="9">
        <v>1.8</v>
      </c>
      <c r="J375" s="1">
        <v>72.5</v>
      </c>
    </row>
    <row r="376" spans="1:10" x14ac:dyDescent="0.2">
      <c r="A376">
        <v>1062</v>
      </c>
      <c r="B376" s="7" t="s">
        <v>535</v>
      </c>
      <c r="C376" s="7" t="s">
        <v>218</v>
      </c>
      <c r="D376" s="8">
        <v>264.17897999999997</v>
      </c>
      <c r="E376" s="3">
        <v>7.0207020999999994E-2</v>
      </c>
      <c r="F376" s="7">
        <v>1.2999999999999999E-3</v>
      </c>
      <c r="G376" s="7">
        <v>2.0199999999999999E-2</v>
      </c>
      <c r="H376" s="9">
        <v>26.3</v>
      </c>
      <c r="I376" s="9">
        <v>1.8</v>
      </c>
      <c r="J376" s="1">
        <v>75.3</v>
      </c>
    </row>
    <row r="377" spans="1:10" x14ac:dyDescent="0.2">
      <c r="A377">
        <v>1078</v>
      </c>
      <c r="B377" s="7" t="s">
        <v>986</v>
      </c>
      <c r="C377" s="7" t="s">
        <v>36</v>
      </c>
      <c r="D377" s="8">
        <v>5.4130790999999991</v>
      </c>
      <c r="E377" s="3">
        <v>0.30067862899999998</v>
      </c>
      <c r="F377" s="7">
        <v>1.2E-2</v>
      </c>
      <c r="G377" s="7">
        <v>1.069E-2</v>
      </c>
      <c r="H377" s="9">
        <v>4.026408</v>
      </c>
      <c r="I377" s="9">
        <v>0.44196000000000002</v>
      </c>
      <c r="J377" s="1">
        <v>3.2507739889999998</v>
      </c>
    </row>
    <row r="378" spans="1:10" x14ac:dyDescent="0.2">
      <c r="A378">
        <v>1075</v>
      </c>
      <c r="B378" s="7" t="s">
        <v>986</v>
      </c>
      <c r="C378" s="7" t="s">
        <v>26</v>
      </c>
      <c r="D378" s="8">
        <v>8.8059659999999997</v>
      </c>
      <c r="E378" s="3">
        <v>0.45918581800000002</v>
      </c>
      <c r="F378" s="7">
        <v>6.1000000000000004E-3</v>
      </c>
      <c r="G378" s="7">
        <v>4.0000000000000001E-3</v>
      </c>
      <c r="H378" s="9">
        <v>5.8247280000000003</v>
      </c>
      <c r="I378" s="9">
        <v>0.49682399999999999</v>
      </c>
      <c r="J378" s="1">
        <v>4.5986558869999996</v>
      </c>
    </row>
    <row r="379" spans="1:10" x14ac:dyDescent="0.2">
      <c r="A379">
        <v>1079</v>
      </c>
      <c r="B379" s="7" t="s">
        <v>986</v>
      </c>
      <c r="C379" s="7" t="s">
        <v>27</v>
      </c>
      <c r="D379" s="8">
        <v>154.88140199999998</v>
      </c>
      <c r="E379" s="3">
        <v>0.43091520799999999</v>
      </c>
      <c r="F379" s="7">
        <v>2.3999999999999998E-3</v>
      </c>
      <c r="G379" s="7">
        <v>4.28E-3</v>
      </c>
      <c r="H379" s="9">
        <v>22.981919999999999</v>
      </c>
      <c r="I379" s="9">
        <v>1.267968</v>
      </c>
      <c r="J379" s="1">
        <v>43.35309213</v>
      </c>
    </row>
    <row r="380" spans="1:10" x14ac:dyDescent="0.2">
      <c r="A380">
        <v>1074</v>
      </c>
      <c r="B380" s="7" t="s">
        <v>986</v>
      </c>
      <c r="C380" s="7" t="s">
        <v>50</v>
      </c>
      <c r="D380" s="8">
        <v>136.233474</v>
      </c>
      <c r="E380" s="3">
        <v>6.3467232999999998E-2</v>
      </c>
      <c r="F380" s="7">
        <v>1.4E-3</v>
      </c>
      <c r="G380" s="7">
        <v>1.797E-2</v>
      </c>
      <c r="H380" s="9">
        <v>23.622</v>
      </c>
      <c r="I380" s="9">
        <v>1.344168</v>
      </c>
      <c r="J380" s="1">
        <v>59.437061</v>
      </c>
    </row>
    <row r="381" spans="1:10" x14ac:dyDescent="0.2">
      <c r="A381">
        <v>1073</v>
      </c>
      <c r="B381" s="7" t="s">
        <v>986</v>
      </c>
      <c r="C381" s="7" t="s">
        <v>46</v>
      </c>
      <c r="D381" s="8">
        <v>162.65137199999998</v>
      </c>
      <c r="E381" s="3">
        <v>9.8978943E-2</v>
      </c>
      <c r="F381" s="7">
        <v>1.9E-3</v>
      </c>
      <c r="G381" s="7">
        <v>1.695E-2</v>
      </c>
      <c r="H381" s="9">
        <v>25.359359999999999</v>
      </c>
      <c r="I381" s="9">
        <v>1.456944</v>
      </c>
      <c r="J381" s="1">
        <v>52.867552590000003</v>
      </c>
    </row>
    <row r="382" spans="1:10" x14ac:dyDescent="0.2">
      <c r="A382">
        <v>1076</v>
      </c>
      <c r="B382" s="7" t="s">
        <v>986</v>
      </c>
      <c r="C382" s="7" t="s">
        <v>24</v>
      </c>
      <c r="D382" s="8">
        <v>137.010471</v>
      </c>
      <c r="E382" s="3">
        <v>0.99444848500000005</v>
      </c>
      <c r="F382" s="7">
        <v>1.9E-3</v>
      </c>
      <c r="G382" s="7">
        <v>1.74E-3</v>
      </c>
      <c r="H382" s="9">
        <v>20.726400000000002</v>
      </c>
      <c r="I382" s="9">
        <v>1.502664</v>
      </c>
      <c r="J382" s="1">
        <v>47.4024012</v>
      </c>
    </row>
    <row r="383" spans="1:10" x14ac:dyDescent="0.2">
      <c r="A383">
        <v>1077</v>
      </c>
      <c r="B383" s="7" t="s">
        <v>986</v>
      </c>
      <c r="C383" s="7" t="s">
        <v>20</v>
      </c>
      <c r="D383" s="8">
        <v>98.419619999999995</v>
      </c>
      <c r="E383" s="3">
        <v>0.65565172900000002</v>
      </c>
      <c r="F383" s="7">
        <v>5.0000000000000001E-4</v>
      </c>
      <c r="G383" s="7">
        <v>7.1000000000000002E-4</v>
      </c>
      <c r="H383" s="9">
        <v>15.179040000000001</v>
      </c>
      <c r="I383" s="9">
        <v>1.536192</v>
      </c>
      <c r="J383" s="1">
        <v>28.99645091</v>
      </c>
    </row>
    <row r="384" spans="1:10" x14ac:dyDescent="0.2">
      <c r="A384">
        <v>1052</v>
      </c>
      <c r="B384" s="7" t="s">
        <v>545</v>
      </c>
      <c r="C384" s="7" t="s">
        <v>214</v>
      </c>
      <c r="D384" s="8">
        <v>1.2949949999999999</v>
      </c>
      <c r="E384" s="3">
        <v>1.393939394</v>
      </c>
      <c r="F384" s="7">
        <v>2.3E-2</v>
      </c>
      <c r="G384" s="7">
        <v>2E-3</v>
      </c>
      <c r="H384" s="9">
        <v>2</v>
      </c>
      <c r="I384" s="9">
        <v>0.2</v>
      </c>
      <c r="J384" s="1">
        <v>0.7</v>
      </c>
    </row>
    <row r="385" spans="1:10" x14ac:dyDescent="0.2">
      <c r="A385">
        <v>1053</v>
      </c>
      <c r="B385" s="7" t="s">
        <v>545</v>
      </c>
      <c r="C385" s="7" t="s">
        <v>216</v>
      </c>
      <c r="D385" s="8">
        <v>0.51799799999999996</v>
      </c>
      <c r="E385" s="3">
        <v>0.196447231</v>
      </c>
      <c r="F385" s="7">
        <v>4.7E-2</v>
      </c>
      <c r="G385" s="7">
        <v>2.9000000000000001E-2</v>
      </c>
      <c r="H385" s="9">
        <v>2</v>
      </c>
      <c r="I385" s="9">
        <v>0.2</v>
      </c>
      <c r="J385" s="1">
        <v>0.2</v>
      </c>
    </row>
    <row r="386" spans="1:10" x14ac:dyDescent="0.2">
      <c r="A386">
        <v>1050</v>
      </c>
      <c r="B386" s="7" t="s">
        <v>545</v>
      </c>
      <c r="C386" s="7" t="s">
        <v>212</v>
      </c>
      <c r="D386" s="8">
        <v>3.8849849999999995</v>
      </c>
      <c r="E386" s="3">
        <v>2.1294021E-2</v>
      </c>
      <c r="F386" s="7">
        <v>1.2999999999999999E-2</v>
      </c>
      <c r="G386" s="7">
        <v>0.111</v>
      </c>
      <c r="H386" s="9">
        <v>2.9</v>
      </c>
      <c r="I386" s="9">
        <v>0.3</v>
      </c>
      <c r="J386" s="1">
        <v>1.1000000000000001</v>
      </c>
    </row>
    <row r="387" spans="1:10" x14ac:dyDescent="0.2">
      <c r="A387">
        <v>1042</v>
      </c>
      <c r="B387" s="7" t="s">
        <v>545</v>
      </c>
      <c r="C387" s="7" t="s">
        <v>211</v>
      </c>
      <c r="D387" s="8">
        <v>26.935896</v>
      </c>
      <c r="E387" s="3">
        <v>8.9531680000000002E-2</v>
      </c>
      <c r="F387" s="7">
        <v>1.2999999999999999E-2</v>
      </c>
      <c r="G387" s="7">
        <v>4.3999999999999997E-2</v>
      </c>
      <c r="H387" s="9">
        <v>5.3</v>
      </c>
      <c r="I387" s="9">
        <v>0.5</v>
      </c>
      <c r="J387" s="1">
        <v>7.2</v>
      </c>
    </row>
    <row r="388" spans="1:10" x14ac:dyDescent="0.2">
      <c r="A388">
        <v>1085</v>
      </c>
      <c r="B388" s="7" t="s">
        <v>545</v>
      </c>
      <c r="C388" s="7" t="s">
        <v>55</v>
      </c>
      <c r="D388" s="8">
        <v>12.431951999999999</v>
      </c>
      <c r="E388" s="3">
        <v>0.15926233287229141</v>
      </c>
      <c r="F388" s="7">
        <v>1.1000000000000001E-2</v>
      </c>
      <c r="G388" s="7">
        <v>2.1690000000000001E-2</v>
      </c>
      <c r="H388" s="9">
        <v>9.0525599999999997</v>
      </c>
      <c r="I388" s="9">
        <v>0.51816000000000006</v>
      </c>
      <c r="J388" s="1">
        <v>5.1791512416768013</v>
      </c>
    </row>
    <row r="389" spans="1:10" x14ac:dyDescent="0.2">
      <c r="A389">
        <v>1046</v>
      </c>
      <c r="B389" s="7" t="s">
        <v>545</v>
      </c>
      <c r="C389" s="7" t="s">
        <v>215</v>
      </c>
      <c r="D389" s="8">
        <v>43.252832999999995</v>
      </c>
      <c r="E389" s="3">
        <v>9.0104586E-2</v>
      </c>
      <c r="F389" s="7">
        <v>2.8000000000000001E-2</v>
      </c>
      <c r="G389" s="7">
        <v>0.113</v>
      </c>
      <c r="H389" s="9">
        <v>7.4</v>
      </c>
      <c r="I389" s="9">
        <v>0.6</v>
      </c>
      <c r="J389" s="1">
        <v>12.5</v>
      </c>
    </row>
    <row r="390" spans="1:10" x14ac:dyDescent="0.2">
      <c r="A390">
        <v>1047</v>
      </c>
      <c r="B390" s="7" t="s">
        <v>545</v>
      </c>
      <c r="C390" s="7" t="s">
        <v>210</v>
      </c>
      <c r="D390" s="8">
        <v>78.217697999999999</v>
      </c>
      <c r="E390" s="3">
        <v>2.2328549E-2</v>
      </c>
      <c r="F390" s="7">
        <v>6.0000000000000001E-3</v>
      </c>
      <c r="G390" s="7">
        <v>0.114</v>
      </c>
      <c r="H390" s="9">
        <v>8.3000000000000007</v>
      </c>
      <c r="I390" s="9">
        <v>0.7</v>
      </c>
      <c r="J390" s="1">
        <v>16.899999999999999</v>
      </c>
    </row>
    <row r="391" spans="1:10" x14ac:dyDescent="0.2">
      <c r="A391">
        <v>1044</v>
      </c>
      <c r="B391" s="7" t="s">
        <v>545</v>
      </c>
      <c r="C391" s="7" t="s">
        <v>207</v>
      </c>
      <c r="D391" s="8">
        <v>63.454754999999992</v>
      </c>
      <c r="E391" s="3">
        <v>1.8334606999999999E-2</v>
      </c>
      <c r="F391" s="7">
        <v>4.0000000000000001E-3</v>
      </c>
      <c r="G391" s="7">
        <v>0.11899999999999999</v>
      </c>
      <c r="H391" s="9">
        <v>13</v>
      </c>
      <c r="I391" s="9">
        <v>0.9</v>
      </c>
      <c r="J391" s="1">
        <v>21.7</v>
      </c>
    </row>
    <row r="392" spans="1:10" x14ac:dyDescent="0.2">
      <c r="A392">
        <v>1043</v>
      </c>
      <c r="B392" s="7" t="s">
        <v>545</v>
      </c>
      <c r="C392" s="7" t="s">
        <v>213</v>
      </c>
      <c r="D392" s="8">
        <v>126.65051099999998</v>
      </c>
      <c r="E392" s="3">
        <v>7.5358852000000004E-2</v>
      </c>
      <c r="F392" s="7">
        <v>2.1000000000000001E-2</v>
      </c>
      <c r="G392" s="7">
        <v>0.152</v>
      </c>
      <c r="H392" s="9">
        <v>14.2</v>
      </c>
      <c r="I392" s="9">
        <v>0.9</v>
      </c>
      <c r="J392" s="1">
        <v>32.1</v>
      </c>
    </row>
    <row r="393" spans="1:10" x14ac:dyDescent="0.2">
      <c r="A393">
        <v>1049</v>
      </c>
      <c r="B393" s="7" t="s">
        <v>545</v>
      </c>
      <c r="C393" s="7" t="s">
        <v>206</v>
      </c>
      <c r="D393" s="8">
        <v>127.168509</v>
      </c>
      <c r="E393" s="3">
        <v>8.1900080000000004E-3</v>
      </c>
      <c r="F393" s="7">
        <v>3.0000000000000001E-3</v>
      </c>
      <c r="G393" s="7">
        <v>0.222</v>
      </c>
      <c r="H393" s="9">
        <v>15.4</v>
      </c>
      <c r="I393" s="9">
        <v>1</v>
      </c>
      <c r="J393" s="1">
        <v>36.1</v>
      </c>
    </row>
    <row r="394" spans="1:10" x14ac:dyDescent="0.2">
      <c r="A394">
        <v>1045</v>
      </c>
      <c r="B394" s="7" t="s">
        <v>545</v>
      </c>
      <c r="C394" s="7" t="s">
        <v>208</v>
      </c>
      <c r="D394" s="8">
        <v>161.87437499999999</v>
      </c>
      <c r="E394" s="3">
        <v>2.8188865E-2</v>
      </c>
      <c r="F394" s="7">
        <v>4.0000000000000001E-3</v>
      </c>
      <c r="G394" s="7">
        <v>8.5999999999999993E-2</v>
      </c>
      <c r="H394" s="9">
        <v>25.8</v>
      </c>
      <c r="I394" s="9">
        <v>1</v>
      </c>
      <c r="J394" s="1">
        <v>47.8</v>
      </c>
    </row>
    <row r="395" spans="1:10" x14ac:dyDescent="0.2">
      <c r="A395">
        <v>1084</v>
      </c>
      <c r="B395" s="7" t="s">
        <v>545</v>
      </c>
      <c r="C395" s="7" t="s">
        <v>681</v>
      </c>
      <c r="D395" s="8">
        <v>264.17897999999997</v>
      </c>
      <c r="E395" s="3">
        <v>7.0825906120023777E-2</v>
      </c>
      <c r="F395" s="7">
        <v>4.0000000000000001E-3</v>
      </c>
      <c r="G395" s="7">
        <v>5.0999999999999997E-2</v>
      </c>
      <c r="H395" s="9">
        <v>35.75</v>
      </c>
      <c r="I395" s="9">
        <v>1.49</v>
      </c>
      <c r="J395" s="1">
        <v>77.19</v>
      </c>
    </row>
    <row r="396" spans="1:10" x14ac:dyDescent="0.2">
      <c r="A396">
        <v>1051</v>
      </c>
      <c r="B396" s="7" t="s">
        <v>545</v>
      </c>
      <c r="C396" s="7" t="s">
        <v>209</v>
      </c>
      <c r="D396" s="8">
        <v>264.17897999999997</v>
      </c>
      <c r="E396" s="3">
        <v>7.1301247999999998E-2</v>
      </c>
      <c r="F396" s="7">
        <v>4.0000000000000001E-3</v>
      </c>
      <c r="G396" s="7">
        <v>5.0999999999999997E-2</v>
      </c>
      <c r="H396" s="9">
        <v>24</v>
      </c>
      <c r="I396" s="9">
        <v>1.5</v>
      </c>
      <c r="J396" s="1">
        <v>77.2</v>
      </c>
    </row>
    <row r="397" spans="1:10" x14ac:dyDescent="0.2">
      <c r="A397">
        <v>1048</v>
      </c>
      <c r="B397" s="7" t="s">
        <v>545</v>
      </c>
      <c r="C397" s="7" t="s">
        <v>205</v>
      </c>
      <c r="D397" s="8">
        <v>189.32826899999998</v>
      </c>
      <c r="E397" s="3">
        <v>3.4632034999999999E-2</v>
      </c>
      <c r="F397" s="7">
        <v>3.0000000000000001E-3</v>
      </c>
      <c r="G397" s="7">
        <v>8.4000000000000005E-2</v>
      </c>
      <c r="H397" s="9">
        <v>23.7</v>
      </c>
      <c r="I397" s="9">
        <v>1.6</v>
      </c>
      <c r="J397" s="1">
        <v>76.900000000000006</v>
      </c>
    </row>
    <row r="398" spans="1:10" x14ac:dyDescent="0.2">
      <c r="A398">
        <v>1080</v>
      </c>
      <c r="B398" s="7" t="s">
        <v>987</v>
      </c>
      <c r="C398" s="7" t="s">
        <v>42</v>
      </c>
      <c r="D398" s="8">
        <v>13.208948999999999</v>
      </c>
      <c r="E398" s="3">
        <v>0.191924439</v>
      </c>
      <c r="F398" s="7">
        <v>1.2E-2</v>
      </c>
      <c r="G398" s="7">
        <v>1.3860000000000001E-2</v>
      </c>
      <c r="H398" s="9">
        <v>10.54608</v>
      </c>
      <c r="I398" s="9">
        <v>0.36575999999999997</v>
      </c>
      <c r="J398" s="1">
        <v>6.2212111959999996</v>
      </c>
    </row>
    <row r="399" spans="1:10" x14ac:dyDescent="0.2">
      <c r="A399">
        <v>1106</v>
      </c>
      <c r="B399" s="7" t="s">
        <v>541</v>
      </c>
      <c r="C399" s="7" t="s">
        <v>435</v>
      </c>
      <c r="D399" s="8">
        <v>7.5368708999999994</v>
      </c>
      <c r="E399" s="3">
        <v>3.3080808000000003E-2</v>
      </c>
      <c r="F399" s="7">
        <v>5.0000000000000001E-3</v>
      </c>
      <c r="G399" s="7">
        <v>3.6575999999999997E-2</v>
      </c>
      <c r="H399" s="9">
        <v>10.91184</v>
      </c>
      <c r="I399" s="9">
        <v>0.4</v>
      </c>
      <c r="J399" s="1">
        <v>2.8600015057920003</v>
      </c>
    </row>
    <row r="400" spans="1:10" x14ac:dyDescent="0.2">
      <c r="A400">
        <v>1112</v>
      </c>
      <c r="B400" s="7" t="s">
        <v>541</v>
      </c>
      <c r="C400" s="7" t="s">
        <v>438</v>
      </c>
      <c r="D400" s="8">
        <v>22.3775136</v>
      </c>
      <c r="E400" s="3">
        <v>4.0448579999999998E-2</v>
      </c>
      <c r="F400" s="7">
        <v>2.5999999999999999E-2</v>
      </c>
      <c r="G400" s="7">
        <v>0.193548</v>
      </c>
      <c r="H400" s="9">
        <v>11.67384</v>
      </c>
      <c r="I400" s="9">
        <v>0.5</v>
      </c>
      <c r="J400" s="1">
        <v>9.2312919889920018</v>
      </c>
    </row>
    <row r="401" spans="1:10" x14ac:dyDescent="0.2">
      <c r="A401">
        <v>1119</v>
      </c>
      <c r="B401" s="7" t="s">
        <v>541</v>
      </c>
      <c r="C401" s="7" t="s">
        <v>323</v>
      </c>
      <c r="D401" s="8">
        <v>37.036856999999998</v>
      </c>
      <c r="E401" s="3">
        <v>1.8972332015810282E-2</v>
      </c>
      <c r="F401" s="7">
        <v>6.0000000000000001E-3</v>
      </c>
      <c r="G401" s="7">
        <v>0.105156</v>
      </c>
      <c r="H401" s="9">
        <v>15.636240000000001</v>
      </c>
      <c r="I401" s="9">
        <v>0.54864000000000002</v>
      </c>
      <c r="J401" s="1">
        <v>11.3267386368</v>
      </c>
    </row>
    <row r="402" spans="1:10" x14ac:dyDescent="0.2">
      <c r="A402">
        <v>1107</v>
      </c>
      <c r="B402" s="7" t="s">
        <v>541</v>
      </c>
      <c r="C402" s="7" t="s">
        <v>439</v>
      </c>
      <c r="D402" s="8">
        <v>82.879679999999993</v>
      </c>
      <c r="E402" s="3">
        <v>1.9927718000000001E-2</v>
      </c>
      <c r="F402" s="7">
        <v>7.0000000000000001E-3</v>
      </c>
      <c r="G402" s="7">
        <v>0.16611600000000001</v>
      </c>
      <c r="H402" s="9">
        <v>27.706320000000002</v>
      </c>
      <c r="I402" s="9">
        <v>0.78</v>
      </c>
      <c r="J402" s="1">
        <v>63.996073297920013</v>
      </c>
    </row>
    <row r="403" spans="1:10" x14ac:dyDescent="0.2">
      <c r="A403">
        <v>1114</v>
      </c>
      <c r="B403" s="7" t="s">
        <v>541</v>
      </c>
      <c r="C403" s="7" t="s">
        <v>441</v>
      </c>
      <c r="D403" s="8">
        <v>209.27119199999999</v>
      </c>
      <c r="E403" s="3">
        <v>2.1467689000000002E-2</v>
      </c>
      <c r="F403" s="7">
        <v>5.0000000000000001E-3</v>
      </c>
      <c r="G403" s="7">
        <v>0.12649199999999999</v>
      </c>
      <c r="H403" s="9">
        <v>34.747199999999999</v>
      </c>
      <c r="I403" s="9">
        <v>0.9</v>
      </c>
      <c r="J403" s="1">
        <v>74.19013807104001</v>
      </c>
    </row>
    <row r="404" spans="1:10" x14ac:dyDescent="0.2">
      <c r="A404">
        <v>1111</v>
      </c>
      <c r="B404" s="7" t="s">
        <v>541</v>
      </c>
      <c r="C404" s="7" t="s">
        <v>330</v>
      </c>
      <c r="D404" s="8">
        <v>80.289689999999993</v>
      </c>
      <c r="E404" s="3">
        <v>2.1264069E-2</v>
      </c>
      <c r="F404" s="7">
        <v>8.0000000000000002E-3</v>
      </c>
      <c r="G404" s="7">
        <v>0.21335999999999999</v>
      </c>
      <c r="H404" s="9">
        <v>17.160240000000002</v>
      </c>
      <c r="I404" s="9">
        <v>0.94</v>
      </c>
      <c r="J404" s="1">
        <v>33.980215910400005</v>
      </c>
    </row>
    <row r="405" spans="1:10" x14ac:dyDescent="0.2">
      <c r="A405">
        <v>1117</v>
      </c>
      <c r="B405" s="7" t="s">
        <v>541</v>
      </c>
      <c r="C405" s="7" t="s">
        <v>682</v>
      </c>
      <c r="D405" s="8">
        <v>126.65051099999998</v>
      </c>
      <c r="E405" s="3">
        <v>1.9421462380627374E-2</v>
      </c>
      <c r="F405" s="7">
        <v>4.0000000000000001E-3</v>
      </c>
      <c r="G405" s="7">
        <v>0.13106399999999999</v>
      </c>
      <c r="H405" s="9">
        <v>28.8</v>
      </c>
      <c r="I405" s="9">
        <v>1.05</v>
      </c>
      <c r="J405" s="1">
        <v>55.5</v>
      </c>
    </row>
    <row r="406" spans="1:10" x14ac:dyDescent="0.2">
      <c r="A406">
        <v>1109</v>
      </c>
      <c r="B406" s="7" t="s">
        <v>541</v>
      </c>
      <c r="C406" s="7" t="s">
        <v>446</v>
      </c>
      <c r="D406" s="8">
        <v>97.124624999999995</v>
      </c>
      <c r="E406" s="3">
        <v>1.1466011E-2</v>
      </c>
      <c r="F406" s="7">
        <v>1E-3</v>
      </c>
      <c r="G406" s="7">
        <v>5.6388000000000001E-2</v>
      </c>
      <c r="H406" s="9">
        <v>20.726400000000002</v>
      </c>
      <c r="I406" s="9">
        <v>1.07</v>
      </c>
      <c r="J406" s="1">
        <v>27.240806421504004</v>
      </c>
    </row>
    <row r="407" spans="1:10" x14ac:dyDescent="0.2">
      <c r="A407">
        <v>1108</v>
      </c>
      <c r="B407" s="7" t="s">
        <v>541</v>
      </c>
      <c r="C407" s="7" t="s">
        <v>329</v>
      </c>
      <c r="D407" s="8">
        <v>208.235196</v>
      </c>
      <c r="E407" s="3">
        <v>2.4935064999999999E-2</v>
      </c>
      <c r="F407" s="7">
        <v>8.0000000000000002E-3</v>
      </c>
      <c r="G407" s="7">
        <v>0.21335999999999999</v>
      </c>
      <c r="H407" s="9">
        <v>32.918399999999998</v>
      </c>
      <c r="I407" s="9">
        <v>1.1000000000000001</v>
      </c>
      <c r="J407" s="1">
        <v>48.704976138240006</v>
      </c>
    </row>
    <row r="408" spans="1:10" x14ac:dyDescent="0.2">
      <c r="A408">
        <v>1113</v>
      </c>
      <c r="B408" s="7" t="s">
        <v>541</v>
      </c>
      <c r="C408" s="7" t="s">
        <v>443</v>
      </c>
      <c r="D408" s="8">
        <v>31.597877999999994</v>
      </c>
      <c r="E408" s="3">
        <v>4.0335268000000001E-2</v>
      </c>
      <c r="F408" s="7">
        <v>4.0000000000000001E-3</v>
      </c>
      <c r="G408" s="7">
        <v>7.1627999999999997E-2</v>
      </c>
      <c r="H408" s="9">
        <v>12.61872</v>
      </c>
      <c r="I408" s="9">
        <v>1.19</v>
      </c>
      <c r="J408" s="1">
        <v>20.331495853056005</v>
      </c>
    </row>
    <row r="409" spans="1:10" x14ac:dyDescent="0.2">
      <c r="A409">
        <v>1118</v>
      </c>
      <c r="B409" s="7" t="s">
        <v>541</v>
      </c>
      <c r="C409" s="7" t="s">
        <v>683</v>
      </c>
      <c r="D409" s="8">
        <v>290.07887999999997</v>
      </c>
      <c r="E409" s="3">
        <v>1.7232694398048733E-2</v>
      </c>
      <c r="F409" s="7">
        <v>2E-3</v>
      </c>
      <c r="G409" s="7">
        <v>9.1439999999999994E-2</v>
      </c>
      <c r="H409" s="9">
        <v>48.77</v>
      </c>
      <c r="I409" s="9">
        <v>1.3</v>
      </c>
      <c r="J409" s="1">
        <v>91.75</v>
      </c>
    </row>
    <row r="410" spans="1:10" x14ac:dyDescent="0.2">
      <c r="A410">
        <v>1110</v>
      </c>
      <c r="B410" s="7" t="s">
        <v>541</v>
      </c>
      <c r="C410" s="7" t="s">
        <v>322</v>
      </c>
      <c r="D410" s="8">
        <v>383.31851999999998</v>
      </c>
      <c r="E410" s="3">
        <v>4.6362970000000002E-3</v>
      </c>
      <c r="F410" s="7">
        <v>4.0000000000000001E-3</v>
      </c>
      <c r="G410" s="7">
        <v>0.69646799999999998</v>
      </c>
      <c r="H410" s="9">
        <v>44.805600000000005</v>
      </c>
      <c r="I410" s="9">
        <v>1.33</v>
      </c>
      <c r="J410" s="1">
        <v>101.94064773120002</v>
      </c>
    </row>
    <row r="411" spans="1:10" x14ac:dyDescent="0.2">
      <c r="A411">
        <v>1103</v>
      </c>
      <c r="B411" s="7" t="s">
        <v>541</v>
      </c>
      <c r="C411" s="7" t="s">
        <v>440</v>
      </c>
      <c r="D411" s="8">
        <v>372.95855999999998</v>
      </c>
      <c r="E411" s="3">
        <v>9.3240089999999994E-3</v>
      </c>
      <c r="F411" s="7">
        <v>2E-3</v>
      </c>
      <c r="G411" s="7">
        <v>0.17830799999999999</v>
      </c>
      <c r="H411" s="9">
        <v>41.452800000000003</v>
      </c>
      <c r="I411" s="9">
        <v>1.37</v>
      </c>
      <c r="J411" s="1">
        <v>176.13078580224001</v>
      </c>
    </row>
    <row r="412" spans="1:10" x14ac:dyDescent="0.2">
      <c r="A412">
        <v>1102</v>
      </c>
      <c r="B412" s="7" t="s">
        <v>541</v>
      </c>
      <c r="C412" s="7" t="s">
        <v>442</v>
      </c>
      <c r="D412" s="8">
        <v>60.864764999999998</v>
      </c>
      <c r="E412" s="3">
        <v>7.8614719E-2</v>
      </c>
      <c r="F412" s="7">
        <v>1E-3</v>
      </c>
      <c r="G412" s="7">
        <v>1.0668E-2</v>
      </c>
      <c r="H412" s="9">
        <v>17.891760000000001</v>
      </c>
      <c r="I412" s="9">
        <v>1.38</v>
      </c>
      <c r="J412" s="1">
        <v>23.531299517952004</v>
      </c>
    </row>
    <row r="413" spans="1:10" x14ac:dyDescent="0.2">
      <c r="A413">
        <v>1116</v>
      </c>
      <c r="B413" s="7" t="s">
        <v>541</v>
      </c>
      <c r="C413" s="7" t="s">
        <v>328</v>
      </c>
      <c r="D413" s="8">
        <v>331.51871999999997</v>
      </c>
      <c r="E413" s="3">
        <v>4.1964469999999999E-3</v>
      </c>
      <c r="F413" s="7">
        <v>2E-3</v>
      </c>
      <c r="G413" s="7">
        <v>0.44196000000000002</v>
      </c>
      <c r="H413" s="9">
        <v>45.110400000000006</v>
      </c>
      <c r="I413" s="9">
        <v>1.53</v>
      </c>
      <c r="J413" s="1">
        <v>112.13471250432002</v>
      </c>
    </row>
    <row r="414" spans="1:10" x14ac:dyDescent="0.2">
      <c r="A414">
        <v>1104</v>
      </c>
      <c r="B414" s="7" t="s">
        <v>541</v>
      </c>
      <c r="C414" s="7" t="s">
        <v>325</v>
      </c>
      <c r="D414" s="8">
        <v>517.99799999999993</v>
      </c>
      <c r="E414" s="3">
        <v>1.2561368E-2</v>
      </c>
      <c r="F414" s="7">
        <v>7.0000000000000001E-3</v>
      </c>
      <c r="G414" s="7">
        <v>0.54559199999999997</v>
      </c>
      <c r="H414" s="9">
        <v>49.987200000000001</v>
      </c>
      <c r="I414" s="9">
        <v>1.62</v>
      </c>
      <c r="J414" s="1">
        <v>210.39417017856005</v>
      </c>
    </row>
    <row r="415" spans="1:10" x14ac:dyDescent="0.2">
      <c r="A415">
        <v>1105</v>
      </c>
      <c r="B415" s="7" t="s">
        <v>541</v>
      </c>
      <c r="C415" s="7" t="s">
        <v>324</v>
      </c>
      <c r="D415" s="8">
        <v>222.480141</v>
      </c>
      <c r="E415" s="3">
        <v>2.7983539999999999E-3</v>
      </c>
      <c r="F415" s="7">
        <v>1E-3</v>
      </c>
      <c r="G415" s="7">
        <v>0.37033199999999999</v>
      </c>
      <c r="H415" s="9">
        <v>33.223199999999999</v>
      </c>
      <c r="I415" s="9">
        <v>1.71</v>
      </c>
      <c r="J415" s="1">
        <v>46.156459944960005</v>
      </c>
    </row>
    <row r="416" spans="1:10" x14ac:dyDescent="0.2">
      <c r="A416">
        <v>1115</v>
      </c>
      <c r="B416" s="7" t="s">
        <v>541</v>
      </c>
      <c r="C416" s="7" t="s">
        <v>436</v>
      </c>
      <c r="D416" s="8">
        <v>530.94794999999999</v>
      </c>
      <c r="E416" s="3">
        <v>4.2703962999999998E-2</v>
      </c>
      <c r="F416" s="7">
        <v>1E-3</v>
      </c>
      <c r="G416" s="7">
        <v>3.9623999999999999E-2</v>
      </c>
      <c r="H416" s="9">
        <v>46.9392</v>
      </c>
      <c r="I416" s="9">
        <v>2.79</v>
      </c>
      <c r="J416" s="1">
        <v>127.99214659584003</v>
      </c>
    </row>
    <row r="417" spans="1:10" x14ac:dyDescent="0.2">
      <c r="A417">
        <v>1134</v>
      </c>
      <c r="B417" s="7" t="s">
        <v>733</v>
      </c>
      <c r="C417" s="7" t="s">
        <v>676</v>
      </c>
      <c r="D417" s="8">
        <v>512.81801999999993</v>
      </c>
      <c r="E417" s="3">
        <v>0.44311972180824649</v>
      </c>
      <c r="F417" s="7">
        <v>2.0000000000000001E-4</v>
      </c>
      <c r="G417" s="7">
        <v>6.0999999999999997E-4</v>
      </c>
      <c r="H417" s="9">
        <v>11.7</v>
      </c>
      <c r="I417" s="9">
        <v>2.23</v>
      </c>
      <c r="J417" s="1">
        <v>10.62</v>
      </c>
    </row>
    <row r="418" spans="1:10" x14ac:dyDescent="0.2">
      <c r="A418">
        <v>1128</v>
      </c>
      <c r="B418" s="7" t="s">
        <v>855</v>
      </c>
      <c r="C418" s="7" t="s">
        <v>228</v>
      </c>
      <c r="D418" s="8">
        <v>2.330991</v>
      </c>
      <c r="E418" s="3">
        <v>1.6901408E-2</v>
      </c>
      <c r="F418" s="7">
        <v>1.1E-4</v>
      </c>
      <c r="G418" s="7">
        <v>7.1000000000000002E-4</v>
      </c>
      <c r="H418" s="9">
        <v>3.7</v>
      </c>
      <c r="I418" s="9">
        <v>0.18</v>
      </c>
      <c r="J418" s="1">
        <v>0.2</v>
      </c>
    </row>
    <row r="419" spans="1:10" x14ac:dyDescent="0.2">
      <c r="A419">
        <v>1127</v>
      </c>
      <c r="B419" s="7" t="s">
        <v>855</v>
      </c>
      <c r="C419" s="7" t="s">
        <v>231</v>
      </c>
      <c r="D419" s="8">
        <v>16.834934999999998</v>
      </c>
      <c r="E419" s="3">
        <v>0.192272727</v>
      </c>
      <c r="F419" s="7">
        <v>4.6999999999999999E-4</v>
      </c>
      <c r="G419" s="7">
        <v>4.0000000000000002E-4</v>
      </c>
      <c r="H419" s="9">
        <v>6.6</v>
      </c>
      <c r="I419" s="9">
        <v>0.27</v>
      </c>
      <c r="J419" s="1">
        <v>0.48</v>
      </c>
    </row>
    <row r="420" spans="1:10" x14ac:dyDescent="0.2">
      <c r="A420">
        <v>1125</v>
      </c>
      <c r="B420" s="7" t="s">
        <v>855</v>
      </c>
      <c r="C420" s="7" t="s">
        <v>230</v>
      </c>
      <c r="D420" s="8">
        <v>22.014914999999998</v>
      </c>
      <c r="E420" s="3">
        <v>7.3522106000000004E-2</v>
      </c>
      <c r="F420" s="7">
        <v>2.0000000000000001E-4</v>
      </c>
      <c r="G420" s="7">
        <v>6.0999999999999997E-4</v>
      </c>
      <c r="H420" s="9">
        <v>7.1</v>
      </c>
      <c r="I420" s="9">
        <v>0.37</v>
      </c>
      <c r="J420" s="1">
        <v>0.65</v>
      </c>
    </row>
    <row r="421" spans="1:10" x14ac:dyDescent="0.2">
      <c r="A421">
        <v>1121</v>
      </c>
      <c r="B421" s="7" t="s">
        <v>855</v>
      </c>
      <c r="C421" s="7" t="s">
        <v>234</v>
      </c>
      <c r="D421" s="8">
        <v>38.849849999999996</v>
      </c>
      <c r="E421" s="3">
        <v>0.50128402699999997</v>
      </c>
      <c r="F421" s="7">
        <v>8.0000000000000004E-4</v>
      </c>
      <c r="G421" s="7">
        <v>5.9000000000000003E-4</v>
      </c>
      <c r="H421" s="9">
        <v>4.5</v>
      </c>
      <c r="I421" s="9">
        <v>0.61</v>
      </c>
      <c r="J421" s="1">
        <v>1.27</v>
      </c>
    </row>
    <row r="422" spans="1:10" x14ac:dyDescent="0.2">
      <c r="A422">
        <v>1124</v>
      </c>
      <c r="B422" s="7" t="s">
        <v>855</v>
      </c>
      <c r="C422" s="7" t="s">
        <v>232</v>
      </c>
      <c r="D422" s="8">
        <v>55.425785999999995</v>
      </c>
      <c r="E422" s="3">
        <v>2.437171717</v>
      </c>
      <c r="F422" s="7">
        <v>5.8E-4</v>
      </c>
      <c r="G422" s="7">
        <v>1.4999999999999999E-4</v>
      </c>
      <c r="H422" s="9">
        <v>10.4</v>
      </c>
      <c r="I422" s="9">
        <v>1.04</v>
      </c>
      <c r="J422" s="1">
        <v>6.14</v>
      </c>
    </row>
    <row r="423" spans="1:10" x14ac:dyDescent="0.2">
      <c r="A423">
        <v>1130</v>
      </c>
      <c r="B423" s="7" t="s">
        <v>855</v>
      </c>
      <c r="C423" s="7" t="s">
        <v>229</v>
      </c>
      <c r="D423" s="8">
        <v>155.39939999999999</v>
      </c>
      <c r="E423" s="3">
        <v>0.20044077099999999</v>
      </c>
      <c r="F423" s="7">
        <v>1.7000000000000001E-4</v>
      </c>
      <c r="G423" s="7">
        <v>5.5000000000000003E-4</v>
      </c>
      <c r="H423" s="9">
        <v>10.9</v>
      </c>
      <c r="I423" s="9">
        <v>1.07</v>
      </c>
      <c r="J423" s="1">
        <v>7.36</v>
      </c>
    </row>
    <row r="424" spans="1:10" x14ac:dyDescent="0.2">
      <c r="A424">
        <v>1123</v>
      </c>
      <c r="B424" s="7" t="s">
        <v>855</v>
      </c>
      <c r="C424" s="7" t="s">
        <v>233</v>
      </c>
      <c r="D424" s="8">
        <v>613.82763</v>
      </c>
      <c r="E424" s="3">
        <v>1.76969697</v>
      </c>
      <c r="F424" s="7">
        <v>5.9999999999999995E-4</v>
      </c>
      <c r="G424" s="7">
        <v>2.9999999999999997E-4</v>
      </c>
      <c r="H424" s="9">
        <v>35.5</v>
      </c>
      <c r="I424" s="9">
        <v>1.46</v>
      </c>
      <c r="J424" s="1">
        <v>37.659999999999997</v>
      </c>
    </row>
    <row r="425" spans="1:10" x14ac:dyDescent="0.2">
      <c r="A425">
        <v>1132</v>
      </c>
      <c r="B425" s="7" t="s">
        <v>855</v>
      </c>
      <c r="C425" s="7" t="s">
        <v>708</v>
      </c>
      <c r="D425" s="8">
        <v>613.82763</v>
      </c>
      <c r="E425" s="3">
        <v>1.76969696969697</v>
      </c>
      <c r="F425" s="7">
        <v>5.9999999999999995E-4</v>
      </c>
      <c r="G425" s="7">
        <v>2.9999999999999997E-4</v>
      </c>
      <c r="H425" s="9">
        <v>35.5</v>
      </c>
      <c r="I425" s="9">
        <v>1.46</v>
      </c>
      <c r="J425" s="1">
        <v>37.659999999999997</v>
      </c>
    </row>
    <row r="426" spans="1:10" x14ac:dyDescent="0.2">
      <c r="A426">
        <v>1133</v>
      </c>
      <c r="B426" s="7" t="s">
        <v>855</v>
      </c>
      <c r="C426" s="7" t="s">
        <v>709</v>
      </c>
      <c r="D426" s="8">
        <v>143.22644699999998</v>
      </c>
      <c r="E426" s="3">
        <v>0.42775119617224888</v>
      </c>
      <c r="F426" s="7">
        <v>1.8000000000000001E-4</v>
      </c>
      <c r="G426" s="7">
        <v>3.8000000000000002E-4</v>
      </c>
      <c r="H426" s="9">
        <v>14.5</v>
      </c>
      <c r="I426" s="9">
        <v>1.49</v>
      </c>
      <c r="J426" s="1">
        <v>14.95</v>
      </c>
    </row>
    <row r="427" spans="1:10" x14ac:dyDescent="0.2">
      <c r="A427">
        <v>1122</v>
      </c>
      <c r="B427" s="7" t="s">
        <v>855</v>
      </c>
      <c r="C427" s="7" t="s">
        <v>235</v>
      </c>
      <c r="D427" s="8">
        <v>174.04732799999999</v>
      </c>
      <c r="E427" s="3">
        <v>2.3946784920000002</v>
      </c>
      <c r="F427" s="7">
        <v>1E-3</v>
      </c>
      <c r="G427" s="7">
        <v>4.0999999999999999E-4</v>
      </c>
      <c r="H427" s="9">
        <v>14.4</v>
      </c>
      <c r="I427" s="9">
        <v>1.62</v>
      </c>
      <c r="J427" s="1">
        <v>12.43</v>
      </c>
    </row>
    <row r="428" spans="1:10" x14ac:dyDescent="0.2">
      <c r="A428">
        <v>1129</v>
      </c>
      <c r="B428" s="7" t="s">
        <v>855</v>
      </c>
      <c r="C428" s="7" t="s">
        <v>237</v>
      </c>
      <c r="D428" s="8">
        <v>1227.65526</v>
      </c>
      <c r="E428" s="3">
        <v>3.2484848479999999</v>
      </c>
      <c r="F428" s="7">
        <v>1.1999999999999999E-3</v>
      </c>
      <c r="G428" s="7">
        <v>4.4999999999999999E-4</v>
      </c>
      <c r="H428" s="9">
        <v>40.6</v>
      </c>
      <c r="I428" s="9">
        <v>2.0099999999999998</v>
      </c>
      <c r="J428" s="1">
        <v>75.040000000000006</v>
      </c>
    </row>
    <row r="429" spans="1:10" x14ac:dyDescent="0.2">
      <c r="A429">
        <v>1126</v>
      </c>
      <c r="B429" s="7" t="s">
        <v>855</v>
      </c>
      <c r="C429" s="7" t="s">
        <v>236</v>
      </c>
      <c r="D429" s="8">
        <v>789.9469499999999</v>
      </c>
      <c r="E429" s="3">
        <v>1.9365750530000001</v>
      </c>
      <c r="F429" s="7">
        <v>1.1999999999999999E-3</v>
      </c>
      <c r="G429" s="7">
        <v>8.5999999999999998E-4</v>
      </c>
      <c r="H429" s="9">
        <v>29.1</v>
      </c>
      <c r="I429" s="9">
        <v>2.29</v>
      </c>
      <c r="J429" s="1">
        <v>35.68</v>
      </c>
    </row>
    <row r="430" spans="1:10" x14ac:dyDescent="0.2">
      <c r="A430">
        <v>1120</v>
      </c>
      <c r="B430" s="7" t="s">
        <v>855</v>
      </c>
      <c r="C430" s="7" t="s">
        <v>238</v>
      </c>
      <c r="D430" s="8">
        <v>216.782163</v>
      </c>
      <c r="E430" s="3">
        <v>12.323232320000001</v>
      </c>
      <c r="F430" s="7">
        <v>4.0000000000000001E-3</v>
      </c>
      <c r="G430" s="7">
        <v>4.8000000000000001E-4</v>
      </c>
      <c r="H430" s="9">
        <v>15.2</v>
      </c>
      <c r="I430" s="9">
        <v>2.44</v>
      </c>
      <c r="J430" s="1">
        <v>16.760000000000002</v>
      </c>
    </row>
    <row r="431" spans="1:10" x14ac:dyDescent="0.2">
      <c r="A431">
        <v>1139</v>
      </c>
      <c r="B431" s="7" t="s">
        <v>988</v>
      </c>
      <c r="C431" s="7" t="s">
        <v>21</v>
      </c>
      <c r="D431" s="8">
        <v>71.483723999999995</v>
      </c>
      <c r="E431" s="3">
        <v>0.39590931499999998</v>
      </c>
      <c r="F431" s="7">
        <v>5.5999999999999995E-4</v>
      </c>
      <c r="G431" s="7">
        <v>8.0999999999999996E-4</v>
      </c>
      <c r="H431" s="9">
        <v>11.033759999999999</v>
      </c>
      <c r="I431" s="9">
        <v>0.94488000000000005</v>
      </c>
      <c r="J431" s="1">
        <v>7.1924790339999998</v>
      </c>
    </row>
    <row r="432" spans="1:10" x14ac:dyDescent="0.2">
      <c r="A432">
        <v>1140</v>
      </c>
      <c r="B432" s="7" t="s">
        <v>988</v>
      </c>
      <c r="C432" s="7" t="s">
        <v>17</v>
      </c>
      <c r="D432" s="8">
        <v>494.68808999999999</v>
      </c>
      <c r="E432" s="3">
        <v>0.25693884299999997</v>
      </c>
      <c r="F432" s="7">
        <v>1.7000000000000001E-4</v>
      </c>
      <c r="G432" s="7">
        <v>5.5000000000000003E-4</v>
      </c>
      <c r="H432" s="9">
        <v>14.1732</v>
      </c>
      <c r="I432" s="9">
        <v>1.3715999999999999</v>
      </c>
      <c r="J432" s="1">
        <v>8.8065392899999999</v>
      </c>
    </row>
    <row r="433" spans="1:10" x14ac:dyDescent="0.2">
      <c r="A433">
        <v>1136</v>
      </c>
      <c r="B433" s="7" t="s">
        <v>988</v>
      </c>
      <c r="C433" s="7" t="s">
        <v>25</v>
      </c>
      <c r="D433" s="8">
        <v>126.90950999999998</v>
      </c>
      <c r="E433" s="3">
        <v>0.340306624</v>
      </c>
      <c r="F433" s="7">
        <v>7.7999999999999999E-4</v>
      </c>
      <c r="G433" s="7">
        <v>1.99E-3</v>
      </c>
      <c r="H433" s="9">
        <v>11.704319999999999</v>
      </c>
      <c r="I433" s="9">
        <v>1.4325600000000001</v>
      </c>
      <c r="J433" s="1">
        <v>9.96753</v>
      </c>
    </row>
    <row r="434" spans="1:10" x14ac:dyDescent="0.2">
      <c r="A434">
        <v>1138</v>
      </c>
      <c r="B434" s="7" t="s">
        <v>988</v>
      </c>
      <c r="C434" s="7" t="s">
        <v>18</v>
      </c>
      <c r="D434" s="8">
        <v>155.39939999999999</v>
      </c>
      <c r="E434" s="3">
        <v>1.202292758</v>
      </c>
      <c r="F434" s="7">
        <v>8.0000000000000004E-4</v>
      </c>
      <c r="G434" s="7">
        <v>5.9000000000000003E-4</v>
      </c>
      <c r="H434" s="9">
        <v>6.0960000000000001</v>
      </c>
      <c r="I434" s="9">
        <v>1.4630399999999999</v>
      </c>
      <c r="J434" s="1">
        <v>7.022577955</v>
      </c>
    </row>
    <row r="435" spans="1:10" x14ac:dyDescent="0.2">
      <c r="A435">
        <v>1135</v>
      </c>
      <c r="B435" s="7" t="s">
        <v>988</v>
      </c>
      <c r="C435" s="7" t="s">
        <v>22</v>
      </c>
      <c r="D435" s="8">
        <v>174.04732799999999</v>
      </c>
      <c r="E435" s="3">
        <v>0.170592837</v>
      </c>
      <c r="F435" s="7">
        <v>2.3000000000000001E-4</v>
      </c>
      <c r="G435" s="7">
        <v>1.32E-3</v>
      </c>
      <c r="H435" s="9">
        <v>14.447520000000001</v>
      </c>
      <c r="I435" s="9">
        <v>1.61544</v>
      </c>
      <c r="J435" s="1">
        <v>12.43109565</v>
      </c>
    </row>
    <row r="436" spans="1:10" x14ac:dyDescent="0.2">
      <c r="A436">
        <v>1137</v>
      </c>
      <c r="B436" s="7" t="s">
        <v>988</v>
      </c>
      <c r="C436" s="7" t="s">
        <v>19</v>
      </c>
      <c r="D436" s="8">
        <v>229.47311399999995</v>
      </c>
      <c r="E436" s="3">
        <v>0.32824615400000001</v>
      </c>
      <c r="F436" s="7">
        <v>2.1000000000000001E-4</v>
      </c>
      <c r="G436" s="7">
        <v>6.4999999999999997E-4</v>
      </c>
      <c r="H436" s="9">
        <v>10.08888</v>
      </c>
      <c r="I436" s="9">
        <v>1.6763999999999999</v>
      </c>
      <c r="J436" s="1">
        <v>11.27010494</v>
      </c>
    </row>
    <row r="437" spans="1:10" x14ac:dyDescent="0.2">
      <c r="A437">
        <v>1141</v>
      </c>
      <c r="B437" s="7" t="s">
        <v>988</v>
      </c>
      <c r="C437" s="7" t="s">
        <v>23</v>
      </c>
      <c r="D437" s="8">
        <v>318.56876999999997</v>
      </c>
      <c r="E437" s="3">
        <v>0.43965090899999998</v>
      </c>
      <c r="F437" s="7">
        <v>5.1000000000000004E-4</v>
      </c>
      <c r="G437" s="7">
        <v>1.3500000000000001E-3</v>
      </c>
      <c r="H437" s="9">
        <v>18.044160000000002</v>
      </c>
      <c r="I437" s="9">
        <v>1.9202399999999999</v>
      </c>
      <c r="J437" s="1">
        <v>37.095069039999998</v>
      </c>
    </row>
    <row r="438" spans="1:10" x14ac:dyDescent="0.2">
      <c r="A438">
        <v>1142</v>
      </c>
      <c r="B438" s="7" t="s">
        <v>528</v>
      </c>
      <c r="C438" s="7" t="s">
        <v>684</v>
      </c>
      <c r="D438" s="8">
        <v>468.78818999999999</v>
      </c>
      <c r="E438" s="3">
        <v>0.24999999999999997</v>
      </c>
      <c r="F438" s="7">
        <v>1.0999999999999999E-2</v>
      </c>
      <c r="G438" s="7">
        <v>6.4000000000000001E-2</v>
      </c>
      <c r="H438" s="9">
        <v>34</v>
      </c>
      <c r="I438" s="9">
        <v>2.4</v>
      </c>
      <c r="J438" s="1">
        <v>120</v>
      </c>
    </row>
    <row r="439" spans="1:10" x14ac:dyDescent="0.2">
      <c r="A439">
        <v>1146</v>
      </c>
      <c r="B439" s="7" t="s">
        <v>856</v>
      </c>
      <c r="C439" s="7" t="s">
        <v>730</v>
      </c>
      <c r="D439" s="8">
        <v>43.511831999999998</v>
      </c>
      <c r="E439" s="3">
        <v>4.3636363640000004</v>
      </c>
      <c r="F439" s="7">
        <v>1.1999999999999999E-3</v>
      </c>
      <c r="G439" s="7">
        <v>1E-4</v>
      </c>
      <c r="H439" s="9">
        <v>14.2</v>
      </c>
      <c r="I439" s="9">
        <v>0.6</v>
      </c>
      <c r="J439" s="1">
        <v>1.4</v>
      </c>
    </row>
    <row r="440" spans="1:10" x14ac:dyDescent="0.2">
      <c r="A440">
        <v>1144</v>
      </c>
      <c r="B440" s="7" t="s">
        <v>856</v>
      </c>
      <c r="C440" s="7" t="s">
        <v>727</v>
      </c>
      <c r="D440" s="8">
        <v>238.53807899999995</v>
      </c>
      <c r="E440" s="3">
        <v>0.19332566200000001</v>
      </c>
      <c r="F440" s="7">
        <v>2.8E-3</v>
      </c>
      <c r="G440" s="7">
        <v>7.9000000000000008E-3</v>
      </c>
      <c r="H440" s="9">
        <v>14.9</v>
      </c>
      <c r="I440" s="9">
        <v>0.9</v>
      </c>
      <c r="J440" s="1">
        <v>6.4</v>
      </c>
    </row>
    <row r="441" spans="1:10" x14ac:dyDescent="0.2">
      <c r="A441">
        <v>1143</v>
      </c>
      <c r="B441" s="7" t="s">
        <v>856</v>
      </c>
      <c r="C441" s="7" t="s">
        <v>731</v>
      </c>
      <c r="D441" s="8">
        <v>899.81432580000001</v>
      </c>
      <c r="E441" s="3">
        <v>1.6090105E-2</v>
      </c>
      <c r="F441" s="7">
        <v>8.9999999999999998E-4</v>
      </c>
      <c r="G441" s="7">
        <v>3.39E-2</v>
      </c>
      <c r="H441" s="9">
        <v>33.9</v>
      </c>
      <c r="I441" s="9">
        <v>1</v>
      </c>
      <c r="J441" s="1">
        <v>38.200000000000003</v>
      </c>
    </row>
    <row r="442" spans="1:10" x14ac:dyDescent="0.2">
      <c r="A442">
        <v>1147</v>
      </c>
      <c r="B442" s="7" t="s">
        <v>856</v>
      </c>
      <c r="C442" s="7" t="s">
        <v>728</v>
      </c>
      <c r="D442" s="8">
        <v>613.82763</v>
      </c>
      <c r="E442" s="3">
        <v>0.18181818199999999</v>
      </c>
      <c r="F442" s="7">
        <v>2.0000000000000001E-4</v>
      </c>
      <c r="G442" s="7">
        <v>8.0000000000000004E-4</v>
      </c>
      <c r="H442" s="9">
        <v>32.6</v>
      </c>
      <c r="I442" s="9">
        <v>1.2</v>
      </c>
      <c r="J442" s="1">
        <v>25.2</v>
      </c>
    </row>
    <row r="443" spans="1:10" x14ac:dyDescent="0.2">
      <c r="A443">
        <v>1145</v>
      </c>
      <c r="B443" s="7" t="s">
        <v>856</v>
      </c>
      <c r="C443" s="7" t="s">
        <v>729</v>
      </c>
      <c r="D443" s="8">
        <v>344.46866999999997</v>
      </c>
      <c r="E443" s="3">
        <v>4.9987747999999999E-2</v>
      </c>
      <c r="F443" s="7">
        <v>1.8E-3</v>
      </c>
      <c r="G443" s="7">
        <v>3.7100000000000001E-2</v>
      </c>
      <c r="H443" s="9">
        <v>40.9</v>
      </c>
      <c r="I443" s="9">
        <v>1.7</v>
      </c>
      <c r="J443" s="1">
        <v>45.3</v>
      </c>
    </row>
    <row r="444" spans="1:10" x14ac:dyDescent="0.2">
      <c r="A444">
        <v>1231</v>
      </c>
      <c r="B444" s="7" t="s">
        <v>693</v>
      </c>
      <c r="C444" s="7" t="s">
        <v>245</v>
      </c>
      <c r="D444" s="8">
        <v>83.397677999999999</v>
      </c>
      <c r="E444" s="3">
        <v>2.9928918999999998E-2</v>
      </c>
      <c r="F444" s="7">
        <v>5.0000000000000001E-3</v>
      </c>
      <c r="G444" s="7">
        <v>4.0500000000000001E-2</v>
      </c>
      <c r="H444" s="9">
        <v>25.1</v>
      </c>
      <c r="I444" s="9">
        <v>0.4</v>
      </c>
      <c r="J444" s="1">
        <v>15.5</v>
      </c>
    </row>
    <row r="445" spans="1:10" x14ac:dyDescent="0.2">
      <c r="A445">
        <v>1236</v>
      </c>
      <c r="B445" s="7" t="s">
        <v>693</v>
      </c>
      <c r="C445" s="7" t="s">
        <v>246</v>
      </c>
      <c r="D445" s="8">
        <v>2.7712892999999998</v>
      </c>
      <c r="E445" s="3">
        <v>4.2424242420000002</v>
      </c>
      <c r="F445" s="7">
        <v>7.0000000000000001E-3</v>
      </c>
      <c r="G445" s="7">
        <v>5.0000000000000001E-4</v>
      </c>
      <c r="H445" s="9">
        <v>3.6</v>
      </c>
      <c r="I445" s="9">
        <v>0.5</v>
      </c>
      <c r="J445" s="1">
        <v>1.3</v>
      </c>
    </row>
    <row r="446" spans="1:10" x14ac:dyDescent="0.2">
      <c r="A446">
        <v>1232</v>
      </c>
      <c r="B446" s="7" t="s">
        <v>693</v>
      </c>
      <c r="C446" s="7" t="s">
        <v>244</v>
      </c>
      <c r="D446" s="8">
        <v>7.6145705999999995</v>
      </c>
      <c r="E446" s="3">
        <v>12.121212119999999</v>
      </c>
      <c r="F446" s="7">
        <v>4.0000000000000001E-3</v>
      </c>
      <c r="G446" s="7">
        <v>1E-4</v>
      </c>
      <c r="H446" s="9">
        <v>4.5999999999999996</v>
      </c>
      <c r="I446" s="9">
        <v>0.5</v>
      </c>
      <c r="J446" s="1">
        <v>2.2000000000000002</v>
      </c>
    </row>
    <row r="447" spans="1:10" x14ac:dyDescent="0.2">
      <c r="A447">
        <v>1234</v>
      </c>
      <c r="B447" s="7" t="s">
        <v>693</v>
      </c>
      <c r="C447" s="7" t="s">
        <v>242</v>
      </c>
      <c r="D447" s="8">
        <v>13.960046099999998</v>
      </c>
      <c r="E447" s="3">
        <v>7.4822296999999996E-2</v>
      </c>
      <c r="F447" s="7">
        <v>1.6E-2</v>
      </c>
      <c r="G447" s="7">
        <v>6.4799999999999996E-2</v>
      </c>
      <c r="H447" s="9">
        <v>10.1</v>
      </c>
      <c r="I447" s="9">
        <v>0.5</v>
      </c>
      <c r="J447" s="1">
        <v>7.5</v>
      </c>
    </row>
    <row r="448" spans="1:10" x14ac:dyDescent="0.2">
      <c r="A448">
        <v>1229</v>
      </c>
      <c r="B448" s="7" t="s">
        <v>693</v>
      </c>
      <c r="C448" s="7" t="s">
        <v>240</v>
      </c>
      <c r="D448" s="8">
        <v>23.465309399999999</v>
      </c>
      <c r="E448" s="3">
        <v>3.1897927E-2</v>
      </c>
      <c r="F448" s="7">
        <v>2E-3</v>
      </c>
      <c r="G448" s="7">
        <v>1.9E-2</v>
      </c>
      <c r="H448" s="9">
        <v>17.3</v>
      </c>
      <c r="I448" s="9">
        <v>0.5</v>
      </c>
      <c r="J448" s="1">
        <v>16.399999999999999</v>
      </c>
    </row>
    <row r="449" spans="1:10" x14ac:dyDescent="0.2">
      <c r="A449">
        <v>1230</v>
      </c>
      <c r="B449" s="7" t="s">
        <v>693</v>
      </c>
      <c r="C449" s="7" t="s">
        <v>241</v>
      </c>
      <c r="D449" s="8">
        <v>16.368736800000001</v>
      </c>
      <c r="E449" s="3">
        <v>9.1071718999999995E-2</v>
      </c>
      <c r="F449" s="7">
        <v>1.2E-2</v>
      </c>
      <c r="G449" s="7">
        <v>5.5899999999999998E-2</v>
      </c>
      <c r="H449" s="9">
        <v>7</v>
      </c>
      <c r="I449" s="9">
        <v>0.7</v>
      </c>
      <c r="J449" s="1">
        <v>8.5</v>
      </c>
    </row>
    <row r="450" spans="1:10" x14ac:dyDescent="0.2">
      <c r="A450">
        <v>1235</v>
      </c>
      <c r="B450" s="7" t="s">
        <v>693</v>
      </c>
      <c r="C450" s="7" t="s">
        <v>243</v>
      </c>
      <c r="D450" s="8">
        <v>24.604904999999999</v>
      </c>
      <c r="E450" s="3">
        <v>0.340909091</v>
      </c>
      <c r="F450" s="7">
        <v>3.0000000000000001E-3</v>
      </c>
      <c r="G450" s="7">
        <v>4.7999999999999996E-3</v>
      </c>
      <c r="H450" s="9">
        <v>7.6</v>
      </c>
      <c r="I450" s="9">
        <v>0.9</v>
      </c>
      <c r="J450" s="1">
        <v>3.4</v>
      </c>
    </row>
    <row r="451" spans="1:10" x14ac:dyDescent="0.2">
      <c r="A451">
        <v>1237</v>
      </c>
      <c r="B451" s="7" t="s">
        <v>693</v>
      </c>
      <c r="C451" s="7" t="s">
        <v>692</v>
      </c>
      <c r="D451" s="8">
        <v>517.99799999999993</v>
      </c>
      <c r="E451" s="3">
        <v>2.317467265774871E-2</v>
      </c>
      <c r="F451" s="7">
        <v>3.0000000000000001E-3</v>
      </c>
      <c r="G451" s="7">
        <v>7.0610000000000006E-2</v>
      </c>
      <c r="H451" s="9">
        <v>49.89</v>
      </c>
      <c r="I451" s="9">
        <v>0.9</v>
      </c>
      <c r="J451" s="1">
        <v>65.41</v>
      </c>
    </row>
    <row r="452" spans="1:10" x14ac:dyDescent="0.2">
      <c r="A452">
        <v>1233</v>
      </c>
      <c r="B452" s="7" t="s">
        <v>693</v>
      </c>
      <c r="C452" s="7" t="s">
        <v>239</v>
      </c>
      <c r="D452" s="8">
        <v>391.08848999999998</v>
      </c>
      <c r="E452" s="3">
        <v>1.0861301E-2</v>
      </c>
      <c r="F452" s="7">
        <v>1E-3</v>
      </c>
      <c r="G452" s="7">
        <v>5.5800000000000002E-2</v>
      </c>
      <c r="H452" s="9">
        <v>74.7</v>
      </c>
      <c r="I452" s="9">
        <v>1</v>
      </c>
      <c r="J452" s="1">
        <v>104.8</v>
      </c>
    </row>
    <row r="453" spans="1:10" x14ac:dyDescent="0.2">
      <c r="A453">
        <v>1208</v>
      </c>
      <c r="B453" s="7" t="s">
        <v>871</v>
      </c>
      <c r="C453" s="7" t="s">
        <v>710</v>
      </c>
      <c r="D453" s="8">
        <v>367.77857999999998</v>
      </c>
      <c r="E453" s="3">
        <v>0.24970451632235197</v>
      </c>
      <c r="F453" s="7">
        <v>3.0000000000000001E-3</v>
      </c>
      <c r="G453" s="7">
        <v>1.0921999999999999E-2</v>
      </c>
      <c r="H453" s="9">
        <v>19</v>
      </c>
      <c r="I453" s="9">
        <v>1.5</v>
      </c>
      <c r="J453" s="1">
        <v>29.73</v>
      </c>
    </row>
    <row r="454" spans="1:10" x14ac:dyDescent="0.2">
      <c r="A454">
        <v>1197</v>
      </c>
      <c r="B454" s="7" t="s">
        <v>870</v>
      </c>
      <c r="C454" s="7" t="s">
        <v>408</v>
      </c>
      <c r="D454" s="8">
        <v>1.8129929999999996</v>
      </c>
      <c r="E454" s="3">
        <v>0.16143738299999999</v>
      </c>
      <c r="F454" s="7">
        <v>3.5000000000000003E-2</v>
      </c>
      <c r="G454" s="7">
        <v>2.8701999999999998E-2</v>
      </c>
      <c r="H454" s="9">
        <v>3.3680399999999997</v>
      </c>
      <c r="I454" s="9">
        <v>0.22</v>
      </c>
      <c r="J454" s="1">
        <v>0.82118855116800016</v>
      </c>
    </row>
    <row r="455" spans="1:10" x14ac:dyDescent="0.2">
      <c r="A455">
        <v>1187</v>
      </c>
      <c r="B455" s="7" t="s">
        <v>870</v>
      </c>
      <c r="C455" s="7" t="s">
        <v>465</v>
      </c>
      <c r="D455" s="8">
        <v>2.6417897999999997</v>
      </c>
      <c r="E455" s="3">
        <v>8.0808080810000007</v>
      </c>
      <c r="F455" s="7">
        <v>3.0000000000000005E-3</v>
      </c>
      <c r="G455" s="7">
        <v>6.0000000000000002E-5</v>
      </c>
      <c r="H455" s="9">
        <v>6.7</v>
      </c>
      <c r="I455" s="9">
        <v>0.26666666666666666</v>
      </c>
      <c r="J455" s="1">
        <v>1.1000000000000001</v>
      </c>
    </row>
    <row r="456" spans="1:10" x14ac:dyDescent="0.2">
      <c r="A456">
        <v>1170</v>
      </c>
      <c r="B456" s="7" t="s">
        <v>870</v>
      </c>
      <c r="C456" s="7" t="s">
        <v>404</v>
      </c>
      <c r="D456" s="8">
        <v>3.8590850999999997</v>
      </c>
      <c r="E456" s="3">
        <v>8.8003320999999995E-2</v>
      </c>
      <c r="F456" s="7">
        <v>0.02</v>
      </c>
      <c r="G456" s="7">
        <v>3.7083999999999999E-2</v>
      </c>
      <c r="H456" s="9">
        <v>5.1765200000000009</v>
      </c>
      <c r="I456" s="9">
        <v>0.27</v>
      </c>
      <c r="J456" s="1">
        <v>1.4724760227840001</v>
      </c>
    </row>
    <row r="457" spans="1:10" x14ac:dyDescent="0.2">
      <c r="A457">
        <v>1204</v>
      </c>
      <c r="B457" s="7" t="s">
        <v>870</v>
      </c>
      <c r="C457" s="7" t="s">
        <v>472</v>
      </c>
      <c r="D457" s="8">
        <v>4.2993833999999991</v>
      </c>
      <c r="E457" s="3">
        <v>0.147593583</v>
      </c>
      <c r="F457" s="7">
        <v>2.3E-2</v>
      </c>
      <c r="G457" s="7">
        <v>2.5908E-2</v>
      </c>
      <c r="H457" s="9">
        <v>10.165080000000001</v>
      </c>
      <c r="I457" s="9">
        <v>0.27</v>
      </c>
      <c r="J457" s="1">
        <v>4.2475269888000007</v>
      </c>
    </row>
    <row r="458" spans="1:10" x14ac:dyDescent="0.2">
      <c r="A458">
        <v>1202</v>
      </c>
      <c r="B458" s="7" t="s">
        <v>870</v>
      </c>
      <c r="C458" s="7" t="s">
        <v>467</v>
      </c>
      <c r="D458" s="8">
        <v>8.1584684999999997</v>
      </c>
      <c r="E458" s="3">
        <v>6.8426196999999994E-2</v>
      </c>
      <c r="F458" s="7">
        <v>1.4E-2</v>
      </c>
      <c r="G458" s="7">
        <v>3.7199999999999997E-2</v>
      </c>
      <c r="H458" s="9">
        <v>8.3000000000000007</v>
      </c>
      <c r="I458" s="9">
        <v>0.3</v>
      </c>
      <c r="J458" s="1">
        <v>4.4000000000000004</v>
      </c>
    </row>
    <row r="459" spans="1:10" x14ac:dyDescent="0.2">
      <c r="A459">
        <v>1199</v>
      </c>
      <c r="B459" s="7" t="s">
        <v>870</v>
      </c>
      <c r="C459" s="7" t="s">
        <v>410</v>
      </c>
      <c r="D459" s="8">
        <v>7.6404705000000002</v>
      </c>
      <c r="E459" s="3">
        <v>6.8498943000000007E-2</v>
      </c>
      <c r="F459" s="7">
        <v>1.4E-2</v>
      </c>
      <c r="G459" s="7">
        <v>4.3687999999999998E-2</v>
      </c>
      <c r="H459" s="9">
        <v>8.0075314285714292</v>
      </c>
      <c r="I459" s="9">
        <v>0.35</v>
      </c>
      <c r="J459" s="1">
        <v>4.9271313070080005</v>
      </c>
    </row>
    <row r="460" spans="1:10" x14ac:dyDescent="0.2">
      <c r="A460">
        <v>1184</v>
      </c>
      <c r="B460" s="7" t="s">
        <v>870</v>
      </c>
      <c r="C460" s="7" t="s">
        <v>407</v>
      </c>
      <c r="D460" s="8">
        <v>9.6606626999999996</v>
      </c>
      <c r="E460" s="3">
        <v>5.2907453E-2</v>
      </c>
      <c r="F460" s="7">
        <v>1.7000000000000001E-2</v>
      </c>
      <c r="G460" s="7">
        <v>7.5184000000000001E-2</v>
      </c>
      <c r="H460" s="9">
        <v>4.91744</v>
      </c>
      <c r="I460" s="9">
        <v>0.39</v>
      </c>
      <c r="J460" s="1">
        <v>1.9255455682560003</v>
      </c>
    </row>
    <row r="461" spans="1:10" x14ac:dyDescent="0.2">
      <c r="A461">
        <v>1206</v>
      </c>
      <c r="B461" s="7" t="s">
        <v>870</v>
      </c>
      <c r="C461" s="7" t="s">
        <v>393</v>
      </c>
      <c r="D461" s="8">
        <v>8.4951671999999991</v>
      </c>
      <c r="E461" s="3">
        <v>4.6318102999999999E-2</v>
      </c>
      <c r="F461" s="7">
        <v>2.5000000000000001E-2</v>
      </c>
      <c r="G461" s="7">
        <v>0.147066</v>
      </c>
      <c r="H461" s="9">
        <v>10.706100000000001</v>
      </c>
      <c r="I461" s="9">
        <v>0.45</v>
      </c>
      <c r="J461" s="1">
        <v>3.7661405967360007</v>
      </c>
    </row>
    <row r="462" spans="1:10" x14ac:dyDescent="0.2">
      <c r="A462">
        <v>1188</v>
      </c>
      <c r="B462" s="7" t="s">
        <v>870</v>
      </c>
      <c r="C462" s="7" t="s">
        <v>413</v>
      </c>
      <c r="D462" s="8">
        <v>13.7787468</v>
      </c>
      <c r="E462" s="3">
        <v>4.0306680999999997E-2</v>
      </c>
      <c r="F462" s="7">
        <v>8.9999999999999993E-3</v>
      </c>
      <c r="G462" s="7">
        <v>6.3245999999999997E-2</v>
      </c>
      <c r="H462" s="9">
        <v>11.63828</v>
      </c>
      <c r="I462" s="9">
        <v>0.47</v>
      </c>
      <c r="J462" s="1">
        <v>7.3906969605120008</v>
      </c>
    </row>
    <row r="463" spans="1:10" x14ac:dyDescent="0.2">
      <c r="A463">
        <v>1191</v>
      </c>
      <c r="B463" s="7" t="s">
        <v>870</v>
      </c>
      <c r="C463" s="7" t="s">
        <v>402</v>
      </c>
      <c r="D463" s="8">
        <v>108.77958</v>
      </c>
      <c r="E463" s="3">
        <v>0.14455110099999999</v>
      </c>
      <c r="F463" s="7">
        <v>0.02</v>
      </c>
      <c r="G463" s="7">
        <v>4.0894E-2</v>
      </c>
      <c r="H463" s="9">
        <v>4.6482000000000001</v>
      </c>
      <c r="I463" s="9">
        <v>0.49</v>
      </c>
      <c r="J463" s="1">
        <v>2.0388129546240004</v>
      </c>
    </row>
    <row r="464" spans="1:10" x14ac:dyDescent="0.2">
      <c r="A464">
        <v>1163</v>
      </c>
      <c r="B464" s="7" t="s">
        <v>870</v>
      </c>
      <c r="C464" s="7" t="s">
        <v>470</v>
      </c>
      <c r="D464" s="8">
        <v>3.3151872</v>
      </c>
      <c r="E464" s="3">
        <v>0.20645161300000001</v>
      </c>
      <c r="F464" s="7">
        <v>3.3000000000000002E-2</v>
      </c>
      <c r="G464" s="7">
        <v>4.7244000000000001E-2</v>
      </c>
      <c r="H464" s="9">
        <v>4.8260000000000005</v>
      </c>
      <c r="I464" s="9">
        <v>0.49</v>
      </c>
      <c r="J464" s="1">
        <v>2.2370308807680002</v>
      </c>
    </row>
    <row r="465" spans="1:10" x14ac:dyDescent="0.2">
      <c r="A465">
        <v>1160</v>
      </c>
      <c r="B465" s="7" t="s">
        <v>870</v>
      </c>
      <c r="C465" s="7" t="s">
        <v>411</v>
      </c>
      <c r="D465" s="8">
        <v>17.637831899999998</v>
      </c>
      <c r="E465" s="3">
        <v>7.6363635999999999E-2</v>
      </c>
      <c r="F465" s="7">
        <v>1.7999999999999999E-2</v>
      </c>
      <c r="G465" s="7">
        <v>7.1120000000000003E-2</v>
      </c>
      <c r="H465" s="9">
        <v>9.8805999999999994</v>
      </c>
      <c r="I465" s="9">
        <v>0.5</v>
      </c>
      <c r="J465" s="1">
        <v>8.4667371310080011</v>
      </c>
    </row>
    <row r="466" spans="1:10" x14ac:dyDescent="0.2">
      <c r="A466">
        <v>1209</v>
      </c>
      <c r="B466" s="7" t="s">
        <v>870</v>
      </c>
      <c r="C466" s="7" t="s">
        <v>686</v>
      </c>
      <c r="D466" s="8">
        <v>9.634762799999999</v>
      </c>
      <c r="E466" s="3">
        <v>5.0455939452872661E-2</v>
      </c>
      <c r="F466" s="7">
        <v>2.1000000000000001E-2</v>
      </c>
      <c r="G466" s="7">
        <v>0.13369</v>
      </c>
      <c r="H466" s="9">
        <v>10.96</v>
      </c>
      <c r="I466" s="9">
        <v>0.53</v>
      </c>
      <c r="J466" s="1">
        <v>7.67</v>
      </c>
    </row>
    <row r="467" spans="1:10" x14ac:dyDescent="0.2">
      <c r="A467">
        <v>1162</v>
      </c>
      <c r="B467" s="7" t="s">
        <v>870</v>
      </c>
      <c r="C467" s="7" t="s">
        <v>310</v>
      </c>
      <c r="D467" s="8">
        <v>9.634762799999999</v>
      </c>
      <c r="E467" s="3">
        <v>5.0296504999999998E-2</v>
      </c>
      <c r="F467" s="7">
        <v>2.1000000000000001E-2</v>
      </c>
      <c r="G467" s="7">
        <v>0.13368866700000001</v>
      </c>
      <c r="H467" s="9">
        <v>10.962639999999999</v>
      </c>
      <c r="I467" s="9">
        <v>0.53</v>
      </c>
      <c r="J467" s="1">
        <v>7.673865426432001</v>
      </c>
    </row>
    <row r="468" spans="1:10" x14ac:dyDescent="0.2">
      <c r="A468">
        <v>1215</v>
      </c>
      <c r="B468" s="7" t="s">
        <v>870</v>
      </c>
      <c r="C468" s="7" t="s">
        <v>304</v>
      </c>
      <c r="D468" s="8">
        <v>10.204560599999999</v>
      </c>
      <c r="E468" s="3">
        <v>8.7924016282225223E-2</v>
      </c>
      <c r="F468" s="7">
        <v>8.9999999999999993E-3</v>
      </c>
      <c r="G468" s="7">
        <v>3.4036000000000004E-2</v>
      </c>
      <c r="H468" s="9">
        <v>14.599920000000001</v>
      </c>
      <c r="I468" s="9">
        <v>0.54864000000000002</v>
      </c>
      <c r="J468" s="1">
        <v>5.5501019320319998</v>
      </c>
    </row>
    <row r="469" spans="1:10" x14ac:dyDescent="0.2">
      <c r="A469">
        <v>1192</v>
      </c>
      <c r="B469" s="7" t="s">
        <v>870</v>
      </c>
      <c r="C469" s="7" t="s">
        <v>394</v>
      </c>
      <c r="D469" s="8">
        <v>16.886734799999999</v>
      </c>
      <c r="E469" s="3">
        <v>0.195848246</v>
      </c>
      <c r="F469" s="7">
        <v>1.9E-2</v>
      </c>
      <c r="G469" s="7">
        <v>3.2258000000000002E-2</v>
      </c>
      <c r="H469" s="9">
        <v>17.2212</v>
      </c>
      <c r="I469" s="9">
        <v>0.55000000000000004</v>
      </c>
      <c r="J469" s="1">
        <v>2.8316846592000005</v>
      </c>
    </row>
    <row r="470" spans="1:10" x14ac:dyDescent="0.2">
      <c r="A470">
        <v>1182</v>
      </c>
      <c r="B470" s="7" t="s">
        <v>870</v>
      </c>
      <c r="C470" s="7" t="s">
        <v>432</v>
      </c>
      <c r="D470" s="8">
        <v>13.2607488</v>
      </c>
      <c r="E470" s="3">
        <v>1.3544536269999998</v>
      </c>
      <c r="F470" s="7">
        <v>2E-3</v>
      </c>
      <c r="G470" s="7">
        <v>6.5000000000000008E-4</v>
      </c>
      <c r="H470" s="9">
        <v>11.549999999999999</v>
      </c>
      <c r="I470" s="9">
        <v>0.58333333333333337</v>
      </c>
      <c r="J470" s="1">
        <v>2.5</v>
      </c>
    </row>
    <row r="471" spans="1:10" x14ac:dyDescent="0.2">
      <c r="A471">
        <v>1189</v>
      </c>
      <c r="B471" s="7" t="s">
        <v>870</v>
      </c>
      <c r="C471" s="7" t="s">
        <v>406</v>
      </c>
      <c r="D471" s="8">
        <v>26.935896</v>
      </c>
      <c r="E471" s="3">
        <v>1.8902216999999999E-2</v>
      </c>
      <c r="F471" s="7">
        <v>5.0000000000000001E-3</v>
      </c>
      <c r="G471" s="7">
        <v>9.9821999999999994E-2</v>
      </c>
      <c r="H471" s="9">
        <v>12.409714285714287</v>
      </c>
      <c r="I471" s="9">
        <v>0.62</v>
      </c>
      <c r="J471" s="1">
        <v>7.6455485798400016</v>
      </c>
    </row>
    <row r="472" spans="1:10" x14ac:dyDescent="0.2">
      <c r="A472">
        <v>1227</v>
      </c>
      <c r="B472" s="7" t="s">
        <v>870</v>
      </c>
      <c r="C472" s="7" t="s">
        <v>301</v>
      </c>
      <c r="D472" s="8">
        <v>24.553105199999997</v>
      </c>
      <c r="E472" s="3">
        <v>3.1168831168831169E-2</v>
      </c>
      <c r="F472" s="7">
        <v>2E-3</v>
      </c>
      <c r="G472" s="7">
        <v>2.4892000000000001E-2</v>
      </c>
      <c r="H472" s="9">
        <v>11.75004</v>
      </c>
      <c r="I472" s="9">
        <v>0.64007999999999998</v>
      </c>
      <c r="J472" s="1">
        <v>6.4279241763839998</v>
      </c>
    </row>
    <row r="473" spans="1:10" x14ac:dyDescent="0.2">
      <c r="A473">
        <v>1164</v>
      </c>
      <c r="B473" s="7" t="s">
        <v>870</v>
      </c>
      <c r="C473" s="7" t="s">
        <v>397</v>
      </c>
      <c r="D473" s="8">
        <v>29.525886</v>
      </c>
      <c r="E473" s="3">
        <v>8.3024940000000005E-2</v>
      </c>
      <c r="F473" s="7">
        <v>1.7999999999999999E-2</v>
      </c>
      <c r="G473" s="7">
        <v>8.6106000000000002E-2</v>
      </c>
      <c r="H473" s="9">
        <v>10.896600000000001</v>
      </c>
      <c r="I473" s="9">
        <v>0.66</v>
      </c>
      <c r="J473" s="1">
        <v>8.4101034378240005</v>
      </c>
    </row>
    <row r="474" spans="1:10" x14ac:dyDescent="0.2">
      <c r="A474">
        <v>1211</v>
      </c>
      <c r="B474" s="7" t="s">
        <v>870</v>
      </c>
      <c r="C474" s="7" t="s">
        <v>687</v>
      </c>
      <c r="D474" s="8">
        <v>29.525886</v>
      </c>
      <c r="E474" s="3">
        <v>8.3613982115898267E-2</v>
      </c>
      <c r="F474" s="7">
        <v>1.7999999999999999E-2</v>
      </c>
      <c r="G474" s="7">
        <v>8.6110000000000006E-2</v>
      </c>
      <c r="H474" s="9">
        <v>10.9</v>
      </c>
      <c r="I474" s="9">
        <v>0.66</v>
      </c>
      <c r="J474" s="1">
        <v>8.41</v>
      </c>
    </row>
    <row r="475" spans="1:10" x14ac:dyDescent="0.2">
      <c r="A475">
        <v>1177</v>
      </c>
      <c r="B475" s="7" t="s">
        <v>870</v>
      </c>
      <c r="C475" s="7" t="s">
        <v>414</v>
      </c>
      <c r="D475" s="8">
        <v>173.01133199999998</v>
      </c>
      <c r="E475" s="3">
        <v>1.5822719166666666E-2</v>
      </c>
      <c r="F475" s="7">
        <v>3.5000000000000001E-3</v>
      </c>
      <c r="G475" s="7">
        <v>9.0550000000000005E-2</v>
      </c>
      <c r="H475" s="9">
        <v>25.783333333333331</v>
      </c>
      <c r="I475" s="9">
        <v>0.66666666666666663</v>
      </c>
      <c r="J475" s="1">
        <v>37.699999999999996</v>
      </c>
    </row>
    <row r="476" spans="1:10" x14ac:dyDescent="0.2">
      <c r="A476">
        <v>1201</v>
      </c>
      <c r="B476" s="7" t="s">
        <v>870</v>
      </c>
      <c r="C476" s="7" t="s">
        <v>389</v>
      </c>
      <c r="D476" s="8">
        <v>4.9986806999999995</v>
      </c>
      <c r="E476" s="3">
        <v>0.46489201400000002</v>
      </c>
      <c r="F476" s="7">
        <v>5.1999999999999998E-2</v>
      </c>
      <c r="G476" s="7">
        <v>4.5974000000000001E-2</v>
      </c>
      <c r="H476" s="9">
        <v>11.376660000000001</v>
      </c>
      <c r="I476" s="9">
        <v>0.68</v>
      </c>
      <c r="J476" s="1">
        <v>2.4918825000960005</v>
      </c>
    </row>
    <row r="477" spans="1:10" x14ac:dyDescent="0.2">
      <c r="A477">
        <v>1220</v>
      </c>
      <c r="B477" s="7" t="s">
        <v>870</v>
      </c>
      <c r="C477" s="7" t="s">
        <v>300</v>
      </c>
      <c r="D477" s="8">
        <v>83.915675999999991</v>
      </c>
      <c r="E477" s="3">
        <v>0.2193087008343266</v>
      </c>
      <c r="F477" s="7">
        <v>0.01</v>
      </c>
      <c r="G477" s="7">
        <v>0.21310599999999999</v>
      </c>
      <c r="H477" s="9">
        <v>17.0688</v>
      </c>
      <c r="I477" s="9">
        <v>0.70104</v>
      </c>
      <c r="J477" s="1">
        <v>22.738427813375999</v>
      </c>
    </row>
    <row r="478" spans="1:10" x14ac:dyDescent="0.2">
      <c r="A478">
        <v>1226</v>
      </c>
      <c r="B478" s="7" t="s">
        <v>870</v>
      </c>
      <c r="C478" s="7" t="s">
        <v>308</v>
      </c>
      <c r="D478" s="8">
        <v>85.987667999999999</v>
      </c>
      <c r="E478" s="3">
        <v>4.120017913121362E-2</v>
      </c>
      <c r="F478" s="7">
        <v>0.01</v>
      </c>
      <c r="G478" s="7">
        <v>0.10312399999999999</v>
      </c>
      <c r="H478" s="9">
        <v>19.964400000000001</v>
      </c>
      <c r="I478" s="9">
        <v>0.70104</v>
      </c>
      <c r="J478" s="1">
        <v>25.881597785088001</v>
      </c>
    </row>
    <row r="479" spans="1:10" x14ac:dyDescent="0.2">
      <c r="A479">
        <v>1173</v>
      </c>
      <c r="B479" s="7" t="s">
        <v>870</v>
      </c>
      <c r="C479" s="7" t="s">
        <v>405</v>
      </c>
      <c r="D479" s="8">
        <v>23.128610699999996</v>
      </c>
      <c r="E479" s="3">
        <v>3.0146019999999999E-2</v>
      </c>
      <c r="F479" s="7">
        <v>0.01</v>
      </c>
      <c r="G479" s="7">
        <v>0.147066</v>
      </c>
      <c r="H479" s="9">
        <v>21.701760000000004</v>
      </c>
      <c r="I479" s="9">
        <v>0.73</v>
      </c>
      <c r="J479" s="1">
        <v>56.06735625216001</v>
      </c>
    </row>
    <row r="480" spans="1:10" x14ac:dyDescent="0.2">
      <c r="A480">
        <v>1180</v>
      </c>
      <c r="B480" s="7" t="s">
        <v>870</v>
      </c>
      <c r="C480" s="7" t="s">
        <v>473</v>
      </c>
      <c r="D480" s="8">
        <v>51.799799999999998</v>
      </c>
      <c r="E480" s="3">
        <v>9.3364875999999999E-2</v>
      </c>
      <c r="F480" s="7">
        <v>1.4E-2</v>
      </c>
      <c r="G480" s="7">
        <v>6.8325999999999998E-2</v>
      </c>
      <c r="H480" s="9">
        <v>20.452080000000002</v>
      </c>
      <c r="I480" s="9">
        <v>0.75</v>
      </c>
      <c r="J480" s="1">
        <v>15.574265625600002</v>
      </c>
    </row>
    <row r="481" spans="1:10" x14ac:dyDescent="0.2">
      <c r="A481">
        <v>1216</v>
      </c>
      <c r="B481" s="7" t="s">
        <v>870</v>
      </c>
      <c r="C481" s="7" t="s">
        <v>401</v>
      </c>
      <c r="D481" s="8">
        <v>19.217725799999997</v>
      </c>
      <c r="E481" s="3">
        <v>5.2821795941061997E-2</v>
      </c>
      <c r="F481" s="7">
        <v>1.9E-2</v>
      </c>
      <c r="G481" s="7">
        <v>0.16611600000000001</v>
      </c>
      <c r="H481" s="9">
        <v>16.748760000000001</v>
      </c>
      <c r="I481" s="9">
        <v>0.76200000000000001</v>
      </c>
      <c r="J481" s="1">
        <v>19.227138835968002</v>
      </c>
    </row>
    <row r="482" spans="1:10" x14ac:dyDescent="0.2">
      <c r="A482">
        <v>1222</v>
      </c>
      <c r="B482" s="7" t="s">
        <v>870</v>
      </c>
      <c r="C482" s="7" t="s">
        <v>736</v>
      </c>
      <c r="D482" s="8">
        <v>90.390650999999991</v>
      </c>
      <c r="E482" s="3">
        <v>5.3008216273522396E-2</v>
      </c>
      <c r="F482" s="7">
        <v>0.01</v>
      </c>
      <c r="G482" s="7">
        <v>8.7122000000000005E-2</v>
      </c>
      <c r="H482" s="9">
        <v>16.962119999999999</v>
      </c>
      <c r="I482" s="9">
        <v>0.76200000000000001</v>
      </c>
      <c r="J482" s="1">
        <v>33.13071051264</v>
      </c>
    </row>
    <row r="483" spans="1:10" x14ac:dyDescent="0.2">
      <c r="A483">
        <v>1193</v>
      </c>
      <c r="B483" s="7" t="s">
        <v>870</v>
      </c>
      <c r="C483" s="7" t="s">
        <v>466</v>
      </c>
      <c r="D483" s="8">
        <v>26.158898999999998</v>
      </c>
      <c r="E483" s="3">
        <v>5.1153739333333337E-2</v>
      </c>
      <c r="F483" s="7">
        <v>6.000000000000001E-3</v>
      </c>
      <c r="G483" s="7">
        <v>5.45E-2</v>
      </c>
      <c r="H483" s="9">
        <v>11.433333333333332</v>
      </c>
      <c r="I483" s="9">
        <v>0.76666666666666661</v>
      </c>
      <c r="J483" s="1">
        <v>12.4</v>
      </c>
    </row>
    <row r="484" spans="1:10" x14ac:dyDescent="0.2">
      <c r="A484">
        <v>1212</v>
      </c>
      <c r="B484" s="7" t="s">
        <v>870</v>
      </c>
      <c r="C484" s="7" t="s">
        <v>303</v>
      </c>
      <c r="D484" s="8">
        <v>54.130790999999995</v>
      </c>
      <c r="E484" s="3">
        <v>8.4667571234735395E-2</v>
      </c>
      <c r="F484" s="7">
        <v>1.2E-2</v>
      </c>
      <c r="G484" s="7">
        <v>6.8072000000000008E-2</v>
      </c>
      <c r="H484" s="9">
        <v>20.863560000000003</v>
      </c>
      <c r="I484" s="9">
        <v>0.79247999999999996</v>
      </c>
      <c r="J484" s="1">
        <v>34.829721308160003</v>
      </c>
    </row>
    <row r="485" spans="1:10" x14ac:dyDescent="0.2">
      <c r="A485">
        <v>1186</v>
      </c>
      <c r="B485" s="7" t="s">
        <v>870</v>
      </c>
      <c r="C485" s="7" t="s">
        <v>510</v>
      </c>
      <c r="D485" s="8">
        <v>57.238779000000001</v>
      </c>
      <c r="E485" s="3">
        <v>2.6494452666666668E-2</v>
      </c>
      <c r="F485" s="7">
        <v>1E-3</v>
      </c>
      <c r="G485" s="7">
        <v>1.83E-2</v>
      </c>
      <c r="H485" s="9">
        <v>16.833333333333332</v>
      </c>
      <c r="I485" s="9">
        <v>0.80000000000000016</v>
      </c>
      <c r="J485" s="1">
        <v>9.9</v>
      </c>
    </row>
    <row r="486" spans="1:10" x14ac:dyDescent="0.2">
      <c r="A486">
        <v>1219</v>
      </c>
      <c r="B486" s="7" t="s">
        <v>870</v>
      </c>
      <c r="C486" s="7" t="s">
        <v>306</v>
      </c>
      <c r="D486" s="8">
        <v>31.856877000000001</v>
      </c>
      <c r="E486" s="3">
        <v>5.1878787878787878E-2</v>
      </c>
      <c r="F486" s="7">
        <v>2E-3</v>
      </c>
      <c r="G486" s="7">
        <v>1.9050000000000001E-2</v>
      </c>
      <c r="H486" s="9">
        <v>13.106399999999999</v>
      </c>
      <c r="I486" s="9">
        <v>0.81533999999999995</v>
      </c>
      <c r="J486" s="1">
        <v>9.1746582958079994</v>
      </c>
    </row>
    <row r="487" spans="1:10" x14ac:dyDescent="0.2">
      <c r="A487">
        <v>1166</v>
      </c>
      <c r="B487" s="7" t="s">
        <v>870</v>
      </c>
      <c r="C487" s="7" t="s">
        <v>468</v>
      </c>
      <c r="D487" s="8">
        <v>106.448589</v>
      </c>
      <c r="E487" s="3">
        <v>9.3836813999999991E-2</v>
      </c>
      <c r="F487" s="7">
        <v>7.4000000000000012E-3</v>
      </c>
      <c r="G487" s="7">
        <v>4.0180000000000007E-2</v>
      </c>
      <c r="H487" s="9">
        <v>18.48</v>
      </c>
      <c r="I487" s="9">
        <v>0.83999999999999986</v>
      </c>
      <c r="J487" s="1">
        <v>32.6</v>
      </c>
    </row>
    <row r="488" spans="1:10" x14ac:dyDescent="0.2">
      <c r="A488">
        <v>1205</v>
      </c>
      <c r="B488" s="7" t="s">
        <v>870</v>
      </c>
      <c r="C488" s="7" t="s">
        <v>403</v>
      </c>
      <c r="D488" s="8">
        <v>52.317797999999996</v>
      </c>
      <c r="E488" s="3">
        <v>4.8027444000000002E-2</v>
      </c>
      <c r="F488" s="7">
        <v>5.0000000000000001E-3</v>
      </c>
      <c r="G488" s="7">
        <v>5.3848E-2</v>
      </c>
      <c r="H488" s="9">
        <v>16.479520000000001</v>
      </c>
      <c r="I488" s="9">
        <v>0.85</v>
      </c>
      <c r="J488" s="1">
        <v>17.839613352960004</v>
      </c>
    </row>
    <row r="489" spans="1:10" x14ac:dyDescent="0.2">
      <c r="A489">
        <v>1168</v>
      </c>
      <c r="B489" s="7" t="s">
        <v>870</v>
      </c>
      <c r="C489" s="7" t="s">
        <v>469</v>
      </c>
      <c r="D489" s="8">
        <v>91.167648</v>
      </c>
      <c r="E489" s="3">
        <v>6.6574838999999997E-2</v>
      </c>
      <c r="F489" s="7">
        <v>4.0000000000000001E-3</v>
      </c>
      <c r="G489" s="7">
        <v>3.5200000000000002E-2</v>
      </c>
      <c r="H489" s="9">
        <v>17.066666666666666</v>
      </c>
      <c r="I489" s="9">
        <v>0.96666666666666667</v>
      </c>
      <c r="J489" s="1">
        <v>22.5</v>
      </c>
    </row>
    <row r="490" spans="1:10" x14ac:dyDescent="0.2">
      <c r="A490">
        <v>1183</v>
      </c>
      <c r="B490" s="7" t="s">
        <v>870</v>
      </c>
      <c r="C490" s="7" t="s">
        <v>400</v>
      </c>
      <c r="D490" s="8">
        <v>45.583824</v>
      </c>
      <c r="E490" s="3">
        <v>5.1052396E-2</v>
      </c>
      <c r="F490" s="7">
        <v>8.9999999999999993E-3</v>
      </c>
      <c r="G490" s="7">
        <v>0.10312399999999999</v>
      </c>
      <c r="H490" s="9">
        <v>15.920719999999999</v>
      </c>
      <c r="I490" s="9">
        <v>0.97</v>
      </c>
      <c r="J490" s="1">
        <v>17.358226960896001</v>
      </c>
    </row>
    <row r="491" spans="1:10" x14ac:dyDescent="0.2">
      <c r="A491">
        <v>1171</v>
      </c>
      <c r="B491" s="7" t="s">
        <v>870</v>
      </c>
      <c r="C491" s="7" t="s">
        <v>433</v>
      </c>
      <c r="D491" s="8">
        <v>751.09709999999995</v>
      </c>
      <c r="E491" s="3">
        <v>2.1879444333333331E-2</v>
      </c>
      <c r="F491" s="7">
        <v>2E-3</v>
      </c>
      <c r="G491" s="7">
        <v>5.5399999999999998E-2</v>
      </c>
      <c r="H491" s="9">
        <v>46.633333333333333</v>
      </c>
      <c r="I491" s="9">
        <v>1</v>
      </c>
      <c r="J491" s="1">
        <v>79.900000000000006</v>
      </c>
    </row>
    <row r="492" spans="1:10" x14ac:dyDescent="0.2">
      <c r="A492">
        <v>1223</v>
      </c>
      <c r="B492" s="7" t="s">
        <v>870</v>
      </c>
      <c r="C492" s="7" t="s">
        <v>305</v>
      </c>
      <c r="D492" s="8">
        <v>225.070131</v>
      </c>
      <c r="E492" s="3">
        <v>2.9003021148036257E-2</v>
      </c>
      <c r="F492" s="7">
        <v>4.0000000000000001E-3</v>
      </c>
      <c r="G492" s="7">
        <v>8.4073999999999996E-2</v>
      </c>
      <c r="H492" s="9">
        <v>33.263840000000002</v>
      </c>
      <c r="I492" s="9">
        <v>1.0058400000000001</v>
      </c>
      <c r="J492" s="1">
        <v>60.031714775040001</v>
      </c>
    </row>
    <row r="493" spans="1:10" x14ac:dyDescent="0.2">
      <c r="A493">
        <v>1200</v>
      </c>
      <c r="B493" s="7" t="s">
        <v>870</v>
      </c>
      <c r="C493" s="7" t="s">
        <v>392</v>
      </c>
      <c r="D493" s="8">
        <v>67.857737999999998</v>
      </c>
      <c r="E493" s="3">
        <v>0.143696028</v>
      </c>
      <c r="F493" s="7">
        <v>1.0999999999999999E-2</v>
      </c>
      <c r="G493" s="7">
        <v>4.9022000000000003E-2</v>
      </c>
      <c r="H493" s="9">
        <v>14.676120000000001</v>
      </c>
      <c r="I493" s="9">
        <v>1.06</v>
      </c>
      <c r="J493" s="1">
        <v>9.7409952276480016</v>
      </c>
    </row>
    <row r="494" spans="1:10" x14ac:dyDescent="0.2">
      <c r="A494">
        <v>1196</v>
      </c>
      <c r="B494" s="7" t="s">
        <v>870</v>
      </c>
      <c r="C494" s="7" t="s">
        <v>396</v>
      </c>
      <c r="D494" s="8">
        <v>71.224724999999992</v>
      </c>
      <c r="E494" s="3">
        <v>0.15957038700000001</v>
      </c>
      <c r="F494" s="7">
        <v>5.0000000000000001E-3</v>
      </c>
      <c r="G494" s="7">
        <v>2.0066000000000001E-2</v>
      </c>
      <c r="H494" s="9">
        <v>17.33296</v>
      </c>
      <c r="I494" s="9">
        <v>1.06</v>
      </c>
      <c r="J494" s="1">
        <v>19.538624148480004</v>
      </c>
    </row>
    <row r="495" spans="1:10" x14ac:dyDescent="0.2">
      <c r="A495">
        <v>1178</v>
      </c>
      <c r="B495" s="7" t="s">
        <v>870</v>
      </c>
      <c r="C495" s="7" t="s">
        <v>346</v>
      </c>
      <c r="D495" s="8">
        <v>264.17897999999997</v>
      </c>
      <c r="E495" s="3">
        <v>0.23943135033333332</v>
      </c>
      <c r="F495" s="7">
        <v>0.01</v>
      </c>
      <c r="G495" s="7">
        <v>2.7E-2</v>
      </c>
      <c r="H495" s="9">
        <v>24.133333333333336</v>
      </c>
      <c r="I495" s="9">
        <v>1.0666666666666667</v>
      </c>
      <c r="J495" s="1">
        <v>48.70000000000001</v>
      </c>
    </row>
    <row r="496" spans="1:10" x14ac:dyDescent="0.2">
      <c r="A496">
        <v>1181</v>
      </c>
      <c r="B496" s="7" t="s">
        <v>870</v>
      </c>
      <c r="C496" s="7" t="s">
        <v>345</v>
      </c>
      <c r="D496" s="8">
        <v>101.527608</v>
      </c>
      <c r="E496" s="3">
        <v>0.18348623875000003</v>
      </c>
      <c r="F496" s="7">
        <v>3.0000000000000001E-3</v>
      </c>
      <c r="G496" s="7">
        <v>1.09E-2</v>
      </c>
      <c r="H496" s="9">
        <v>15.674999999999999</v>
      </c>
      <c r="I496" s="9">
        <v>1.1000000000000001</v>
      </c>
      <c r="J496" s="1">
        <v>12.3</v>
      </c>
    </row>
    <row r="497" spans="1:10" x14ac:dyDescent="0.2">
      <c r="A497">
        <v>1195</v>
      </c>
      <c r="B497" s="7" t="s">
        <v>870</v>
      </c>
      <c r="C497" s="7" t="s">
        <v>735</v>
      </c>
      <c r="D497" s="8">
        <v>113.70056099999999</v>
      </c>
      <c r="E497" s="3">
        <v>3.1919191999999999E-2</v>
      </c>
      <c r="F497" s="7">
        <v>2E-3</v>
      </c>
      <c r="G497" s="7">
        <v>4.5719999999999997E-2</v>
      </c>
      <c r="H497" s="9">
        <v>18.25752</v>
      </c>
      <c r="I497" s="9">
        <v>1.2</v>
      </c>
      <c r="J497" s="1">
        <v>19.198821989376004</v>
      </c>
    </row>
    <row r="498" spans="1:10" x14ac:dyDescent="0.2">
      <c r="A498">
        <v>1167</v>
      </c>
      <c r="B498" s="7" t="s">
        <v>870</v>
      </c>
      <c r="C498" s="7" t="s">
        <v>342</v>
      </c>
      <c r="D498" s="8">
        <v>249.67503600000001</v>
      </c>
      <c r="E498" s="3">
        <v>1.6233766333333333E-2</v>
      </c>
      <c r="F498" s="7">
        <v>2E-3</v>
      </c>
      <c r="G498" s="7">
        <v>8.9599999999999999E-2</v>
      </c>
      <c r="H498" s="9">
        <v>42.433333333333337</v>
      </c>
      <c r="I498" s="9">
        <v>1.2</v>
      </c>
      <c r="J498" s="1">
        <v>89.2</v>
      </c>
    </row>
    <row r="499" spans="1:10" x14ac:dyDescent="0.2">
      <c r="A499">
        <v>1179</v>
      </c>
      <c r="B499" s="7" t="s">
        <v>870</v>
      </c>
      <c r="C499" s="7" t="s">
        <v>517</v>
      </c>
      <c r="D499" s="8">
        <v>67.339739999999992</v>
      </c>
      <c r="E499" s="3">
        <v>2.9090909090000001</v>
      </c>
      <c r="F499" s="7">
        <v>1E-3</v>
      </c>
      <c r="G499" s="7">
        <v>2.5399999999999999E-4</v>
      </c>
      <c r="H499" s="9">
        <v>15.158719999999999</v>
      </c>
      <c r="I499" s="9">
        <v>1.22</v>
      </c>
      <c r="J499" s="1">
        <v>14.356641222144003</v>
      </c>
    </row>
    <row r="500" spans="1:10" x14ac:dyDescent="0.2">
      <c r="A500">
        <v>1165</v>
      </c>
      <c r="B500" s="7" t="s">
        <v>870</v>
      </c>
      <c r="C500" s="7" t="s">
        <v>409</v>
      </c>
      <c r="D500" s="8">
        <v>83.397677999999999</v>
      </c>
      <c r="E500" s="3">
        <v>1.2070917E-2</v>
      </c>
      <c r="F500" s="7">
        <v>1E-3</v>
      </c>
      <c r="G500" s="7">
        <v>6.1213999999999998E-2</v>
      </c>
      <c r="H500" s="9">
        <v>20.231100000000001</v>
      </c>
      <c r="I500" s="9">
        <v>1.22</v>
      </c>
      <c r="J500" s="1">
        <v>29.166351989760006</v>
      </c>
    </row>
    <row r="501" spans="1:10" x14ac:dyDescent="0.2">
      <c r="A501">
        <v>1185</v>
      </c>
      <c r="B501" s="7" t="s">
        <v>870</v>
      </c>
      <c r="C501" s="7" t="s">
        <v>391</v>
      </c>
      <c r="D501" s="8">
        <v>145.298439</v>
      </c>
      <c r="E501" s="3">
        <v>4.6229738999999999E-2</v>
      </c>
      <c r="F501" s="7">
        <v>4.0000000000000001E-3</v>
      </c>
      <c r="G501" s="7">
        <v>6.5532000000000007E-2</v>
      </c>
      <c r="H501" s="9">
        <v>25.511760000000002</v>
      </c>
      <c r="I501" s="9">
        <v>1.25</v>
      </c>
      <c r="J501" s="1">
        <v>70.792116480000004</v>
      </c>
    </row>
    <row r="502" spans="1:10" x14ac:dyDescent="0.2">
      <c r="A502">
        <v>1221</v>
      </c>
      <c r="B502" s="7" t="s">
        <v>870</v>
      </c>
      <c r="C502" s="7" t="s">
        <v>688</v>
      </c>
      <c r="D502" s="8">
        <v>172.49333399999998</v>
      </c>
      <c r="E502" s="3">
        <v>2.378602979571889E-2</v>
      </c>
      <c r="F502" s="7">
        <v>5.0000000000000001E-3</v>
      </c>
      <c r="G502" s="7">
        <v>0.16306999999999999</v>
      </c>
      <c r="H502" s="9">
        <v>31.15</v>
      </c>
      <c r="I502" s="9">
        <v>1.28</v>
      </c>
      <c r="J502" s="1">
        <v>118.36</v>
      </c>
    </row>
    <row r="503" spans="1:10" x14ac:dyDescent="0.2">
      <c r="A503">
        <v>1213</v>
      </c>
      <c r="B503" s="7" t="s">
        <v>870</v>
      </c>
      <c r="C503" s="7" t="s">
        <v>689</v>
      </c>
      <c r="D503" s="8">
        <v>164.98236299999999</v>
      </c>
      <c r="E503" s="3">
        <v>5.3092996334658131E-2</v>
      </c>
      <c r="F503" s="7">
        <v>8.0000000000000002E-3</v>
      </c>
      <c r="G503" s="7">
        <v>0.11963</v>
      </c>
      <c r="H503" s="9">
        <v>24.52</v>
      </c>
      <c r="I503" s="9">
        <v>1.31</v>
      </c>
      <c r="J503" s="1">
        <v>78.44</v>
      </c>
    </row>
    <row r="504" spans="1:10" x14ac:dyDescent="0.2">
      <c r="A504">
        <v>1175</v>
      </c>
      <c r="B504" s="7" t="s">
        <v>870</v>
      </c>
      <c r="C504" s="7" t="s">
        <v>398</v>
      </c>
      <c r="D504" s="8">
        <v>164.98236299999999</v>
      </c>
      <c r="E504" s="3">
        <v>5.3117158999999997E-2</v>
      </c>
      <c r="F504" s="7">
        <v>8.0000000000000002E-3</v>
      </c>
      <c r="G504" s="7">
        <v>0.119634</v>
      </c>
      <c r="H504" s="9">
        <v>24.521160000000002</v>
      </c>
      <c r="I504" s="9">
        <v>1.31</v>
      </c>
      <c r="J504" s="1">
        <v>78.437665059840015</v>
      </c>
    </row>
    <row r="505" spans="1:10" x14ac:dyDescent="0.2">
      <c r="A505">
        <v>1217</v>
      </c>
      <c r="B505" s="7" t="s">
        <v>870</v>
      </c>
      <c r="C505" s="7" t="s">
        <v>347</v>
      </c>
      <c r="D505" s="8">
        <v>229.732113</v>
      </c>
      <c r="E505" s="3">
        <v>4.6920821114369508E-2</v>
      </c>
      <c r="F505" s="7">
        <v>5.0000000000000001E-3</v>
      </c>
      <c r="G505" s="7">
        <v>8.6613999999999997E-2</v>
      </c>
      <c r="H505" s="9">
        <v>35.377119999999998</v>
      </c>
      <c r="I505" s="9">
        <v>1.3411200000000001</v>
      </c>
      <c r="J505" s="1">
        <v>68.52676875264001</v>
      </c>
    </row>
    <row r="506" spans="1:10" x14ac:dyDescent="0.2">
      <c r="A506">
        <v>1228</v>
      </c>
      <c r="B506" s="7" t="s">
        <v>870</v>
      </c>
      <c r="C506" s="7" t="s">
        <v>309</v>
      </c>
      <c r="D506" s="8">
        <v>859.87667999999996</v>
      </c>
      <c r="E506" s="3">
        <v>1.7613636363636366E-2</v>
      </c>
      <c r="F506" s="7">
        <v>1E-3</v>
      </c>
      <c r="G506" s="7">
        <v>4.8767999999999999E-2</v>
      </c>
      <c r="H506" s="9">
        <v>74.218800000000002</v>
      </c>
      <c r="I506" s="9">
        <v>1.4173199999999999</v>
      </c>
      <c r="J506" s="1">
        <v>188.02386137088001</v>
      </c>
    </row>
    <row r="507" spans="1:10" x14ac:dyDescent="0.2">
      <c r="A507">
        <v>1169</v>
      </c>
      <c r="B507" s="7" t="s">
        <v>870</v>
      </c>
      <c r="C507" s="7" t="s">
        <v>343</v>
      </c>
      <c r="D507" s="8">
        <v>349.64864999999998</v>
      </c>
      <c r="E507" s="3">
        <v>4.2941491999999998E-2</v>
      </c>
      <c r="F507" s="7">
        <v>1E-3</v>
      </c>
      <c r="G507" s="7">
        <v>2.07E-2</v>
      </c>
      <c r="H507" s="9">
        <v>52.633333333333333</v>
      </c>
      <c r="I507" s="9">
        <v>1.4666666666666668</v>
      </c>
      <c r="J507" s="1">
        <v>181.19999999999996</v>
      </c>
    </row>
    <row r="508" spans="1:10" x14ac:dyDescent="0.2">
      <c r="A508">
        <v>1174</v>
      </c>
      <c r="B508" s="7" t="s">
        <v>870</v>
      </c>
      <c r="C508" s="7" t="s">
        <v>307</v>
      </c>
      <c r="D508" s="8">
        <v>422.16836999999998</v>
      </c>
      <c r="E508" s="3">
        <v>1.5026296E-2</v>
      </c>
      <c r="F508" s="7">
        <v>1E-3</v>
      </c>
      <c r="G508" s="7">
        <v>6.1468000000000002E-2</v>
      </c>
      <c r="H508" s="9">
        <v>45.587920000000004</v>
      </c>
      <c r="I508" s="9">
        <v>1.52</v>
      </c>
      <c r="J508" s="1">
        <v>114.68322869760001</v>
      </c>
    </row>
    <row r="509" spans="1:10" x14ac:dyDescent="0.2">
      <c r="A509">
        <v>1172</v>
      </c>
      <c r="B509" s="7" t="s">
        <v>870</v>
      </c>
      <c r="C509" s="7" t="s">
        <v>475</v>
      </c>
      <c r="D509" s="8">
        <v>512.81801999999993</v>
      </c>
      <c r="E509" s="3">
        <v>3.3361134000000001E-2</v>
      </c>
      <c r="F509" s="7">
        <v>2E-3</v>
      </c>
      <c r="G509" s="7">
        <v>5.5371999999999998E-2</v>
      </c>
      <c r="H509" s="9">
        <v>54.102000000000004</v>
      </c>
      <c r="I509" s="9">
        <v>1.52</v>
      </c>
      <c r="J509" s="1">
        <v>182.36049205248003</v>
      </c>
    </row>
    <row r="510" spans="1:10" x14ac:dyDescent="0.2">
      <c r="A510">
        <v>1176</v>
      </c>
      <c r="B510" s="7" t="s">
        <v>870</v>
      </c>
      <c r="C510" s="7" t="s">
        <v>399</v>
      </c>
      <c r="D510" s="8">
        <v>148.40642699999998</v>
      </c>
      <c r="E510" s="3">
        <v>0.122776149</v>
      </c>
      <c r="F510" s="7">
        <v>1E-3</v>
      </c>
      <c r="G510" s="7">
        <v>7.8740000000000008E-3</v>
      </c>
      <c r="H510" s="9">
        <v>20.137119999999999</v>
      </c>
      <c r="I510" s="9">
        <v>1.6</v>
      </c>
      <c r="J510" s="1">
        <v>31.431699717120004</v>
      </c>
    </row>
    <row r="511" spans="1:10" x14ac:dyDescent="0.2">
      <c r="A511">
        <v>1210</v>
      </c>
      <c r="B511" s="7" t="s">
        <v>870</v>
      </c>
      <c r="C511" s="7" t="s">
        <v>348</v>
      </c>
      <c r="D511" s="8">
        <v>699.29729999999995</v>
      </c>
      <c r="E511" s="3">
        <v>2.5401625401625404E-2</v>
      </c>
      <c r="F511" s="7">
        <v>3.0000000000000001E-3</v>
      </c>
      <c r="G511" s="7">
        <v>0.122174</v>
      </c>
      <c r="H511" s="9">
        <v>49.149000000000001</v>
      </c>
      <c r="I511" s="9">
        <v>1.70688</v>
      </c>
      <c r="J511" s="1">
        <v>175.56444887040001</v>
      </c>
    </row>
    <row r="512" spans="1:10" x14ac:dyDescent="0.2">
      <c r="A512">
        <v>1224</v>
      </c>
      <c r="B512" s="7" t="s">
        <v>870</v>
      </c>
      <c r="C512" s="7" t="s">
        <v>690</v>
      </c>
      <c r="D512" s="8">
        <v>354.82862999999998</v>
      </c>
      <c r="E512" s="3">
        <v>2.7247527247527249E-2</v>
      </c>
      <c r="F512" s="7">
        <v>2E-3</v>
      </c>
      <c r="G512" s="7">
        <v>7.6960000000000001E-2</v>
      </c>
      <c r="H512" s="9">
        <v>33.729999999999997</v>
      </c>
      <c r="I512" s="9">
        <v>1.73</v>
      </c>
      <c r="J512" s="1">
        <v>142.43</v>
      </c>
    </row>
    <row r="513" spans="1:10" x14ac:dyDescent="0.2">
      <c r="A513">
        <v>1198</v>
      </c>
      <c r="B513" s="7" t="s">
        <v>870</v>
      </c>
      <c r="C513" s="7" t="s">
        <v>395</v>
      </c>
      <c r="D513" s="8">
        <v>613.82763</v>
      </c>
      <c r="E513" s="3">
        <v>2.070207E-2</v>
      </c>
      <c r="F513" s="7">
        <v>2E-3</v>
      </c>
      <c r="G513" s="7">
        <v>0.102616</v>
      </c>
      <c r="H513" s="9">
        <v>97.551240000000007</v>
      </c>
      <c r="I513" s="9">
        <v>1.75</v>
      </c>
      <c r="J513" s="1">
        <v>236.16250057728004</v>
      </c>
    </row>
    <row r="514" spans="1:10" x14ac:dyDescent="0.2">
      <c r="A514">
        <v>1218</v>
      </c>
      <c r="B514" s="7" t="s">
        <v>870</v>
      </c>
      <c r="C514" s="7" t="s">
        <v>691</v>
      </c>
      <c r="D514" s="8">
        <v>852.10670999999991</v>
      </c>
      <c r="E514" s="3">
        <v>1.2550921641830734E-2</v>
      </c>
      <c r="F514" s="7">
        <v>2E-3</v>
      </c>
      <c r="G514" s="7">
        <v>0.17094000000000001</v>
      </c>
      <c r="H514" s="9">
        <v>45.11</v>
      </c>
      <c r="I514" s="9">
        <v>1.77</v>
      </c>
      <c r="J514" s="1">
        <v>159.71</v>
      </c>
    </row>
    <row r="515" spans="1:10" x14ac:dyDescent="0.2">
      <c r="A515">
        <v>1194</v>
      </c>
      <c r="B515" s="7" t="s">
        <v>870</v>
      </c>
      <c r="C515" s="7" t="s">
        <v>412</v>
      </c>
      <c r="D515" s="8">
        <v>562.02782999999999</v>
      </c>
      <c r="E515" s="3">
        <v>3.7150728000000001E-2</v>
      </c>
      <c r="F515" s="7">
        <v>2E-3</v>
      </c>
      <c r="G515" s="7">
        <v>5.8673999999999997E-2</v>
      </c>
      <c r="H515" s="9">
        <v>53.477159999999998</v>
      </c>
      <c r="I515" s="9">
        <v>1.8</v>
      </c>
      <c r="J515" s="1">
        <v>136.77036903936002</v>
      </c>
    </row>
    <row r="516" spans="1:10" x14ac:dyDescent="0.2">
      <c r="A516">
        <v>1225</v>
      </c>
      <c r="B516" s="7" t="s">
        <v>870</v>
      </c>
      <c r="C516" s="7" t="s">
        <v>299</v>
      </c>
      <c r="D516" s="8">
        <v>525.76796999999999</v>
      </c>
      <c r="E516" s="3">
        <v>3.8035527690700108E-2</v>
      </c>
      <c r="F516" s="7">
        <v>2E-3</v>
      </c>
      <c r="G516" s="7">
        <v>5.8927999999999994E-2</v>
      </c>
      <c r="H516" s="9">
        <v>31.475680000000001</v>
      </c>
      <c r="I516" s="9">
        <v>1.8491200000000001</v>
      </c>
      <c r="J516" s="1">
        <v>85.516876707839998</v>
      </c>
    </row>
    <row r="517" spans="1:10" x14ac:dyDescent="0.2">
      <c r="A517">
        <v>1214</v>
      </c>
      <c r="B517" s="7" t="s">
        <v>870</v>
      </c>
      <c r="C517" s="7" t="s">
        <v>302</v>
      </c>
      <c r="D517" s="8">
        <v>497.27807999999993</v>
      </c>
      <c r="E517" s="3">
        <v>3.6070381231671562E-2</v>
      </c>
      <c r="F517" s="7">
        <v>5.0000000000000001E-3</v>
      </c>
      <c r="G517" s="7">
        <v>0.15747999999999998</v>
      </c>
      <c r="H517" s="9">
        <v>59.344560000000001</v>
      </c>
      <c r="I517" s="9">
        <v>1.87452</v>
      </c>
      <c r="J517" s="1">
        <v>200.20010540544001</v>
      </c>
    </row>
    <row r="518" spans="1:10" x14ac:dyDescent="0.2">
      <c r="A518">
        <v>1203</v>
      </c>
      <c r="B518" s="7" t="s">
        <v>870</v>
      </c>
      <c r="C518" s="7" t="s">
        <v>344</v>
      </c>
      <c r="D518" s="8">
        <v>903.90650999999991</v>
      </c>
      <c r="E518" s="3">
        <v>6.8072024333333328E-2</v>
      </c>
      <c r="F518" s="7">
        <v>1E-3</v>
      </c>
      <c r="G518" s="7">
        <v>1.84E-2</v>
      </c>
      <c r="H518" s="9">
        <v>57.199999999999996</v>
      </c>
      <c r="I518" s="9">
        <v>2.0666666666666669</v>
      </c>
      <c r="J518" s="1">
        <v>117.2</v>
      </c>
    </row>
    <row r="519" spans="1:10" x14ac:dyDescent="0.2">
      <c r="A519">
        <v>1207</v>
      </c>
      <c r="B519" s="7" t="s">
        <v>870</v>
      </c>
      <c r="C519" s="7" t="s">
        <v>474</v>
      </c>
      <c r="D519" s="8">
        <v>300.43883999999997</v>
      </c>
      <c r="E519" s="3">
        <v>0.63333333300000005</v>
      </c>
      <c r="F519" s="7">
        <v>1E-3</v>
      </c>
      <c r="G519" s="7">
        <v>2.032E-3</v>
      </c>
      <c r="H519" s="9">
        <v>35.56</v>
      </c>
      <c r="I519" s="9">
        <v>2.12</v>
      </c>
      <c r="J519" s="1">
        <v>87.782224435200007</v>
      </c>
    </row>
    <row r="520" spans="1:10" x14ac:dyDescent="0.2">
      <c r="A520">
        <v>1161</v>
      </c>
      <c r="B520" s="7" t="s">
        <v>870</v>
      </c>
      <c r="C520" s="7" t="s">
        <v>390</v>
      </c>
      <c r="D520" s="8">
        <v>1025.6360399999999</v>
      </c>
      <c r="E520" s="3">
        <v>3.2900433E-2</v>
      </c>
      <c r="F520" s="7">
        <v>1E-3</v>
      </c>
      <c r="G520" s="7">
        <v>3.9115999999999998E-2</v>
      </c>
      <c r="H520" s="9">
        <v>59.436</v>
      </c>
      <c r="I520" s="9">
        <v>2.12</v>
      </c>
      <c r="J520" s="1">
        <v>178.96247046144003</v>
      </c>
    </row>
    <row r="521" spans="1:10" x14ac:dyDescent="0.2">
      <c r="A521">
        <v>1190</v>
      </c>
      <c r="B521" s="7" t="s">
        <v>870</v>
      </c>
      <c r="C521" s="7" t="s">
        <v>471</v>
      </c>
      <c r="D521" s="8">
        <v>940.16636999999992</v>
      </c>
      <c r="E521" s="3">
        <v>8.5470085000000001E-2</v>
      </c>
      <c r="F521" s="7">
        <v>1E-3</v>
      </c>
      <c r="G521" s="7">
        <v>1.9812E-2</v>
      </c>
      <c r="H521" s="9">
        <v>68.986400000000003</v>
      </c>
      <c r="I521" s="9">
        <v>2.79</v>
      </c>
      <c r="J521" s="1">
        <v>182.36049205248003</v>
      </c>
    </row>
    <row r="522" spans="1:10" x14ac:dyDescent="0.2">
      <c r="A522">
        <v>1238</v>
      </c>
      <c r="B522" s="7" t="s">
        <v>739</v>
      </c>
      <c r="C522" s="7" t="s">
        <v>694</v>
      </c>
      <c r="D522" s="8">
        <v>41957.837999999996</v>
      </c>
      <c r="E522" s="3">
        <v>2.2222222222222228</v>
      </c>
      <c r="F522" s="7">
        <v>2.2000000000000001E-4</v>
      </c>
      <c r="G522" s="7">
        <v>2.9999999999999997E-4</v>
      </c>
      <c r="H522" s="9">
        <v>107</v>
      </c>
      <c r="I522" s="9">
        <v>5</v>
      </c>
      <c r="J522" s="1">
        <v>700</v>
      </c>
    </row>
    <row r="523" spans="1:10" x14ac:dyDescent="0.2">
      <c r="A523">
        <v>1249</v>
      </c>
      <c r="B523" s="7" t="s">
        <v>546</v>
      </c>
      <c r="C523" s="7" t="s">
        <v>695</v>
      </c>
      <c r="D523" s="8">
        <v>494</v>
      </c>
      <c r="E523" s="3">
        <v>1.2242828282828284E-2</v>
      </c>
      <c r="F523" s="7">
        <v>4.7100000000000001E-4</v>
      </c>
      <c r="G523" s="7">
        <v>4.4999999999999998E-2</v>
      </c>
      <c r="H523" s="9">
        <v>52</v>
      </c>
      <c r="I523" s="9">
        <v>1.93</v>
      </c>
      <c r="J523" s="1">
        <v>416.99</v>
      </c>
    </row>
    <row r="524" spans="1:10" x14ac:dyDescent="0.2">
      <c r="A524">
        <v>1253</v>
      </c>
      <c r="B524" s="7" t="s">
        <v>698</v>
      </c>
      <c r="C524" s="7" t="s">
        <v>697</v>
      </c>
      <c r="D524" s="8">
        <v>3465.4066199999997</v>
      </c>
      <c r="E524" s="3">
        <v>0.14511310285958176</v>
      </c>
      <c r="F524" s="7">
        <v>4.0000000000000002E-4</v>
      </c>
      <c r="G524" s="7">
        <v>7.0999999999999995E-3</v>
      </c>
      <c r="H524" s="9">
        <v>138</v>
      </c>
      <c r="I524" s="9">
        <v>4.25</v>
      </c>
      <c r="J524" s="1">
        <v>875</v>
      </c>
    </row>
    <row r="525" spans="1:10" x14ac:dyDescent="0.2">
      <c r="A525">
        <v>1270</v>
      </c>
      <c r="B525" s="7" t="s">
        <v>632</v>
      </c>
      <c r="C525" s="7" t="s">
        <v>723</v>
      </c>
      <c r="D525" s="8">
        <v>17.819131199999998</v>
      </c>
      <c r="E525" s="3">
        <v>6.5829346092504001E-2</v>
      </c>
      <c r="F525" s="7">
        <v>1.2999999999999999E-2</v>
      </c>
      <c r="G525" s="7">
        <v>0.152</v>
      </c>
      <c r="H525" s="9">
        <v>22</v>
      </c>
      <c r="I525" s="9">
        <v>1.27</v>
      </c>
      <c r="J525" s="1">
        <v>34</v>
      </c>
    </row>
    <row r="526" spans="1:10" x14ac:dyDescent="0.2">
      <c r="A526">
        <v>1281</v>
      </c>
      <c r="B526" s="7" t="s">
        <v>700</v>
      </c>
      <c r="C526" s="7" t="s">
        <v>699</v>
      </c>
      <c r="D526" s="8">
        <v>69.929729999999992</v>
      </c>
      <c r="E526" s="3">
        <v>0.23212558758314852</v>
      </c>
      <c r="F526" s="7">
        <v>7.0000000000000001E-3</v>
      </c>
      <c r="G526" s="7">
        <v>2.0500000000000001E-2</v>
      </c>
      <c r="H526" s="9">
        <v>37.5</v>
      </c>
      <c r="I526" s="9">
        <v>1.21</v>
      </c>
      <c r="J526" s="1">
        <v>20</v>
      </c>
    </row>
    <row r="527" spans="1:10" x14ac:dyDescent="0.2">
      <c r="A527">
        <v>1282</v>
      </c>
      <c r="B527" s="7" t="s">
        <v>702</v>
      </c>
      <c r="C527" s="7" t="s">
        <v>701</v>
      </c>
      <c r="D527" s="8">
        <v>102.563604</v>
      </c>
      <c r="E527" s="3">
        <v>0.47384011544011545</v>
      </c>
      <c r="F527" s="7">
        <v>4.0000000000000001E-3</v>
      </c>
      <c r="G527" s="7">
        <v>6.3E-3</v>
      </c>
      <c r="H527" s="9">
        <v>42.2</v>
      </c>
      <c r="I527" s="9">
        <v>1.23</v>
      </c>
      <c r="J527" s="1">
        <v>25</v>
      </c>
    </row>
    <row r="528" spans="1:10" x14ac:dyDescent="0.2">
      <c r="A528">
        <v>1319</v>
      </c>
      <c r="B528" s="7" t="s">
        <v>544</v>
      </c>
      <c r="C528" s="7" t="s">
        <v>460</v>
      </c>
      <c r="D528" s="8">
        <v>58.274774999999998</v>
      </c>
      <c r="E528" s="3">
        <v>8.9046241999999998E-2</v>
      </c>
      <c r="F528" s="7">
        <v>5.0299999999999997E-3</v>
      </c>
      <c r="G528" s="7">
        <v>1.2E-2</v>
      </c>
      <c r="H528" s="9">
        <v>7.8333599999999999</v>
      </c>
      <c r="I528" s="9">
        <v>0.35</v>
      </c>
      <c r="J528" s="1">
        <v>2.3502982671360004</v>
      </c>
    </row>
    <row r="529" spans="1:10" x14ac:dyDescent="0.2">
      <c r="A529">
        <v>1318</v>
      </c>
      <c r="B529" s="7" t="s">
        <v>544</v>
      </c>
      <c r="C529" s="7" t="s">
        <v>511</v>
      </c>
      <c r="D529" s="8">
        <v>125.09651699999998</v>
      </c>
      <c r="E529" s="3">
        <v>0.19000519499999999</v>
      </c>
      <c r="F529" s="7">
        <v>6.0000000000000002E-5</v>
      </c>
      <c r="G529" s="7">
        <v>6.9999999999999994E-5</v>
      </c>
      <c r="H529" s="9">
        <v>16.916399999999999</v>
      </c>
      <c r="I529" s="9">
        <v>0.37</v>
      </c>
      <c r="J529" s="1">
        <v>1.6706939489280002</v>
      </c>
    </row>
    <row r="530" spans="1:10" x14ac:dyDescent="0.2">
      <c r="A530">
        <v>1291</v>
      </c>
      <c r="B530" s="7" t="s">
        <v>544</v>
      </c>
      <c r="C530" s="7" t="s">
        <v>455</v>
      </c>
      <c r="D530" s="8">
        <v>110.333574</v>
      </c>
      <c r="E530" s="3">
        <v>2.5180006609999999</v>
      </c>
      <c r="F530" s="7">
        <v>2.3800000000000002E-3</v>
      </c>
      <c r="G530" s="7">
        <v>2.2000000000000001E-4</v>
      </c>
      <c r="H530" s="9">
        <v>9.8755199999999999</v>
      </c>
      <c r="I530" s="9">
        <v>0.38</v>
      </c>
      <c r="J530" s="1">
        <v>2.8316846592000005</v>
      </c>
    </row>
    <row r="531" spans="1:10" x14ac:dyDescent="0.2">
      <c r="A531">
        <v>1311</v>
      </c>
      <c r="B531" s="7" t="s">
        <v>544</v>
      </c>
      <c r="C531" s="7" t="s">
        <v>333</v>
      </c>
      <c r="D531" s="8">
        <v>126.132513</v>
      </c>
      <c r="E531" s="3">
        <v>6.3053579999999996E-3</v>
      </c>
      <c r="F531" s="7">
        <v>2.4000000000000001E-4</v>
      </c>
      <c r="G531" s="7">
        <v>8.9999999999999993E-3</v>
      </c>
      <c r="H531" s="9">
        <v>19.202400000000001</v>
      </c>
      <c r="I531" s="9">
        <v>0.39</v>
      </c>
      <c r="J531" s="1">
        <v>3.2847542046720006</v>
      </c>
    </row>
    <row r="532" spans="1:10" x14ac:dyDescent="0.2">
      <c r="A532">
        <v>1305</v>
      </c>
      <c r="B532" s="7" t="s">
        <v>544</v>
      </c>
      <c r="C532" s="7" t="s">
        <v>516</v>
      </c>
      <c r="D532" s="8">
        <v>274.53893999999997</v>
      </c>
      <c r="E532" s="3">
        <v>0.470685091</v>
      </c>
      <c r="F532" s="7">
        <v>4.8999999999999998E-4</v>
      </c>
      <c r="G532" s="7">
        <v>2.5000000000000001E-4</v>
      </c>
      <c r="H532" s="9">
        <v>23.4696</v>
      </c>
      <c r="I532" s="9">
        <v>0.4</v>
      </c>
      <c r="J532" s="1">
        <v>5.4651513922560007</v>
      </c>
    </row>
    <row r="533" spans="1:10" x14ac:dyDescent="0.2">
      <c r="A533">
        <v>1298</v>
      </c>
      <c r="B533" s="7" t="s">
        <v>544</v>
      </c>
      <c r="C533" s="7" t="s">
        <v>461</v>
      </c>
      <c r="D533" s="8">
        <v>128.72250299999999</v>
      </c>
      <c r="E533" s="3">
        <v>2.3156883E-2</v>
      </c>
      <c r="F533" s="7">
        <v>1.9499999999999999E-3</v>
      </c>
      <c r="G533" s="7">
        <v>2.1000000000000001E-2</v>
      </c>
      <c r="H533" s="9">
        <v>15.758160000000002</v>
      </c>
      <c r="I533" s="9">
        <v>0.41</v>
      </c>
      <c r="J533" s="1">
        <v>5.2952503127040007</v>
      </c>
    </row>
    <row r="534" spans="1:10" x14ac:dyDescent="0.2">
      <c r="A534">
        <v>1315</v>
      </c>
      <c r="B534" s="7" t="s">
        <v>544</v>
      </c>
      <c r="C534" s="7" t="s">
        <v>340</v>
      </c>
      <c r="D534" s="8">
        <v>66.303743999999995</v>
      </c>
      <c r="E534" s="3">
        <v>7.2278349000000006E-2</v>
      </c>
      <c r="F534" s="7">
        <v>4.8199999999999996E-3</v>
      </c>
      <c r="G534" s="7">
        <v>1.7000000000000001E-2</v>
      </c>
      <c r="H534" s="9">
        <v>12.31392</v>
      </c>
      <c r="I534" s="9">
        <v>0.42</v>
      </c>
      <c r="J534" s="1">
        <v>5.2952503127040007</v>
      </c>
    </row>
    <row r="535" spans="1:10" x14ac:dyDescent="0.2">
      <c r="A535">
        <v>1283</v>
      </c>
      <c r="B535" s="7" t="s">
        <v>544</v>
      </c>
      <c r="C535" s="7" t="s">
        <v>334</v>
      </c>
      <c r="D535" s="8">
        <v>100.75061099999999</v>
      </c>
      <c r="E535" s="3">
        <v>5.4210065000000002E-2</v>
      </c>
      <c r="F535" s="7">
        <v>2.0100000000000001E-3</v>
      </c>
      <c r="G535" s="7">
        <v>0.01</v>
      </c>
      <c r="H535" s="9">
        <v>7.4980800000000007</v>
      </c>
      <c r="I535" s="9">
        <v>0.45</v>
      </c>
      <c r="J535" s="1">
        <v>2.2653477273600005</v>
      </c>
    </row>
    <row r="536" spans="1:10" x14ac:dyDescent="0.2">
      <c r="A536">
        <v>1304</v>
      </c>
      <c r="B536" s="7" t="s">
        <v>544</v>
      </c>
      <c r="C536" s="7" t="s">
        <v>454</v>
      </c>
      <c r="D536" s="8">
        <v>176.63731799999999</v>
      </c>
      <c r="E536" s="3">
        <v>0.13457381800000001</v>
      </c>
      <c r="F536" s="7">
        <v>4.6999999999999999E-4</v>
      </c>
      <c r="G536" s="7">
        <v>1E-3</v>
      </c>
      <c r="H536" s="9">
        <v>15.81912</v>
      </c>
      <c r="I536" s="9">
        <v>0.47</v>
      </c>
      <c r="J536" s="1">
        <v>4.0776259092480007</v>
      </c>
    </row>
    <row r="537" spans="1:10" x14ac:dyDescent="0.2">
      <c r="A537">
        <v>1308</v>
      </c>
      <c r="B537" s="7" t="s">
        <v>544</v>
      </c>
      <c r="C537" s="7" t="s">
        <v>526</v>
      </c>
      <c r="D537" s="8">
        <v>54.130790999999995</v>
      </c>
      <c r="E537" s="3">
        <v>4.4356712999999999E-2</v>
      </c>
      <c r="F537" s="7">
        <v>6.8999999999999997E-4</v>
      </c>
      <c r="G537" s="7">
        <v>5.0000000000000001E-3</v>
      </c>
      <c r="H537" s="9">
        <v>7.3152000000000008</v>
      </c>
      <c r="I537" s="9">
        <v>0.53</v>
      </c>
      <c r="J537" s="1">
        <v>1.9538624148480004</v>
      </c>
    </row>
    <row r="538" spans="1:10" x14ac:dyDescent="0.2">
      <c r="A538">
        <v>1300</v>
      </c>
      <c r="B538" s="7" t="s">
        <v>544</v>
      </c>
      <c r="C538" s="7" t="s">
        <v>456</v>
      </c>
      <c r="D538" s="8">
        <v>109.55657699999999</v>
      </c>
      <c r="E538" s="3">
        <v>1.1066043290000001</v>
      </c>
      <c r="F538" s="7">
        <v>6.8000000000000005E-4</v>
      </c>
      <c r="G538" s="7">
        <v>2.1000000000000001E-4</v>
      </c>
      <c r="H538" s="9">
        <v>15.24</v>
      </c>
      <c r="I538" s="9">
        <v>0.56000000000000005</v>
      </c>
      <c r="J538" s="1">
        <v>5.493468238848001</v>
      </c>
    </row>
    <row r="539" spans="1:10" x14ac:dyDescent="0.2">
      <c r="A539">
        <v>1286</v>
      </c>
      <c r="B539" s="7" t="s">
        <v>544</v>
      </c>
      <c r="C539" s="7" t="s">
        <v>331</v>
      </c>
      <c r="D539" s="8">
        <v>72.519719999999992</v>
      </c>
      <c r="E539" s="3">
        <v>6.5784298564593294E-2</v>
      </c>
      <c r="F539" s="7">
        <v>1.7899999999999999E-2</v>
      </c>
      <c r="G539" s="7">
        <v>9.5000000000000001E-2</v>
      </c>
      <c r="H539" s="9">
        <v>10.94232</v>
      </c>
      <c r="I539" s="9">
        <v>0.57999999999999996</v>
      </c>
      <c r="J539" s="1">
        <v>10.335649006080002</v>
      </c>
    </row>
    <row r="540" spans="1:10" x14ac:dyDescent="0.2">
      <c r="A540">
        <v>1312</v>
      </c>
      <c r="B540" s="7" t="s">
        <v>544</v>
      </c>
      <c r="C540" s="7" t="s">
        <v>332</v>
      </c>
      <c r="D540" s="8">
        <v>533.53793999999994</v>
      </c>
      <c r="E540" s="3">
        <v>2.1441152000000002E-2</v>
      </c>
      <c r="F540" s="7">
        <v>7.9000000000000001E-4</v>
      </c>
      <c r="G540" s="7">
        <v>1.2999999999999999E-2</v>
      </c>
      <c r="H540" s="9">
        <v>21.945600000000002</v>
      </c>
      <c r="I540" s="9">
        <v>0.57999999999999996</v>
      </c>
      <c r="J540" s="1">
        <v>9.6560446878720008</v>
      </c>
    </row>
    <row r="541" spans="1:10" x14ac:dyDescent="0.2">
      <c r="A541">
        <v>1293</v>
      </c>
      <c r="B541" s="7" t="s">
        <v>544</v>
      </c>
      <c r="C541" s="7" t="s">
        <v>521</v>
      </c>
      <c r="D541" s="8">
        <v>691.52732999999989</v>
      </c>
      <c r="E541" s="3">
        <v>0.28529280000000001</v>
      </c>
      <c r="F541" s="7">
        <v>7.7999999999999999E-4</v>
      </c>
      <c r="G541" s="7">
        <v>1E-3</v>
      </c>
      <c r="H541" s="9">
        <v>34.503360000000001</v>
      </c>
      <c r="I541" s="9">
        <v>0.6</v>
      </c>
      <c r="J541" s="1">
        <v>18.094464972288002</v>
      </c>
    </row>
    <row r="542" spans="1:10" x14ac:dyDescent="0.2">
      <c r="A542">
        <v>1303</v>
      </c>
      <c r="B542" s="7" t="s">
        <v>544</v>
      </c>
      <c r="C542" s="7" t="s">
        <v>463</v>
      </c>
      <c r="D542" s="8">
        <v>204.86820899999998</v>
      </c>
      <c r="E542" s="3">
        <v>0.49827751199999998</v>
      </c>
      <c r="F542" s="7">
        <v>5.0000000000000001E-4</v>
      </c>
      <c r="G542" s="7">
        <v>3.8000000000000002E-4</v>
      </c>
      <c r="H542" s="9">
        <v>8.3819999999999997</v>
      </c>
      <c r="I542" s="9">
        <v>0.62</v>
      </c>
      <c r="J542" s="1">
        <v>2.6051498864640004</v>
      </c>
    </row>
    <row r="543" spans="1:10" x14ac:dyDescent="0.2">
      <c r="A543">
        <v>1309</v>
      </c>
      <c r="B543" s="7" t="s">
        <v>544</v>
      </c>
      <c r="C543" s="7" t="s">
        <v>337</v>
      </c>
      <c r="D543" s="8">
        <v>1038.5859899999998</v>
      </c>
      <c r="E543" s="3">
        <v>3.054157575757576E-2</v>
      </c>
      <c r="F543" s="7">
        <v>1.5499999999999999E-3</v>
      </c>
      <c r="G543" s="7">
        <v>2.1000000000000001E-2</v>
      </c>
      <c r="H543" s="9">
        <v>26.60904</v>
      </c>
      <c r="I543" s="9">
        <v>0.68</v>
      </c>
      <c r="J543" s="1">
        <v>18.7</v>
      </c>
    </row>
    <row r="544" spans="1:10" x14ac:dyDescent="0.2">
      <c r="A544">
        <v>1316</v>
      </c>
      <c r="B544" s="7" t="s">
        <v>544</v>
      </c>
      <c r="C544" s="7" t="s">
        <v>509</v>
      </c>
      <c r="D544" s="8">
        <v>512.81801999999993</v>
      </c>
      <c r="E544" s="3">
        <v>5.8773847999999997E-2</v>
      </c>
      <c r="F544" s="7">
        <v>3.96E-3</v>
      </c>
      <c r="G544" s="7">
        <v>2.9000000000000001E-2</v>
      </c>
      <c r="H544" s="9">
        <v>16.459199999999999</v>
      </c>
      <c r="I544" s="9">
        <v>0.71</v>
      </c>
      <c r="J544" s="1">
        <v>14.215056989184003</v>
      </c>
    </row>
    <row r="545" spans="1:10" x14ac:dyDescent="0.2">
      <c r="A545">
        <v>1313</v>
      </c>
      <c r="B545" s="7" t="s">
        <v>544</v>
      </c>
      <c r="C545" s="7" t="s">
        <v>451</v>
      </c>
      <c r="D545" s="8">
        <v>372.95855999999998</v>
      </c>
      <c r="E545" s="3">
        <v>0.19263359999999999</v>
      </c>
      <c r="F545" s="7">
        <v>3.3E-4</v>
      </c>
      <c r="G545" s="7">
        <v>7.5000000000000002E-4</v>
      </c>
      <c r="H545" s="9">
        <v>22.28088</v>
      </c>
      <c r="I545" s="9">
        <v>0.72</v>
      </c>
      <c r="J545" s="1">
        <v>9.7976289208320022</v>
      </c>
    </row>
    <row r="546" spans="1:10" x14ac:dyDescent="0.2">
      <c r="A546">
        <v>1288</v>
      </c>
      <c r="B546" s="7" t="s">
        <v>544</v>
      </c>
      <c r="C546" s="7" t="s">
        <v>453</v>
      </c>
      <c r="D546" s="8">
        <v>758.8670699999999</v>
      </c>
      <c r="E546" s="3">
        <v>3.7085846999999998E-2</v>
      </c>
      <c r="F546" s="7">
        <v>2.0999999999999999E-3</v>
      </c>
      <c r="G546" s="7">
        <v>2.5000000000000001E-2</v>
      </c>
      <c r="H546" s="9">
        <v>28.315920000000002</v>
      </c>
      <c r="I546" s="9">
        <v>0.73</v>
      </c>
      <c r="J546" s="1">
        <v>24.324171222528005</v>
      </c>
    </row>
    <row r="547" spans="1:10" x14ac:dyDescent="0.2">
      <c r="A547">
        <v>1301</v>
      </c>
      <c r="B547" s="7" t="s">
        <v>544</v>
      </c>
      <c r="C547" s="7" t="s">
        <v>459</v>
      </c>
      <c r="D547" s="8">
        <v>360.00860999999998</v>
      </c>
      <c r="E547" s="3">
        <v>5.7613593999999997E-2</v>
      </c>
      <c r="F547" s="7">
        <v>3.1800000000000001E-3</v>
      </c>
      <c r="G547" s="7">
        <v>2.5999999999999999E-2</v>
      </c>
      <c r="H547" s="9">
        <v>13.106400000000001</v>
      </c>
      <c r="I547" s="9">
        <v>0.78</v>
      </c>
      <c r="J547" s="1">
        <v>11.128520710656002</v>
      </c>
    </row>
    <row r="548" spans="1:10" x14ac:dyDescent="0.2">
      <c r="A548">
        <v>1285</v>
      </c>
      <c r="B548" s="7" t="s">
        <v>544</v>
      </c>
      <c r="C548" s="7" t="s">
        <v>457</v>
      </c>
      <c r="D548" s="8">
        <v>328.92872999999997</v>
      </c>
      <c r="E548" s="3">
        <v>1.6711168000000001</v>
      </c>
      <c r="F548" s="7">
        <v>8.8000000000000003E-4</v>
      </c>
      <c r="G548" s="7">
        <v>2.5000000000000001E-4</v>
      </c>
      <c r="H548" s="9">
        <v>21.336000000000002</v>
      </c>
      <c r="I548" s="9">
        <v>0.78</v>
      </c>
      <c r="J548" s="1">
        <v>14.101789602816002</v>
      </c>
    </row>
    <row r="549" spans="1:10" x14ac:dyDescent="0.2">
      <c r="A549">
        <v>1310</v>
      </c>
      <c r="B549" s="7" t="s">
        <v>544</v>
      </c>
      <c r="C549" s="7" t="s">
        <v>527</v>
      </c>
      <c r="D549" s="8">
        <v>572.38779</v>
      </c>
      <c r="E549" s="3">
        <v>2.522143E-2</v>
      </c>
      <c r="F549" s="7">
        <v>3.2000000000000003E-4</v>
      </c>
      <c r="G549" s="7">
        <v>6.0000000000000001E-3</v>
      </c>
      <c r="H549" s="9">
        <v>23.378160000000001</v>
      </c>
      <c r="I549" s="9">
        <v>0.78</v>
      </c>
      <c r="J549" s="1">
        <v>11.411689176576001</v>
      </c>
    </row>
    <row r="550" spans="1:10" x14ac:dyDescent="0.2">
      <c r="A550">
        <v>1290</v>
      </c>
      <c r="B550" s="7" t="s">
        <v>544</v>
      </c>
      <c r="C550" s="7" t="s">
        <v>458</v>
      </c>
      <c r="D550" s="8">
        <v>155.39939999999999</v>
      </c>
      <c r="E550" s="3">
        <v>0.110532457</v>
      </c>
      <c r="F550" s="7">
        <v>6.8700000000000002E-3</v>
      </c>
      <c r="G550" s="7">
        <v>3.1E-2</v>
      </c>
      <c r="H550" s="9">
        <v>10.728960000000001</v>
      </c>
      <c r="I550" s="9">
        <v>0.82</v>
      </c>
      <c r="J550" s="1">
        <v>11.751491335680003</v>
      </c>
    </row>
    <row r="551" spans="1:10" x14ac:dyDescent="0.2">
      <c r="A551">
        <v>1306</v>
      </c>
      <c r="B551" s="7" t="s">
        <v>544</v>
      </c>
      <c r="C551" s="7" t="s">
        <v>515</v>
      </c>
      <c r="D551" s="8">
        <v>184.925286</v>
      </c>
      <c r="E551" s="3">
        <v>1.2188787350000001</v>
      </c>
      <c r="F551" s="7">
        <v>5.5999999999999995E-4</v>
      </c>
      <c r="G551" s="7">
        <v>2.3000000000000001E-4</v>
      </c>
      <c r="H551" s="9">
        <v>12.61872</v>
      </c>
      <c r="I551" s="9">
        <v>0.83</v>
      </c>
      <c r="J551" s="1">
        <v>6.5978252559360007</v>
      </c>
    </row>
    <row r="552" spans="1:10" x14ac:dyDescent="0.2">
      <c r="A552">
        <v>1296</v>
      </c>
      <c r="B552" s="7" t="s">
        <v>544</v>
      </c>
      <c r="C552" s="7" t="s">
        <v>449</v>
      </c>
      <c r="D552" s="8">
        <v>424.75835999999998</v>
      </c>
      <c r="E552" s="3">
        <v>7.2258271999999998E-2</v>
      </c>
      <c r="F552" s="7">
        <v>3.0200000000000001E-3</v>
      </c>
      <c r="G552" s="7">
        <v>2.1000000000000001E-2</v>
      </c>
      <c r="H552" s="9">
        <v>21.396960000000004</v>
      </c>
      <c r="I552" s="9">
        <v>0.83</v>
      </c>
      <c r="J552" s="1">
        <v>22.398625654272003</v>
      </c>
    </row>
    <row r="553" spans="1:10" x14ac:dyDescent="0.2">
      <c r="A553">
        <v>1307</v>
      </c>
      <c r="B553" s="7" t="s">
        <v>544</v>
      </c>
      <c r="C553" s="7" t="s">
        <v>518</v>
      </c>
      <c r="D553" s="8">
        <v>422.16836999999998</v>
      </c>
      <c r="E553" s="3">
        <v>0.66809697000000001</v>
      </c>
      <c r="F553" s="7">
        <v>3.5E-4</v>
      </c>
      <c r="G553" s="7">
        <v>2.7E-4</v>
      </c>
      <c r="H553" s="9">
        <v>14.996160000000001</v>
      </c>
      <c r="I553" s="9">
        <v>0.85</v>
      </c>
      <c r="J553" s="1">
        <v>7.3906969605120008</v>
      </c>
    </row>
    <row r="554" spans="1:10" x14ac:dyDescent="0.2">
      <c r="A554">
        <v>1289</v>
      </c>
      <c r="B554" s="7" t="s">
        <v>544</v>
      </c>
      <c r="C554" s="7" t="s">
        <v>519</v>
      </c>
      <c r="D554" s="8">
        <v>42.216836999999998</v>
      </c>
      <c r="E554" s="3">
        <v>1.138104727</v>
      </c>
      <c r="F554" s="7">
        <v>6.0999999999999997E-4</v>
      </c>
      <c r="G554" s="7">
        <v>2.9999999999999997E-4</v>
      </c>
      <c r="H554" s="9">
        <v>8.290560000000001</v>
      </c>
      <c r="I554" s="9">
        <v>0.92</v>
      </c>
      <c r="J554" s="1">
        <v>4.5590123013120003</v>
      </c>
    </row>
    <row r="555" spans="1:10" x14ac:dyDescent="0.2">
      <c r="A555">
        <v>1314</v>
      </c>
      <c r="B555" s="7" t="s">
        <v>544</v>
      </c>
      <c r="C555" s="7" t="s">
        <v>452</v>
      </c>
      <c r="D555" s="8">
        <v>520.58798999999999</v>
      </c>
      <c r="E555" s="3">
        <v>0.35655295799999998</v>
      </c>
      <c r="F555" s="7">
        <v>4.0000000000000002E-4</v>
      </c>
      <c r="G555" s="7">
        <v>6.3000000000000003E-4</v>
      </c>
      <c r="H555" s="9">
        <v>27.218640000000001</v>
      </c>
      <c r="I555" s="9">
        <v>0.93</v>
      </c>
      <c r="J555" s="1">
        <v>18.717435597312004</v>
      </c>
    </row>
    <row r="556" spans="1:10" x14ac:dyDescent="0.2">
      <c r="A556">
        <v>1292</v>
      </c>
      <c r="B556" s="7" t="s">
        <v>544</v>
      </c>
      <c r="C556" s="7" t="s">
        <v>450</v>
      </c>
      <c r="D556" s="8">
        <v>209.012193</v>
      </c>
      <c r="E556" s="3">
        <v>1.8288</v>
      </c>
      <c r="F556" s="7">
        <v>4.4999999999999999E-4</v>
      </c>
      <c r="G556" s="7">
        <v>1.3999999999999999E-4</v>
      </c>
      <c r="H556" s="9">
        <v>13.289280000000002</v>
      </c>
      <c r="I556" s="9">
        <v>0.94</v>
      </c>
      <c r="J556" s="1">
        <v>7.758815966208001</v>
      </c>
    </row>
    <row r="557" spans="1:10" x14ac:dyDescent="0.2">
      <c r="A557">
        <v>1294</v>
      </c>
      <c r="B557" s="7" t="s">
        <v>544</v>
      </c>
      <c r="C557" s="7" t="s">
        <v>335</v>
      </c>
      <c r="D557" s="8">
        <v>725.19719999999995</v>
      </c>
      <c r="E557" s="3">
        <v>2.2285887081339717E-2</v>
      </c>
      <c r="F557" s="7">
        <v>7.2999999999999996E-4</v>
      </c>
      <c r="G557" s="7">
        <v>1.9E-2</v>
      </c>
      <c r="H557" s="9">
        <v>27.553920000000002</v>
      </c>
      <c r="I557" s="9">
        <v>0.96</v>
      </c>
      <c r="J557" s="1">
        <v>24</v>
      </c>
    </row>
    <row r="558" spans="1:10" x14ac:dyDescent="0.2">
      <c r="A558">
        <v>1295</v>
      </c>
      <c r="B558" s="7" t="s">
        <v>544</v>
      </c>
      <c r="C558" s="7" t="s">
        <v>512</v>
      </c>
      <c r="D558" s="8">
        <v>214.96916999999999</v>
      </c>
      <c r="E558" s="3">
        <v>4.2292282830000003</v>
      </c>
      <c r="F558" s="7">
        <v>6.4999999999999997E-4</v>
      </c>
      <c r="G558" s="7">
        <v>9.0000000000000006E-5</v>
      </c>
      <c r="H558" s="9">
        <v>15.118080000000001</v>
      </c>
      <c r="I558" s="9">
        <v>0.97</v>
      </c>
      <c r="J558" s="1">
        <v>10.703768011776001</v>
      </c>
    </row>
    <row r="559" spans="1:10" x14ac:dyDescent="0.2">
      <c r="A559">
        <v>1302</v>
      </c>
      <c r="B559" s="7" t="s">
        <v>544</v>
      </c>
      <c r="C559" s="7" t="s">
        <v>525</v>
      </c>
      <c r="D559" s="8">
        <v>634.54755</v>
      </c>
      <c r="E559" s="3">
        <v>0.53266724799999998</v>
      </c>
      <c r="F559" s="7">
        <v>2.5899999999999999E-3</v>
      </c>
      <c r="G559" s="7">
        <v>3.0000000000000001E-3</v>
      </c>
      <c r="H559" s="9">
        <v>19.629120000000004</v>
      </c>
      <c r="I559" s="9">
        <v>1.02</v>
      </c>
      <c r="J559" s="1">
        <v>24.947141847552004</v>
      </c>
    </row>
    <row r="560" spans="1:10" x14ac:dyDescent="0.2">
      <c r="A560">
        <v>1287</v>
      </c>
      <c r="B560" s="7" t="s">
        <v>544</v>
      </c>
      <c r="C560" s="7" t="s">
        <v>338</v>
      </c>
      <c r="D560" s="8">
        <v>929.80640999999991</v>
      </c>
      <c r="E560" s="3">
        <v>5.8343029999999999E-3</v>
      </c>
      <c r="F560" s="7">
        <v>6.4999999999999997E-4</v>
      </c>
      <c r="G560" s="7">
        <v>7.8E-2</v>
      </c>
      <c r="H560" s="9">
        <v>31.668720000000004</v>
      </c>
      <c r="I560" s="9">
        <v>1.1599999999999999</v>
      </c>
      <c r="J560" s="1">
        <v>35.282790853632008</v>
      </c>
    </row>
    <row r="561" spans="1:10" x14ac:dyDescent="0.2">
      <c r="A561">
        <v>1284</v>
      </c>
      <c r="B561" s="7" t="s">
        <v>544</v>
      </c>
      <c r="C561" s="7" t="s">
        <v>339</v>
      </c>
      <c r="D561" s="8">
        <v>391.08848999999998</v>
      </c>
      <c r="E561" s="3">
        <v>0.168975074</v>
      </c>
      <c r="F561" s="7">
        <v>2.3400000000000001E-3</v>
      </c>
      <c r="G561" s="7">
        <v>1.0999999999999999E-2</v>
      </c>
      <c r="H561" s="9">
        <v>22.86</v>
      </c>
      <c r="I561" s="9">
        <v>1.31</v>
      </c>
      <c r="J561" s="1">
        <v>40.719625399296007</v>
      </c>
    </row>
    <row r="562" spans="1:10" x14ac:dyDescent="0.2">
      <c r="A562">
        <v>1317</v>
      </c>
      <c r="B562" s="7" t="s">
        <v>544</v>
      </c>
      <c r="C562" s="7" t="s">
        <v>336</v>
      </c>
      <c r="D562" s="8">
        <v>997.14614999999992</v>
      </c>
      <c r="E562" s="3">
        <v>4.6163345454545458E-2</v>
      </c>
      <c r="F562" s="7">
        <v>1.6999999999999999E-3</v>
      </c>
      <c r="G562" s="7">
        <v>0.03</v>
      </c>
      <c r="H562" s="9">
        <v>56.967120000000001</v>
      </c>
      <c r="I562" s="9">
        <v>1.34</v>
      </c>
      <c r="J562" s="1">
        <v>125.01887770368002</v>
      </c>
    </row>
    <row r="563" spans="1:10" x14ac:dyDescent="0.2">
      <c r="A563">
        <v>1297</v>
      </c>
      <c r="B563" s="7" t="s">
        <v>544</v>
      </c>
      <c r="C563" s="7" t="s">
        <v>523</v>
      </c>
      <c r="D563" s="8">
        <v>437.70830999999998</v>
      </c>
      <c r="E563" s="3">
        <v>0.103632</v>
      </c>
      <c r="F563" s="7">
        <v>2.2000000000000001E-4</v>
      </c>
      <c r="G563" s="7">
        <v>2E-3</v>
      </c>
      <c r="H563" s="9">
        <v>21.336000000000002</v>
      </c>
      <c r="I563" s="9">
        <v>1.55</v>
      </c>
      <c r="J563" s="1">
        <v>22.058823495168003</v>
      </c>
    </row>
    <row r="564" spans="1:10" x14ac:dyDescent="0.2">
      <c r="A564">
        <v>1299</v>
      </c>
      <c r="B564" s="7" t="s">
        <v>544</v>
      </c>
      <c r="C564" s="7" t="s">
        <v>462</v>
      </c>
      <c r="D564" s="8">
        <v>232.06310399999995</v>
      </c>
      <c r="E564" s="3">
        <v>0.17124218199999999</v>
      </c>
      <c r="F564" s="7">
        <v>1.6199999999999999E-3</v>
      </c>
      <c r="G564" s="7">
        <v>8.9999999999999993E-3</v>
      </c>
      <c r="H564" s="9">
        <v>18.40992</v>
      </c>
      <c r="I564" s="9">
        <v>1.57</v>
      </c>
      <c r="J564" s="1">
        <v>34.659820228608005</v>
      </c>
    </row>
    <row r="565" spans="1:10" x14ac:dyDescent="0.2">
      <c r="A565">
        <v>1327</v>
      </c>
      <c r="B565" s="7" t="s">
        <v>989</v>
      </c>
      <c r="C565" s="7" t="s">
        <v>13</v>
      </c>
      <c r="D565" s="8">
        <v>6682.1741999999995</v>
      </c>
      <c r="E565" s="3">
        <v>1.77030303</v>
      </c>
      <c r="F565" s="7">
        <v>2E-3</v>
      </c>
      <c r="G565" s="7">
        <v>4.8000000000000001E-4</v>
      </c>
      <c r="H565" s="9">
        <v>30.48</v>
      </c>
      <c r="I565" s="9">
        <v>0.70104</v>
      </c>
      <c r="J565" s="1">
        <v>127.4258097</v>
      </c>
    </row>
    <row r="566" spans="1:10" x14ac:dyDescent="0.2">
      <c r="A566">
        <v>1326</v>
      </c>
      <c r="B566" s="7" t="s">
        <v>989</v>
      </c>
      <c r="C566" s="7" t="s">
        <v>10</v>
      </c>
      <c r="D566" s="8">
        <v>12354.252299999998</v>
      </c>
      <c r="E566" s="3">
        <v>5.5418181820000001</v>
      </c>
      <c r="F566" s="7">
        <v>3.0000000000000001E-3</v>
      </c>
      <c r="G566" s="7">
        <v>2.5000000000000001E-4</v>
      </c>
      <c r="H566" s="9">
        <v>37.490400000000001</v>
      </c>
      <c r="I566" s="9">
        <v>0.76200000000000001</v>
      </c>
      <c r="J566" s="1">
        <v>61.589141339999998</v>
      </c>
    </row>
    <row r="567" spans="1:10" x14ac:dyDescent="0.2">
      <c r="A567">
        <v>1320</v>
      </c>
      <c r="B567" s="7" t="s">
        <v>989</v>
      </c>
      <c r="C567" s="7" t="s">
        <v>9</v>
      </c>
      <c r="D567" s="8">
        <v>3781.3853999999997</v>
      </c>
      <c r="E567" s="3">
        <v>4.433454545</v>
      </c>
      <c r="F567" s="7">
        <v>2E-3</v>
      </c>
      <c r="G567" s="7">
        <v>2.5000000000000001E-4</v>
      </c>
      <c r="H567" s="9">
        <v>20.726400000000002</v>
      </c>
      <c r="I567" s="9">
        <v>0.91439999999999999</v>
      </c>
      <c r="J567" s="1">
        <v>99.108963070000001</v>
      </c>
    </row>
    <row r="568" spans="1:10" x14ac:dyDescent="0.2">
      <c r="A568">
        <v>1322</v>
      </c>
      <c r="B568" s="7" t="s">
        <v>989</v>
      </c>
      <c r="C568" s="7" t="s">
        <v>15</v>
      </c>
      <c r="D568" s="8">
        <v>2926.6886999999997</v>
      </c>
      <c r="E568" s="3">
        <v>1.7179636359999999</v>
      </c>
      <c r="F568" s="7">
        <v>1.5E-3</v>
      </c>
      <c r="G568" s="7">
        <v>5.0000000000000001E-4</v>
      </c>
      <c r="H568" s="9">
        <v>40.843200000000003</v>
      </c>
      <c r="I568" s="9">
        <v>0.94488000000000005</v>
      </c>
      <c r="J568" s="1">
        <v>88.914898300000004</v>
      </c>
    </row>
    <row r="569" spans="1:10" x14ac:dyDescent="0.2">
      <c r="A569">
        <v>1324</v>
      </c>
      <c r="B569" s="7" t="s">
        <v>989</v>
      </c>
      <c r="C569" s="7" t="s">
        <v>7</v>
      </c>
      <c r="D569" s="8">
        <v>1253.5551599999999</v>
      </c>
      <c r="E569" s="3">
        <v>5.1459740260000002</v>
      </c>
      <c r="F569" s="7">
        <v>1.5E-3</v>
      </c>
      <c r="G569" s="7">
        <v>2.1000000000000001E-4</v>
      </c>
      <c r="H569" s="9">
        <v>10.667999999999999</v>
      </c>
      <c r="I569" s="9">
        <v>1.18872</v>
      </c>
      <c r="J569" s="1">
        <v>16.56535526</v>
      </c>
    </row>
    <row r="570" spans="1:10" x14ac:dyDescent="0.2">
      <c r="A570">
        <v>1323</v>
      </c>
      <c r="B570" s="7" t="s">
        <v>989</v>
      </c>
      <c r="C570" s="7" t="s">
        <v>12</v>
      </c>
      <c r="D570" s="8">
        <v>1165.4955</v>
      </c>
      <c r="E570" s="3">
        <v>3.048</v>
      </c>
      <c r="F570" s="7">
        <v>1.5E-3</v>
      </c>
      <c r="G570" s="7">
        <v>4.0000000000000002E-4</v>
      </c>
      <c r="H570" s="9">
        <v>14.3256</v>
      </c>
      <c r="I570" s="9">
        <v>1.3411200000000001</v>
      </c>
      <c r="J570" s="1">
        <v>46.156459939999998</v>
      </c>
    </row>
    <row r="571" spans="1:10" x14ac:dyDescent="0.2">
      <c r="A571">
        <v>1321</v>
      </c>
      <c r="B571" s="7" t="s">
        <v>989</v>
      </c>
      <c r="C571" s="7" t="s">
        <v>11</v>
      </c>
      <c r="D571" s="8">
        <v>3833.1851999999999</v>
      </c>
      <c r="E571" s="3">
        <v>5.7812794609999996</v>
      </c>
      <c r="F571" s="7">
        <v>1.2999999999999999E-3</v>
      </c>
      <c r="G571" s="7">
        <v>2.7E-4</v>
      </c>
      <c r="H571" s="9">
        <v>10.972799999999999</v>
      </c>
      <c r="I571" s="9">
        <v>1.9812000000000001</v>
      </c>
      <c r="J571" s="1">
        <v>24.0693196</v>
      </c>
    </row>
    <row r="572" spans="1:10" x14ac:dyDescent="0.2">
      <c r="A572">
        <v>1328</v>
      </c>
      <c r="B572" s="7" t="s">
        <v>989</v>
      </c>
      <c r="C572" s="7" t="s">
        <v>8</v>
      </c>
      <c r="D572" s="8">
        <v>3470.5865999999996</v>
      </c>
      <c r="E572" s="3">
        <v>16.182109090000001</v>
      </c>
      <c r="F572" s="7">
        <v>3.0000000000000001E-3</v>
      </c>
      <c r="G572" s="7">
        <v>2.5000000000000001E-4</v>
      </c>
      <c r="H572" s="9">
        <v>43.586399999999998</v>
      </c>
      <c r="I572" s="9">
        <v>2.2250399999999999</v>
      </c>
      <c r="J572" s="1">
        <v>58.899040909999997</v>
      </c>
    </row>
    <row r="573" spans="1:10" x14ac:dyDescent="0.2">
      <c r="A573">
        <v>1325</v>
      </c>
      <c r="B573" s="7" t="s">
        <v>989</v>
      </c>
      <c r="C573" s="7" t="s">
        <v>14</v>
      </c>
      <c r="D573" s="8">
        <v>549.07787999999994</v>
      </c>
      <c r="E573" s="3">
        <v>2.8817454549999999</v>
      </c>
      <c r="F573" s="7">
        <v>1E-3</v>
      </c>
      <c r="G573" s="7">
        <v>5.0000000000000001E-4</v>
      </c>
      <c r="H573" s="9">
        <v>9.7536000000000005</v>
      </c>
      <c r="I573" s="9">
        <v>2.37744</v>
      </c>
      <c r="J573" s="1">
        <v>36.811900569999999</v>
      </c>
    </row>
    <row r="574" spans="1:10" x14ac:dyDescent="0.2">
      <c r="A574">
        <v>1341</v>
      </c>
      <c r="B574" s="7" t="s">
        <v>533</v>
      </c>
      <c r="C574" s="7" t="s">
        <v>267</v>
      </c>
      <c r="D574" s="8">
        <v>0.75109709999999985</v>
      </c>
      <c r="E574" s="3">
        <v>6.9281998999999997E-2</v>
      </c>
      <c r="F574" s="7">
        <v>1.472E-2</v>
      </c>
      <c r="G574" s="7">
        <v>3.8629999999999998E-2</v>
      </c>
      <c r="H574" s="9">
        <v>4.2</v>
      </c>
      <c r="I574" s="9">
        <v>0.3</v>
      </c>
      <c r="J574" s="1">
        <v>1.3</v>
      </c>
    </row>
    <row r="575" spans="1:10" x14ac:dyDescent="0.2">
      <c r="A575">
        <v>1346</v>
      </c>
      <c r="B575" s="7" t="s">
        <v>533</v>
      </c>
      <c r="C575" s="7" t="s">
        <v>266</v>
      </c>
      <c r="D575" s="8">
        <v>1.2949949999999999</v>
      </c>
      <c r="E575" s="3">
        <v>8.2715847999999995E-2</v>
      </c>
      <c r="F575" s="7">
        <v>1.2670000000000001E-2</v>
      </c>
      <c r="G575" s="7">
        <v>2.785E-2</v>
      </c>
      <c r="H575" s="9">
        <v>4.7</v>
      </c>
      <c r="I575" s="9">
        <v>0.3</v>
      </c>
    </row>
    <row r="576" spans="1:10" x14ac:dyDescent="0.2">
      <c r="A576">
        <v>1340</v>
      </c>
      <c r="B576" s="7" t="s">
        <v>533</v>
      </c>
      <c r="C576" s="7" t="s">
        <v>444</v>
      </c>
      <c r="D576" s="8">
        <v>2.6158899</v>
      </c>
      <c r="E576" s="3">
        <v>0.14144084500000001</v>
      </c>
      <c r="F576" s="7">
        <v>9.1000000000000004E-3</v>
      </c>
      <c r="G576" s="7">
        <v>1.3429999999999999E-2</v>
      </c>
      <c r="H576" s="9">
        <f>21.5*0.3048</f>
        <v>6.5532000000000004</v>
      </c>
      <c r="I576" s="9">
        <v>0.34</v>
      </c>
      <c r="J576" s="1">
        <f>54*0.3048^3</f>
        <v>1.5291097159680003</v>
      </c>
    </row>
    <row r="577" spans="1:10" x14ac:dyDescent="0.2">
      <c r="A577">
        <v>1348</v>
      </c>
      <c r="B577" s="7" t="s">
        <v>533</v>
      </c>
      <c r="C577" s="7" t="s">
        <v>43</v>
      </c>
      <c r="D577" s="8">
        <v>2.848989</v>
      </c>
      <c r="E577" s="3">
        <v>0.12062678731947028</v>
      </c>
      <c r="F577" s="7">
        <v>7.8000000000000005E-3</v>
      </c>
      <c r="G577" s="7">
        <v>1.5169999999999999E-2</v>
      </c>
      <c r="H577" s="9">
        <v>4.5110400000000004</v>
      </c>
      <c r="I577" s="9">
        <v>0.38709600000000005</v>
      </c>
      <c r="J577" s="1">
        <v>1.4724760227840001</v>
      </c>
    </row>
    <row r="578" spans="1:10" x14ac:dyDescent="0.2">
      <c r="A578">
        <v>1358</v>
      </c>
      <c r="B578" s="7" t="s">
        <v>533</v>
      </c>
      <c r="C578" s="7" t="s">
        <v>437</v>
      </c>
      <c r="D578" s="8">
        <v>3.8331851999999995</v>
      </c>
      <c r="E578" s="3">
        <v>0.13074007700000001</v>
      </c>
      <c r="F578" s="7">
        <v>6.7000000000000002E-3</v>
      </c>
      <c r="G578" s="7">
        <v>1.4200000000000001E-2</v>
      </c>
      <c r="H578" s="9">
        <f>19*0.3048</f>
        <v>5.7911999999999999</v>
      </c>
      <c r="I578" s="9">
        <v>0.46</v>
      </c>
      <c r="J578" s="1">
        <f>98*0.3048^3</f>
        <v>2.7750509660160003</v>
      </c>
    </row>
    <row r="579" spans="1:10" x14ac:dyDescent="0.2">
      <c r="A579">
        <v>1349</v>
      </c>
      <c r="B579" s="7" t="s">
        <v>533</v>
      </c>
      <c r="C579" s="7" t="s">
        <v>256</v>
      </c>
      <c r="D579" s="8">
        <v>4.9209809999999994</v>
      </c>
      <c r="E579" s="3">
        <v>0.114722753</v>
      </c>
      <c r="F579" s="7">
        <v>1.98E-3</v>
      </c>
      <c r="G579" s="7">
        <v>5.2300000000000003E-3</v>
      </c>
      <c r="H579" s="9">
        <v>5.2</v>
      </c>
      <c r="I579" s="9">
        <v>0.5</v>
      </c>
    </row>
    <row r="580" spans="1:10" x14ac:dyDescent="0.2">
      <c r="A580">
        <v>1376</v>
      </c>
      <c r="B580" s="7" t="s">
        <v>533</v>
      </c>
      <c r="C580" s="7" t="s">
        <v>270</v>
      </c>
      <c r="D580" s="8">
        <v>1.3726947</v>
      </c>
      <c r="E580" s="3">
        <v>0.232110805</v>
      </c>
      <c r="F580" s="7">
        <v>3.9699999999999999E-2</v>
      </c>
      <c r="G580" s="7">
        <v>5.1830000000000001E-2</v>
      </c>
      <c r="H580" s="9">
        <v>7.6</v>
      </c>
      <c r="I580" s="9">
        <v>0.5</v>
      </c>
      <c r="J580" s="1">
        <v>5.4</v>
      </c>
    </row>
    <row r="581" spans="1:10" x14ac:dyDescent="0.2">
      <c r="A581">
        <v>1351</v>
      </c>
      <c r="B581" s="7" t="s">
        <v>533</v>
      </c>
      <c r="C581" s="7" t="s">
        <v>35</v>
      </c>
      <c r="D581" s="8">
        <v>2.6935895999999997</v>
      </c>
      <c r="E581" s="3">
        <v>7.3193825042881661E-2</v>
      </c>
      <c r="F581" s="7">
        <v>2.5000000000000001E-3</v>
      </c>
      <c r="G581" s="7">
        <v>1.06E-2</v>
      </c>
      <c r="H581" s="9">
        <v>4.7244000000000002</v>
      </c>
      <c r="I581" s="9">
        <v>0.51206399999999996</v>
      </c>
      <c r="J581" s="1">
        <v>1.8122781818880003</v>
      </c>
    </row>
    <row r="582" spans="1:10" x14ac:dyDescent="0.2">
      <c r="A582">
        <v>1374</v>
      </c>
      <c r="B582" s="7" t="s">
        <v>533</v>
      </c>
      <c r="C582" s="7" t="s">
        <v>269</v>
      </c>
      <c r="D582" s="8">
        <v>2.6158899</v>
      </c>
      <c r="E582" s="3">
        <v>0.19740896099999999</v>
      </c>
      <c r="F582" s="7">
        <v>2.6589999999999999E-2</v>
      </c>
      <c r="G582" s="7">
        <v>4.8980000000000003E-2</v>
      </c>
      <c r="H582" s="9">
        <v>6.3</v>
      </c>
      <c r="I582" s="9">
        <v>0.6</v>
      </c>
      <c r="J582" s="1">
        <v>7.9</v>
      </c>
    </row>
    <row r="583" spans="1:10" x14ac:dyDescent="0.2">
      <c r="A583">
        <v>1352</v>
      </c>
      <c r="B583" s="7" t="s">
        <v>533</v>
      </c>
      <c r="C583" s="7" t="s">
        <v>271</v>
      </c>
      <c r="D583" s="8">
        <v>1.4244945</v>
      </c>
      <c r="E583" s="3">
        <v>0.19328004900000001</v>
      </c>
      <c r="F583" s="7">
        <v>5.042E-2</v>
      </c>
      <c r="G583" s="7">
        <v>9.486E-2</v>
      </c>
      <c r="H583" s="9">
        <v>12.1</v>
      </c>
      <c r="I583" s="9">
        <v>0.6</v>
      </c>
      <c r="J583" s="1">
        <v>20.100000000000001</v>
      </c>
    </row>
    <row r="584" spans="1:10" x14ac:dyDescent="0.2">
      <c r="A584">
        <v>1360</v>
      </c>
      <c r="B584" s="7" t="s">
        <v>533</v>
      </c>
      <c r="C584" s="7" t="s">
        <v>263</v>
      </c>
      <c r="D584" s="8">
        <v>14.452144199999999</v>
      </c>
      <c r="E584" s="3">
        <v>9.6329930999999994E-2</v>
      </c>
      <c r="F584" s="7">
        <v>6.4099999999999999E-3</v>
      </c>
      <c r="G584" s="7">
        <v>2.8230000000000002E-2</v>
      </c>
      <c r="H584" s="9">
        <v>9.4</v>
      </c>
      <c r="I584" s="9">
        <v>0.7</v>
      </c>
      <c r="J584" s="1">
        <v>9.1</v>
      </c>
    </row>
    <row r="585" spans="1:10" x14ac:dyDescent="0.2">
      <c r="A585">
        <v>1373</v>
      </c>
      <c r="B585" s="7" t="s">
        <v>533</v>
      </c>
      <c r="C585" s="7" t="s">
        <v>262</v>
      </c>
      <c r="D585" s="8">
        <v>12.846350399999999</v>
      </c>
      <c r="E585" s="3">
        <v>5.8289718999999997E-2</v>
      </c>
      <c r="F585" s="7">
        <v>5.6800000000000002E-3</v>
      </c>
      <c r="G585" s="7">
        <v>4.1340000000000002E-2</v>
      </c>
      <c r="H585" s="9">
        <v>10.199999999999999</v>
      </c>
      <c r="I585" s="9">
        <v>0.7</v>
      </c>
    </row>
    <row r="586" spans="1:10" x14ac:dyDescent="0.2">
      <c r="A586">
        <v>1359</v>
      </c>
      <c r="B586" s="7" t="s">
        <v>533</v>
      </c>
      <c r="C586" s="7" t="s">
        <v>268</v>
      </c>
      <c r="D586" s="8">
        <v>9.8937617999999983</v>
      </c>
      <c r="E586" s="3">
        <v>9.6295359999999997E-2</v>
      </c>
      <c r="F586" s="7">
        <v>1.6320000000000001E-2</v>
      </c>
      <c r="G586" s="7">
        <v>7.1900000000000006E-2</v>
      </c>
      <c r="H586" s="9">
        <v>14.4</v>
      </c>
      <c r="I586" s="9">
        <v>0.7</v>
      </c>
    </row>
    <row r="587" spans="1:10" x14ac:dyDescent="0.2">
      <c r="A587">
        <v>1368</v>
      </c>
      <c r="B587" s="7" t="s">
        <v>533</v>
      </c>
      <c r="C587" s="7" t="s">
        <v>251</v>
      </c>
      <c r="D587" s="8">
        <v>12.924050099999999</v>
      </c>
      <c r="E587" s="3">
        <v>0.119899355</v>
      </c>
      <c r="F587" s="7">
        <v>1.3699999999999999E-3</v>
      </c>
      <c r="G587" s="7">
        <v>5.5399999999999998E-3</v>
      </c>
      <c r="H587" s="9">
        <v>9.6</v>
      </c>
      <c r="I587" s="9">
        <v>0.8</v>
      </c>
      <c r="J587" s="1">
        <v>9.4</v>
      </c>
    </row>
    <row r="588" spans="1:10" x14ac:dyDescent="0.2">
      <c r="A588">
        <v>1353</v>
      </c>
      <c r="B588" s="7" t="s">
        <v>533</v>
      </c>
      <c r="C588" s="7" t="s">
        <v>254</v>
      </c>
      <c r="D588" s="8">
        <v>20.331421499999998</v>
      </c>
      <c r="E588" s="3">
        <v>5.8826284E-2</v>
      </c>
      <c r="F588" s="7">
        <v>1.57E-3</v>
      </c>
      <c r="G588" s="7">
        <v>1.294E-2</v>
      </c>
      <c r="H588" s="9">
        <v>12.1</v>
      </c>
      <c r="I588" s="9">
        <v>0.8</v>
      </c>
      <c r="J588" s="1">
        <v>5</v>
      </c>
    </row>
    <row r="589" spans="1:10" x14ac:dyDescent="0.2">
      <c r="A589">
        <v>1342</v>
      </c>
      <c r="B589" s="7" t="s">
        <v>533</v>
      </c>
      <c r="C589" s="7" t="s">
        <v>39</v>
      </c>
      <c r="D589" s="8">
        <v>8.1066686999999984</v>
      </c>
      <c r="E589" s="3">
        <v>0.2467843234927844</v>
      </c>
      <c r="F589" s="7">
        <v>5.8999999999999999E-3</v>
      </c>
      <c r="G589" s="7">
        <v>1.2410000000000001E-2</v>
      </c>
      <c r="H589" s="9">
        <v>6.6446400000000008</v>
      </c>
      <c r="I589" s="9">
        <v>0.85648800000000003</v>
      </c>
      <c r="J589" s="1">
        <v>5.7200030115840006</v>
      </c>
    </row>
    <row r="590" spans="1:10" x14ac:dyDescent="0.2">
      <c r="A590">
        <v>1372</v>
      </c>
      <c r="B590" s="7" t="s">
        <v>533</v>
      </c>
      <c r="C590" s="7" t="s">
        <v>464</v>
      </c>
      <c r="D590" s="8">
        <v>10.9556577</v>
      </c>
      <c r="E590" s="3">
        <v>0.13763889800000001</v>
      </c>
      <c r="F590" s="7">
        <v>1.8E-3</v>
      </c>
      <c r="G590" s="7">
        <v>7.0299999999999998E-3</v>
      </c>
      <c r="H590" s="9">
        <f>29.2*0.3048</f>
        <v>8.9001599999999996</v>
      </c>
      <c r="I590" s="9">
        <v>0.89</v>
      </c>
      <c r="J590" s="1">
        <v>7.0792116480000011</v>
      </c>
    </row>
    <row r="591" spans="1:10" x14ac:dyDescent="0.2">
      <c r="A591">
        <v>1354</v>
      </c>
      <c r="B591" s="7" t="s">
        <v>533</v>
      </c>
      <c r="C591" s="7" t="s">
        <v>257</v>
      </c>
      <c r="D591" s="8">
        <v>101.00961</v>
      </c>
      <c r="E591" s="3">
        <v>0.13027917</v>
      </c>
      <c r="F591" s="7">
        <v>2.7299999999999998E-3</v>
      </c>
      <c r="G591" s="7">
        <v>1.1429999999999999E-2</v>
      </c>
      <c r="H591" s="9">
        <v>12.8</v>
      </c>
      <c r="I591" s="9">
        <v>0.9</v>
      </c>
    </row>
    <row r="592" spans="1:10" x14ac:dyDescent="0.2">
      <c r="A592">
        <v>1366</v>
      </c>
      <c r="B592" s="7" t="s">
        <v>533</v>
      </c>
      <c r="C592" s="7" t="s">
        <v>445</v>
      </c>
      <c r="D592" s="8">
        <v>29.784884999999999</v>
      </c>
      <c r="E592" s="3">
        <v>8.5476483000000006E-2</v>
      </c>
      <c r="F592" s="7">
        <v>6.4999999999999997E-3</v>
      </c>
      <c r="G592" s="7">
        <v>4.1439999999999998E-2</v>
      </c>
      <c r="H592" s="9">
        <v>16.73</v>
      </c>
      <c r="I592" s="9">
        <v>0.9</v>
      </c>
      <c r="J592" s="1">
        <f>920*0.3048^3</f>
        <v>26.051498864640003</v>
      </c>
    </row>
    <row r="593" spans="1:10" x14ac:dyDescent="0.2">
      <c r="A593">
        <v>1361</v>
      </c>
      <c r="B593" s="7" t="s">
        <v>533</v>
      </c>
      <c r="C593" s="7" t="s">
        <v>447</v>
      </c>
      <c r="D593" s="8">
        <v>74.85071099999999</v>
      </c>
      <c r="E593" s="3">
        <v>1.9726233999999999E-2</v>
      </c>
      <c r="F593" s="7">
        <v>2.9999999999999997E-4</v>
      </c>
      <c r="G593" s="7">
        <v>8.3999999999999995E-3</v>
      </c>
      <c r="H593" s="9">
        <f>45.9*0.3048</f>
        <v>13.990320000000001</v>
      </c>
      <c r="I593" s="9">
        <v>0.91</v>
      </c>
      <c r="J593" s="1">
        <f>139*0.3048^3</f>
        <v>3.9360416762880006</v>
      </c>
    </row>
    <row r="594" spans="1:10" x14ac:dyDescent="0.2">
      <c r="A594">
        <v>1357</v>
      </c>
      <c r="B594" s="7" t="s">
        <v>533</v>
      </c>
      <c r="C594" s="7" t="s">
        <v>434</v>
      </c>
      <c r="D594" s="8">
        <v>49.468809</v>
      </c>
      <c r="E594" s="3">
        <v>4.0804020000000003E-2</v>
      </c>
      <c r="F594" s="7">
        <v>3.0999999999999999E-3</v>
      </c>
      <c r="G594" s="7">
        <v>4.505E-2</v>
      </c>
      <c r="H594" s="9">
        <f>37.3*0.3048</f>
        <v>11.36904</v>
      </c>
      <c r="I594" s="9">
        <v>0.98</v>
      </c>
      <c r="J594" s="1">
        <f>500*0.3048^3</f>
        <v>14.158423296000002</v>
      </c>
    </row>
    <row r="595" spans="1:10" x14ac:dyDescent="0.2">
      <c r="A595">
        <v>1371</v>
      </c>
      <c r="B595" s="7" t="s">
        <v>533</v>
      </c>
      <c r="C595" s="7" t="s">
        <v>51</v>
      </c>
      <c r="D595" s="8">
        <v>14.1154455</v>
      </c>
      <c r="E595" s="3">
        <v>0.16257187956737801</v>
      </c>
      <c r="F595" s="7">
        <v>5.1000000000000004E-3</v>
      </c>
      <c r="G595" s="7">
        <v>1.866E-2</v>
      </c>
      <c r="H595" s="9">
        <v>10.515600000000001</v>
      </c>
      <c r="I595" s="9">
        <v>0.98145600000000011</v>
      </c>
      <c r="J595" s="1">
        <v>16.706939489280003</v>
      </c>
    </row>
    <row r="596" spans="1:10" x14ac:dyDescent="0.2">
      <c r="A596">
        <v>1370</v>
      </c>
      <c r="B596" s="7" t="s">
        <v>533</v>
      </c>
      <c r="C596" s="7" t="s">
        <v>247</v>
      </c>
      <c r="D596" s="8">
        <v>69.670730999999989</v>
      </c>
      <c r="E596" s="3">
        <v>1.7465723999999998E-2</v>
      </c>
      <c r="F596" s="7">
        <v>1E-4</v>
      </c>
      <c r="G596" s="7">
        <v>3.47E-3</v>
      </c>
      <c r="H596" s="9">
        <v>10.8</v>
      </c>
      <c r="I596" s="9">
        <v>1</v>
      </c>
    </row>
    <row r="597" spans="1:10" x14ac:dyDescent="0.2">
      <c r="A597">
        <v>1356</v>
      </c>
      <c r="B597" s="7" t="s">
        <v>533</v>
      </c>
      <c r="C597" s="7" t="s">
        <v>260</v>
      </c>
      <c r="D597" s="8">
        <v>10.411759799999999</v>
      </c>
      <c r="E597" s="3">
        <v>0.124245541</v>
      </c>
      <c r="F597" s="7">
        <v>5.9800000000000001E-3</v>
      </c>
      <c r="G597" s="7">
        <v>2.9170000000000001E-2</v>
      </c>
      <c r="H597" s="9">
        <v>10.8</v>
      </c>
      <c r="I597" s="9">
        <v>1</v>
      </c>
      <c r="J597" s="1">
        <v>11</v>
      </c>
    </row>
    <row r="598" spans="1:10" x14ac:dyDescent="0.2">
      <c r="A598">
        <v>1364</v>
      </c>
      <c r="B598" s="7" t="s">
        <v>533</v>
      </c>
      <c r="C598" s="7" t="s">
        <v>252</v>
      </c>
      <c r="D598" s="8">
        <v>53.612792999999996</v>
      </c>
      <c r="E598" s="3">
        <v>2.4196021000000002E-2</v>
      </c>
      <c r="F598" s="7">
        <v>1.4599999999999999E-3</v>
      </c>
      <c r="G598" s="7">
        <v>3.6569999999999998E-2</v>
      </c>
      <c r="H598" s="9">
        <v>17.899999999999999</v>
      </c>
      <c r="I598" s="9">
        <v>1</v>
      </c>
    </row>
    <row r="599" spans="1:10" x14ac:dyDescent="0.2">
      <c r="A599">
        <v>1343</v>
      </c>
      <c r="B599" s="7" t="s">
        <v>533</v>
      </c>
      <c r="C599" s="7" t="s">
        <v>265</v>
      </c>
      <c r="D599" s="8">
        <v>81.32568599999999</v>
      </c>
      <c r="E599" s="3">
        <v>7.5008489999999997E-2</v>
      </c>
      <c r="F599" s="7">
        <v>7.5100000000000002E-3</v>
      </c>
      <c r="G599" s="7">
        <v>6.0679999999999998E-2</v>
      </c>
      <c r="H599" s="9">
        <v>21</v>
      </c>
      <c r="I599" s="9">
        <v>1</v>
      </c>
    </row>
    <row r="600" spans="1:10" x14ac:dyDescent="0.2">
      <c r="A600">
        <v>1345</v>
      </c>
      <c r="B600" s="7" t="s">
        <v>533</v>
      </c>
      <c r="C600" s="7" t="s">
        <v>264</v>
      </c>
      <c r="D600" s="8">
        <v>20.745819899999997</v>
      </c>
      <c r="E600" s="3">
        <v>8.0596081999999999E-2</v>
      </c>
      <c r="F600" s="7">
        <v>7.3499999999999998E-3</v>
      </c>
      <c r="G600" s="7">
        <v>5.527E-2</v>
      </c>
      <c r="H600" s="9">
        <v>25.9</v>
      </c>
      <c r="I600" s="9">
        <v>1</v>
      </c>
    </row>
    <row r="601" spans="1:10" x14ac:dyDescent="0.2">
      <c r="A601">
        <v>1375</v>
      </c>
      <c r="B601" s="7" t="s">
        <v>533</v>
      </c>
      <c r="C601" s="7" t="s">
        <v>259</v>
      </c>
      <c r="D601" s="8">
        <v>56.461781999999999</v>
      </c>
      <c r="E601" s="3">
        <v>6.6496599000000003E-2</v>
      </c>
      <c r="F601" s="7">
        <v>3.9100000000000003E-3</v>
      </c>
      <c r="G601" s="7">
        <v>3.9199999999999999E-2</v>
      </c>
      <c r="H601" s="9">
        <v>17.2</v>
      </c>
      <c r="I601" s="9">
        <v>1.1000000000000001</v>
      </c>
      <c r="J601" s="1">
        <v>25.8</v>
      </c>
    </row>
    <row r="602" spans="1:10" x14ac:dyDescent="0.2">
      <c r="A602">
        <v>1377</v>
      </c>
      <c r="B602" s="7" t="s">
        <v>533</v>
      </c>
      <c r="C602" s="7" t="s">
        <v>261</v>
      </c>
      <c r="D602" s="8">
        <v>79.512692999999999</v>
      </c>
      <c r="E602" s="3">
        <v>5.5267703000000001E-2</v>
      </c>
      <c r="F602" s="7">
        <v>4.96E-3</v>
      </c>
      <c r="G602" s="7">
        <v>5.9830000000000001E-2</v>
      </c>
      <c r="H602" s="9">
        <v>19.3</v>
      </c>
      <c r="I602" s="9">
        <v>1.1000000000000001</v>
      </c>
      <c r="J602" s="1">
        <v>35.4</v>
      </c>
    </row>
    <row r="603" spans="1:10" x14ac:dyDescent="0.2">
      <c r="A603">
        <v>1338</v>
      </c>
      <c r="B603" s="7" t="s">
        <v>533</v>
      </c>
      <c r="C603" s="7" t="s">
        <v>448</v>
      </c>
      <c r="D603" s="8">
        <v>101.527608</v>
      </c>
      <c r="E603" s="3">
        <v>8.082113840065186E-2</v>
      </c>
      <c r="F603" s="7">
        <v>1.7000000000000001E-3</v>
      </c>
      <c r="G603" s="7">
        <v>1.5619999999999998E-2</v>
      </c>
      <c r="H603" s="9">
        <v>15.910560000000002</v>
      </c>
      <c r="I603" s="9">
        <v>1.2252959999999999</v>
      </c>
      <c r="J603" s="1">
        <v>19.510307301888002</v>
      </c>
    </row>
    <row r="604" spans="1:10" x14ac:dyDescent="0.2">
      <c r="A604">
        <v>1339</v>
      </c>
      <c r="B604" s="7" t="s">
        <v>533</v>
      </c>
      <c r="C604" s="7" t="s">
        <v>255</v>
      </c>
      <c r="D604" s="8">
        <v>46.878819</v>
      </c>
      <c r="E604" s="3">
        <v>0.26426767699999998</v>
      </c>
      <c r="F604" s="7">
        <v>1.6100000000000001E-3</v>
      </c>
      <c r="G604" s="7">
        <v>4.7999999999999996E-3</v>
      </c>
      <c r="H604" s="9">
        <v>13.1</v>
      </c>
      <c r="I604" s="9">
        <v>1.3</v>
      </c>
    </row>
    <row r="605" spans="1:10" x14ac:dyDescent="0.2">
      <c r="A605">
        <v>1367</v>
      </c>
      <c r="B605" s="7" t="s">
        <v>533</v>
      </c>
      <c r="C605" s="7" t="s">
        <v>253</v>
      </c>
      <c r="D605" s="8">
        <v>229.99111199999999</v>
      </c>
      <c r="E605" s="3">
        <v>2.6499761E-2</v>
      </c>
      <c r="F605" s="7">
        <v>1.49E-3</v>
      </c>
      <c r="G605" s="7">
        <v>4.4299999999999999E-2</v>
      </c>
      <c r="H605" s="9">
        <v>29.7</v>
      </c>
      <c r="I605" s="9">
        <v>1.3</v>
      </c>
      <c r="J605" s="1">
        <v>45.6</v>
      </c>
    </row>
    <row r="606" spans="1:10" x14ac:dyDescent="0.2">
      <c r="A606">
        <v>1363</v>
      </c>
      <c r="B606" s="7" t="s">
        <v>533</v>
      </c>
      <c r="C606" s="7" t="s">
        <v>341</v>
      </c>
      <c r="D606" s="8">
        <v>57.238779000000001</v>
      </c>
      <c r="E606" s="3">
        <v>0.10388321447833647</v>
      </c>
      <c r="F606" s="7">
        <v>1.9E-3</v>
      </c>
      <c r="G606" s="7">
        <v>1.5169999999999999E-2</v>
      </c>
      <c r="H606" s="9">
        <v>13.929360000000001</v>
      </c>
      <c r="I606" s="9">
        <v>1.3685520000000002</v>
      </c>
      <c r="J606" s="1">
        <v>17.839613352960004</v>
      </c>
    </row>
    <row r="607" spans="1:10" x14ac:dyDescent="0.2">
      <c r="A607">
        <v>1390</v>
      </c>
      <c r="B607" s="7" t="s">
        <v>533</v>
      </c>
      <c r="C607" s="7" t="s">
        <v>711</v>
      </c>
      <c r="D607" s="8">
        <v>499.86806999999993</v>
      </c>
      <c r="E607" s="3">
        <v>3.2782962431203648E-2</v>
      </c>
      <c r="F607" s="7">
        <v>1.1000000000000001E-3</v>
      </c>
      <c r="G607" s="7">
        <v>2.7859999999999999E-2</v>
      </c>
      <c r="H607" s="9">
        <v>43.43</v>
      </c>
      <c r="I607" s="9">
        <v>1.37</v>
      </c>
      <c r="J607" s="1">
        <v>70.510000000000005</v>
      </c>
    </row>
    <row r="608" spans="1:10" x14ac:dyDescent="0.2">
      <c r="A608">
        <v>1347</v>
      </c>
      <c r="B608" s="7" t="s">
        <v>533</v>
      </c>
      <c r="C608" s="7" t="s">
        <v>725</v>
      </c>
      <c r="D608" s="8">
        <v>252.78302399999995</v>
      </c>
      <c r="E608" s="3">
        <v>0.10124475500000001</v>
      </c>
      <c r="F608" s="7">
        <v>5.0000000000000001E-4</v>
      </c>
      <c r="G608" s="7">
        <v>4.1599999999999996E-3</v>
      </c>
      <c r="H608" s="9">
        <v>33.314639999999997</v>
      </c>
      <c r="I608" s="9">
        <v>1.389888</v>
      </c>
      <c r="J608" s="1">
        <v>34.546552839999997</v>
      </c>
    </row>
    <row r="609" spans="1:10" x14ac:dyDescent="0.2">
      <c r="A609">
        <v>1378</v>
      </c>
      <c r="B609" s="7" t="s">
        <v>533</v>
      </c>
      <c r="C609" s="7" t="s">
        <v>258</v>
      </c>
      <c r="D609" s="8">
        <v>380.72852999999998</v>
      </c>
      <c r="E609" s="3">
        <v>5.5936303E-2</v>
      </c>
      <c r="F609" s="7">
        <v>3.3300000000000001E-3</v>
      </c>
      <c r="G609" s="7">
        <v>5.4120000000000001E-2</v>
      </c>
      <c r="H609" s="9">
        <v>38.5</v>
      </c>
      <c r="I609" s="9">
        <v>1.5</v>
      </c>
      <c r="J609" s="1">
        <v>82.7</v>
      </c>
    </row>
    <row r="610" spans="1:10" x14ac:dyDescent="0.2">
      <c r="A610">
        <v>1350</v>
      </c>
      <c r="B610" s="7" t="s">
        <v>533</v>
      </c>
      <c r="C610" s="7" t="s">
        <v>248</v>
      </c>
      <c r="D610" s="8">
        <v>1774.1431499999999</v>
      </c>
      <c r="E610" s="3">
        <v>8.9133700000000003E-3</v>
      </c>
      <c r="F610" s="7">
        <v>5.8E-4</v>
      </c>
      <c r="G610" s="7">
        <v>7.4929999999999997E-2</v>
      </c>
      <c r="H610" s="9">
        <v>96</v>
      </c>
      <c r="I610" s="9">
        <v>1.9</v>
      </c>
      <c r="J610" s="1">
        <v>300.2</v>
      </c>
    </row>
    <row r="611" spans="1:10" x14ac:dyDescent="0.2">
      <c r="A611">
        <v>1365</v>
      </c>
      <c r="B611" s="7" t="s">
        <v>533</v>
      </c>
      <c r="C611" s="7" t="s">
        <v>41</v>
      </c>
      <c r="D611" s="8">
        <v>196.062243</v>
      </c>
      <c r="E611" s="3">
        <v>0.13223427331887203</v>
      </c>
      <c r="F611" s="7">
        <v>1.5E-3</v>
      </c>
      <c r="G611" s="7">
        <v>1.383E-2</v>
      </c>
      <c r="H611" s="9">
        <v>30.0228</v>
      </c>
      <c r="I611" s="9">
        <v>2.0116800000000001</v>
      </c>
      <c r="J611" s="1">
        <v>59.18220937728001</v>
      </c>
    </row>
    <row r="612" spans="1:10" x14ac:dyDescent="0.2">
      <c r="A612">
        <v>1344</v>
      </c>
      <c r="B612" s="7" t="s">
        <v>533</v>
      </c>
      <c r="C612" s="7" t="s">
        <v>250</v>
      </c>
      <c r="D612" s="8">
        <v>230.50910999999999</v>
      </c>
      <c r="E612" s="3">
        <v>4.5236223999999998E-2</v>
      </c>
      <c r="F612" s="7">
        <v>1.1100000000000001E-3</v>
      </c>
      <c r="G612" s="7">
        <v>3.1230000000000001E-2</v>
      </c>
      <c r="H612" s="9">
        <v>21.9</v>
      </c>
      <c r="I612" s="9">
        <v>2.1</v>
      </c>
      <c r="J612" s="1">
        <v>77.3</v>
      </c>
    </row>
    <row r="613" spans="1:10" x14ac:dyDescent="0.2">
      <c r="A613">
        <v>1369</v>
      </c>
      <c r="B613" s="7" t="s">
        <v>533</v>
      </c>
      <c r="C613" s="7" t="s">
        <v>327</v>
      </c>
      <c r="D613" s="8">
        <v>404.03843999999998</v>
      </c>
      <c r="E613" s="3">
        <v>9.3870350431691216E-2</v>
      </c>
      <c r="F613" s="7">
        <v>1.1999999999999999E-3</v>
      </c>
      <c r="G613" s="7">
        <v>1.7899999999999999E-2</v>
      </c>
      <c r="H613" s="9">
        <v>27.218640000000001</v>
      </c>
      <c r="I613" s="9">
        <v>2.310384</v>
      </c>
      <c r="J613" s="1">
        <v>59.46537784320001</v>
      </c>
    </row>
    <row r="614" spans="1:10" x14ac:dyDescent="0.2">
      <c r="A614">
        <v>1355</v>
      </c>
      <c r="B614" s="7" t="s">
        <v>533</v>
      </c>
      <c r="C614" s="7" t="s">
        <v>326</v>
      </c>
      <c r="D614" s="8">
        <v>1390.8246299999998</v>
      </c>
      <c r="E614" s="3">
        <v>2.8669773190779305E-2</v>
      </c>
      <c r="F614" s="7">
        <v>2.9999999999999997E-4</v>
      </c>
      <c r="G614" s="7">
        <v>1.4710000000000001E-2</v>
      </c>
      <c r="H614" s="9">
        <v>75.590400000000002</v>
      </c>
      <c r="I614" s="9">
        <v>2.319528</v>
      </c>
      <c r="J614" s="1">
        <v>291.66351989760005</v>
      </c>
    </row>
    <row r="615" spans="1:10" x14ac:dyDescent="0.2">
      <c r="A615">
        <v>1391</v>
      </c>
      <c r="B615" s="7" t="s">
        <v>533</v>
      </c>
      <c r="C615" s="7" t="s">
        <v>712</v>
      </c>
      <c r="D615" s="8">
        <v>1061.8959</v>
      </c>
      <c r="E615" s="3">
        <v>0.70995670995671012</v>
      </c>
      <c r="F615" s="7">
        <v>1E-4</v>
      </c>
      <c r="G615" s="7">
        <v>2.0999999999999998E-4</v>
      </c>
      <c r="H615" s="9">
        <v>37</v>
      </c>
      <c r="I615" s="9">
        <v>2.46</v>
      </c>
      <c r="J615" s="1">
        <v>54.65</v>
      </c>
    </row>
    <row r="616" spans="1:10" x14ac:dyDescent="0.2">
      <c r="A616">
        <v>1362</v>
      </c>
      <c r="B616" s="7" t="s">
        <v>533</v>
      </c>
      <c r="C616" s="7" t="s">
        <v>249</v>
      </c>
      <c r="D616" s="8">
        <v>1002.3261299999999</v>
      </c>
      <c r="E616" s="3">
        <v>3.7836845000000001E-2</v>
      </c>
      <c r="F616" s="7">
        <v>6.4000000000000005E-4</v>
      </c>
      <c r="G616" s="7">
        <v>3.7929999999999998E-2</v>
      </c>
      <c r="H616" s="9">
        <v>63.8</v>
      </c>
      <c r="I616" s="9">
        <v>3.7</v>
      </c>
      <c r="J616" s="1">
        <v>410.6</v>
      </c>
    </row>
    <row r="617" spans="1:10" x14ac:dyDescent="0.2">
      <c r="A617">
        <v>1386</v>
      </c>
      <c r="B617" s="7" t="s">
        <v>990</v>
      </c>
      <c r="C617" s="7" t="s">
        <v>33</v>
      </c>
      <c r="D617" s="8">
        <v>1.9683923999999999</v>
      </c>
      <c r="E617" s="3">
        <v>0.136675516</v>
      </c>
      <c r="F617" s="7">
        <v>6.7000000000000002E-3</v>
      </c>
      <c r="G617" s="7">
        <v>9.7800000000000005E-3</v>
      </c>
      <c r="H617" s="9">
        <v>4.5720000000000001</v>
      </c>
      <c r="I617" s="9">
        <v>0.32918399999999998</v>
      </c>
      <c r="J617" s="1">
        <v>1.019406477</v>
      </c>
    </row>
    <row r="618" spans="1:10" x14ac:dyDescent="0.2">
      <c r="A618">
        <v>1381</v>
      </c>
      <c r="B618" s="7" t="s">
        <v>990</v>
      </c>
      <c r="C618" s="7" t="s">
        <v>40</v>
      </c>
      <c r="D618" s="8">
        <v>2.6158899</v>
      </c>
      <c r="E618" s="3">
        <v>0.14144084500000001</v>
      </c>
      <c r="F618" s="7">
        <v>9.1000000000000004E-3</v>
      </c>
      <c r="G618" s="7">
        <v>1.3429999999999999E-2</v>
      </c>
      <c r="H618" s="9">
        <v>6.5532000000000004</v>
      </c>
      <c r="I618" s="9">
        <v>0.34442400000000001</v>
      </c>
      <c r="J618" s="1">
        <v>1.529109716</v>
      </c>
    </row>
    <row r="619" spans="1:10" x14ac:dyDescent="0.2">
      <c r="A619">
        <v>1387</v>
      </c>
      <c r="B619" s="7" t="s">
        <v>990</v>
      </c>
      <c r="C619" s="7" t="s">
        <v>47</v>
      </c>
      <c r="D619" s="8">
        <v>1.8906926999999998</v>
      </c>
      <c r="E619" s="3">
        <v>0.18990268099999999</v>
      </c>
      <c r="F619" s="7">
        <v>1.23E-2</v>
      </c>
      <c r="G619" s="7">
        <v>1.6990000000000002E-2</v>
      </c>
      <c r="H619" s="9">
        <v>4.3891200000000001</v>
      </c>
      <c r="I619" s="9">
        <v>0.43281599999999998</v>
      </c>
      <c r="J619" s="1">
        <v>1.868911875</v>
      </c>
    </row>
    <row r="620" spans="1:10" x14ac:dyDescent="0.2">
      <c r="A620">
        <v>1388</v>
      </c>
      <c r="B620" s="7" t="s">
        <v>990</v>
      </c>
      <c r="C620" s="7" t="s">
        <v>37</v>
      </c>
      <c r="D620" s="8">
        <v>3.4964865000000001</v>
      </c>
      <c r="E620" s="3">
        <v>0.276839693</v>
      </c>
      <c r="F620" s="7">
        <v>8.6999999999999994E-3</v>
      </c>
      <c r="G620" s="7">
        <v>1.103E-2</v>
      </c>
      <c r="H620" s="9">
        <v>7.7419200000000004</v>
      </c>
      <c r="I620" s="9">
        <v>0.57911999999999997</v>
      </c>
      <c r="J620" s="1">
        <v>3.398021591</v>
      </c>
    </row>
    <row r="621" spans="1:10" x14ac:dyDescent="0.2">
      <c r="A621">
        <v>1383</v>
      </c>
      <c r="B621" s="7" t="s">
        <v>990</v>
      </c>
      <c r="C621" s="7" t="s">
        <v>530</v>
      </c>
      <c r="D621" s="8">
        <v>18.932826899999998</v>
      </c>
      <c r="E621" s="3">
        <v>7.8315514000000003E-2</v>
      </c>
      <c r="F621" s="7">
        <v>2.0999999999999999E-3</v>
      </c>
      <c r="G621" s="7">
        <v>1.1690000000000001E-2</v>
      </c>
      <c r="H621" s="9">
        <v>11.186159999999999</v>
      </c>
      <c r="I621" s="9">
        <v>0.71932799999999997</v>
      </c>
      <c r="J621" s="1">
        <v>7.928717046</v>
      </c>
    </row>
    <row r="622" spans="1:10" x14ac:dyDescent="0.2">
      <c r="A622">
        <v>1382</v>
      </c>
      <c r="B622" s="7" t="s">
        <v>990</v>
      </c>
      <c r="C622" s="7" t="s">
        <v>49</v>
      </c>
      <c r="D622" s="8">
        <v>94.016636999999989</v>
      </c>
      <c r="E622" s="3">
        <v>5.8418827999999999E-2</v>
      </c>
      <c r="F622" s="7">
        <v>2.0999999999999999E-3</v>
      </c>
      <c r="G622" s="7">
        <v>1.7729999999999999E-2</v>
      </c>
      <c r="H622" s="9">
        <v>19.17192</v>
      </c>
      <c r="I622" s="9">
        <v>0.81381599999999998</v>
      </c>
      <c r="J622" s="1">
        <v>15.34773085</v>
      </c>
    </row>
    <row r="623" spans="1:10" x14ac:dyDescent="0.2">
      <c r="A623">
        <v>1389</v>
      </c>
      <c r="B623" s="7" t="s">
        <v>990</v>
      </c>
      <c r="C623" s="7" t="s">
        <v>29</v>
      </c>
      <c r="D623" s="8">
        <v>10.9556577</v>
      </c>
      <c r="E623" s="3">
        <v>0.13763889800000001</v>
      </c>
      <c r="F623" s="7">
        <v>1.8E-3</v>
      </c>
      <c r="G623" s="7">
        <v>7.0299999999999998E-3</v>
      </c>
      <c r="H623" s="9">
        <v>8.9001599999999996</v>
      </c>
      <c r="I623" s="9">
        <v>0.88696799999999998</v>
      </c>
      <c r="J623" s="1">
        <v>7.0792116480000002</v>
      </c>
    </row>
    <row r="624" spans="1:10" x14ac:dyDescent="0.2">
      <c r="A624">
        <v>1385</v>
      </c>
      <c r="B624" s="7" t="s">
        <v>990</v>
      </c>
      <c r="C624" s="7" t="s">
        <v>31</v>
      </c>
      <c r="D624" s="8">
        <v>74.85071099999999</v>
      </c>
      <c r="E624" s="3">
        <v>1.9726233999999999E-2</v>
      </c>
      <c r="F624" s="7">
        <v>2.9999999999999997E-4</v>
      </c>
      <c r="G624" s="7">
        <v>8.3999999999999995E-3</v>
      </c>
      <c r="H624" s="9">
        <v>13.990320000000001</v>
      </c>
      <c r="I624" s="9">
        <v>0.91135200000000005</v>
      </c>
      <c r="J624" s="1">
        <v>3.9360416759999999</v>
      </c>
    </row>
    <row r="625" spans="1:10" x14ac:dyDescent="0.2">
      <c r="A625">
        <v>1380</v>
      </c>
      <c r="B625" s="7" t="s">
        <v>990</v>
      </c>
      <c r="C625" s="7" t="s">
        <v>38</v>
      </c>
      <c r="D625" s="8">
        <v>45.065825999999994</v>
      </c>
      <c r="E625" s="3">
        <v>0.169424618</v>
      </c>
      <c r="F625" s="7">
        <v>2.8999999999999998E-3</v>
      </c>
      <c r="G625" s="7">
        <v>1.1129999999999999E-2</v>
      </c>
      <c r="H625" s="9">
        <v>12.801600000000001</v>
      </c>
      <c r="I625" s="9">
        <v>1.0728960000000001</v>
      </c>
      <c r="J625" s="1">
        <v>21.945556109999998</v>
      </c>
    </row>
    <row r="626" spans="1:10" x14ac:dyDescent="0.2">
      <c r="A626">
        <v>1379</v>
      </c>
      <c r="B626" s="7" t="s">
        <v>990</v>
      </c>
      <c r="C626" s="7" t="s">
        <v>45</v>
      </c>
      <c r="D626" s="8">
        <v>101.527608</v>
      </c>
      <c r="E626" s="3">
        <v>8.0821138000000001E-2</v>
      </c>
      <c r="F626" s="7">
        <v>1.6999999999999999E-3</v>
      </c>
      <c r="G626" s="7">
        <v>1.562E-2</v>
      </c>
      <c r="H626" s="9">
        <v>15.91056</v>
      </c>
      <c r="I626" s="9">
        <v>1.2252959999999999</v>
      </c>
      <c r="J626" s="1">
        <v>19.510307300000001</v>
      </c>
    </row>
    <row r="627" spans="1:10" x14ac:dyDescent="0.2">
      <c r="A627">
        <v>1539</v>
      </c>
      <c r="B627" s="7" t="s">
        <v>818</v>
      </c>
      <c r="C627" s="7" t="s">
        <v>803</v>
      </c>
      <c r="D627" s="8">
        <v>981.60620999999992</v>
      </c>
      <c r="E627" s="3">
        <f>(I627*F627)/(1.65*G627)</f>
        <v>0.38593481989708411</v>
      </c>
      <c r="F627" s="7">
        <v>2.7E-4</v>
      </c>
      <c r="G627" s="7">
        <v>5.2999999999999998E-4</v>
      </c>
      <c r="H627" s="9">
        <v>19.8</v>
      </c>
      <c r="I627" s="9">
        <v>1.25</v>
      </c>
      <c r="J627" s="1">
        <v>18</v>
      </c>
    </row>
    <row r="628" spans="1:10" x14ac:dyDescent="0.2">
      <c r="A628">
        <v>1523</v>
      </c>
      <c r="B628" s="7" t="s">
        <v>818</v>
      </c>
      <c r="C628" s="7" t="s">
        <v>801</v>
      </c>
      <c r="D628" s="8">
        <v>3180.5077199999996</v>
      </c>
      <c r="E628" s="3">
        <f>(I628*F628)/(1.65*G628)</f>
        <v>1.1450980392156864</v>
      </c>
      <c r="F628" s="7">
        <v>2.2000000000000001E-4</v>
      </c>
      <c r="G628" s="7">
        <v>1.7000000000000001E-4</v>
      </c>
      <c r="H628" s="9">
        <v>39.200000000000003</v>
      </c>
      <c r="I628" s="9">
        <v>1.46</v>
      </c>
      <c r="J628" s="1">
        <v>44.6</v>
      </c>
    </row>
    <row r="629" spans="1:10" x14ac:dyDescent="0.2">
      <c r="A629">
        <v>1547</v>
      </c>
      <c r="B629" s="7" t="s">
        <v>818</v>
      </c>
      <c r="C629" s="7" t="s">
        <v>775</v>
      </c>
      <c r="D629" s="8">
        <v>6050.2166399999996</v>
      </c>
      <c r="E629" s="3">
        <f>(I629*F629)/(1.65*G629)</f>
        <v>1.3161157024793388</v>
      </c>
      <c r="F629" s="7">
        <v>4.8999999999999998E-4</v>
      </c>
      <c r="G629" s="7">
        <v>4.4000000000000002E-4</v>
      </c>
      <c r="H629" s="9">
        <v>121.8</v>
      </c>
      <c r="I629" s="9">
        <v>1.95</v>
      </c>
      <c r="J629" s="1">
        <v>267.39999999999998</v>
      </c>
    </row>
    <row r="630" spans="1:10" x14ac:dyDescent="0.2">
      <c r="A630">
        <v>1553</v>
      </c>
      <c r="B630" s="7" t="s">
        <v>818</v>
      </c>
      <c r="C630" s="7" t="s">
        <v>811</v>
      </c>
      <c r="D630" s="8">
        <v>1302.7649699999999</v>
      </c>
      <c r="E630" s="3">
        <f>(I630*F630)/(1.65*G630)</f>
        <v>1.5740259740259741</v>
      </c>
      <c r="F630" s="7">
        <v>4.4999999999999999E-4</v>
      </c>
      <c r="G630" s="7">
        <v>3.5E-4</v>
      </c>
      <c r="H630" s="9">
        <v>29.3</v>
      </c>
      <c r="I630" s="9">
        <v>2.02</v>
      </c>
      <c r="J630" s="1">
        <v>63</v>
      </c>
    </row>
    <row r="631" spans="1:10" x14ac:dyDescent="0.2">
      <c r="A631">
        <v>1541</v>
      </c>
      <c r="B631" s="7" t="s">
        <v>818</v>
      </c>
      <c r="C631" s="7" t="s">
        <v>779</v>
      </c>
      <c r="D631" s="8">
        <v>1227.65526</v>
      </c>
      <c r="E631" s="3">
        <f>(I631*F631)/(1.65*G631)</f>
        <v>0.36725463591135238</v>
      </c>
      <c r="F631" s="7">
        <v>4.0000000000000002E-4</v>
      </c>
      <c r="G631" s="7">
        <v>1.34E-3</v>
      </c>
      <c r="H631" s="9">
        <v>35.1</v>
      </c>
      <c r="I631" s="9">
        <v>2.0299999999999998</v>
      </c>
      <c r="J631" s="1">
        <v>69.099999999999994</v>
      </c>
    </row>
    <row r="632" spans="1:10" x14ac:dyDescent="0.2">
      <c r="A632">
        <v>1540</v>
      </c>
      <c r="B632" s="7" t="s">
        <v>818</v>
      </c>
      <c r="C632" s="7" t="s">
        <v>778</v>
      </c>
      <c r="D632" s="8">
        <v>1579.8938999999998</v>
      </c>
      <c r="E632" s="3">
        <f>(I632*F632)/(1.65*G632)</f>
        <v>0.38509687034277212</v>
      </c>
      <c r="F632" s="7">
        <v>1.9000000000000001E-4</v>
      </c>
      <c r="G632" s="7">
        <v>6.0999999999999997E-4</v>
      </c>
      <c r="H632" s="9">
        <v>58.4</v>
      </c>
      <c r="I632" s="9">
        <v>2.04</v>
      </c>
      <c r="J632" s="1">
        <v>98.2</v>
      </c>
    </row>
    <row r="633" spans="1:10" x14ac:dyDescent="0.2">
      <c r="A633">
        <v>1548</v>
      </c>
      <c r="B633" s="7" t="s">
        <v>818</v>
      </c>
      <c r="C633" s="7" t="s">
        <v>806</v>
      </c>
      <c r="D633" s="8">
        <v>9427.5635999999995</v>
      </c>
      <c r="E633" s="3">
        <f>(I633*F633)/(1.65*G633)</f>
        <v>1.6597701149425288</v>
      </c>
      <c r="F633" s="7">
        <v>3.8000000000000002E-4</v>
      </c>
      <c r="G633" s="7">
        <v>2.9E-4</v>
      </c>
      <c r="H633" s="9">
        <v>55.1</v>
      </c>
      <c r="I633" s="9">
        <v>2.09</v>
      </c>
      <c r="J633" s="1">
        <v>130.69999999999999</v>
      </c>
    </row>
    <row r="634" spans="1:10" x14ac:dyDescent="0.2">
      <c r="A634">
        <v>1509</v>
      </c>
      <c r="B634" s="7" t="s">
        <v>818</v>
      </c>
      <c r="C634" s="7" t="s">
        <v>804</v>
      </c>
      <c r="D634" s="8">
        <v>34703.276009999994</v>
      </c>
      <c r="E634" s="3">
        <f>(I634*F634)/(1.65*G634)</f>
        <v>1.7166907166907164</v>
      </c>
      <c r="F634" s="7">
        <v>8.3000000000000001E-4</v>
      </c>
      <c r="G634" s="7">
        <v>6.3000000000000003E-4</v>
      </c>
      <c r="H634" s="9">
        <v>125.6</v>
      </c>
      <c r="I634" s="9">
        <v>2.15</v>
      </c>
      <c r="J634" s="1">
        <v>383.6</v>
      </c>
    </row>
    <row r="635" spans="1:10" x14ac:dyDescent="0.2">
      <c r="A635">
        <v>1510</v>
      </c>
      <c r="B635" s="7" t="s">
        <v>818</v>
      </c>
      <c r="C635" s="7" t="s">
        <v>805</v>
      </c>
      <c r="D635" s="8">
        <v>34703.276009999994</v>
      </c>
      <c r="E635" s="3">
        <f>(I635*F635)/(1.65*G635)</f>
        <v>1.4232076866223209</v>
      </c>
      <c r="F635" s="7">
        <v>8.3000000000000001E-4</v>
      </c>
      <c r="G635" s="7">
        <v>8.1999999999999998E-4</v>
      </c>
      <c r="H635" s="9">
        <v>128.5</v>
      </c>
      <c r="I635" s="9">
        <v>2.3199999999999998</v>
      </c>
      <c r="J635" s="1">
        <v>415.3</v>
      </c>
    </row>
    <row r="636" spans="1:10" x14ac:dyDescent="0.2">
      <c r="A636">
        <v>1529</v>
      </c>
      <c r="B636" s="7" t="s">
        <v>818</v>
      </c>
      <c r="C636" s="7" t="s">
        <v>817</v>
      </c>
      <c r="D636" s="8">
        <v>3732.1755899999998</v>
      </c>
      <c r="E636" s="3">
        <f>(I636*F636)/(1.65*G636)</f>
        <v>0.17878787878787877</v>
      </c>
      <c r="F636" s="7">
        <v>1.6000000000000001E-4</v>
      </c>
      <c r="G636" s="7">
        <v>1.2800000000000001E-3</v>
      </c>
      <c r="H636" s="9">
        <v>44.2</v>
      </c>
      <c r="I636" s="9">
        <v>2.36</v>
      </c>
      <c r="J636" s="1">
        <v>75.400000000000006</v>
      </c>
    </row>
    <row r="637" spans="1:10" x14ac:dyDescent="0.2">
      <c r="A637">
        <v>1536</v>
      </c>
      <c r="B637" s="7" t="s">
        <v>818</v>
      </c>
      <c r="C637" s="7" t="s">
        <v>774</v>
      </c>
      <c r="D637" s="8">
        <v>4123.2640799999999</v>
      </c>
      <c r="E637" s="3">
        <f>(I637*F637)/(1.65*G637)</f>
        <v>1.5516363636363635</v>
      </c>
      <c r="F637" s="7">
        <v>5.1000000000000004E-4</v>
      </c>
      <c r="G637" s="7">
        <v>5.0000000000000001E-4</v>
      </c>
      <c r="H637" s="9">
        <v>54.3</v>
      </c>
      <c r="I637" s="9">
        <v>2.5099999999999998</v>
      </c>
      <c r="J637" s="1">
        <v>181.4</v>
      </c>
    </row>
    <row r="638" spans="1:10" x14ac:dyDescent="0.2">
      <c r="A638">
        <v>1507</v>
      </c>
      <c r="B638" s="7" t="s">
        <v>818</v>
      </c>
      <c r="C638" s="7" t="s">
        <v>767</v>
      </c>
      <c r="D638" s="8">
        <v>20168.252129999997</v>
      </c>
      <c r="E638" s="3">
        <f>(I638*F638)/(1.65*G638)</f>
        <v>0.80937499999999984</v>
      </c>
      <c r="F638" s="7">
        <v>3.3E-4</v>
      </c>
      <c r="G638" s="7">
        <v>6.4000000000000005E-4</v>
      </c>
      <c r="H638" s="9">
        <v>210.5</v>
      </c>
      <c r="I638" s="9">
        <v>2.59</v>
      </c>
      <c r="J638" s="1">
        <v>615.1</v>
      </c>
    </row>
    <row r="639" spans="1:10" x14ac:dyDescent="0.2">
      <c r="A639">
        <v>1499</v>
      </c>
      <c r="B639" s="7" t="s">
        <v>818</v>
      </c>
      <c r="C639" s="7" t="s">
        <v>776</v>
      </c>
      <c r="D639" s="8">
        <v>1160.3155199999999</v>
      </c>
      <c r="E639" s="3">
        <f>(I639*F639)/(1.65*G639)</f>
        <v>1.7083636363636363</v>
      </c>
      <c r="F639" s="7">
        <v>5.4000000000000001E-4</v>
      </c>
      <c r="G639" s="7">
        <v>5.0000000000000001E-4</v>
      </c>
      <c r="H639" s="9">
        <v>39.4</v>
      </c>
      <c r="I639" s="9">
        <v>2.61</v>
      </c>
      <c r="J639" s="1">
        <v>145.9</v>
      </c>
    </row>
    <row r="640" spans="1:10" x14ac:dyDescent="0.2">
      <c r="A640">
        <v>1524</v>
      </c>
      <c r="B640" s="7" t="s">
        <v>818</v>
      </c>
      <c r="C640" s="7" t="s">
        <v>786</v>
      </c>
      <c r="D640" s="8">
        <v>234.39409499999999</v>
      </c>
      <c r="E640" s="3">
        <f>(I640*F640)/(1.65*G640)</f>
        <v>3.2606060606060598</v>
      </c>
      <c r="F640" s="7">
        <v>2.7999999999999998E-4</v>
      </c>
      <c r="G640" s="7">
        <v>1.4000000000000001E-4</v>
      </c>
      <c r="H640" s="9">
        <v>16.3</v>
      </c>
      <c r="I640" s="9">
        <v>2.69</v>
      </c>
      <c r="J640" s="1">
        <v>37.700000000000003</v>
      </c>
    </row>
    <row r="641" spans="1:10" x14ac:dyDescent="0.2">
      <c r="A641">
        <v>1526</v>
      </c>
      <c r="B641" s="7" t="s">
        <v>818</v>
      </c>
      <c r="C641" s="7" t="s">
        <v>802</v>
      </c>
      <c r="D641" s="8">
        <v>6972.2530799999995</v>
      </c>
      <c r="E641" s="3">
        <f>(I641*F641)/(1.65*G641)</f>
        <v>0.43062200956937802</v>
      </c>
      <c r="F641" s="7">
        <v>1.4999999999999999E-4</v>
      </c>
      <c r="G641" s="7">
        <v>5.6999999999999998E-4</v>
      </c>
      <c r="H641" s="9">
        <v>56.7</v>
      </c>
      <c r="I641" s="9">
        <v>2.7</v>
      </c>
      <c r="J641" s="1">
        <v>135.4</v>
      </c>
    </row>
    <row r="642" spans="1:10" x14ac:dyDescent="0.2">
      <c r="A642">
        <v>1542</v>
      </c>
      <c r="B642" s="7" t="s">
        <v>818</v>
      </c>
      <c r="C642" s="7" t="s">
        <v>798</v>
      </c>
      <c r="D642" s="8">
        <v>1585.0738799999999</v>
      </c>
      <c r="E642" s="3">
        <f>(I642*F642)/(1.65*G642)</f>
        <v>2.9399449035812673</v>
      </c>
      <c r="F642" s="7">
        <v>5.8E-4</v>
      </c>
      <c r="G642" s="7">
        <v>3.3E-4</v>
      </c>
      <c r="H642" s="9">
        <v>42.6</v>
      </c>
      <c r="I642" s="9">
        <v>2.76</v>
      </c>
      <c r="J642" s="1">
        <v>173.9</v>
      </c>
    </row>
    <row r="643" spans="1:10" x14ac:dyDescent="0.2">
      <c r="A643">
        <v>1549</v>
      </c>
      <c r="B643" s="7" t="s">
        <v>818</v>
      </c>
      <c r="C643" s="7" t="s">
        <v>807</v>
      </c>
      <c r="D643" s="8">
        <v>18575.40828</v>
      </c>
      <c r="E643" s="3">
        <f>(I643*F643)/(1.65*G643)</f>
        <v>4.5117424242424242</v>
      </c>
      <c r="F643" s="7">
        <v>4.2999999999999999E-4</v>
      </c>
      <c r="G643" s="7">
        <v>1.6000000000000001E-4</v>
      </c>
      <c r="H643" s="9">
        <v>142.9</v>
      </c>
      <c r="I643" s="9">
        <v>2.77</v>
      </c>
      <c r="J643" s="1">
        <v>463.6</v>
      </c>
    </row>
    <row r="644" spans="1:10" x14ac:dyDescent="0.2">
      <c r="A644">
        <v>1504</v>
      </c>
      <c r="B644" s="7" t="s">
        <v>818</v>
      </c>
      <c r="C644" s="7" t="s">
        <v>777</v>
      </c>
      <c r="D644" s="8">
        <v>857.28668999999991</v>
      </c>
      <c r="E644" s="3">
        <f>(I644*F644)/(1.65*G644)</f>
        <v>0.9772256728778469</v>
      </c>
      <c r="F644" s="7">
        <v>8.8000000000000003E-4</v>
      </c>
      <c r="G644" s="7">
        <v>1.6100000000000001E-3</v>
      </c>
      <c r="H644" s="9">
        <v>28.1</v>
      </c>
      <c r="I644" s="9">
        <v>2.95</v>
      </c>
      <c r="J644" s="1">
        <v>117.6</v>
      </c>
    </row>
    <row r="645" spans="1:10" x14ac:dyDescent="0.2">
      <c r="A645">
        <v>1514</v>
      </c>
      <c r="B645" s="7" t="s">
        <v>818</v>
      </c>
      <c r="C645" s="7" t="s">
        <v>800</v>
      </c>
      <c r="D645" s="8">
        <v>1362.3347399999998</v>
      </c>
      <c r="E645" s="3">
        <f>(I645*F645)/(1.65*G645)</f>
        <v>0.29753610875106207</v>
      </c>
      <c r="F645" s="7">
        <v>1.7000000000000001E-4</v>
      </c>
      <c r="G645" s="7">
        <v>1.07E-3</v>
      </c>
      <c r="H645" s="9">
        <v>43.3</v>
      </c>
      <c r="I645" s="9">
        <v>3.09</v>
      </c>
      <c r="J645" s="1">
        <v>114.6</v>
      </c>
    </row>
    <row r="646" spans="1:10" x14ac:dyDescent="0.2">
      <c r="A646">
        <v>1519</v>
      </c>
      <c r="B646" s="7" t="s">
        <v>818</v>
      </c>
      <c r="C646" s="7" t="s">
        <v>772</v>
      </c>
      <c r="D646" s="8">
        <v>3967.8646799999997</v>
      </c>
      <c r="E646" s="3">
        <f>(I646*F646)/(1.65*G646)</f>
        <v>1.2045454545454546</v>
      </c>
      <c r="F646" s="7">
        <v>5.2999999999999998E-4</v>
      </c>
      <c r="G646" s="7">
        <v>8.3999999999999993E-4</v>
      </c>
      <c r="H646" s="9">
        <v>61.1</v>
      </c>
      <c r="I646" s="9">
        <v>3.15</v>
      </c>
      <c r="J646" s="1">
        <v>281.89999999999998</v>
      </c>
    </row>
    <row r="647" spans="1:10" x14ac:dyDescent="0.2">
      <c r="A647">
        <v>1513</v>
      </c>
      <c r="B647" s="7" t="s">
        <v>818</v>
      </c>
      <c r="C647" s="7" t="s">
        <v>768</v>
      </c>
      <c r="D647" s="8">
        <v>2315.4510599999999</v>
      </c>
      <c r="E647" s="3">
        <f>(I647*F647)/(1.65*G647)</f>
        <v>2.6807610993657502</v>
      </c>
      <c r="F647" s="7">
        <v>5.9999999999999995E-4</v>
      </c>
      <c r="G647" s="7">
        <v>4.2999999999999999E-4</v>
      </c>
      <c r="H647" s="9">
        <v>58.6</v>
      </c>
      <c r="I647" s="9">
        <v>3.17</v>
      </c>
      <c r="J647" s="1">
        <v>307.10000000000002</v>
      </c>
    </row>
    <row r="648" spans="1:10" x14ac:dyDescent="0.2">
      <c r="A648">
        <v>1516</v>
      </c>
      <c r="B648" s="7" t="s">
        <v>818</v>
      </c>
      <c r="C648" s="7" t="s">
        <v>770</v>
      </c>
      <c r="D648" s="8">
        <v>6358.4254499999997</v>
      </c>
      <c r="E648" s="3">
        <f>(I648*F648)/(1.65*G648)</f>
        <v>1.8000000000000003</v>
      </c>
      <c r="F648" s="7">
        <v>3.3E-4</v>
      </c>
      <c r="G648" s="7">
        <v>3.5999999999999997E-4</v>
      </c>
      <c r="H648" s="9">
        <v>65.400000000000006</v>
      </c>
      <c r="I648" s="9">
        <v>3.24</v>
      </c>
      <c r="J648" s="1">
        <v>287.89999999999998</v>
      </c>
    </row>
    <row r="649" spans="1:10" x14ac:dyDescent="0.2">
      <c r="A649">
        <v>1518</v>
      </c>
      <c r="B649" s="7" t="s">
        <v>818</v>
      </c>
      <c r="C649" s="7" t="s">
        <v>769</v>
      </c>
      <c r="D649" s="8">
        <v>8471.8572899999999</v>
      </c>
      <c r="E649" s="3">
        <f>(I649*F649)/(1.65*G649)</f>
        <v>0.83636363636363653</v>
      </c>
      <c r="F649" s="7">
        <v>2.3000000000000001E-4</v>
      </c>
      <c r="G649" s="7">
        <v>5.4000000000000001E-4</v>
      </c>
      <c r="H649" s="9">
        <v>98.6</v>
      </c>
      <c r="I649" s="9">
        <v>3.24</v>
      </c>
      <c r="J649" s="1">
        <v>362.1</v>
      </c>
    </row>
    <row r="650" spans="1:10" x14ac:dyDescent="0.2">
      <c r="A650">
        <v>1550</v>
      </c>
      <c r="B650" s="7" t="s">
        <v>818</v>
      </c>
      <c r="C650" s="7" t="s">
        <v>782</v>
      </c>
      <c r="D650" s="8">
        <v>6063.1665899999998</v>
      </c>
      <c r="E650" s="3">
        <f>(I650*F650)/(1.65*G650)</f>
        <v>0.34043502509760182</v>
      </c>
      <c r="F650" s="7">
        <v>2.7999999999999998E-4</v>
      </c>
      <c r="G650" s="7">
        <v>1.6299999999999999E-3</v>
      </c>
      <c r="H650" s="9">
        <v>87.2</v>
      </c>
      <c r="I650" s="9">
        <v>3.27</v>
      </c>
      <c r="J650" s="1">
        <v>313</v>
      </c>
    </row>
    <row r="651" spans="1:10" x14ac:dyDescent="0.2">
      <c r="A651">
        <v>1517</v>
      </c>
      <c r="B651" s="7" t="s">
        <v>818</v>
      </c>
      <c r="C651" s="7" t="s">
        <v>771</v>
      </c>
      <c r="D651" s="8">
        <v>6358.4254499999997</v>
      </c>
      <c r="E651" s="3">
        <f>(I651*F651)/(1.65*G651)</f>
        <v>1.4340425531914895</v>
      </c>
      <c r="F651" s="7">
        <v>3.3E-4</v>
      </c>
      <c r="G651" s="7">
        <v>4.6999999999999999E-4</v>
      </c>
      <c r="H651" s="9">
        <v>71.5</v>
      </c>
      <c r="I651" s="9">
        <v>3.37</v>
      </c>
      <c r="J651" s="1">
        <v>302.7</v>
      </c>
    </row>
    <row r="652" spans="1:10" x14ac:dyDescent="0.2">
      <c r="A652">
        <v>1525</v>
      </c>
      <c r="B652" s="7" t="s">
        <v>818</v>
      </c>
      <c r="C652" s="7" t="s">
        <v>814</v>
      </c>
      <c r="D652" s="8">
        <v>20593.010489999997</v>
      </c>
      <c r="E652" s="3">
        <f>(I652*F652)/(1.65*G652)</f>
        <v>1.5984189723320161</v>
      </c>
      <c r="F652" s="7">
        <v>1.8000000000000001E-4</v>
      </c>
      <c r="G652" s="7">
        <v>2.3000000000000001E-4</v>
      </c>
      <c r="H652" s="9">
        <v>71.7</v>
      </c>
      <c r="I652" s="9">
        <v>3.37</v>
      </c>
      <c r="J652" s="1">
        <v>220.1</v>
      </c>
    </row>
    <row r="653" spans="1:10" x14ac:dyDescent="0.2">
      <c r="A653">
        <v>1527</v>
      </c>
      <c r="B653" s="7" t="s">
        <v>818</v>
      </c>
      <c r="C653" s="7" t="s">
        <v>773</v>
      </c>
      <c r="D653" s="8">
        <v>1973.5723799999998</v>
      </c>
      <c r="E653" s="3">
        <f>(I653*F653)/(1.65*G653)</f>
        <v>2.4654545454545453</v>
      </c>
      <c r="F653" s="7">
        <v>4.2000000000000002E-4</v>
      </c>
      <c r="G653" s="7">
        <v>3.5E-4</v>
      </c>
      <c r="H653" s="9">
        <v>87</v>
      </c>
      <c r="I653" s="9">
        <v>3.39</v>
      </c>
      <c r="J653" s="1">
        <v>444.6</v>
      </c>
    </row>
    <row r="654" spans="1:10" x14ac:dyDescent="0.2">
      <c r="A654">
        <v>1505</v>
      </c>
      <c r="B654" s="7" t="s">
        <v>818</v>
      </c>
      <c r="C654" s="7" t="s">
        <v>792</v>
      </c>
      <c r="D654" s="8">
        <v>1222.4752799999999</v>
      </c>
      <c r="E654" s="3">
        <f>(I654*F654)/(1.65*G654)</f>
        <v>3.3238095238095244</v>
      </c>
      <c r="F654" s="7">
        <v>4.4000000000000002E-4</v>
      </c>
      <c r="G654" s="7">
        <v>2.8000000000000003E-4</v>
      </c>
      <c r="H654" s="9">
        <v>21.7</v>
      </c>
      <c r="I654" s="9">
        <v>3.49</v>
      </c>
      <c r="J654" s="1">
        <v>92.6</v>
      </c>
    </row>
    <row r="655" spans="1:10" x14ac:dyDescent="0.2">
      <c r="A655">
        <v>1512</v>
      </c>
      <c r="B655" s="7" t="s">
        <v>818</v>
      </c>
      <c r="C655" s="7" t="s">
        <v>763</v>
      </c>
      <c r="D655" s="8">
        <v>934.98638999999991</v>
      </c>
      <c r="E655" s="3">
        <f>(I655*F655)/(1.65*G655)</f>
        <v>14.164141414141415</v>
      </c>
      <c r="F655" s="7">
        <v>7.9000000000000001E-4</v>
      </c>
      <c r="G655" s="7">
        <v>1.1999999999999999E-4</v>
      </c>
      <c r="H655" s="9">
        <v>49.5</v>
      </c>
      <c r="I655" s="9">
        <v>3.55</v>
      </c>
      <c r="J655" s="1">
        <v>246.7</v>
      </c>
    </row>
    <row r="656" spans="1:10" x14ac:dyDescent="0.2">
      <c r="A656">
        <v>1500</v>
      </c>
      <c r="B656" s="7" t="s">
        <v>818</v>
      </c>
      <c r="C656" s="7" t="s">
        <v>766</v>
      </c>
      <c r="D656" s="8">
        <v>20406.531209999997</v>
      </c>
      <c r="E656" s="3">
        <f>(I656*F656)/(1.65*G656)</f>
        <v>0.9116589625064202</v>
      </c>
      <c r="F656" s="7">
        <v>2.5000000000000001E-4</v>
      </c>
      <c r="G656" s="7">
        <v>5.8999999999999992E-4</v>
      </c>
      <c r="H656" s="9">
        <v>58.3</v>
      </c>
      <c r="I656" s="9">
        <v>3.55</v>
      </c>
      <c r="J656" s="1">
        <v>197.2</v>
      </c>
    </row>
    <row r="657" spans="1:10" x14ac:dyDescent="0.2">
      <c r="A657">
        <v>1528</v>
      </c>
      <c r="B657" s="7" t="s">
        <v>818</v>
      </c>
      <c r="C657" s="7" t="s">
        <v>789</v>
      </c>
      <c r="D657" s="8">
        <v>3211.5875999999998</v>
      </c>
      <c r="E657" s="3">
        <f>(I657*F657)/(1.65*G657)</f>
        <v>2.4865800865800867</v>
      </c>
      <c r="F657" s="7">
        <v>4.0000000000000002E-4</v>
      </c>
      <c r="G657" s="7">
        <v>3.5E-4</v>
      </c>
      <c r="H657" s="9">
        <v>119.4</v>
      </c>
      <c r="I657" s="9">
        <v>3.59</v>
      </c>
      <c r="J657" s="1">
        <v>559.79999999999995</v>
      </c>
    </row>
    <row r="658" spans="1:10" x14ac:dyDescent="0.2">
      <c r="A658">
        <v>1498</v>
      </c>
      <c r="B658" s="7" t="s">
        <v>818</v>
      </c>
      <c r="C658" s="7" t="s">
        <v>791</v>
      </c>
      <c r="D658" s="8">
        <v>3866.8550699999996</v>
      </c>
      <c r="E658" s="3">
        <f>(I658*F658)/(1.65*G658)</f>
        <v>1.4715909090909089</v>
      </c>
      <c r="F658" s="7">
        <v>2.1000000000000001E-4</v>
      </c>
      <c r="G658" s="7">
        <v>3.2000000000000003E-4</v>
      </c>
      <c r="H658" s="9">
        <v>67.599999999999994</v>
      </c>
      <c r="I658" s="9">
        <v>3.7</v>
      </c>
      <c r="J658" s="1">
        <v>279.3</v>
      </c>
    </row>
    <row r="659" spans="1:10" x14ac:dyDescent="0.2">
      <c r="A659">
        <v>1515</v>
      </c>
      <c r="B659" s="7" t="s">
        <v>818</v>
      </c>
      <c r="C659" s="7" t="s">
        <v>810</v>
      </c>
      <c r="D659" s="8">
        <v>1302.7649699999999</v>
      </c>
      <c r="E659" s="3">
        <f>(I659*F659)/(1.65*G659)</f>
        <v>2.3090909090909095</v>
      </c>
      <c r="F659" s="7">
        <v>1.9000000000000001E-4</v>
      </c>
      <c r="G659" s="7">
        <v>1.9000000000000001E-4</v>
      </c>
      <c r="H659" s="9">
        <v>44.4</v>
      </c>
      <c r="I659" s="9">
        <v>3.81</v>
      </c>
      <c r="J659" s="1">
        <v>179.3</v>
      </c>
    </row>
    <row r="660" spans="1:10" x14ac:dyDescent="0.2">
      <c r="A660">
        <v>1535</v>
      </c>
      <c r="B660" s="7" t="s">
        <v>818</v>
      </c>
      <c r="C660" s="7" t="s">
        <v>787</v>
      </c>
      <c r="D660" s="8">
        <v>937.57637999999997</v>
      </c>
      <c r="E660" s="3">
        <f>(I660*F660)/(1.65*G660)</f>
        <v>0.58030303030303032</v>
      </c>
      <c r="F660" s="7">
        <v>4.0000000000000002E-4</v>
      </c>
      <c r="G660" s="7">
        <v>1.6000000000000001E-3</v>
      </c>
      <c r="H660" s="9">
        <v>35.200000000000003</v>
      </c>
      <c r="I660" s="9">
        <v>3.83</v>
      </c>
      <c r="J660" s="1">
        <v>172.7</v>
      </c>
    </row>
    <row r="661" spans="1:10" x14ac:dyDescent="0.2">
      <c r="A661">
        <v>1552</v>
      </c>
      <c r="B661" s="7" t="s">
        <v>818</v>
      </c>
      <c r="C661" s="7" t="s">
        <v>783</v>
      </c>
      <c r="D661" s="8">
        <v>12141.873119999998</v>
      </c>
      <c r="E661" s="3">
        <f>(I661*F661)/(1.65*G661)</f>
        <v>0.44634920634920638</v>
      </c>
      <c r="F661" s="7">
        <v>1.9000000000000001E-4</v>
      </c>
      <c r="G661" s="7">
        <v>1.0500000000000002E-3</v>
      </c>
      <c r="H661" s="9">
        <v>123.9</v>
      </c>
      <c r="I661" s="9">
        <v>4.07</v>
      </c>
      <c r="J661" s="1">
        <v>561.6</v>
      </c>
    </row>
    <row r="662" spans="1:10" x14ac:dyDescent="0.2">
      <c r="A662">
        <v>1522</v>
      </c>
      <c r="B662" s="7" t="s">
        <v>818</v>
      </c>
      <c r="C662" s="7" t="s">
        <v>785</v>
      </c>
      <c r="D662" s="8">
        <v>2141.92173</v>
      </c>
      <c r="E662" s="3">
        <f>(I662*F662)/(1.65*G662)</f>
        <v>0.46003513394817747</v>
      </c>
      <c r="F662" s="7">
        <v>2.5000000000000001E-4</v>
      </c>
      <c r="G662" s="7">
        <v>1.3799999999999999E-3</v>
      </c>
      <c r="H662" s="9">
        <v>43.2</v>
      </c>
      <c r="I662" s="9">
        <v>4.1900000000000004</v>
      </c>
      <c r="J662" s="1">
        <v>200.7</v>
      </c>
    </row>
    <row r="663" spans="1:10" x14ac:dyDescent="0.2">
      <c r="A663">
        <v>1521</v>
      </c>
      <c r="B663" s="7" t="s">
        <v>818</v>
      </c>
      <c r="C663" s="7" t="s">
        <v>794</v>
      </c>
      <c r="D663" s="8">
        <v>1924.3625699999998</v>
      </c>
      <c r="E663" s="3">
        <f>(I663*F663)/(1.65*G663)</f>
        <v>1.8410557184750731</v>
      </c>
      <c r="F663" s="7">
        <v>4.2999999999999999E-4</v>
      </c>
      <c r="G663" s="7">
        <v>6.2E-4</v>
      </c>
      <c r="H663" s="9">
        <v>82.7</v>
      </c>
      <c r="I663" s="9">
        <v>4.38</v>
      </c>
      <c r="J663" s="1">
        <v>510.5</v>
      </c>
    </row>
    <row r="664" spans="1:10" x14ac:dyDescent="0.2">
      <c r="A664">
        <v>1530</v>
      </c>
      <c r="B664" s="7" t="s">
        <v>818</v>
      </c>
      <c r="C664" s="7" t="s">
        <v>796</v>
      </c>
      <c r="D664" s="8">
        <v>17024.004269999998</v>
      </c>
      <c r="E664" s="3">
        <f>(I664*F664)/(1.65*G664)</f>
        <v>0.53696969696969699</v>
      </c>
      <c r="F664" s="7">
        <v>1.2999999999999999E-4</v>
      </c>
      <c r="G664" s="7">
        <v>6.4999999999999997E-4</v>
      </c>
      <c r="H664" s="9">
        <v>148.6</v>
      </c>
      <c r="I664" s="9">
        <v>4.43</v>
      </c>
      <c r="J664" s="1">
        <v>657.3</v>
      </c>
    </row>
    <row r="665" spans="1:10" x14ac:dyDescent="0.2">
      <c r="A665">
        <v>1520</v>
      </c>
      <c r="B665" s="7" t="s">
        <v>818</v>
      </c>
      <c r="C665" s="7" t="s">
        <v>795</v>
      </c>
      <c r="D665" s="8">
        <v>4527.3025199999993</v>
      </c>
      <c r="E665" s="3">
        <f>(I665*F665)/(1.65*G665)</f>
        <v>2.337662337662338</v>
      </c>
      <c r="F665" s="7">
        <v>3.6000000000000002E-4</v>
      </c>
      <c r="G665" s="7">
        <v>4.1999999999999996E-4</v>
      </c>
      <c r="H665" s="9">
        <v>78.3</v>
      </c>
      <c r="I665" s="9">
        <v>4.5</v>
      </c>
      <c r="J665" s="1">
        <v>482.6</v>
      </c>
    </row>
    <row r="666" spans="1:10" x14ac:dyDescent="0.2">
      <c r="A666">
        <v>1543</v>
      </c>
      <c r="B666" s="7" t="s">
        <v>818</v>
      </c>
      <c r="C666" s="7" t="s">
        <v>799</v>
      </c>
      <c r="D666" s="8">
        <v>4998.6806999999999</v>
      </c>
      <c r="E666" s="3">
        <f>(I666*F666)/(1.65*G666)</f>
        <v>2.1306397306397304</v>
      </c>
      <c r="F666" s="7">
        <v>2.1000000000000001E-4</v>
      </c>
      <c r="G666" s="7">
        <v>2.7E-4</v>
      </c>
      <c r="H666" s="9">
        <v>80.5</v>
      </c>
      <c r="I666" s="9">
        <v>4.5199999999999996</v>
      </c>
      <c r="J666" s="1">
        <v>489.4</v>
      </c>
    </row>
    <row r="667" spans="1:10" x14ac:dyDescent="0.2">
      <c r="A667">
        <v>1537</v>
      </c>
      <c r="B667" s="7" t="s">
        <v>818</v>
      </c>
      <c r="C667" s="7" t="s">
        <v>788</v>
      </c>
      <c r="D667" s="8">
        <v>1960.6224299999999</v>
      </c>
      <c r="E667" s="3">
        <f>(I667*F667)/(1.65*G667)</f>
        <v>2.0444444444444447</v>
      </c>
      <c r="F667" s="7">
        <v>1.1E-4</v>
      </c>
      <c r="G667" s="7">
        <v>1.4999999999999999E-4</v>
      </c>
      <c r="H667" s="9">
        <v>37.5</v>
      </c>
      <c r="I667" s="9">
        <v>4.5999999999999996</v>
      </c>
      <c r="J667" s="1">
        <v>165.7</v>
      </c>
    </row>
    <row r="668" spans="1:10" x14ac:dyDescent="0.2">
      <c r="A668">
        <v>1546</v>
      </c>
      <c r="B668" s="7" t="s">
        <v>818</v>
      </c>
      <c r="C668" s="7" t="s">
        <v>781</v>
      </c>
      <c r="D668" s="8">
        <v>34086.858389999994</v>
      </c>
      <c r="E668" s="3">
        <f>(I668*F668)/(1.65*G668)</f>
        <v>0.39913419913419912</v>
      </c>
      <c r="F668" s="7">
        <v>1.2999999999999999E-4</v>
      </c>
      <c r="G668" s="7">
        <v>9.1E-4</v>
      </c>
      <c r="H668" s="9">
        <v>204.2</v>
      </c>
      <c r="I668" s="9">
        <v>4.6100000000000003</v>
      </c>
      <c r="J668" s="1">
        <v>1019</v>
      </c>
    </row>
    <row r="669" spans="1:10" x14ac:dyDescent="0.2">
      <c r="A669">
        <v>1511</v>
      </c>
      <c r="B669" s="7" t="s">
        <v>818</v>
      </c>
      <c r="C669" s="7" t="s">
        <v>808</v>
      </c>
      <c r="D669" s="8">
        <v>20331.421499999997</v>
      </c>
      <c r="E669" s="3">
        <f>(I669*F669)/(1.65*G669)</f>
        <v>0.6337924701561064</v>
      </c>
      <c r="F669" s="7">
        <v>1.3999999999999999E-4</v>
      </c>
      <c r="G669" s="7">
        <v>6.6E-4</v>
      </c>
      <c r="H669" s="9">
        <v>101.2</v>
      </c>
      <c r="I669" s="9">
        <v>4.93</v>
      </c>
      <c r="J669" s="1">
        <v>555.4</v>
      </c>
    </row>
    <row r="670" spans="1:10" x14ac:dyDescent="0.2">
      <c r="A670">
        <v>1534</v>
      </c>
      <c r="B670" s="7" t="s">
        <v>818</v>
      </c>
      <c r="C670" s="7" t="s">
        <v>765</v>
      </c>
      <c r="D670" s="8">
        <v>124319.51999999999</v>
      </c>
      <c r="E670" s="3">
        <f>(I670*F670)/(1.65*G670)</f>
        <v>1.6708624708624706</v>
      </c>
      <c r="F670" s="7">
        <v>1.3999999999999999E-4</v>
      </c>
      <c r="G670" s="7">
        <v>2.6000000000000003E-4</v>
      </c>
      <c r="H670" s="9">
        <v>225</v>
      </c>
      <c r="I670" s="9">
        <v>5.12</v>
      </c>
      <c r="J670" s="1">
        <v>1367.8</v>
      </c>
    </row>
    <row r="671" spans="1:10" x14ac:dyDescent="0.2">
      <c r="A671">
        <v>1551</v>
      </c>
      <c r="B671" s="7" t="s">
        <v>818</v>
      </c>
      <c r="C671" s="7" t="s">
        <v>784</v>
      </c>
      <c r="D671" s="8">
        <v>28813.638749999998</v>
      </c>
      <c r="E671" s="3">
        <f>(I671*F671)/(1.65*G671)</f>
        <v>0.75500770416024665</v>
      </c>
      <c r="F671" s="7">
        <v>1.3999999999999999E-4</v>
      </c>
      <c r="G671" s="7">
        <v>5.8999999999999992E-4</v>
      </c>
      <c r="H671" s="9">
        <v>171.4</v>
      </c>
      <c r="I671" s="9">
        <v>5.25</v>
      </c>
      <c r="J671" s="1">
        <v>1030.4000000000001</v>
      </c>
    </row>
    <row r="672" spans="1:10" x14ac:dyDescent="0.2">
      <c r="A672">
        <v>1533</v>
      </c>
      <c r="B672" s="7" t="s">
        <v>818</v>
      </c>
      <c r="C672" s="7" t="s">
        <v>764</v>
      </c>
      <c r="D672" s="8">
        <v>124319.51999999999</v>
      </c>
      <c r="E672" s="3">
        <f>(I672*F672)/(1.65*G672)</f>
        <v>1.7198135198135194</v>
      </c>
      <c r="F672" s="7">
        <v>1.3999999999999999E-4</v>
      </c>
      <c r="G672" s="7">
        <v>2.6000000000000003E-4</v>
      </c>
      <c r="H672" s="9">
        <v>218</v>
      </c>
      <c r="I672" s="9">
        <v>5.27</v>
      </c>
      <c r="J672" s="1">
        <v>1351.5</v>
      </c>
    </row>
    <row r="673" spans="1:11" x14ac:dyDescent="0.2">
      <c r="A673">
        <v>1545</v>
      </c>
      <c r="B673" s="7" t="s">
        <v>818</v>
      </c>
      <c r="C673" s="7" t="s">
        <v>780</v>
      </c>
      <c r="D673" s="8">
        <v>28795.508819999999</v>
      </c>
      <c r="E673" s="3">
        <f>(I673*F673)/(1.65*G673)</f>
        <v>0.47345454545454541</v>
      </c>
      <c r="F673" s="7">
        <v>6.9999999999999994E-5</v>
      </c>
      <c r="G673" s="7">
        <v>5.0000000000000001E-4</v>
      </c>
      <c r="H673" s="9">
        <v>178</v>
      </c>
      <c r="I673" s="9">
        <v>5.58</v>
      </c>
      <c r="J673" s="1">
        <v>957.9</v>
      </c>
      <c r="K673" s="1"/>
    </row>
    <row r="674" spans="1:11" x14ac:dyDescent="0.2">
      <c r="A674">
        <v>1532</v>
      </c>
      <c r="B674" s="7" t="s">
        <v>818</v>
      </c>
      <c r="C674" s="7" t="s">
        <v>809</v>
      </c>
      <c r="D674" s="8">
        <v>22869.611699999998</v>
      </c>
      <c r="E674" s="3">
        <f>(I674*F674)/(1.65*G674)</f>
        <v>0.66510263929618774</v>
      </c>
      <c r="F674" s="7">
        <v>1.2E-4</v>
      </c>
      <c r="G674" s="7">
        <v>6.2E-4</v>
      </c>
      <c r="H674" s="9">
        <v>105.2</v>
      </c>
      <c r="I674" s="9">
        <v>5.67</v>
      </c>
      <c r="J674" s="1">
        <v>690.5</v>
      </c>
      <c r="K674" s="1"/>
    </row>
    <row r="675" spans="1:11" x14ac:dyDescent="0.2">
      <c r="A675">
        <v>1544</v>
      </c>
      <c r="B675" s="7" t="s">
        <v>818</v>
      </c>
      <c r="C675" s="7" t="s">
        <v>816</v>
      </c>
      <c r="D675" s="8">
        <v>44511.568139999996</v>
      </c>
      <c r="E675" s="3">
        <f>(I675*F675)/(1.65*G675)</f>
        <v>1.6573593073593071</v>
      </c>
      <c r="F675" s="7">
        <v>1.2999999999999999E-4</v>
      </c>
      <c r="G675" s="7">
        <v>2.8000000000000003E-4</v>
      </c>
      <c r="H675" s="9">
        <v>188.6</v>
      </c>
      <c r="I675" s="9">
        <v>5.89</v>
      </c>
      <c r="J675" s="1">
        <v>1306.5999999999999</v>
      </c>
    </row>
    <row r="676" spans="1:11" x14ac:dyDescent="0.2">
      <c r="A676">
        <v>1531</v>
      </c>
      <c r="B676" s="7" t="s">
        <v>818</v>
      </c>
      <c r="C676" s="7" t="s">
        <v>797</v>
      </c>
      <c r="D676" s="8">
        <v>17024.004269999998</v>
      </c>
      <c r="E676" s="3">
        <f>(I676*F676)/(1.65*G676)</f>
        <v>0.70231729055258474</v>
      </c>
      <c r="F676" s="7">
        <v>1E-4</v>
      </c>
      <c r="G676" s="7">
        <v>5.1000000000000004E-4</v>
      </c>
      <c r="H676" s="9">
        <v>107.4</v>
      </c>
      <c r="I676" s="9">
        <v>5.91</v>
      </c>
      <c r="J676" s="1">
        <v>591.29999999999995</v>
      </c>
    </row>
    <row r="677" spans="1:11" x14ac:dyDescent="0.2">
      <c r="A677">
        <v>1538</v>
      </c>
      <c r="B677" s="7" t="s">
        <v>818</v>
      </c>
      <c r="C677" s="7" t="s">
        <v>815</v>
      </c>
      <c r="D677" s="8">
        <v>21313.027709999998</v>
      </c>
      <c r="E677" s="3">
        <f>(I677*F677)/(1.65*G677)</f>
        <v>3.7999999999999994</v>
      </c>
      <c r="F677" s="7">
        <v>1.3999999999999999E-4</v>
      </c>
      <c r="G677" s="7">
        <v>1.4000000000000001E-4</v>
      </c>
      <c r="H677" s="9">
        <v>145.6</v>
      </c>
      <c r="I677" s="9">
        <v>6.27</v>
      </c>
      <c r="J677" s="1">
        <v>1199.3</v>
      </c>
    </row>
    <row r="678" spans="1:11" x14ac:dyDescent="0.2">
      <c r="A678">
        <v>1508</v>
      </c>
      <c r="B678" s="7" t="s">
        <v>818</v>
      </c>
      <c r="C678" s="7" t="s">
        <v>793</v>
      </c>
      <c r="D678" s="8">
        <v>4377.0830999999998</v>
      </c>
      <c r="E678" s="3">
        <f>(I678*F678)/(1.65*G678)</f>
        <v>1.8719502719502723</v>
      </c>
      <c r="F678" s="7">
        <v>1.9000000000000001E-4</v>
      </c>
      <c r="G678" s="7">
        <v>3.8999999999999999E-4</v>
      </c>
      <c r="H678" s="9">
        <v>78.7</v>
      </c>
      <c r="I678" s="9">
        <v>6.34</v>
      </c>
      <c r="J678" s="1">
        <v>750.4</v>
      </c>
    </row>
    <row r="679" spans="1:11" x14ac:dyDescent="0.2">
      <c r="A679">
        <v>1497</v>
      </c>
      <c r="B679" s="7" t="s">
        <v>818</v>
      </c>
      <c r="C679" s="7" t="s">
        <v>790</v>
      </c>
      <c r="D679" s="8">
        <v>7283.0518799999991</v>
      </c>
      <c r="E679" s="3">
        <f>(I679*F679)/(1.65*G679)</f>
        <v>1.533492822966507</v>
      </c>
      <c r="F679" s="7">
        <v>1.4999999999999999E-4</v>
      </c>
      <c r="G679" s="7">
        <v>3.8000000000000002E-4</v>
      </c>
      <c r="H679" s="9">
        <v>64.900000000000006</v>
      </c>
      <c r="I679" s="9">
        <v>6.41</v>
      </c>
      <c r="J679" s="1">
        <v>425</v>
      </c>
    </row>
    <row r="680" spans="1:11" x14ac:dyDescent="0.2">
      <c r="A680">
        <v>1506</v>
      </c>
      <c r="B680" s="7" t="s">
        <v>818</v>
      </c>
      <c r="C680" s="7" t="s">
        <v>762</v>
      </c>
      <c r="D680" s="8">
        <v>3548.2862999999998</v>
      </c>
      <c r="E680" s="3">
        <f>(I680*F680)/(1.65*G680)</f>
        <v>5.4501010101010108</v>
      </c>
      <c r="F680" s="7">
        <v>4.0999999999999999E-4</v>
      </c>
      <c r="G680" s="7">
        <v>2.9999999999999997E-4</v>
      </c>
      <c r="H680" s="9">
        <v>61</v>
      </c>
      <c r="I680" s="9">
        <v>6.58</v>
      </c>
      <c r="J680" s="1">
        <v>816.5</v>
      </c>
    </row>
    <row r="681" spans="1:11" x14ac:dyDescent="0.2">
      <c r="A681">
        <v>1501</v>
      </c>
      <c r="B681" s="7" t="s">
        <v>818</v>
      </c>
      <c r="C681" s="7" t="s">
        <v>761</v>
      </c>
      <c r="D681" s="8">
        <v>12483.751799999998</v>
      </c>
      <c r="E681" s="3">
        <f>(I681*F681)/(1.65*G681)</f>
        <v>3.6358974358974359</v>
      </c>
      <c r="F681" s="7">
        <v>2.2000000000000001E-4</v>
      </c>
      <c r="G681" s="7">
        <v>2.6000000000000003E-4</v>
      </c>
      <c r="H681" s="9">
        <v>109.1</v>
      </c>
      <c r="I681" s="9">
        <v>7.09</v>
      </c>
      <c r="J681" s="1">
        <v>1324.2</v>
      </c>
    </row>
    <row r="682" spans="1:11" x14ac:dyDescent="0.2">
      <c r="A682">
        <v>1503</v>
      </c>
      <c r="B682" s="7" t="s">
        <v>818</v>
      </c>
      <c r="C682" s="7" t="s">
        <v>813</v>
      </c>
      <c r="D682" s="8">
        <v>116826.67892999999</v>
      </c>
      <c r="E682" s="3">
        <f>(I682*F682)/(1.65*G682)</f>
        <v>2.3636363636363642</v>
      </c>
      <c r="F682" s="7">
        <v>1.2E-4</v>
      </c>
      <c r="G682" s="7">
        <v>2.3999999999999998E-4</v>
      </c>
      <c r="H682" s="9">
        <v>126.1</v>
      </c>
      <c r="I682" s="9">
        <v>7.8</v>
      </c>
      <c r="J682" s="1">
        <v>1308.8</v>
      </c>
    </row>
    <row r="683" spans="1:11" x14ac:dyDescent="0.2">
      <c r="A683">
        <v>1502</v>
      </c>
      <c r="B683" s="7" t="s">
        <v>818</v>
      </c>
      <c r="C683" s="7" t="s">
        <v>812</v>
      </c>
      <c r="D683" s="8">
        <v>116826.67892999999</v>
      </c>
      <c r="E683" s="3">
        <f>(I683*F683)/(1.65*G683)</f>
        <v>2.717355371900827</v>
      </c>
      <c r="F683" s="7">
        <v>1.2E-4</v>
      </c>
      <c r="G683" s="7">
        <v>2.2000000000000001E-4</v>
      </c>
      <c r="H683" s="9">
        <v>121.5</v>
      </c>
      <c r="I683" s="9">
        <v>8.2200000000000006</v>
      </c>
      <c r="J683" s="1">
        <v>1451.5</v>
      </c>
    </row>
    <row r="684" spans="1:11" x14ac:dyDescent="0.2">
      <c r="A684">
        <v>1569</v>
      </c>
      <c r="B684" s="7" t="s">
        <v>705</v>
      </c>
      <c r="C684" s="7" t="s">
        <v>704</v>
      </c>
      <c r="D684" s="8">
        <v>3651.8858999999998</v>
      </c>
      <c r="E684" s="3">
        <v>10.505050505050509</v>
      </c>
      <c r="F684" s="7">
        <v>4.0000000000000001E-3</v>
      </c>
      <c r="G684" s="7">
        <v>2.9999999999999997E-4</v>
      </c>
      <c r="H684" s="9">
        <v>23</v>
      </c>
      <c r="I684" s="9">
        <v>1.3</v>
      </c>
      <c r="J684" s="1">
        <v>90</v>
      </c>
    </row>
    <row r="685" spans="1:11" x14ac:dyDescent="0.2">
      <c r="A685">
        <v>1579</v>
      </c>
      <c r="B685" s="7" t="s">
        <v>726</v>
      </c>
      <c r="C685" s="7" t="s">
        <v>490</v>
      </c>
      <c r="D685" s="8">
        <v>231.80410499999999</v>
      </c>
      <c r="E685" s="3">
        <v>3.5659824E-2</v>
      </c>
      <c r="F685" s="7">
        <v>3.8E-3</v>
      </c>
      <c r="G685" s="7">
        <v>3.1E-2</v>
      </c>
      <c r="H685" s="9">
        <v>21.2</v>
      </c>
      <c r="I685" s="9">
        <v>0.48</v>
      </c>
      <c r="J685" s="1">
        <v>23.7</v>
      </c>
    </row>
    <row r="686" spans="1:11" x14ac:dyDescent="0.2">
      <c r="A686">
        <v>1575</v>
      </c>
      <c r="B686" s="7" t="s">
        <v>726</v>
      </c>
      <c r="C686" s="7" t="s">
        <v>493</v>
      </c>
      <c r="D686" s="8">
        <v>123.283524</v>
      </c>
      <c r="E686" s="3">
        <v>6.0536131E-2</v>
      </c>
      <c r="F686" s="7">
        <v>4.8999999999999998E-3</v>
      </c>
      <c r="G686" s="7">
        <v>2.5999999999999999E-2</v>
      </c>
      <c r="H686" s="9">
        <v>8.6999999999999993</v>
      </c>
      <c r="I686" s="9">
        <v>0.53</v>
      </c>
      <c r="J686" s="1">
        <v>6.2</v>
      </c>
    </row>
    <row r="687" spans="1:11" x14ac:dyDescent="0.2">
      <c r="A687">
        <v>1578</v>
      </c>
      <c r="B687" s="7" t="s">
        <v>726</v>
      </c>
      <c r="C687" s="7" t="s">
        <v>377</v>
      </c>
      <c r="D687" s="8">
        <v>91.167648</v>
      </c>
      <c r="E687" s="3">
        <v>1.3090909E-2</v>
      </c>
      <c r="F687" s="7">
        <v>1.1999999999999999E-3</v>
      </c>
      <c r="G687" s="7">
        <v>0.03</v>
      </c>
      <c r="H687" s="9">
        <v>10.8</v>
      </c>
      <c r="I687" s="9">
        <v>0.54</v>
      </c>
      <c r="J687" s="1">
        <v>12.8</v>
      </c>
    </row>
    <row r="688" spans="1:11" x14ac:dyDescent="0.2">
      <c r="A688">
        <v>1576</v>
      </c>
      <c r="B688" s="7" t="s">
        <v>726</v>
      </c>
      <c r="C688" s="7" t="s">
        <v>482</v>
      </c>
      <c r="D688" s="8">
        <v>29.266887000000001</v>
      </c>
      <c r="E688" s="3">
        <v>0.29202797200000002</v>
      </c>
      <c r="F688" s="7">
        <v>4.3200000000000002E-2</v>
      </c>
      <c r="G688" s="7">
        <v>5.1999999999999998E-2</v>
      </c>
      <c r="H688" s="9">
        <v>5.2</v>
      </c>
      <c r="I688" s="9">
        <v>0.57999999999999996</v>
      </c>
      <c r="J688" s="1">
        <v>3.5</v>
      </c>
    </row>
    <row r="689" spans="1:10" x14ac:dyDescent="0.2">
      <c r="A689">
        <v>1573</v>
      </c>
      <c r="B689" s="7" t="s">
        <v>706</v>
      </c>
      <c r="C689" s="7" t="s">
        <v>707</v>
      </c>
      <c r="D689" s="8">
        <v>31.079879999999996</v>
      </c>
      <c r="E689" s="3">
        <v>0.16499999999999998</v>
      </c>
      <c r="F689" s="7">
        <v>3.6299999999999999E-2</v>
      </c>
      <c r="G689" s="7">
        <v>0.08</v>
      </c>
      <c r="H689" s="9">
        <v>4.5</v>
      </c>
      <c r="I689" s="9">
        <v>0.6</v>
      </c>
      <c r="J689" s="1">
        <v>3.1</v>
      </c>
    </row>
    <row r="690" spans="1:10" x14ac:dyDescent="0.2">
      <c r="A690">
        <v>1577</v>
      </c>
      <c r="B690" s="7" t="s">
        <v>726</v>
      </c>
      <c r="C690" s="7" t="s">
        <v>489</v>
      </c>
      <c r="D690" s="8">
        <v>70.965725999999989</v>
      </c>
      <c r="E690" s="3">
        <v>7.9543486999999996E-2</v>
      </c>
      <c r="F690" s="7">
        <v>1.6299999999999999E-2</v>
      </c>
      <c r="G690" s="7">
        <v>7.6999999999999999E-2</v>
      </c>
      <c r="H690" s="9">
        <v>9.1</v>
      </c>
      <c r="I690" s="9">
        <v>0.62</v>
      </c>
      <c r="J690" s="1">
        <v>9.6999999999999993</v>
      </c>
    </row>
    <row r="691" spans="1:10" x14ac:dyDescent="0.2">
      <c r="A691">
        <v>1574</v>
      </c>
      <c r="B691" s="7" t="s">
        <v>726</v>
      </c>
      <c r="C691" s="7" t="s">
        <v>483</v>
      </c>
      <c r="D691" s="8">
        <v>84.433673999999996</v>
      </c>
      <c r="E691" s="3">
        <v>7.5483870999999994E-2</v>
      </c>
      <c r="F691" s="7">
        <v>1.17E-2</v>
      </c>
      <c r="G691" s="7">
        <v>6.2E-2</v>
      </c>
      <c r="H691" s="9">
        <v>14.4</v>
      </c>
      <c r="I691" s="9">
        <v>0.66</v>
      </c>
      <c r="J691" s="1">
        <v>11.6</v>
      </c>
    </row>
    <row r="692" spans="1:10" x14ac:dyDescent="0.2">
      <c r="A692">
        <v>1572</v>
      </c>
      <c r="B692" s="7" t="s">
        <v>726</v>
      </c>
      <c r="C692" s="7" t="s">
        <v>484</v>
      </c>
      <c r="D692" s="8">
        <v>60.864764999999998</v>
      </c>
      <c r="E692" s="3">
        <v>0.20077441100000001</v>
      </c>
      <c r="F692" s="7">
        <v>1.78E-2</v>
      </c>
      <c r="G692" s="7">
        <v>3.5999999999999997E-2</v>
      </c>
      <c r="H692" s="9">
        <v>7.4</v>
      </c>
      <c r="I692" s="9">
        <v>0.67</v>
      </c>
      <c r="J692" s="1">
        <v>6.2</v>
      </c>
    </row>
    <row r="693" spans="1:10" x14ac:dyDescent="0.2">
      <c r="A693">
        <v>1570</v>
      </c>
      <c r="B693" s="7" t="s">
        <v>726</v>
      </c>
      <c r="C693" s="7" t="s">
        <v>485</v>
      </c>
      <c r="D693" s="8">
        <v>173.78832899999998</v>
      </c>
      <c r="E693" s="3">
        <v>6.8913525000000003E-2</v>
      </c>
      <c r="F693" s="7">
        <v>6.3E-3</v>
      </c>
      <c r="G693" s="7">
        <v>4.1000000000000002E-2</v>
      </c>
      <c r="H693" s="9">
        <v>15.8</v>
      </c>
      <c r="I693" s="9">
        <v>0.74</v>
      </c>
      <c r="J693" s="1">
        <v>23.6</v>
      </c>
    </row>
    <row r="694" spans="1:10" x14ac:dyDescent="0.2">
      <c r="A694">
        <v>1571</v>
      </c>
      <c r="B694" s="7" t="s">
        <v>726</v>
      </c>
      <c r="C694" s="7" t="s">
        <v>487</v>
      </c>
      <c r="D694" s="8">
        <v>165.24136199999998</v>
      </c>
      <c r="E694" s="3">
        <v>2.3715415E-2</v>
      </c>
      <c r="F694" s="7">
        <v>1E-3</v>
      </c>
      <c r="G694" s="7">
        <v>2.3E-2</v>
      </c>
      <c r="H694" s="9">
        <v>12.8</v>
      </c>
      <c r="I694" s="9">
        <v>0.9</v>
      </c>
      <c r="J694" s="1">
        <v>14.3</v>
      </c>
    </row>
    <row r="695" spans="1:10" x14ac:dyDescent="0.2">
      <c r="A695">
        <v>1593</v>
      </c>
      <c r="B695" s="7" t="s">
        <v>538</v>
      </c>
      <c r="C695" s="7" t="s">
        <v>53</v>
      </c>
      <c r="D695" s="8">
        <v>128.98150199999998</v>
      </c>
      <c r="E695" s="3">
        <v>0.11698399177559114</v>
      </c>
      <c r="F695" s="7">
        <v>4.0000000000000001E-3</v>
      </c>
      <c r="G695" s="7">
        <v>2.0633333333333333E-2</v>
      </c>
      <c r="H695" s="9">
        <v>22.951440000000002</v>
      </c>
      <c r="I695" s="9">
        <v>0.99568000000000012</v>
      </c>
      <c r="J695" s="1">
        <v>48.138639206400008</v>
      </c>
    </row>
    <row r="696" spans="1:10" x14ac:dyDescent="0.2">
      <c r="A696">
        <v>1594</v>
      </c>
      <c r="B696" s="7" t="s">
        <v>538</v>
      </c>
      <c r="C696" s="7" t="s">
        <v>48</v>
      </c>
      <c r="D696" s="8">
        <v>756.27707999999996</v>
      </c>
      <c r="E696" s="3">
        <v>6.0855573276625906E-2</v>
      </c>
      <c r="F696" s="7">
        <v>1E-3</v>
      </c>
      <c r="G696" s="7">
        <v>1.7100000000000001E-2</v>
      </c>
      <c r="H696" s="9">
        <v>58.166000000000004</v>
      </c>
      <c r="I696" s="9">
        <v>1.7170399999999999</v>
      </c>
      <c r="J696" s="1">
        <v>106.75451165184002</v>
      </c>
    </row>
    <row r="697" spans="1:10" x14ac:dyDescent="0.2">
      <c r="A697">
        <v>1604</v>
      </c>
      <c r="B697" s="7" t="s">
        <v>740</v>
      </c>
      <c r="C697" s="7" t="s">
        <v>749</v>
      </c>
      <c r="D697" s="8">
        <v>0.28000000000000003</v>
      </c>
      <c r="E697" s="3">
        <v>0.35636363636363633</v>
      </c>
      <c r="F697" s="7">
        <v>4.9000000000000002E-2</v>
      </c>
      <c r="G697" s="7">
        <v>0.01</v>
      </c>
      <c r="H697" s="9">
        <v>0.97</v>
      </c>
      <c r="I697" s="9">
        <v>0.12</v>
      </c>
      <c r="J697" s="3">
        <v>2.1000000000000001E-2</v>
      </c>
    </row>
    <row r="698" spans="1:10" x14ac:dyDescent="0.2">
      <c r="A698">
        <v>1597</v>
      </c>
      <c r="B698" s="7" t="s">
        <v>740</v>
      </c>
      <c r="C698" s="7" t="s">
        <v>743</v>
      </c>
      <c r="D698" s="8">
        <v>0.65</v>
      </c>
      <c r="E698" s="3">
        <v>0.14270707070707073</v>
      </c>
      <c r="F698" s="7">
        <v>8.8299999999999993E-3</v>
      </c>
      <c r="G698" s="7">
        <v>8.9999999999999993E-3</v>
      </c>
      <c r="H698" s="9">
        <v>10.1</v>
      </c>
      <c r="I698" s="9">
        <v>0.24</v>
      </c>
      <c r="J698" s="1">
        <v>0.27700000000000002</v>
      </c>
    </row>
    <row r="699" spans="1:10" x14ac:dyDescent="0.2">
      <c r="A699">
        <v>1613</v>
      </c>
      <c r="B699" s="7" t="s">
        <v>740</v>
      </c>
      <c r="C699" s="7" t="s">
        <v>757</v>
      </c>
      <c r="D699" s="8">
        <v>0.94</v>
      </c>
      <c r="E699" s="3">
        <v>0.20202020202020204</v>
      </c>
      <c r="F699" s="7">
        <v>6.0000000000000001E-3</v>
      </c>
      <c r="G699" s="7">
        <v>4.4999999999999997E-3</v>
      </c>
      <c r="H699" s="9">
        <v>6.07</v>
      </c>
      <c r="I699" s="9">
        <v>0.25</v>
      </c>
      <c r="J699" s="1">
        <v>0.159</v>
      </c>
    </row>
    <row r="700" spans="1:10" x14ac:dyDescent="0.2">
      <c r="A700">
        <v>1606</v>
      </c>
      <c r="B700" s="7" t="s">
        <v>740</v>
      </c>
      <c r="C700" s="7" t="s">
        <v>751</v>
      </c>
      <c r="D700" s="8">
        <v>0.19</v>
      </c>
      <c r="E700" s="3">
        <v>0.35636363636363633</v>
      </c>
      <c r="F700" s="7">
        <v>2.0999999999999999E-3</v>
      </c>
      <c r="G700" s="7">
        <v>1E-3</v>
      </c>
      <c r="H700" s="9">
        <v>9.39</v>
      </c>
      <c r="I700" s="9">
        <v>0.28000000000000003</v>
      </c>
      <c r="J700" s="1">
        <v>0.35599999999999998</v>
      </c>
    </row>
    <row r="701" spans="1:10" x14ac:dyDescent="0.2">
      <c r="A701">
        <v>1596</v>
      </c>
      <c r="B701" s="7" t="s">
        <v>740</v>
      </c>
      <c r="C701" s="7" t="s">
        <v>742</v>
      </c>
      <c r="D701" s="8">
        <v>8.2000000000000003E-2</v>
      </c>
      <c r="E701" s="3">
        <v>3.9030303030303033E-2</v>
      </c>
      <c r="F701" s="7">
        <v>9.2000000000000003E-4</v>
      </c>
      <c r="G701" s="7">
        <v>4.0000000000000001E-3</v>
      </c>
      <c r="H701" s="9">
        <v>25.4</v>
      </c>
      <c r="I701" s="9">
        <v>0.28000000000000003</v>
      </c>
      <c r="J701" s="1">
        <v>0.84799999999999998</v>
      </c>
    </row>
    <row r="702" spans="1:10" x14ac:dyDescent="0.2">
      <c r="A702">
        <v>1598</v>
      </c>
      <c r="B702" s="7" t="s">
        <v>740</v>
      </c>
      <c r="C702" s="7" t="s">
        <v>744</v>
      </c>
      <c r="D702" s="8">
        <v>55.9</v>
      </c>
      <c r="E702" s="3">
        <v>6.118577075098814E-2</v>
      </c>
      <c r="F702" s="7">
        <v>7.7400000000000004E-3</v>
      </c>
      <c r="G702" s="7">
        <v>2.3E-2</v>
      </c>
      <c r="H702" s="9">
        <v>10.3</v>
      </c>
      <c r="I702" s="9">
        <v>0.3</v>
      </c>
      <c r="J702" s="1">
        <v>1.22</v>
      </c>
    </row>
    <row r="703" spans="1:10" x14ac:dyDescent="0.2">
      <c r="A703">
        <v>1607</v>
      </c>
      <c r="B703" s="7" t="s">
        <v>740</v>
      </c>
      <c r="C703" s="7" t="s">
        <v>752</v>
      </c>
      <c r="D703" s="8">
        <v>1.88</v>
      </c>
      <c r="E703" s="3">
        <v>0.30476190476190473</v>
      </c>
      <c r="F703" s="7">
        <v>1.0999999999999999E-2</v>
      </c>
      <c r="G703" s="7">
        <v>7.0000000000000001E-3</v>
      </c>
      <c r="H703" s="9">
        <v>3.9</v>
      </c>
      <c r="I703" s="9">
        <v>0.32</v>
      </c>
      <c r="J703" s="1">
        <v>0.19</v>
      </c>
    </row>
    <row r="704" spans="1:10" x14ac:dyDescent="0.2">
      <c r="A704">
        <v>1609</v>
      </c>
      <c r="B704" s="7" t="s">
        <v>740</v>
      </c>
      <c r="C704" s="7" t="s">
        <v>753</v>
      </c>
      <c r="D704" s="8">
        <v>0.12</v>
      </c>
      <c r="E704" s="3">
        <v>3.6767676767676769E-2</v>
      </c>
      <c r="F704" s="7">
        <v>2.5999999999999999E-3</v>
      </c>
      <c r="G704" s="7">
        <v>1.4999999999999999E-2</v>
      </c>
      <c r="H704" s="9">
        <v>22</v>
      </c>
      <c r="I704" s="9">
        <v>0.35</v>
      </c>
      <c r="J704" s="1">
        <v>1.58</v>
      </c>
    </row>
    <row r="705" spans="1:10" x14ac:dyDescent="0.2">
      <c r="A705">
        <v>1599</v>
      </c>
      <c r="B705" s="7" t="s">
        <v>740</v>
      </c>
      <c r="C705" s="7" t="s">
        <v>745</v>
      </c>
      <c r="D705" s="8">
        <v>0.8</v>
      </c>
      <c r="E705" s="3">
        <v>0.10763636363636364</v>
      </c>
      <c r="F705" s="7">
        <v>2.96E-3</v>
      </c>
      <c r="G705" s="7">
        <v>6.0000000000000001E-3</v>
      </c>
      <c r="H705" s="9">
        <v>14.7</v>
      </c>
      <c r="I705" s="9">
        <v>0.36</v>
      </c>
      <c r="J705" s="1">
        <v>0.308</v>
      </c>
    </row>
    <row r="706" spans="1:10" x14ac:dyDescent="0.2">
      <c r="A706">
        <v>1603</v>
      </c>
      <c r="B706" s="7" t="s">
        <v>740</v>
      </c>
      <c r="C706" s="7" t="s">
        <v>759</v>
      </c>
      <c r="D706" s="8">
        <v>53.1</v>
      </c>
      <c r="E706" s="3">
        <v>8.5821174710063605E-2</v>
      </c>
      <c r="F706" s="7">
        <v>3.1E-2</v>
      </c>
      <c r="G706" s="7">
        <v>8.1000000000000003E-2</v>
      </c>
      <c r="H706" s="9">
        <v>3.94</v>
      </c>
      <c r="I706" s="9">
        <v>0.37</v>
      </c>
      <c r="J706" s="1">
        <v>0.46300000000000002</v>
      </c>
    </row>
    <row r="707" spans="1:10" x14ac:dyDescent="0.2">
      <c r="A707">
        <v>1602</v>
      </c>
      <c r="B707" s="7" t="s">
        <v>740</v>
      </c>
      <c r="C707" s="7" t="s">
        <v>748</v>
      </c>
      <c r="D707" s="8">
        <v>25</v>
      </c>
      <c r="E707" s="3">
        <v>0.12736969696969697</v>
      </c>
      <c r="F707" s="7">
        <v>2.8400000000000001E-3</v>
      </c>
      <c r="G707" s="7">
        <v>5.0000000000000001E-3</v>
      </c>
      <c r="H707" s="9">
        <v>24.8</v>
      </c>
      <c r="I707" s="9">
        <v>0.37</v>
      </c>
      <c r="J707" s="1">
        <v>1.95</v>
      </c>
    </row>
    <row r="708" spans="1:10" x14ac:dyDescent="0.2">
      <c r="A708">
        <v>1600</v>
      </c>
      <c r="B708" s="7" t="s">
        <v>740</v>
      </c>
      <c r="C708" s="7" t="s">
        <v>746</v>
      </c>
      <c r="D708" s="8">
        <v>24.1</v>
      </c>
      <c r="E708" s="3">
        <v>7.2484848484848485E-2</v>
      </c>
      <c r="F708" s="7">
        <v>2.99E-3</v>
      </c>
      <c r="G708" s="7">
        <v>0.01</v>
      </c>
      <c r="H708" s="9">
        <v>8.0299999999999994</v>
      </c>
      <c r="I708" s="9">
        <v>0.4</v>
      </c>
      <c r="J708" s="1">
        <v>1.39</v>
      </c>
    </row>
    <row r="709" spans="1:10" x14ac:dyDescent="0.2">
      <c r="A709">
        <v>1605</v>
      </c>
      <c r="B709" s="7" t="s">
        <v>740</v>
      </c>
      <c r="C709" s="7" t="s">
        <v>750</v>
      </c>
      <c r="D709" s="8">
        <v>5.75</v>
      </c>
      <c r="E709" s="3">
        <v>4.9212121212121214E-2</v>
      </c>
      <c r="F709" s="7">
        <v>1.74E-3</v>
      </c>
      <c r="G709" s="7">
        <v>8.9999999999999993E-3</v>
      </c>
      <c r="H709" s="9">
        <v>7.09</v>
      </c>
      <c r="I709" s="9">
        <v>0.42</v>
      </c>
      <c r="J709" s="1">
        <v>1.1200000000000001</v>
      </c>
    </row>
    <row r="710" spans="1:10" x14ac:dyDescent="0.2">
      <c r="A710">
        <v>1611</v>
      </c>
      <c r="B710" s="7" t="s">
        <v>740</v>
      </c>
      <c r="C710" s="7" t="s">
        <v>755</v>
      </c>
      <c r="D710" s="8">
        <v>3.58</v>
      </c>
      <c r="E710" s="3">
        <v>3.0909090909090913</v>
      </c>
      <c r="F710" s="7">
        <v>0.01</v>
      </c>
      <c r="G710" s="7">
        <v>1E-3</v>
      </c>
      <c r="H710" s="9">
        <v>11.2</v>
      </c>
      <c r="I710" s="9">
        <v>0.51</v>
      </c>
      <c r="J710" s="1">
        <v>1.08</v>
      </c>
    </row>
    <row r="711" spans="1:10" x14ac:dyDescent="0.2">
      <c r="A711">
        <v>1614</v>
      </c>
      <c r="B711" s="7" t="s">
        <v>740</v>
      </c>
      <c r="C711" s="7" t="s">
        <v>758</v>
      </c>
      <c r="D711" s="8">
        <v>3.15</v>
      </c>
      <c r="E711" s="3">
        <v>0.36467532467532465</v>
      </c>
      <c r="F711" s="7">
        <v>8.0999999999999996E-3</v>
      </c>
      <c r="G711" s="7">
        <v>7.0000000000000001E-3</v>
      </c>
      <c r="H711" s="9">
        <v>1.91</v>
      </c>
      <c r="I711" s="9">
        <v>0.52</v>
      </c>
      <c r="J711" s="1">
        <v>0.55300000000000005</v>
      </c>
    </row>
    <row r="712" spans="1:10" x14ac:dyDescent="0.2">
      <c r="A712">
        <v>1608</v>
      </c>
      <c r="B712" s="7" t="s">
        <v>740</v>
      </c>
      <c r="C712" s="7" t="s">
        <v>760</v>
      </c>
      <c r="D712" s="8">
        <v>39.700000000000003</v>
      </c>
      <c r="E712" s="3">
        <v>5.3535353535353547E-2</v>
      </c>
      <c r="F712" s="7">
        <v>1E-3</v>
      </c>
      <c r="G712" s="7">
        <v>6.0000000000000001E-3</v>
      </c>
      <c r="H712" s="9">
        <v>3.16</v>
      </c>
      <c r="I712" s="9">
        <v>0.53</v>
      </c>
      <c r="J712" s="1">
        <v>0.65800000000000003</v>
      </c>
    </row>
    <row r="713" spans="1:10" x14ac:dyDescent="0.2">
      <c r="A713">
        <v>1601</v>
      </c>
      <c r="B713" s="7" t="s">
        <v>740</v>
      </c>
      <c r="C713" s="7" t="s">
        <v>747</v>
      </c>
      <c r="D713" s="8">
        <v>42.7</v>
      </c>
      <c r="E713" s="3">
        <v>8.4000000000000005E-2</v>
      </c>
      <c r="F713" s="7">
        <v>1.2600000000000001E-3</v>
      </c>
      <c r="G713" s="7">
        <v>5.0000000000000001E-3</v>
      </c>
      <c r="H713" s="9">
        <v>34.299999999999997</v>
      </c>
      <c r="I713" s="9">
        <v>0.55000000000000004</v>
      </c>
      <c r="J713" s="1">
        <v>6.69</v>
      </c>
    </row>
    <row r="714" spans="1:10" x14ac:dyDescent="0.2">
      <c r="A714">
        <v>1610</v>
      </c>
      <c r="B714" s="7" t="s">
        <v>740</v>
      </c>
      <c r="C714" s="7" t="s">
        <v>754</v>
      </c>
      <c r="D714" s="8">
        <v>0.33</v>
      </c>
      <c r="E714" s="3">
        <v>0.28343434343434343</v>
      </c>
      <c r="F714" s="7">
        <v>9.1999999999999998E-3</v>
      </c>
      <c r="G714" s="7">
        <v>1.2E-2</v>
      </c>
      <c r="H714" s="9">
        <v>10.9</v>
      </c>
      <c r="I714" s="9">
        <v>0.61</v>
      </c>
      <c r="J714" s="1">
        <v>1.82</v>
      </c>
    </row>
    <row r="715" spans="1:10" x14ac:dyDescent="0.2">
      <c r="A715">
        <v>1595</v>
      </c>
      <c r="B715" s="7" t="s">
        <v>740</v>
      </c>
      <c r="C715" s="7" t="s">
        <v>741</v>
      </c>
      <c r="D715" s="8">
        <v>0.15</v>
      </c>
      <c r="E715" s="3">
        <v>0.13858585858585859</v>
      </c>
      <c r="F715" s="7">
        <v>9.7999999999999997E-4</v>
      </c>
      <c r="G715" s="7">
        <v>3.0000000000000001E-3</v>
      </c>
      <c r="H715" s="9">
        <v>68.400000000000006</v>
      </c>
      <c r="I715" s="9">
        <v>0.7</v>
      </c>
      <c r="J715" s="1">
        <v>20.5</v>
      </c>
    </row>
    <row r="716" spans="1:10" x14ac:dyDescent="0.2">
      <c r="A716">
        <v>1612</v>
      </c>
      <c r="B716" s="7" t="s">
        <v>740</v>
      </c>
      <c r="C716" s="7" t="s">
        <v>756</v>
      </c>
      <c r="D716" s="8">
        <v>33.799999999999997</v>
      </c>
      <c r="E716" s="3">
        <v>1.2933333333333333E-2</v>
      </c>
      <c r="F716" s="7">
        <v>1.1E-4</v>
      </c>
      <c r="G716" s="7">
        <v>5.0000000000000001E-3</v>
      </c>
      <c r="H716" s="9">
        <v>48</v>
      </c>
      <c r="I716" s="9">
        <v>0.97</v>
      </c>
      <c r="J716" s="1">
        <v>6.77</v>
      </c>
    </row>
    <row r="717" spans="1:10" x14ac:dyDescent="0.2">
      <c r="A717">
        <v>1616</v>
      </c>
      <c r="B717" s="7" t="s">
        <v>715</v>
      </c>
      <c r="C717" s="7" t="s">
        <v>714</v>
      </c>
      <c r="D717" s="8">
        <v>76819.103399999993</v>
      </c>
      <c r="E717" s="3">
        <v>0.57001558441558453</v>
      </c>
      <c r="F717" s="7">
        <v>4.8000000000000001E-4</v>
      </c>
      <c r="G717" s="7">
        <v>1.4E-3</v>
      </c>
      <c r="H717" s="9">
        <v>120</v>
      </c>
      <c r="I717" s="9">
        <v>2.7432000000000003</v>
      </c>
      <c r="J717" s="1">
        <v>665</v>
      </c>
    </row>
    <row r="718" spans="1:10" x14ac:dyDescent="0.2">
      <c r="A718">
        <v>1629</v>
      </c>
      <c r="B718" s="7" t="s">
        <v>542</v>
      </c>
      <c r="C718" s="7" t="s">
        <v>491</v>
      </c>
      <c r="D718" s="8">
        <v>23</v>
      </c>
      <c r="E718" s="3">
        <v>0.21684210526315792</v>
      </c>
      <c r="F718" s="7">
        <v>4.1200000000000001E-2</v>
      </c>
      <c r="G718" s="7">
        <v>3.7999999999999999E-2</v>
      </c>
      <c r="H718" s="9">
        <v>3</v>
      </c>
      <c r="I718" s="9">
        <v>0.33</v>
      </c>
      <c r="J718" s="1">
        <v>3</v>
      </c>
    </row>
    <row r="719" spans="1:10" x14ac:dyDescent="0.2">
      <c r="A719">
        <v>1637</v>
      </c>
      <c r="B719" s="7" t="s">
        <v>542</v>
      </c>
      <c r="C719" s="7" t="s">
        <v>373</v>
      </c>
      <c r="D719" s="8">
        <v>215</v>
      </c>
      <c r="E719" s="3">
        <v>2.6000000000000002E-2</v>
      </c>
      <c r="F719" s="7">
        <v>6.6E-3</v>
      </c>
      <c r="G719" s="7">
        <v>0.06</v>
      </c>
      <c r="H719" s="9">
        <v>7</v>
      </c>
      <c r="I719" s="9">
        <v>0.39</v>
      </c>
      <c r="J719" s="1">
        <v>5</v>
      </c>
    </row>
    <row r="720" spans="1:10" x14ac:dyDescent="0.2">
      <c r="A720">
        <v>1635</v>
      </c>
      <c r="B720" s="7" t="s">
        <v>542</v>
      </c>
      <c r="C720" s="7" t="s">
        <v>486</v>
      </c>
      <c r="D720" s="8">
        <v>95</v>
      </c>
      <c r="E720" s="3">
        <v>0.19630303030303028</v>
      </c>
      <c r="F720" s="7">
        <v>2.3699999999999999E-2</v>
      </c>
      <c r="G720" s="7">
        <v>0.03</v>
      </c>
      <c r="H720" s="9">
        <v>4</v>
      </c>
      <c r="I720" s="9">
        <v>0.41</v>
      </c>
      <c r="J720" s="1">
        <v>6.2</v>
      </c>
    </row>
    <row r="721" spans="1:10" x14ac:dyDescent="0.2">
      <c r="A721">
        <v>1638</v>
      </c>
      <c r="B721" s="7" t="s">
        <v>542</v>
      </c>
      <c r="C721" s="7" t="s">
        <v>563</v>
      </c>
      <c r="D721" s="8">
        <v>41</v>
      </c>
      <c r="E721" s="3">
        <v>9.2444444444444454E-2</v>
      </c>
      <c r="F721" s="7">
        <v>4.1599999999999998E-2</v>
      </c>
      <c r="G721" s="7">
        <v>0.12</v>
      </c>
      <c r="H721" s="9">
        <v>7</v>
      </c>
      <c r="I721" s="9">
        <v>0.44</v>
      </c>
      <c r="J721" s="1">
        <v>7.5</v>
      </c>
    </row>
    <row r="722" spans="1:10" x14ac:dyDescent="0.2">
      <c r="A722">
        <v>1636</v>
      </c>
      <c r="B722" s="7" t="s">
        <v>542</v>
      </c>
      <c r="C722" s="7" t="s">
        <v>372</v>
      </c>
      <c r="D722" s="8">
        <v>186</v>
      </c>
      <c r="E722" s="3">
        <v>6.1403508771929835E-2</v>
      </c>
      <c r="F722" s="7">
        <v>1.54E-2</v>
      </c>
      <c r="G722" s="7">
        <v>7.5999999999999998E-2</v>
      </c>
      <c r="H722" s="9">
        <v>3</v>
      </c>
      <c r="I722" s="9">
        <v>0.5</v>
      </c>
      <c r="J722" s="1">
        <v>4.5</v>
      </c>
    </row>
    <row r="723" spans="1:10" x14ac:dyDescent="0.2">
      <c r="A723">
        <v>1641</v>
      </c>
      <c r="B723" s="7" t="s">
        <v>542</v>
      </c>
      <c r="C723" s="7" t="s">
        <v>716</v>
      </c>
      <c r="D723" s="8">
        <v>4281</v>
      </c>
      <c r="E723" s="3">
        <v>3.8095238095238099E-2</v>
      </c>
      <c r="F723" s="7">
        <v>4.0000000000000001E-3</v>
      </c>
      <c r="G723" s="7">
        <v>3.5000000000000003E-2</v>
      </c>
      <c r="H723" s="9">
        <v>16.5</v>
      </c>
      <c r="I723" s="9">
        <v>0.55000000000000004</v>
      </c>
      <c r="J723" s="1">
        <v>22.2</v>
      </c>
    </row>
    <row r="724" spans="1:10" x14ac:dyDescent="0.2">
      <c r="A724">
        <v>1639</v>
      </c>
      <c r="B724" s="7" t="s">
        <v>542</v>
      </c>
      <c r="C724" s="7" t="s">
        <v>492</v>
      </c>
      <c r="D724" s="8">
        <v>124</v>
      </c>
      <c r="E724" s="3">
        <v>4.81705948372615E-2</v>
      </c>
      <c r="F724" s="7">
        <v>3.7000000000000002E-3</v>
      </c>
      <c r="G724" s="7">
        <v>2.7E-2</v>
      </c>
      <c r="H724" s="9">
        <v>10</v>
      </c>
      <c r="I724" s="9">
        <v>0.57999999999999996</v>
      </c>
      <c r="J724" s="1">
        <v>5.7</v>
      </c>
    </row>
    <row r="725" spans="1:10" x14ac:dyDescent="0.2">
      <c r="A725">
        <v>1634</v>
      </c>
      <c r="B725" s="7" t="s">
        <v>542</v>
      </c>
      <c r="C725" s="7" t="s">
        <v>564</v>
      </c>
      <c r="D725" s="8">
        <v>202</v>
      </c>
      <c r="E725" s="3">
        <v>3.987511478420569E-2</v>
      </c>
      <c r="F725" s="7">
        <v>1.84E-2</v>
      </c>
      <c r="G725" s="7">
        <v>0.16500000000000001</v>
      </c>
      <c r="H725" s="9">
        <v>4</v>
      </c>
      <c r="I725" s="9">
        <v>0.59</v>
      </c>
      <c r="J725" s="1">
        <v>1.7</v>
      </c>
    </row>
    <row r="726" spans="1:10" x14ac:dyDescent="0.2">
      <c r="A726">
        <v>1642</v>
      </c>
      <c r="B726" s="7" t="s">
        <v>542</v>
      </c>
      <c r="C726" s="7" t="s">
        <v>562</v>
      </c>
      <c r="D726" s="8">
        <v>233</v>
      </c>
      <c r="E726" s="3">
        <v>1.2606060606060607E-2</v>
      </c>
      <c r="F726" s="7">
        <v>4.7999999999999996E-3</v>
      </c>
      <c r="G726" s="7">
        <v>0.15</v>
      </c>
      <c r="H726" s="9">
        <v>13</v>
      </c>
      <c r="I726" s="9">
        <v>0.65</v>
      </c>
      <c r="J726" s="1">
        <v>17.600000000000001</v>
      </c>
    </row>
    <row r="727" spans="1:10" x14ac:dyDescent="0.2">
      <c r="A727">
        <v>1630</v>
      </c>
      <c r="B727" s="7" t="s">
        <v>542</v>
      </c>
      <c r="C727" s="7" t="s">
        <v>507</v>
      </c>
      <c r="D727" s="8">
        <v>88</v>
      </c>
      <c r="E727" s="3">
        <v>1.138047138047138E-2</v>
      </c>
      <c r="F727" s="7">
        <v>1.2999999999999999E-3</v>
      </c>
      <c r="G727" s="7">
        <v>4.4999999999999998E-2</v>
      </c>
      <c r="H727" s="9">
        <v>17</v>
      </c>
      <c r="I727" s="9">
        <v>0.65</v>
      </c>
      <c r="J727" s="1">
        <v>5.5</v>
      </c>
    </row>
    <row r="728" spans="1:10" x14ac:dyDescent="0.2">
      <c r="A728">
        <v>1651</v>
      </c>
      <c r="B728" s="7" t="s">
        <v>542</v>
      </c>
      <c r="C728" s="7" t="s">
        <v>386</v>
      </c>
      <c r="D728" s="8">
        <v>114</v>
      </c>
      <c r="E728" s="3">
        <v>2.8000000000000004E-2</v>
      </c>
      <c r="F728" s="7">
        <v>4.1999999999999997E-3</v>
      </c>
      <c r="G728" s="7">
        <v>0.06</v>
      </c>
      <c r="H728" s="9">
        <v>13</v>
      </c>
      <c r="I728" s="9">
        <v>0.66</v>
      </c>
      <c r="J728" s="1">
        <v>10.9</v>
      </c>
    </row>
    <row r="729" spans="1:10" x14ac:dyDescent="0.2">
      <c r="A729">
        <v>1650</v>
      </c>
      <c r="B729" s="7" t="s">
        <v>542</v>
      </c>
      <c r="C729" s="7" t="s">
        <v>524</v>
      </c>
      <c r="D729" s="8">
        <v>194</v>
      </c>
      <c r="E729" s="3">
        <v>0.39281705900000002</v>
      </c>
      <c r="F729" s="7">
        <v>2.5000000000000001E-3</v>
      </c>
      <c r="G729" s="7">
        <v>2.7000000000000001E-3</v>
      </c>
      <c r="H729" s="9">
        <v>13.7</v>
      </c>
      <c r="I729" s="9">
        <v>0.7</v>
      </c>
      <c r="J729" s="1">
        <v>12.2</v>
      </c>
    </row>
    <row r="730" spans="1:10" x14ac:dyDescent="0.2">
      <c r="A730">
        <v>1646</v>
      </c>
      <c r="B730" s="7" t="s">
        <v>542</v>
      </c>
      <c r="C730" s="7" t="s">
        <v>717</v>
      </c>
      <c r="D730" s="8">
        <v>2748</v>
      </c>
      <c r="E730" s="3">
        <v>3.6363636363636362E-2</v>
      </c>
      <c r="F730" s="7">
        <v>3.5999999999999999E-3</v>
      </c>
      <c r="G730" s="7">
        <v>4.2000000000000003E-2</v>
      </c>
      <c r="H730" s="9">
        <v>23.5</v>
      </c>
      <c r="I730" s="9">
        <v>0.7</v>
      </c>
      <c r="J730" s="1">
        <v>27.5</v>
      </c>
    </row>
    <row r="731" spans="1:10" x14ac:dyDescent="0.2">
      <c r="A731">
        <v>1645</v>
      </c>
      <c r="B731" s="7" t="s">
        <v>542</v>
      </c>
      <c r="C731" s="7" t="s">
        <v>388</v>
      </c>
      <c r="D731" s="8">
        <v>282</v>
      </c>
      <c r="E731" s="3">
        <v>2.6893939393939397E-2</v>
      </c>
      <c r="F731" s="7">
        <v>3.0000000000000001E-3</v>
      </c>
      <c r="G731" s="7">
        <v>4.8000000000000001E-2</v>
      </c>
      <c r="H731" s="9">
        <v>25</v>
      </c>
      <c r="I731" s="9">
        <v>0.71</v>
      </c>
      <c r="J731" s="1">
        <v>8.1999999999999993</v>
      </c>
    </row>
    <row r="732" spans="1:10" x14ac:dyDescent="0.2">
      <c r="A732">
        <v>1625</v>
      </c>
      <c r="B732" s="7" t="s">
        <v>542</v>
      </c>
      <c r="C732" s="7" t="s">
        <v>718</v>
      </c>
      <c r="D732" s="8">
        <v>7327</v>
      </c>
      <c r="E732" s="3">
        <v>6.4151515151515143E-3</v>
      </c>
      <c r="F732" s="7">
        <v>5.8E-4</v>
      </c>
      <c r="G732" s="7">
        <v>0.04</v>
      </c>
      <c r="H732" s="9">
        <v>18.600000000000001</v>
      </c>
      <c r="I732" s="9">
        <v>0.73</v>
      </c>
      <c r="J732" s="1">
        <v>24.9</v>
      </c>
    </row>
    <row r="733" spans="1:10" x14ac:dyDescent="0.2">
      <c r="A733">
        <v>1631</v>
      </c>
      <c r="B733" s="7" t="s">
        <v>542</v>
      </c>
      <c r="C733" s="7" t="s">
        <v>719</v>
      </c>
      <c r="D733" s="8">
        <v>859</v>
      </c>
      <c r="E733" s="3">
        <v>0.56310160427807487</v>
      </c>
      <c r="F733" s="7">
        <v>3.8999999999999998E-3</v>
      </c>
      <c r="G733" s="7">
        <v>3.3999999999999998E-3</v>
      </c>
      <c r="H733" s="9">
        <v>8.1999999999999993</v>
      </c>
      <c r="I733" s="9">
        <v>0.81</v>
      </c>
      <c r="J733" s="1">
        <v>13.2</v>
      </c>
    </row>
    <row r="734" spans="1:10" x14ac:dyDescent="0.2">
      <c r="A734">
        <v>1624</v>
      </c>
      <c r="B734" s="7" t="s">
        <v>542</v>
      </c>
      <c r="C734" s="7" t="s">
        <v>506</v>
      </c>
      <c r="D734" s="8">
        <v>305</v>
      </c>
      <c r="E734" s="3">
        <v>1.9338842975206615E-2</v>
      </c>
      <c r="F734" s="7">
        <v>2.5999999999999999E-3</v>
      </c>
      <c r="G734" s="7">
        <v>6.6000000000000003E-2</v>
      </c>
      <c r="H734" s="9">
        <v>27</v>
      </c>
      <c r="I734" s="9">
        <v>0.81</v>
      </c>
      <c r="J734" s="1">
        <v>10.5</v>
      </c>
    </row>
    <row r="735" spans="1:10" x14ac:dyDescent="0.2">
      <c r="A735">
        <v>1623</v>
      </c>
      <c r="B735" s="7" t="s">
        <v>542</v>
      </c>
      <c r="C735" s="7" t="s">
        <v>374</v>
      </c>
      <c r="D735" s="8">
        <v>790</v>
      </c>
      <c r="E735" s="3">
        <v>0.30852525252525254</v>
      </c>
      <c r="F735" s="7">
        <v>9.1999999999999998E-3</v>
      </c>
      <c r="G735" s="7">
        <v>1.4999999999999999E-2</v>
      </c>
      <c r="H735" s="9">
        <v>13</v>
      </c>
      <c r="I735" s="9">
        <v>0.83</v>
      </c>
      <c r="J735" s="1">
        <v>24.5</v>
      </c>
    </row>
    <row r="736" spans="1:10" x14ac:dyDescent="0.2">
      <c r="A736">
        <v>1628</v>
      </c>
      <c r="B736" s="7" t="s">
        <v>542</v>
      </c>
      <c r="C736" s="7" t="s">
        <v>375</v>
      </c>
      <c r="D736" s="8">
        <v>1217</v>
      </c>
      <c r="E736" s="3">
        <v>0.2690909090909091</v>
      </c>
      <c r="F736" s="7">
        <v>7.4000000000000003E-3</v>
      </c>
      <c r="G736" s="7">
        <v>1.4999999999999999E-2</v>
      </c>
      <c r="H736" s="9">
        <v>15</v>
      </c>
      <c r="I736" s="9">
        <v>0.9</v>
      </c>
      <c r="J736" s="1">
        <v>12.6</v>
      </c>
    </row>
    <row r="737" spans="1:10" x14ac:dyDescent="0.2">
      <c r="A737">
        <v>1621</v>
      </c>
      <c r="B737" s="7" t="s">
        <v>542</v>
      </c>
      <c r="C737" s="7" t="s">
        <v>497</v>
      </c>
      <c r="D737" s="8">
        <v>533</v>
      </c>
      <c r="E737" s="3">
        <v>3.9625823451910409E-2</v>
      </c>
      <c r="F737" s="7">
        <v>7.3000000000000001E-3</v>
      </c>
      <c r="G737" s="7">
        <v>0.115</v>
      </c>
      <c r="H737" s="9">
        <v>31</v>
      </c>
      <c r="I737" s="9">
        <v>1.03</v>
      </c>
      <c r="J737" s="1">
        <v>23.8</v>
      </c>
    </row>
    <row r="738" spans="1:10" x14ac:dyDescent="0.2">
      <c r="A738">
        <v>1627</v>
      </c>
      <c r="B738" s="7" t="s">
        <v>542</v>
      </c>
      <c r="C738" s="7" t="s">
        <v>566</v>
      </c>
      <c r="D738" s="8">
        <v>492</v>
      </c>
      <c r="E738" s="3">
        <v>1.4120234604105573</v>
      </c>
      <c r="F738" s="7">
        <v>1.35E-2</v>
      </c>
      <c r="G738" s="7">
        <v>6.1999999999999998E-3</v>
      </c>
      <c r="H738" s="9">
        <v>16</v>
      </c>
      <c r="I738" s="9">
        <v>1.07</v>
      </c>
      <c r="J738" s="1">
        <v>73.599999999999994</v>
      </c>
    </row>
    <row r="739" spans="1:10" x14ac:dyDescent="0.2">
      <c r="A739">
        <v>1640</v>
      </c>
      <c r="B739" s="7" t="s">
        <v>542</v>
      </c>
      <c r="C739" s="7" t="s">
        <v>387</v>
      </c>
      <c r="D739" s="8">
        <v>546</v>
      </c>
      <c r="E739" s="3">
        <v>4.909091E-3</v>
      </c>
      <c r="F739" s="7">
        <v>5.4000000000000001E-4</v>
      </c>
      <c r="G739" s="7">
        <v>7.1999999999999995E-2</v>
      </c>
      <c r="H739" s="9">
        <v>34.1</v>
      </c>
      <c r="I739" s="9">
        <v>1.08</v>
      </c>
      <c r="J739" s="1">
        <v>11.3</v>
      </c>
    </row>
    <row r="740" spans="1:10" x14ac:dyDescent="0.2">
      <c r="A740">
        <v>1632</v>
      </c>
      <c r="B740" s="7" t="s">
        <v>542</v>
      </c>
      <c r="C740" s="7" t="s">
        <v>508</v>
      </c>
      <c r="D740" s="8">
        <v>466</v>
      </c>
      <c r="E740" s="3">
        <v>3.4222219999999999E-3</v>
      </c>
      <c r="F740" s="7">
        <v>2.1000000000000001E-4</v>
      </c>
      <c r="G740" s="7">
        <v>4.4999999999999998E-2</v>
      </c>
      <c r="H740" s="9">
        <v>39.6</v>
      </c>
      <c r="I740" s="9">
        <v>1.21</v>
      </c>
      <c r="J740" s="1">
        <v>70.8</v>
      </c>
    </row>
    <row r="741" spans="1:10" x14ac:dyDescent="0.2">
      <c r="A741">
        <v>1644</v>
      </c>
      <c r="B741" s="7" t="s">
        <v>542</v>
      </c>
      <c r="C741" s="7" t="s">
        <v>720</v>
      </c>
      <c r="D741" s="8">
        <v>6034</v>
      </c>
      <c r="E741" s="3">
        <v>0.69333333333333336</v>
      </c>
      <c r="F741" s="7">
        <v>8.0000000000000004E-4</v>
      </c>
      <c r="G741" s="7">
        <v>1E-3</v>
      </c>
      <c r="H741" s="9">
        <v>29</v>
      </c>
      <c r="I741" s="9">
        <v>1.43</v>
      </c>
      <c r="J741" s="1">
        <v>79.3</v>
      </c>
    </row>
    <row r="742" spans="1:10" x14ac:dyDescent="0.2">
      <c r="A742">
        <v>1620</v>
      </c>
      <c r="B742" s="7" t="s">
        <v>542</v>
      </c>
      <c r="C742" s="7" t="s">
        <v>415</v>
      </c>
      <c r="D742" s="8">
        <v>147</v>
      </c>
      <c r="E742" s="3">
        <v>8.587012987012986E-2</v>
      </c>
      <c r="F742" s="7">
        <v>2.8999999999999998E-3</v>
      </c>
      <c r="G742" s="7">
        <v>3.5000000000000003E-2</v>
      </c>
      <c r="H742" s="9">
        <v>29</v>
      </c>
      <c r="I742" s="9">
        <v>1.71</v>
      </c>
      <c r="J742" s="1">
        <v>45.3</v>
      </c>
    </row>
    <row r="743" spans="1:10" x14ac:dyDescent="0.2">
      <c r="A743">
        <v>1649</v>
      </c>
      <c r="B743" s="7" t="s">
        <v>542</v>
      </c>
      <c r="C743" s="7" t="s">
        <v>559</v>
      </c>
      <c r="D743" s="8">
        <v>484</v>
      </c>
      <c r="E743" s="3">
        <v>0.20969696969696969</v>
      </c>
      <c r="F743" s="7">
        <v>1E-3</v>
      </c>
      <c r="G743" s="7">
        <v>5.0000000000000001E-3</v>
      </c>
      <c r="H743" s="9">
        <v>32</v>
      </c>
      <c r="I743" s="9">
        <v>1.73</v>
      </c>
      <c r="J743" s="1">
        <v>116</v>
      </c>
    </row>
    <row r="744" spans="1:10" x14ac:dyDescent="0.2">
      <c r="A744">
        <v>1618</v>
      </c>
      <c r="B744" s="7" t="s">
        <v>542</v>
      </c>
      <c r="C744" s="7" t="s">
        <v>381</v>
      </c>
      <c r="D744" s="8">
        <v>8029</v>
      </c>
      <c r="E744" s="3">
        <v>4.7946127946127952E-2</v>
      </c>
      <c r="F744" s="7">
        <v>8.0000000000000004E-4</v>
      </c>
      <c r="G744" s="7">
        <v>1.7999999999999999E-2</v>
      </c>
      <c r="H744" s="9">
        <v>58</v>
      </c>
      <c r="I744" s="9">
        <v>1.78</v>
      </c>
      <c r="J744" s="1">
        <v>226</v>
      </c>
    </row>
    <row r="745" spans="1:10" x14ac:dyDescent="0.2">
      <c r="A745">
        <v>1648</v>
      </c>
      <c r="B745" s="7" t="s">
        <v>542</v>
      </c>
      <c r="C745" s="7" t="s">
        <v>558</v>
      </c>
      <c r="D745" s="8">
        <v>556</v>
      </c>
      <c r="E745" s="3">
        <v>0.13632323232323235</v>
      </c>
      <c r="F745" s="7">
        <v>4.1999999999999997E-3</v>
      </c>
      <c r="G745" s="7">
        <v>4.4999999999999998E-2</v>
      </c>
      <c r="H745" s="9">
        <v>47</v>
      </c>
      <c r="I745" s="9">
        <v>2.41</v>
      </c>
      <c r="J745" s="1">
        <v>368</v>
      </c>
    </row>
    <row r="746" spans="1:10" x14ac:dyDescent="0.2">
      <c r="A746">
        <v>1619</v>
      </c>
      <c r="B746" s="7" t="s">
        <v>542</v>
      </c>
      <c r="C746" s="7" t="s">
        <v>565</v>
      </c>
      <c r="D746" s="8">
        <v>186</v>
      </c>
      <c r="E746" s="3">
        <v>2.1127946127946128E-2</v>
      </c>
      <c r="F746" s="7">
        <v>1E-3</v>
      </c>
      <c r="G746" s="7">
        <v>7.1999999999999995E-2</v>
      </c>
      <c r="H746" s="9">
        <v>32</v>
      </c>
      <c r="I746" s="9">
        <v>2.5099999999999998</v>
      </c>
      <c r="J746" s="1">
        <v>187</v>
      </c>
    </row>
    <row r="747" spans="1:10" x14ac:dyDescent="0.2">
      <c r="A747">
        <v>1633</v>
      </c>
      <c r="B747" s="7" t="s">
        <v>542</v>
      </c>
      <c r="C747" s="7" t="s">
        <v>721</v>
      </c>
      <c r="D747" s="8">
        <v>567</v>
      </c>
      <c r="E747" s="3">
        <v>9.121212121212123E-2</v>
      </c>
      <c r="F747" s="7">
        <v>6.9999999999999999E-4</v>
      </c>
      <c r="G747" s="7">
        <v>1.2E-2</v>
      </c>
      <c r="H747" s="9">
        <v>42.1</v>
      </c>
      <c r="I747" s="9">
        <v>2.58</v>
      </c>
      <c r="J747" s="1">
        <v>91.8</v>
      </c>
    </row>
    <row r="748" spans="1:10" x14ac:dyDescent="0.2">
      <c r="A748">
        <v>1643</v>
      </c>
      <c r="B748" s="7" t="s">
        <v>542</v>
      </c>
      <c r="C748" s="7" t="s">
        <v>561</v>
      </c>
      <c r="D748" s="8">
        <v>644</v>
      </c>
      <c r="E748" s="3">
        <v>0.35897435897435903</v>
      </c>
      <c r="F748" s="7">
        <v>2.5000000000000001E-3</v>
      </c>
      <c r="G748" s="7">
        <v>1.2999999999999999E-2</v>
      </c>
      <c r="H748" s="9">
        <v>33</v>
      </c>
      <c r="I748" s="9">
        <v>3.08</v>
      </c>
      <c r="J748" s="1">
        <v>69.400000000000006</v>
      </c>
    </row>
    <row r="749" spans="1:10" x14ac:dyDescent="0.2">
      <c r="A749">
        <v>1622</v>
      </c>
      <c r="B749" s="7" t="s">
        <v>542</v>
      </c>
      <c r="C749" s="7" t="s">
        <v>560</v>
      </c>
      <c r="D749" s="8">
        <v>4620</v>
      </c>
      <c r="E749" s="3">
        <v>0.20606060606060608</v>
      </c>
      <c r="F749" s="7">
        <v>8.0000000000000004E-4</v>
      </c>
      <c r="G749" s="7">
        <v>1.4E-2</v>
      </c>
      <c r="H749" s="9">
        <v>69</v>
      </c>
      <c r="I749" s="9">
        <v>5.95</v>
      </c>
      <c r="J749" s="1">
        <v>668</v>
      </c>
    </row>
    <row r="750" spans="1:10" x14ac:dyDescent="0.2">
      <c r="A750">
        <v>1626</v>
      </c>
      <c r="B750" s="7" t="s">
        <v>542</v>
      </c>
      <c r="C750" s="7" t="s">
        <v>722</v>
      </c>
      <c r="D750" s="8">
        <v>4636</v>
      </c>
      <c r="E750" s="3">
        <v>0.17196248196248196</v>
      </c>
      <c r="F750" s="7">
        <v>8.4999999999999995E-4</v>
      </c>
      <c r="G750" s="7">
        <v>2.1000000000000001E-2</v>
      </c>
      <c r="H750" s="9">
        <v>99.1</v>
      </c>
      <c r="I750" s="9">
        <v>7.01</v>
      </c>
      <c r="J750" s="1">
        <v>580.6</v>
      </c>
    </row>
    <row r="751" spans="1:10" x14ac:dyDescent="0.2">
      <c r="A751">
        <v>1617</v>
      </c>
      <c r="B751" s="7" t="s">
        <v>991</v>
      </c>
      <c r="C751" s="7" t="s">
        <v>16</v>
      </c>
      <c r="D751" s="8">
        <v>906</v>
      </c>
      <c r="E751" s="3">
        <v>7.2145454549999997</v>
      </c>
      <c r="F751" s="7">
        <v>6.4000000000000003E-3</v>
      </c>
      <c r="G751" s="7">
        <v>5.0000000000000001E-4</v>
      </c>
      <c r="H751" s="9">
        <v>17.100000000000001</v>
      </c>
      <c r="I751" s="9">
        <v>0.93</v>
      </c>
      <c r="J751" s="1">
        <v>12</v>
      </c>
    </row>
    <row r="752" spans="1:10" x14ac:dyDescent="0.2">
      <c r="E752"/>
      <c r="H752"/>
      <c r="I752"/>
      <c r="J752"/>
    </row>
    <row r="753" spans="5:10" x14ac:dyDescent="0.2">
      <c r="E753"/>
      <c r="H753"/>
      <c r="I753"/>
      <c r="J753"/>
    </row>
    <row r="754" spans="5:10" x14ac:dyDescent="0.2">
      <c r="E754"/>
      <c r="H754"/>
      <c r="I754"/>
      <c r="J754"/>
    </row>
    <row r="755" spans="5:10" x14ac:dyDescent="0.2">
      <c r="E755"/>
      <c r="H755"/>
      <c r="I755"/>
      <c r="J755"/>
    </row>
    <row r="756" spans="5:10" x14ac:dyDescent="0.2">
      <c r="E756"/>
      <c r="H756"/>
      <c r="I756"/>
      <c r="J756"/>
    </row>
    <row r="757" spans="5:10" x14ac:dyDescent="0.2">
      <c r="E757"/>
      <c r="H757"/>
      <c r="I757"/>
      <c r="J757"/>
    </row>
  </sheetData>
  <sortState xmlns:xlrd2="http://schemas.microsoft.com/office/spreadsheetml/2017/richdata2" ref="A2:J1671">
    <sortCondition ref="B2:B1671"/>
  </sortState>
  <phoneticPr fontId="18" type="noConversion"/>
  <conditionalFormatting sqref="L173:L1048576 M2:P2 L1:L171 L172:P172">
    <cfRule type="duplicateValues" dxfId="3" priority="9"/>
  </conditionalFormatting>
  <conditionalFormatting sqref="C184:C1048576 C1:C46 C51:C164 C172:C182">
    <cfRule type="duplicateValues" dxfId="2" priority="1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49E5-A6DD-4DC9-AA28-87900377DEF9}">
  <dimension ref="A1:B130"/>
  <sheetViews>
    <sheetView topLeftCell="A91" workbookViewId="0">
      <selection activeCell="A128" sqref="A128"/>
    </sheetView>
  </sheetViews>
  <sheetFormatPr baseColWidth="10" defaultColWidth="8.83203125" defaultRowHeight="15" x14ac:dyDescent="0.2"/>
  <cols>
    <col min="1" max="1" width="44.33203125" customWidth="1"/>
  </cols>
  <sheetData>
    <row r="1" spans="1:2" x14ac:dyDescent="0.2">
      <c r="A1" s="5" t="s">
        <v>994</v>
      </c>
    </row>
    <row r="2" spans="1:2" x14ac:dyDescent="0.2">
      <c r="A2" t="s">
        <v>737</v>
      </c>
      <c r="B2" s="4" t="s">
        <v>997</v>
      </c>
    </row>
    <row r="3" spans="1:2" x14ac:dyDescent="0.2">
      <c r="A3" t="s">
        <v>0</v>
      </c>
      <c r="B3" s="4" t="s">
        <v>995</v>
      </c>
    </row>
    <row r="4" spans="1:2" x14ac:dyDescent="0.2">
      <c r="A4" t="s">
        <v>993</v>
      </c>
      <c r="B4" s="4" t="s">
        <v>996</v>
      </c>
    </row>
    <row r="5" spans="1:2" x14ac:dyDescent="0.2">
      <c r="A5" s="6" t="s">
        <v>992</v>
      </c>
      <c r="B5" s="4" t="s">
        <v>998</v>
      </c>
    </row>
    <row r="6" spans="1:2" x14ac:dyDescent="0.2">
      <c r="A6" s="3" t="s">
        <v>1</v>
      </c>
      <c r="B6" s="4" t="s">
        <v>999</v>
      </c>
    </row>
    <row r="7" spans="1:2" x14ac:dyDescent="0.2">
      <c r="A7" t="s">
        <v>2</v>
      </c>
      <c r="B7" s="4" t="s">
        <v>1000</v>
      </c>
    </row>
    <row r="8" spans="1:2" x14ac:dyDescent="0.2">
      <c r="A8" t="s">
        <v>3</v>
      </c>
      <c r="B8" s="4" t="s">
        <v>1001</v>
      </c>
    </row>
    <row r="9" spans="1:2" x14ac:dyDescent="0.2">
      <c r="A9" s="1" t="s">
        <v>4</v>
      </c>
      <c r="B9" s="4" t="s">
        <v>1002</v>
      </c>
    </row>
    <row r="10" spans="1:2" x14ac:dyDescent="0.2">
      <c r="A10" s="1" t="s">
        <v>5</v>
      </c>
      <c r="B10" s="4" t="s">
        <v>1003</v>
      </c>
    </row>
    <row r="11" spans="1:2" x14ac:dyDescent="0.2">
      <c r="A11" s="1" t="s">
        <v>6</v>
      </c>
      <c r="B11" s="4" t="s">
        <v>1004</v>
      </c>
    </row>
    <row r="13" spans="1:2" x14ac:dyDescent="0.2">
      <c r="A13" s="5" t="s">
        <v>841</v>
      </c>
      <c r="B13" s="5" t="s">
        <v>842</v>
      </c>
    </row>
    <row r="14" spans="1:2" x14ac:dyDescent="0.2">
      <c r="A14" t="s">
        <v>866</v>
      </c>
      <c r="B14" s="4" t="s">
        <v>897</v>
      </c>
    </row>
    <row r="15" spans="1:2" x14ac:dyDescent="0.2">
      <c r="A15" t="s">
        <v>884</v>
      </c>
      <c r="B15" s="4" t="s">
        <v>898</v>
      </c>
    </row>
    <row r="16" spans="1:2" x14ac:dyDescent="0.2">
      <c r="A16" t="s">
        <v>634</v>
      </c>
      <c r="B16" s="4" t="s">
        <v>899</v>
      </c>
    </row>
    <row r="17" spans="1:2" x14ac:dyDescent="0.2">
      <c r="A17" t="s">
        <v>627</v>
      </c>
      <c r="B17" s="4" t="s">
        <v>900</v>
      </c>
    </row>
    <row r="18" spans="1:2" x14ac:dyDescent="0.2">
      <c r="A18" t="s">
        <v>633</v>
      </c>
      <c r="B18" s="4" t="s">
        <v>901</v>
      </c>
    </row>
    <row r="19" spans="1:2" x14ac:dyDescent="0.2">
      <c r="A19" t="s">
        <v>843</v>
      </c>
      <c r="B19" s="4" t="s">
        <v>980</v>
      </c>
    </row>
    <row r="20" spans="1:2" x14ac:dyDescent="0.2">
      <c r="A20" t="s">
        <v>844</v>
      </c>
      <c r="B20" t="s">
        <v>886</v>
      </c>
    </row>
    <row r="21" spans="1:2" x14ac:dyDescent="0.2">
      <c r="A21" t="s">
        <v>612</v>
      </c>
      <c r="B21" t="s">
        <v>878</v>
      </c>
    </row>
    <row r="22" spans="1:2" x14ac:dyDescent="0.2">
      <c r="A22" t="s">
        <v>547</v>
      </c>
      <c r="B22" s="4" t="s">
        <v>902</v>
      </c>
    </row>
    <row r="23" spans="1:2" x14ac:dyDescent="0.2">
      <c r="A23" t="s">
        <v>642</v>
      </c>
      <c r="B23" s="4" t="s">
        <v>904</v>
      </c>
    </row>
    <row r="24" spans="1:2" x14ac:dyDescent="0.2">
      <c r="A24" t="s">
        <v>895</v>
      </c>
      <c r="B24" t="s">
        <v>896</v>
      </c>
    </row>
    <row r="25" spans="1:2" x14ac:dyDescent="0.2">
      <c r="A25" t="s">
        <v>643</v>
      </c>
      <c r="B25" s="4" t="s">
        <v>905</v>
      </c>
    </row>
    <row r="26" spans="1:2" x14ac:dyDescent="0.2">
      <c r="A26" t="s">
        <v>647</v>
      </c>
      <c r="B26" s="4" t="s">
        <v>906</v>
      </c>
    </row>
    <row r="27" spans="1:2" x14ac:dyDescent="0.2">
      <c r="A27" t="s">
        <v>608</v>
      </c>
      <c r="B27" t="s">
        <v>881</v>
      </c>
    </row>
    <row r="28" spans="1:2" x14ac:dyDescent="0.2">
      <c r="A28" t="s">
        <v>550</v>
      </c>
      <c r="B28" s="4" t="s">
        <v>907</v>
      </c>
    </row>
    <row r="29" spans="1:2" x14ac:dyDescent="0.2">
      <c r="A29" t="s">
        <v>845</v>
      </c>
      <c r="B29" s="4" t="s">
        <v>908</v>
      </c>
    </row>
    <row r="30" spans="1:2" x14ac:dyDescent="0.2">
      <c r="A30" t="s">
        <v>531</v>
      </c>
      <c r="B30" t="s">
        <v>867</v>
      </c>
    </row>
    <row r="31" spans="1:2" x14ac:dyDescent="0.2">
      <c r="A31" t="s">
        <v>846</v>
      </c>
      <c r="B31" s="4" t="s">
        <v>909</v>
      </c>
    </row>
    <row r="32" spans="1:2" x14ac:dyDescent="0.2">
      <c r="A32" t="s">
        <v>534</v>
      </c>
      <c r="B32" s="4" t="s">
        <v>910</v>
      </c>
    </row>
    <row r="33" spans="1:2" x14ac:dyDescent="0.2">
      <c r="A33" t="s">
        <v>651</v>
      </c>
      <c r="B33" t="s">
        <v>887</v>
      </c>
    </row>
    <row r="34" spans="1:2" x14ac:dyDescent="0.2">
      <c r="A34" t="s">
        <v>847</v>
      </c>
      <c r="B34" s="4" t="s">
        <v>911</v>
      </c>
    </row>
    <row r="35" spans="1:2" x14ac:dyDescent="0.2">
      <c r="A35" t="s">
        <v>652</v>
      </c>
      <c r="B35" s="4" t="s">
        <v>912</v>
      </c>
    </row>
    <row r="36" spans="1:2" x14ac:dyDescent="0.2">
      <c r="A36" t="s">
        <v>537</v>
      </c>
      <c r="B36" t="s">
        <v>889</v>
      </c>
    </row>
    <row r="37" spans="1:2" x14ac:dyDescent="0.2">
      <c r="A37" t="s">
        <v>724</v>
      </c>
      <c r="B37" s="4" t="s">
        <v>914</v>
      </c>
    </row>
    <row r="38" spans="1:2" x14ac:dyDescent="0.2">
      <c r="A38" t="s">
        <v>653</v>
      </c>
      <c r="B38" s="4" t="s">
        <v>915</v>
      </c>
    </row>
    <row r="39" spans="1:2" x14ac:dyDescent="0.2">
      <c r="A39" t="s">
        <v>557</v>
      </c>
      <c r="B39" s="4" t="s">
        <v>916</v>
      </c>
    </row>
    <row r="40" spans="1:2" x14ac:dyDescent="0.2">
      <c r="A40" t="s">
        <v>600</v>
      </c>
      <c r="B40" t="s">
        <v>885</v>
      </c>
    </row>
    <row r="41" spans="1:2" x14ac:dyDescent="0.2">
      <c r="A41" t="s">
        <v>536</v>
      </c>
      <c r="B41" s="4" t="s">
        <v>917</v>
      </c>
    </row>
    <row r="42" spans="1:2" x14ac:dyDescent="0.2">
      <c r="A42" t="s">
        <v>548</v>
      </c>
      <c r="B42" s="4" t="s">
        <v>918</v>
      </c>
    </row>
    <row r="43" spans="1:2" x14ac:dyDescent="0.2">
      <c r="A43" t="s">
        <v>611</v>
      </c>
      <c r="B43" t="s">
        <v>882</v>
      </c>
    </row>
    <row r="44" spans="1:2" x14ac:dyDescent="0.2">
      <c r="A44" t="s">
        <v>826</v>
      </c>
      <c r="B44" t="s">
        <v>891</v>
      </c>
    </row>
    <row r="45" spans="1:2" x14ac:dyDescent="0.2">
      <c r="A45" t="s">
        <v>848</v>
      </c>
      <c r="B45" s="4" t="s">
        <v>919</v>
      </c>
    </row>
    <row r="46" spans="1:2" x14ac:dyDescent="0.2">
      <c r="A46" t="s">
        <v>837</v>
      </c>
      <c r="B46" s="4" t="s">
        <v>920</v>
      </c>
    </row>
    <row r="47" spans="1:2" x14ac:dyDescent="0.2">
      <c r="A47" t="s">
        <v>849</v>
      </c>
      <c r="B47" s="4" t="s">
        <v>921</v>
      </c>
    </row>
    <row r="48" spans="1:2" x14ac:dyDescent="0.2">
      <c r="A48" t="s">
        <v>827</v>
      </c>
      <c r="B48" t="s">
        <v>893</v>
      </c>
    </row>
    <row r="49" spans="1:2" x14ac:dyDescent="0.2">
      <c r="A49" t="s">
        <v>831</v>
      </c>
      <c r="B49" s="4" t="s">
        <v>922</v>
      </c>
    </row>
    <row r="50" spans="1:2" x14ac:dyDescent="0.2">
      <c r="A50" t="s">
        <v>549</v>
      </c>
      <c r="B50" s="4" t="s">
        <v>923</v>
      </c>
    </row>
    <row r="51" spans="1:2" x14ac:dyDescent="0.2">
      <c r="A51" t="s">
        <v>599</v>
      </c>
      <c r="B51" t="s">
        <v>872</v>
      </c>
    </row>
    <row r="52" spans="1:2" x14ac:dyDescent="0.2">
      <c r="A52" t="s">
        <v>828</v>
      </c>
      <c r="B52" s="4" t="s">
        <v>924</v>
      </c>
    </row>
    <row r="53" spans="1:2" x14ac:dyDescent="0.2">
      <c r="A53" t="s">
        <v>631</v>
      </c>
      <c r="B53" s="4" t="s">
        <v>925</v>
      </c>
    </row>
    <row r="54" spans="1:2" x14ac:dyDescent="0.2">
      <c r="A54" t="s">
        <v>850</v>
      </c>
      <c r="B54" s="4" t="s">
        <v>926</v>
      </c>
    </row>
    <row r="55" spans="1:2" x14ac:dyDescent="0.2">
      <c r="A55" t="s">
        <v>610</v>
      </c>
      <c r="B55" t="s">
        <v>883</v>
      </c>
    </row>
    <row r="56" spans="1:2" x14ac:dyDescent="0.2">
      <c r="A56" t="s">
        <v>556</v>
      </c>
      <c r="B56" s="4" t="s">
        <v>927</v>
      </c>
    </row>
    <row r="57" spans="1:2" x14ac:dyDescent="0.2">
      <c r="A57" t="s">
        <v>888</v>
      </c>
      <c r="B57" s="4" t="s">
        <v>979</v>
      </c>
    </row>
    <row r="58" spans="1:2" x14ac:dyDescent="0.2">
      <c r="A58" t="s">
        <v>532</v>
      </c>
      <c r="B58" s="4" t="s">
        <v>928</v>
      </c>
    </row>
    <row r="59" spans="1:2" x14ac:dyDescent="0.2">
      <c r="A59" t="s">
        <v>852</v>
      </c>
      <c r="B59" s="4" t="s">
        <v>930</v>
      </c>
    </row>
    <row r="60" spans="1:2" x14ac:dyDescent="0.2">
      <c r="A60" t="s">
        <v>892</v>
      </c>
      <c r="B60" s="4" t="s">
        <v>929</v>
      </c>
    </row>
    <row r="61" spans="1:2" x14ac:dyDescent="0.2">
      <c r="A61" t="s">
        <v>628</v>
      </c>
      <c r="B61" s="4" t="s">
        <v>932</v>
      </c>
    </row>
    <row r="62" spans="1:2" x14ac:dyDescent="0.2">
      <c r="A62" t="s">
        <v>877</v>
      </c>
      <c r="B62" s="4" t="s">
        <v>931</v>
      </c>
    </row>
    <row r="63" spans="1:2" x14ac:dyDescent="0.2">
      <c r="A63" t="s">
        <v>552</v>
      </c>
      <c r="B63" s="4" t="s">
        <v>933</v>
      </c>
    </row>
    <row r="64" spans="1:2" x14ac:dyDescent="0.2">
      <c r="A64" t="s">
        <v>679</v>
      </c>
      <c r="B64" s="4" t="s">
        <v>934</v>
      </c>
    </row>
    <row r="65" spans="1:2" x14ac:dyDescent="0.2">
      <c r="A65" t="s">
        <v>853</v>
      </c>
      <c r="B65" t="s">
        <v>873</v>
      </c>
    </row>
    <row r="66" spans="1:2" x14ac:dyDescent="0.2">
      <c r="A66" t="s">
        <v>535</v>
      </c>
      <c r="B66" s="4" t="s">
        <v>935</v>
      </c>
    </row>
    <row r="67" spans="1:2" x14ac:dyDescent="0.2">
      <c r="A67" t="s">
        <v>545</v>
      </c>
      <c r="B67" s="4" t="s">
        <v>936</v>
      </c>
    </row>
    <row r="68" spans="1:2" x14ac:dyDescent="0.2">
      <c r="A68" t="s">
        <v>854</v>
      </c>
      <c r="B68" t="s">
        <v>874</v>
      </c>
    </row>
    <row r="69" spans="1:2" x14ac:dyDescent="0.2">
      <c r="A69" t="s">
        <v>541</v>
      </c>
      <c r="B69" s="4" t="s">
        <v>937</v>
      </c>
    </row>
    <row r="70" spans="1:2" x14ac:dyDescent="0.2">
      <c r="A70" t="s">
        <v>830</v>
      </c>
      <c r="B70" s="4" t="s">
        <v>938</v>
      </c>
    </row>
    <row r="71" spans="1:2" x14ac:dyDescent="0.2">
      <c r="A71" t="s">
        <v>855</v>
      </c>
      <c r="B71" s="4" t="s">
        <v>939</v>
      </c>
    </row>
    <row r="72" spans="1:2" x14ac:dyDescent="0.2">
      <c r="A72" t="s">
        <v>528</v>
      </c>
      <c r="B72" s="4" t="s">
        <v>940</v>
      </c>
    </row>
    <row r="73" spans="1:2" x14ac:dyDescent="0.2">
      <c r="A73" t="s">
        <v>856</v>
      </c>
      <c r="B73" s="4" t="s">
        <v>941</v>
      </c>
    </row>
    <row r="74" spans="1:2" x14ac:dyDescent="0.2">
      <c r="A74" t="s">
        <v>857</v>
      </c>
      <c r="B74" t="s">
        <v>875</v>
      </c>
    </row>
    <row r="75" spans="1:2" x14ac:dyDescent="0.2">
      <c r="A75" t="s">
        <v>685</v>
      </c>
      <c r="B75" s="4" t="s">
        <v>942</v>
      </c>
    </row>
    <row r="76" spans="1:2" x14ac:dyDescent="0.2">
      <c r="A76" t="s">
        <v>543</v>
      </c>
      <c r="B76" s="4" t="s">
        <v>943</v>
      </c>
    </row>
    <row r="77" spans="1:2" x14ac:dyDescent="0.2">
      <c r="A77" t="s">
        <v>693</v>
      </c>
      <c r="B77" s="4" t="s">
        <v>946</v>
      </c>
    </row>
    <row r="78" spans="1:2" x14ac:dyDescent="0.2">
      <c r="A78" t="s">
        <v>871</v>
      </c>
      <c r="B78" s="4" t="s">
        <v>944</v>
      </c>
    </row>
    <row r="79" spans="1:2" x14ac:dyDescent="0.2">
      <c r="A79" t="s">
        <v>870</v>
      </c>
      <c r="B79" s="4" t="s">
        <v>945</v>
      </c>
    </row>
    <row r="80" spans="1:2" x14ac:dyDescent="0.2">
      <c r="A80" t="s">
        <v>978</v>
      </c>
      <c r="B80" t="s">
        <v>894</v>
      </c>
    </row>
    <row r="81" spans="1:2" x14ac:dyDescent="0.2">
      <c r="A81" t="s">
        <v>832</v>
      </c>
      <c r="B81" s="4" t="s">
        <v>948</v>
      </c>
    </row>
    <row r="82" spans="1:2" x14ac:dyDescent="0.2">
      <c r="A82" t="s">
        <v>833</v>
      </c>
      <c r="B82" s="4" t="s">
        <v>947</v>
      </c>
    </row>
    <row r="83" spans="1:2" x14ac:dyDescent="0.2">
      <c r="A83" t="s">
        <v>836</v>
      </c>
      <c r="B83" s="4" t="s">
        <v>949</v>
      </c>
    </row>
    <row r="84" spans="1:2" x14ac:dyDescent="0.2">
      <c r="A84" t="s">
        <v>834</v>
      </c>
      <c r="B84" s="4" t="s">
        <v>950</v>
      </c>
    </row>
    <row r="85" spans="1:2" x14ac:dyDescent="0.2">
      <c r="A85" t="s">
        <v>880</v>
      </c>
      <c r="B85" t="s">
        <v>879</v>
      </c>
    </row>
    <row r="86" spans="1:2" x14ac:dyDescent="0.2">
      <c r="A86" t="s">
        <v>546</v>
      </c>
      <c r="B86" s="4" t="s">
        <v>951</v>
      </c>
    </row>
    <row r="87" spans="1:2" x14ac:dyDescent="0.2">
      <c r="A87" t="s">
        <v>858</v>
      </c>
      <c r="B87" s="4" t="s">
        <v>952</v>
      </c>
    </row>
    <row r="88" spans="1:2" x14ac:dyDescent="0.2">
      <c r="A88" t="s">
        <v>696</v>
      </c>
      <c r="B88" s="4" t="s">
        <v>953</v>
      </c>
    </row>
    <row r="89" spans="1:2" x14ac:dyDescent="0.2">
      <c r="A89" t="s">
        <v>840</v>
      </c>
      <c r="B89" s="4" t="s">
        <v>954</v>
      </c>
    </row>
    <row r="90" spans="1:2" x14ac:dyDescent="0.2">
      <c r="A90" t="s">
        <v>540</v>
      </c>
      <c r="B90" s="4" t="s">
        <v>955</v>
      </c>
    </row>
    <row r="91" spans="1:2" x14ac:dyDescent="0.2">
      <c r="A91" t="s">
        <v>851</v>
      </c>
      <c r="B91" t="s">
        <v>890</v>
      </c>
    </row>
    <row r="92" spans="1:2" x14ac:dyDescent="0.2">
      <c r="A92" t="s">
        <v>838</v>
      </c>
      <c r="B92" s="4" t="s">
        <v>956</v>
      </c>
    </row>
    <row r="93" spans="1:2" x14ac:dyDescent="0.2">
      <c r="A93" t="s">
        <v>555</v>
      </c>
      <c r="B93" s="4" t="s">
        <v>957</v>
      </c>
    </row>
    <row r="94" spans="1:2" x14ac:dyDescent="0.2">
      <c r="A94" t="s">
        <v>539</v>
      </c>
      <c r="B94" s="4" t="s">
        <v>958</v>
      </c>
    </row>
    <row r="95" spans="1:2" x14ac:dyDescent="0.2">
      <c r="A95" t="s">
        <v>700</v>
      </c>
      <c r="B95" s="4" t="s">
        <v>959</v>
      </c>
    </row>
    <row r="96" spans="1:2" x14ac:dyDescent="0.2">
      <c r="A96" t="s">
        <v>544</v>
      </c>
      <c r="B96" s="4" t="s">
        <v>960</v>
      </c>
    </row>
    <row r="97" spans="1:2" x14ac:dyDescent="0.2">
      <c r="A97" t="s">
        <v>859</v>
      </c>
      <c r="B97" s="4" t="s">
        <v>961</v>
      </c>
    </row>
    <row r="98" spans="1:2" x14ac:dyDescent="0.2">
      <c r="A98" t="s">
        <v>860</v>
      </c>
      <c r="B98" s="4" t="s">
        <v>962</v>
      </c>
    </row>
    <row r="99" spans="1:2" x14ac:dyDescent="0.2">
      <c r="A99" t="s">
        <v>829</v>
      </c>
      <c r="B99" s="4" t="s">
        <v>963</v>
      </c>
    </row>
    <row r="100" spans="1:2" x14ac:dyDescent="0.2">
      <c r="A100" t="s">
        <v>533</v>
      </c>
      <c r="B100" s="4" t="s">
        <v>964</v>
      </c>
    </row>
    <row r="101" spans="1:2" x14ac:dyDescent="0.2">
      <c r="A101" t="s">
        <v>861</v>
      </c>
      <c r="B101" s="4" t="s">
        <v>965</v>
      </c>
    </row>
    <row r="102" spans="1:2" x14ac:dyDescent="0.2">
      <c r="A102" t="s">
        <v>818</v>
      </c>
      <c r="B102" s="4" t="s">
        <v>966</v>
      </c>
    </row>
    <row r="103" spans="1:2" x14ac:dyDescent="0.2">
      <c r="A103" t="s">
        <v>630</v>
      </c>
      <c r="B103" s="4" t="s">
        <v>913</v>
      </c>
    </row>
    <row r="104" spans="1:2" x14ac:dyDescent="0.2">
      <c r="A104" t="s">
        <v>703</v>
      </c>
      <c r="B104" s="4" t="s">
        <v>967</v>
      </c>
    </row>
    <row r="105" spans="1:2" x14ac:dyDescent="0.2">
      <c r="A105" t="s">
        <v>862</v>
      </c>
      <c r="B105" t="s">
        <v>869</v>
      </c>
    </row>
    <row r="106" spans="1:2" x14ac:dyDescent="0.2">
      <c r="A106" t="s">
        <v>732</v>
      </c>
      <c r="B106" s="4" t="s">
        <v>968</v>
      </c>
    </row>
    <row r="107" spans="1:2" x14ac:dyDescent="0.2">
      <c r="A107" t="s">
        <v>863</v>
      </c>
      <c r="B107" s="4" t="s">
        <v>969</v>
      </c>
    </row>
    <row r="108" spans="1:2" x14ac:dyDescent="0.2">
      <c r="A108" t="s">
        <v>835</v>
      </c>
      <c r="B108" s="4" t="s">
        <v>970</v>
      </c>
    </row>
    <row r="109" spans="1:2" x14ac:dyDescent="0.2">
      <c r="A109" t="s">
        <v>726</v>
      </c>
      <c r="B109" s="4" t="s">
        <v>971</v>
      </c>
    </row>
    <row r="110" spans="1:2" x14ac:dyDescent="0.2">
      <c r="A110" t="s">
        <v>864</v>
      </c>
      <c r="B110" s="4" t="s">
        <v>903</v>
      </c>
    </row>
    <row r="111" spans="1:2" x14ac:dyDescent="0.2">
      <c r="A111" t="s">
        <v>865</v>
      </c>
      <c r="B111" t="s">
        <v>868</v>
      </c>
    </row>
    <row r="112" spans="1:2" x14ac:dyDescent="0.2">
      <c r="A112" t="s">
        <v>839</v>
      </c>
      <c r="B112" s="4" t="s">
        <v>972</v>
      </c>
    </row>
    <row r="113" spans="1:2" x14ac:dyDescent="0.2">
      <c r="A113" t="s">
        <v>538</v>
      </c>
      <c r="B113" s="4" t="s">
        <v>973</v>
      </c>
    </row>
    <row r="114" spans="1:2" x14ac:dyDescent="0.2">
      <c r="A114" t="s">
        <v>740</v>
      </c>
      <c r="B114" s="4" t="s">
        <v>974</v>
      </c>
    </row>
    <row r="115" spans="1:2" x14ac:dyDescent="0.2">
      <c r="A115" t="s">
        <v>713</v>
      </c>
      <c r="B115" t="s">
        <v>876</v>
      </c>
    </row>
    <row r="116" spans="1:2" x14ac:dyDescent="0.2">
      <c r="A116" t="s">
        <v>715</v>
      </c>
      <c r="B116" s="4" t="s">
        <v>975</v>
      </c>
    </row>
    <row r="117" spans="1:2" x14ac:dyDescent="0.2">
      <c r="A117" t="s">
        <v>542</v>
      </c>
      <c r="B117" s="4" t="s">
        <v>976</v>
      </c>
    </row>
    <row r="118" spans="1:2" x14ac:dyDescent="0.2">
      <c r="A118" t="s">
        <v>609</v>
      </c>
      <c r="B118" s="4" t="s">
        <v>977</v>
      </c>
    </row>
    <row r="120" spans="1:2" x14ac:dyDescent="0.2">
      <c r="A120" s="5"/>
    </row>
    <row r="121" spans="1:2" x14ac:dyDescent="0.2">
      <c r="B121" s="4"/>
    </row>
    <row r="122" spans="1:2" x14ac:dyDescent="0.2">
      <c r="B122" s="4"/>
    </row>
    <row r="123" spans="1:2" x14ac:dyDescent="0.2">
      <c r="B123" s="4"/>
    </row>
    <row r="124" spans="1:2" x14ac:dyDescent="0.2">
      <c r="A124" s="6"/>
      <c r="B124" s="4"/>
    </row>
    <row r="125" spans="1:2" x14ac:dyDescent="0.2">
      <c r="A125" s="3"/>
      <c r="B125" s="4"/>
    </row>
    <row r="126" spans="1:2" x14ac:dyDescent="0.2">
      <c r="B126" s="4"/>
    </row>
    <row r="127" spans="1:2" x14ac:dyDescent="0.2">
      <c r="B127" s="4"/>
    </row>
    <row r="128" spans="1:2" x14ac:dyDescent="0.2">
      <c r="A128" s="1"/>
      <c r="B128" s="4"/>
    </row>
    <row r="129" spans="1:2" x14ac:dyDescent="0.2">
      <c r="A129" s="1"/>
      <c r="B129" s="4"/>
    </row>
    <row r="130" spans="1:2" x14ac:dyDescent="0.2">
      <c r="A130" s="1"/>
      <c r="B130" s="4"/>
    </row>
  </sheetData>
  <sortState xmlns:xlrd2="http://schemas.microsoft.com/office/spreadsheetml/2017/richdata2" ref="A14:A118">
    <sortCondition ref="A14:A118"/>
  </sortState>
  <conditionalFormatting sqref="A4">
    <cfRule type="duplicateValues" dxfId="1" priority="1"/>
  </conditionalFormatting>
  <conditionalFormatting sqref="A123">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vt:lpstr>
      <vt:lpstr>Variables and 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colinbphillips</dc:creator>
  <cp:lastModifiedBy>Vanessa Gabel</cp:lastModifiedBy>
  <dcterms:created xsi:type="dcterms:W3CDTF">2021-01-22T07:46:32Z</dcterms:created>
  <dcterms:modified xsi:type="dcterms:W3CDTF">2023-10-17T02:34:24Z</dcterms:modified>
</cp:coreProperties>
</file>