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abrasion data/"/>
    </mc:Choice>
  </mc:AlternateContent>
  <xr:revisionPtr revIDLastSave="0" documentId="13_ncr:1_{C5AA2043-E715-5D4D-9913-AB9CC01AA900}" xr6:coauthVersionLast="47" xr6:coauthVersionMax="47" xr10:uidLastSave="{00000000-0000-0000-0000-000000000000}"/>
  <bookViews>
    <workbookView xWindow="0" yWindow="500" windowWidth="28800" windowHeight="15980" xr2:uid="{0555351C-5984-4E44-ADE3-06E515416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6" i="1" l="1"/>
  <c r="E558" i="1"/>
  <c r="E45" i="1"/>
  <c r="E459" i="1"/>
  <c r="E340" i="1"/>
  <c r="E248" i="1"/>
  <c r="E249" i="1"/>
  <c r="E184" i="1"/>
  <c r="E358" i="1"/>
  <c r="E399" i="1"/>
  <c r="E264" i="1"/>
  <c r="E440" i="1"/>
  <c r="E475" i="1"/>
  <c r="E179" i="1"/>
  <c r="E490" i="1"/>
  <c r="E326" i="1"/>
  <c r="E400" i="1"/>
  <c r="E304" i="1"/>
  <c r="E501" i="1"/>
  <c r="E460" i="1"/>
  <c r="E491" i="1"/>
  <c r="E185" i="1"/>
  <c r="E549" i="1"/>
  <c r="E411" i="1"/>
  <c r="E314" i="1"/>
  <c r="E429" i="1"/>
  <c r="E381" i="1"/>
  <c r="E430" i="1"/>
  <c r="E250" i="1"/>
  <c r="E382" i="1"/>
  <c r="E194" i="1"/>
  <c r="E344" i="1"/>
  <c r="E276" i="1"/>
  <c r="E433" i="1"/>
  <c r="E333" i="1"/>
  <c r="E510" i="1"/>
  <c r="E142" i="1"/>
  <c r="E95" i="1"/>
  <c r="E593" i="1"/>
  <c r="E222" i="1"/>
  <c r="E542" i="1"/>
  <c r="E450" i="1"/>
  <c r="E390" i="1"/>
  <c r="E553" i="1"/>
  <c r="E537" i="1"/>
  <c r="E418" i="1"/>
  <c r="E128" i="1"/>
  <c r="E493" i="1"/>
  <c r="E139" i="1"/>
  <c r="E230" i="1"/>
  <c r="E420" i="1"/>
  <c r="E483" i="1"/>
  <c r="E347" i="1"/>
  <c r="E294" i="1"/>
  <c r="E296" i="1"/>
  <c r="E536" i="1"/>
  <c r="E466" i="1"/>
  <c r="E509" i="1"/>
  <c r="E306" i="1"/>
  <c r="E283" i="1"/>
  <c r="E163" i="1"/>
  <c r="E402" i="1"/>
  <c r="E377" i="1"/>
  <c r="E428" i="1"/>
  <c r="E443" i="1"/>
  <c r="E547" i="1"/>
  <c r="E348" i="1"/>
  <c r="E426" i="1"/>
  <c r="E526" i="1"/>
  <c r="E434" i="1"/>
  <c r="E455" i="1"/>
  <c r="E538" i="1"/>
  <c r="E539" i="1"/>
  <c r="E277" i="1"/>
  <c r="E503" i="1"/>
  <c r="E386" i="1"/>
  <c r="E500" i="1"/>
  <c r="E478" i="1"/>
  <c r="E421" i="1"/>
  <c r="E188" i="1"/>
  <c r="E112" i="1"/>
  <c r="E322" i="1"/>
  <c r="E534" i="1"/>
  <c r="E467" i="1"/>
  <c r="E540" i="1"/>
  <c r="E190" i="1"/>
  <c r="E355" i="1"/>
  <c r="E423" i="1"/>
  <c r="E560" i="1"/>
  <c r="E349" i="1"/>
  <c r="E523" i="1"/>
  <c r="E245" i="1"/>
  <c r="E246" i="1"/>
  <c r="E140" i="1"/>
  <c r="E594" i="1"/>
  <c r="E312" i="1"/>
  <c r="E127" i="1"/>
  <c r="E424" i="1"/>
  <c r="E201" i="1"/>
  <c r="E342" i="1"/>
  <c r="E180" i="1"/>
  <c r="E362" i="1"/>
  <c r="E385" i="1"/>
  <c r="E37" i="1"/>
  <c r="E286" i="1"/>
  <c r="E287" i="1"/>
  <c r="E307" i="1"/>
  <c r="E303" i="1"/>
  <c r="E189" i="1"/>
  <c r="E18" i="1"/>
  <c r="E202" i="1"/>
  <c r="E13" i="1"/>
  <c r="E485" i="1"/>
  <c r="E335" i="1"/>
  <c r="E209" i="1"/>
  <c r="E54" i="1"/>
  <c r="E183" i="1"/>
  <c r="E10" i="1"/>
  <c r="E14" i="1"/>
  <c r="E74" i="1"/>
  <c r="E6" i="1"/>
  <c r="E48" i="1"/>
  <c r="E7" i="1"/>
  <c r="E39" i="1"/>
  <c r="E62" i="1"/>
  <c r="E19" i="1"/>
  <c r="E17" i="1"/>
  <c r="E55" i="1"/>
  <c r="E137" i="1"/>
  <c r="E165" i="1"/>
  <c r="E147" i="1"/>
  <c r="E223" i="1"/>
  <c r="E145" i="1"/>
  <c r="E88" i="1"/>
  <c r="E102" i="1"/>
  <c r="E99" i="1"/>
  <c r="E166" i="1"/>
  <c r="E218" i="1"/>
  <c r="E300" i="1"/>
  <c r="E186" i="1"/>
  <c r="E148" i="1"/>
  <c r="E305" i="1"/>
  <c r="E231" i="1"/>
  <c r="E232" i="1"/>
  <c r="E251" i="1"/>
  <c r="E133" i="1"/>
  <c r="E81" i="1"/>
  <c r="E203" i="1"/>
  <c r="E207" i="1"/>
  <c r="E301" i="1"/>
  <c r="E191" i="1"/>
  <c r="E234" i="1"/>
  <c r="E124" i="1"/>
  <c r="E154" i="1"/>
  <c r="E149" i="1"/>
  <c r="E273" i="1"/>
  <c r="E327" i="1"/>
  <c r="E363" i="1"/>
  <c r="E288" i="1"/>
  <c r="E359" i="1"/>
  <c r="E157" i="1"/>
  <c r="E208" i="1"/>
  <c r="E270" i="1"/>
  <c r="E90" i="1"/>
  <c r="E351" i="1"/>
  <c r="E265" i="1"/>
  <c r="E224" i="1"/>
  <c r="E225" i="1"/>
  <c r="E216" i="1"/>
  <c r="E376" i="1"/>
  <c r="E315" i="1"/>
  <c r="E474" i="1"/>
  <c r="E260" i="1"/>
  <c r="E487" i="1"/>
  <c r="E239" i="1"/>
  <c r="E336" i="1"/>
  <c r="E554" i="1"/>
  <c r="E192" i="1"/>
  <c r="E589" i="1"/>
  <c r="E505" i="1"/>
  <c r="E456" i="1"/>
  <c r="E452" i="1"/>
  <c r="E502" i="1"/>
  <c r="E595" i="1"/>
  <c r="E464" i="1"/>
  <c r="E555" i="1"/>
  <c r="E518" i="1"/>
  <c r="E458" i="1"/>
  <c r="E574" i="1"/>
  <c r="E566" i="1"/>
  <c r="E548" i="1"/>
  <c r="E517" i="1"/>
  <c r="E533" i="1"/>
  <c r="E263" i="1"/>
  <c r="E476" i="1"/>
  <c r="E498" i="1"/>
  <c r="E579" i="1"/>
  <c r="E561" i="1"/>
  <c r="E590" i="1"/>
  <c r="E444" i="1"/>
  <c r="E422" i="1"/>
  <c r="E115" i="1"/>
  <c r="E495" i="1"/>
  <c r="E580" i="1"/>
  <c r="E56" i="1"/>
  <c r="E368" i="1"/>
  <c r="E447" i="1"/>
  <c r="E441" i="1"/>
  <c r="E109" i="1"/>
  <c r="E242" i="1"/>
  <c r="E404" i="1"/>
  <c r="E120" i="1"/>
  <c r="E243" i="1"/>
  <c r="E524" i="1"/>
  <c r="E269" i="1"/>
  <c r="E212" i="1"/>
  <c r="E345" i="1"/>
  <c r="E564" i="1"/>
  <c r="E410" i="1"/>
  <c r="E176" i="1"/>
  <c r="E155" i="1"/>
  <c r="E354" i="1"/>
  <c r="E369" i="1"/>
  <c r="E408" i="1"/>
  <c r="E525" i="1"/>
  <c r="E196" i="1"/>
  <c r="E599" i="1"/>
  <c r="E338" i="1"/>
  <c r="E415" i="1"/>
  <c r="E329" i="1"/>
  <c r="E545" i="1"/>
  <c r="E565" i="1"/>
  <c r="E442" i="1"/>
  <c r="E512" i="1"/>
  <c r="E175" i="1"/>
  <c r="E417" i="1"/>
  <c r="E591" i="1"/>
  <c r="E551" i="1"/>
  <c r="E573" i="1"/>
  <c r="E350" i="1"/>
  <c r="E469" i="1"/>
  <c r="E330" i="1"/>
  <c r="E262" i="1"/>
  <c r="E373" i="1"/>
  <c r="E405" i="1"/>
  <c r="E453" i="1"/>
  <c r="E328" i="1"/>
  <c r="E504" i="1"/>
  <c r="E289" i="1"/>
  <c r="E527" i="1"/>
  <c r="E596" i="1"/>
  <c r="E448" i="1"/>
  <c r="E569" i="1"/>
  <c r="E274" i="1"/>
  <c r="E515" i="1"/>
  <c r="E499" i="1"/>
  <c r="E588" i="1"/>
  <c r="E572" i="1"/>
  <c r="E496" i="1"/>
  <c r="E2" i="1"/>
  <c r="E82" i="1"/>
  <c r="E20" i="1"/>
  <c r="E316" i="1"/>
  <c r="E235" i="1"/>
  <c r="E392" i="1"/>
  <c r="E29" i="1"/>
  <c r="E116" i="1"/>
  <c r="E106" i="1"/>
  <c r="E280" i="1"/>
  <c r="E383" i="1"/>
  <c r="E244" i="1"/>
  <c r="E41" i="1"/>
  <c r="E431" i="1"/>
  <c r="E360" i="1"/>
  <c r="E384" i="1"/>
  <c r="E583" i="1"/>
  <c r="E63" i="1"/>
  <c r="E213" i="1"/>
  <c r="E393" i="1"/>
  <c r="E528" i="1"/>
  <c r="E507" i="1"/>
  <c r="E508" i="1"/>
  <c r="E519" i="1"/>
  <c r="E520" i="1"/>
  <c r="E461" i="1"/>
  <c r="E40" i="1"/>
  <c r="E581" i="1"/>
  <c r="E529" i="1"/>
  <c r="E394" i="1"/>
  <c r="E290" i="1"/>
  <c r="E414" i="1"/>
  <c r="E462" i="1"/>
  <c r="E35" i="1"/>
  <c r="E167" i="1"/>
  <c r="E253" i="1"/>
  <c r="E343" i="1"/>
  <c r="E603" i="1"/>
  <c r="E214" i="1"/>
  <c r="E484" i="1"/>
  <c r="E204" i="1"/>
  <c r="E178" i="1"/>
  <c r="E168" i="1"/>
  <c r="E567" i="1"/>
  <c r="E103" i="1"/>
  <c r="E111" i="1"/>
  <c r="E146" i="1"/>
  <c r="E159" i="1"/>
  <c r="E173" i="1"/>
  <c r="E187" i="1"/>
  <c r="E177" i="1"/>
  <c r="E346" i="1"/>
  <c r="E380" i="1"/>
  <c r="E488" i="1"/>
  <c r="E86" i="1"/>
  <c r="E68" i="1"/>
  <c r="E75" i="1"/>
  <c r="E559" i="1"/>
  <c r="E261" i="1"/>
  <c r="E240" i="1"/>
  <c r="E57" i="1"/>
  <c r="E522" i="1"/>
  <c r="E107" i="1"/>
  <c r="E113" i="1"/>
  <c r="E200" i="1"/>
  <c r="E152" i="1"/>
  <c r="E9" i="1"/>
  <c r="E160" i="1"/>
  <c r="E78" i="1"/>
  <c r="E21" i="1"/>
  <c r="E24" i="1"/>
  <c r="E136" i="1"/>
  <c r="E129" i="1"/>
  <c r="E3" i="1"/>
  <c r="E219" i="1"/>
  <c r="E530" i="1"/>
  <c r="E310" i="1"/>
  <c r="E174" i="1"/>
  <c r="E531" i="1"/>
  <c r="E532" i="1"/>
  <c r="E541" i="1"/>
  <c r="E576" i="1"/>
  <c r="E604" i="1"/>
  <c r="E477" i="1"/>
  <c r="E352" i="1"/>
  <c r="E353" i="1"/>
  <c r="E471" i="1"/>
  <c r="E105" i="1"/>
  <c r="E259" i="1"/>
  <c r="E597" i="1"/>
  <c r="E521" i="1"/>
  <c r="E585" i="1"/>
  <c r="E552" i="1"/>
  <c r="E601" i="1"/>
  <c r="E557" i="1"/>
  <c r="E378" i="1"/>
  <c r="E602" i="1"/>
  <c r="E436" i="1"/>
  <c r="E492" i="1"/>
  <c r="E608" i="1"/>
  <c r="E592" i="1"/>
  <c r="E77" i="1"/>
  <c r="E606" i="1"/>
  <c r="E607" i="1"/>
  <c r="E605" i="1"/>
  <c r="E285" i="1"/>
  <c r="E412" i="1"/>
  <c r="E59" i="1"/>
  <c r="E247" i="1"/>
  <c r="E267" i="1"/>
  <c r="E293" i="1"/>
  <c r="E413" i="1"/>
  <c r="E150" i="1"/>
  <c r="E375" i="1"/>
  <c r="E27" i="1"/>
  <c r="E432" i="1"/>
  <c r="E374" i="1"/>
  <c r="E80" i="1"/>
  <c r="E217" i="1"/>
  <c r="E266" i="1"/>
  <c r="E197" i="1"/>
  <c r="E268" i="1"/>
  <c r="E308" i="1"/>
  <c r="E446" i="1"/>
  <c r="E570" i="1"/>
  <c r="E409" i="1"/>
  <c r="E295" i="1"/>
  <c r="E331" i="1"/>
  <c r="E435" i="1"/>
  <c r="E563" i="1"/>
  <c r="E562" i="1"/>
  <c r="E252" i="1"/>
  <c r="E241" i="1"/>
  <c r="E506" i="1"/>
  <c r="E193" i="1"/>
  <c r="E479" i="1"/>
  <c r="E480" i="1"/>
  <c r="E489" i="1"/>
  <c r="E325" i="1"/>
  <c r="E600" i="1"/>
  <c r="E513" i="1"/>
  <c r="E571" i="1"/>
  <c r="E427" i="1"/>
  <c r="E586" i="1"/>
  <c r="E482" i="1"/>
  <c r="E367" i="1"/>
  <c r="E425" i="1"/>
  <c r="E141" i="1"/>
  <c r="E153" i="1"/>
  <c r="E292" i="1"/>
  <c r="E365" i="1"/>
  <c r="E256" i="1"/>
  <c r="E514" i="1"/>
  <c r="E372" i="1"/>
  <c r="E472" i="1"/>
  <c r="E341" i="1"/>
  <c r="E158" i="1"/>
  <c r="E205" i="1"/>
  <c r="E79" i="1"/>
  <c r="E324" i="1"/>
  <c r="E486" i="1"/>
  <c r="E401" i="1"/>
  <c r="E416" i="1"/>
  <c r="E582" i="1"/>
  <c r="E543" i="1"/>
  <c r="E544" i="1"/>
  <c r="E481" i="1"/>
  <c r="E337" i="1"/>
  <c r="E164" i="1"/>
  <c r="E403" i="1"/>
  <c r="E371" i="1"/>
  <c r="E58" i="1"/>
  <c r="E550" i="1"/>
  <c r="E451" i="1"/>
  <c r="E511" i="1"/>
  <c r="E587" i="1"/>
  <c r="E387" i="1"/>
  <c r="E388" i="1"/>
  <c r="E578" i="1"/>
  <c r="E143" i="1"/>
  <c r="E5" i="1"/>
  <c r="E281" i="1"/>
  <c r="E156" i="1"/>
  <c r="E317" i="1"/>
  <c r="E53" i="1"/>
  <c r="E577" i="1"/>
  <c r="E161" i="1"/>
  <c r="E47" i="1"/>
  <c r="E91" i="1"/>
  <c r="E64" i="1"/>
  <c r="E169" i="1"/>
  <c r="E131" i="1"/>
  <c r="E70" i="1"/>
  <c r="E30" i="1"/>
  <c r="E497" i="1"/>
  <c r="E97" i="1"/>
  <c r="E170" i="1"/>
  <c r="E220" i="1"/>
  <c r="E195" i="1"/>
  <c r="E198" i="1"/>
  <c r="E42" i="1"/>
  <c r="E236" i="1"/>
  <c r="E171" i="1"/>
  <c r="E151" i="1"/>
  <c r="E11" i="1"/>
  <c r="E457" i="1"/>
  <c r="E83" i="1"/>
  <c r="E226" i="1"/>
  <c r="E4" i="1"/>
  <c r="E65" i="1"/>
  <c r="E279" i="1"/>
  <c r="E210" i="1"/>
  <c r="E121" i="1"/>
  <c r="E36" i="1"/>
  <c r="E356" i="1"/>
  <c r="E76" i="1"/>
  <c r="E339" i="1"/>
  <c r="E494" i="1"/>
  <c r="E215" i="1"/>
  <c r="E298" i="1"/>
  <c r="E437" i="1"/>
  <c r="E38" i="1"/>
  <c r="E96" i="1"/>
  <c r="E94" i="1"/>
  <c r="E51" i="1"/>
  <c r="E87" i="1"/>
  <c r="E144" i="1"/>
  <c r="E16" i="1"/>
  <c r="E221" i="1"/>
  <c r="E258" i="1"/>
  <c r="E397" i="1"/>
  <c r="E370" i="1"/>
  <c r="E282" i="1"/>
  <c r="E391" i="1"/>
  <c r="E125" i="1"/>
  <c r="E28" i="1"/>
  <c r="E311" i="1"/>
  <c r="E122" i="1"/>
  <c r="E211" i="1"/>
  <c r="E23" i="1"/>
  <c r="E366" i="1"/>
  <c r="E445" i="1"/>
  <c r="E104" i="1"/>
  <c r="E238" i="1"/>
  <c r="E135" i="1"/>
  <c r="E114" i="1"/>
  <c r="E271" i="1"/>
  <c r="E69" i="1"/>
  <c r="E101" i="1"/>
  <c r="E130" i="1"/>
  <c r="E84" i="1"/>
  <c r="E89" i="1"/>
  <c r="E134" i="1"/>
  <c r="E52" i="1"/>
  <c r="E61" i="1"/>
  <c r="E85" i="1"/>
  <c r="E126" i="1"/>
  <c r="E237" i="1"/>
  <c r="E199" i="1"/>
  <c r="E227" i="1"/>
  <c r="E361" i="1"/>
  <c r="E463" i="1"/>
  <c r="E454" i="1"/>
  <c r="E406" i="1"/>
  <c r="E257" i="1"/>
  <c r="E297" i="1"/>
  <c r="E181" i="1"/>
  <c r="E162" i="1"/>
  <c r="E132" i="1"/>
  <c r="E71" i="1"/>
  <c r="E66" i="1"/>
  <c r="E25" i="1"/>
  <c r="E22" i="1"/>
  <c r="E182" i="1"/>
  <c r="E49" i="1"/>
  <c r="E117" i="1"/>
  <c r="E43" i="1"/>
  <c r="E465" i="1"/>
  <c r="E31" i="1"/>
  <c r="E72" i="1"/>
  <c r="E67" i="1"/>
  <c r="E50" i="1"/>
  <c r="E44" i="1"/>
  <c r="E32" i="1"/>
  <c r="E92" i="1"/>
  <c r="E12" i="1"/>
  <c r="E33" i="1"/>
  <c r="E275" i="1"/>
  <c r="E395" i="1"/>
  <c r="E228" i="1"/>
  <c r="E546" i="1"/>
  <c r="E449" i="1"/>
  <c r="E254" i="1"/>
  <c r="E206" i="1"/>
  <c r="E584" i="1"/>
  <c r="E575" i="1"/>
  <c r="E318" i="1"/>
  <c r="E396" i="1"/>
  <c r="E8" i="1"/>
  <c r="E302" i="1"/>
  <c r="E334" i="1"/>
  <c r="E291" i="1"/>
  <c r="E15" i="1"/>
  <c r="E419" i="1"/>
  <c r="E118" i="1"/>
  <c r="E119" i="1"/>
  <c r="E535" i="1"/>
  <c r="E46" i="1"/>
  <c r="E438" i="1"/>
  <c r="E319" i="1"/>
  <c r="E255" i="1"/>
  <c r="E34" i="1"/>
  <c r="E138" i="1"/>
  <c r="E320" i="1"/>
  <c r="E439" i="1"/>
  <c r="E93" i="1"/>
  <c r="E98" i="1"/>
  <c r="E108" i="1"/>
  <c r="E172" i="1"/>
  <c r="E26" i="1"/>
  <c r="E278" i="1"/>
  <c r="E229" i="1"/>
  <c r="E398" i="1"/>
  <c r="E313" i="1"/>
  <c r="E233" i="1"/>
  <c r="E379" i="1"/>
  <c r="E332" i="1"/>
  <c r="E598" i="1"/>
  <c r="E516" i="1"/>
  <c r="E468" i="1"/>
  <c r="E568" i="1"/>
  <c r="E364" i="1"/>
  <c r="E389" i="1"/>
  <c r="E323" i="1"/>
  <c r="E407" i="1"/>
  <c r="E470" i="1"/>
  <c r="E473" i="1"/>
  <c r="E284" i="1"/>
  <c r="E309" i="1"/>
  <c r="E272" i="1"/>
  <c r="E123" i="1"/>
  <c r="E357" i="1"/>
  <c r="D321" i="1"/>
  <c r="E321" i="1" s="1"/>
  <c r="D60" i="1"/>
  <c r="E60" i="1" s="1"/>
  <c r="D299" i="1"/>
  <c r="E299" i="1" s="1"/>
  <c r="D110" i="1"/>
  <c r="E110" i="1" s="1"/>
  <c r="D100" i="1"/>
  <c r="E100" i="1" s="1"/>
  <c r="D73" i="1"/>
  <c r="E73" i="1" s="1"/>
  <c r="O317" i="1" l="1"/>
  <c r="P317" i="1" s="1"/>
  <c r="O53" i="1"/>
  <c r="P53" i="1" s="1"/>
  <c r="O577" i="1"/>
  <c r="P577" i="1" s="1"/>
  <c r="O161" i="1"/>
  <c r="P161" i="1" s="1"/>
  <c r="O47" i="1"/>
  <c r="P47" i="1" s="1"/>
  <c r="O91" i="1"/>
  <c r="P91" i="1" s="1"/>
  <c r="O64" i="1"/>
  <c r="P64" i="1" s="1"/>
  <c r="O169" i="1"/>
  <c r="P169" i="1" s="1"/>
  <c r="O131" i="1"/>
  <c r="P131" i="1" s="1"/>
  <c r="O70" i="1"/>
  <c r="P70" i="1" s="1"/>
  <c r="O30" i="1"/>
  <c r="P30" i="1" s="1"/>
  <c r="O497" i="1"/>
  <c r="P497" i="1" s="1"/>
  <c r="O97" i="1"/>
  <c r="P97" i="1" s="1"/>
  <c r="O170" i="1"/>
  <c r="P170" i="1" s="1"/>
  <c r="O220" i="1"/>
  <c r="P220" i="1" s="1"/>
  <c r="O195" i="1"/>
  <c r="P195" i="1" s="1"/>
  <c r="O198" i="1"/>
  <c r="P198" i="1" s="1"/>
  <c r="O42" i="1"/>
  <c r="P42" i="1" s="1"/>
  <c r="O236" i="1"/>
  <c r="P236" i="1" s="1"/>
  <c r="O171" i="1"/>
  <c r="P171" i="1" s="1"/>
  <c r="O151" i="1"/>
  <c r="P151" i="1" s="1"/>
  <c r="O11" i="1"/>
  <c r="P11" i="1" s="1"/>
  <c r="O457" i="1"/>
  <c r="P457" i="1" s="1"/>
  <c r="O83" i="1"/>
  <c r="P83" i="1" s="1"/>
  <c r="O226" i="1"/>
  <c r="P226" i="1" s="1"/>
  <c r="O4" i="1"/>
  <c r="P4" i="1" s="1"/>
  <c r="O65" i="1"/>
  <c r="P65" i="1" s="1"/>
  <c r="O279" i="1"/>
  <c r="P279" i="1" s="1"/>
  <c r="O210" i="1"/>
  <c r="P210" i="1" s="1"/>
  <c r="O100" i="1"/>
  <c r="P100" i="1" s="1"/>
  <c r="O121" i="1"/>
  <c r="P121" i="1" s="1"/>
  <c r="O110" i="1"/>
  <c r="P110" i="1" s="1"/>
  <c r="O36" i="1"/>
  <c r="P36" i="1" s="1"/>
  <c r="O356" i="1"/>
  <c r="P356" i="1" s="1"/>
  <c r="O76" i="1"/>
  <c r="P76" i="1" s="1"/>
  <c r="O339" i="1"/>
  <c r="P339" i="1" s="1"/>
  <c r="O494" i="1"/>
  <c r="P494" i="1" s="1"/>
  <c r="O215" i="1"/>
  <c r="P215" i="1" s="1"/>
  <c r="O298" i="1"/>
  <c r="P298" i="1" s="1"/>
  <c r="O437" i="1"/>
  <c r="P437" i="1" s="1"/>
  <c r="O38" i="1"/>
  <c r="P38" i="1" s="1"/>
  <c r="O96" i="1"/>
  <c r="P96" i="1" s="1"/>
  <c r="O94" i="1"/>
  <c r="P94" i="1" s="1"/>
  <c r="O51" i="1"/>
  <c r="P51" i="1" s="1"/>
  <c r="O87" i="1"/>
  <c r="P87" i="1" s="1"/>
  <c r="O299" i="1"/>
  <c r="P299" i="1" s="1"/>
  <c r="O60" i="1"/>
  <c r="P60" i="1" s="1"/>
  <c r="O321" i="1"/>
  <c r="P321" i="1" s="1"/>
  <c r="O144" i="1"/>
  <c r="P144" i="1" s="1"/>
  <c r="O16" i="1"/>
  <c r="P16" i="1" s="1"/>
  <c r="O221" i="1"/>
  <c r="P221" i="1" s="1"/>
  <c r="O258" i="1"/>
  <c r="P258" i="1" s="1"/>
  <c r="O397" i="1"/>
  <c r="P397" i="1" s="1"/>
  <c r="O370" i="1"/>
  <c r="P370" i="1" s="1"/>
  <c r="O282" i="1"/>
  <c r="P282" i="1" s="1"/>
  <c r="O391" i="1"/>
  <c r="P391" i="1" s="1"/>
  <c r="O125" i="1"/>
  <c r="P125" i="1" s="1"/>
  <c r="O28" i="1"/>
  <c r="P28" i="1" s="1"/>
  <c r="O311" i="1"/>
  <c r="P311" i="1" s="1"/>
  <c r="O122" i="1"/>
  <c r="P122" i="1" s="1"/>
  <c r="O211" i="1"/>
  <c r="P211" i="1" s="1"/>
  <c r="O23" i="1"/>
  <c r="P23" i="1" s="1"/>
  <c r="O366" i="1"/>
  <c r="P366" i="1" s="1"/>
  <c r="O445" i="1"/>
  <c r="P445" i="1" s="1"/>
  <c r="O104" i="1"/>
  <c r="P104" i="1" s="1"/>
  <c r="O238" i="1"/>
  <c r="P238" i="1" s="1"/>
  <c r="O135" i="1"/>
  <c r="P135" i="1" s="1"/>
  <c r="O114" i="1"/>
  <c r="P114" i="1" s="1"/>
  <c r="O271" i="1"/>
  <c r="P271" i="1" s="1"/>
  <c r="O69" i="1"/>
  <c r="P69" i="1" s="1"/>
  <c r="O101" i="1"/>
  <c r="P101" i="1" s="1"/>
  <c r="O130" i="1"/>
  <c r="P130" i="1" s="1"/>
  <c r="O84" i="1"/>
  <c r="P84" i="1" s="1"/>
  <c r="O89" i="1"/>
  <c r="P89" i="1" s="1"/>
  <c r="O134" i="1"/>
  <c r="P134" i="1" s="1"/>
  <c r="O52" i="1"/>
  <c r="P52" i="1" s="1"/>
  <c r="O61" i="1"/>
  <c r="P61" i="1" s="1"/>
  <c r="O85" i="1"/>
  <c r="P85" i="1" s="1"/>
  <c r="O126" i="1"/>
  <c r="P126" i="1" s="1"/>
  <c r="O237" i="1"/>
  <c r="P237" i="1" s="1"/>
  <c r="O199" i="1"/>
  <c r="P199" i="1" s="1"/>
  <c r="O227" i="1"/>
  <c r="P227" i="1" s="1"/>
  <c r="O361" i="1"/>
  <c r="P361" i="1" s="1"/>
  <c r="O463" i="1"/>
  <c r="P463" i="1" s="1"/>
  <c r="O454" i="1"/>
  <c r="P454" i="1" s="1"/>
  <c r="O406" i="1"/>
  <c r="P406" i="1" s="1"/>
  <c r="O257" i="1"/>
  <c r="P257" i="1" s="1"/>
  <c r="O297" i="1"/>
  <c r="P297" i="1" s="1"/>
  <c r="O181" i="1"/>
  <c r="P181" i="1" s="1"/>
  <c r="O162" i="1"/>
  <c r="P162" i="1" s="1"/>
  <c r="O132" i="1"/>
  <c r="P132" i="1" s="1"/>
  <c r="O71" i="1"/>
  <c r="P71" i="1" s="1"/>
  <c r="O66" i="1"/>
  <c r="P66" i="1" s="1"/>
  <c r="O25" i="1"/>
  <c r="P25" i="1" s="1"/>
  <c r="O22" i="1"/>
  <c r="P22" i="1" s="1"/>
  <c r="O182" i="1"/>
  <c r="P182" i="1" s="1"/>
  <c r="O49" i="1"/>
  <c r="P49" i="1" s="1"/>
  <c r="O117" i="1"/>
  <c r="P117" i="1" s="1"/>
  <c r="O43" i="1"/>
  <c r="P43" i="1" s="1"/>
  <c r="O465" i="1"/>
  <c r="P465" i="1" s="1"/>
  <c r="O31" i="1"/>
  <c r="P31" i="1" s="1"/>
  <c r="O72" i="1"/>
  <c r="P72" i="1" s="1"/>
  <c r="O67" i="1"/>
  <c r="P67" i="1" s="1"/>
  <c r="O50" i="1"/>
  <c r="P50" i="1" s="1"/>
  <c r="O44" i="1"/>
  <c r="P44" i="1" s="1"/>
  <c r="O32" i="1"/>
  <c r="P32" i="1" s="1"/>
  <c r="O92" i="1"/>
  <c r="P92" i="1" s="1"/>
  <c r="O12" i="1"/>
  <c r="P12" i="1" s="1"/>
  <c r="O33" i="1"/>
  <c r="P33" i="1" s="1"/>
  <c r="O275" i="1"/>
  <c r="P275" i="1" s="1"/>
  <c r="O395" i="1"/>
  <c r="P395" i="1" s="1"/>
  <c r="O228" i="1"/>
  <c r="P228" i="1" s="1"/>
  <c r="O546" i="1"/>
  <c r="P546" i="1" s="1"/>
  <c r="O449" i="1"/>
  <c r="P449" i="1" s="1"/>
  <c r="O254" i="1"/>
  <c r="P254" i="1" s="1"/>
  <c r="O206" i="1"/>
  <c r="P206" i="1" s="1"/>
  <c r="O584" i="1"/>
  <c r="P584" i="1" s="1"/>
  <c r="O575" i="1"/>
  <c r="P575" i="1" s="1"/>
  <c r="O318" i="1"/>
  <c r="P318" i="1" s="1"/>
  <c r="O396" i="1"/>
  <c r="P396" i="1" s="1"/>
  <c r="O8" i="1"/>
  <c r="P8" i="1" s="1"/>
  <c r="O302" i="1"/>
  <c r="P302" i="1" s="1"/>
  <c r="O334" i="1"/>
  <c r="P334" i="1" s="1"/>
  <c r="O291" i="1"/>
  <c r="P291" i="1" s="1"/>
  <c r="O15" i="1"/>
  <c r="P15" i="1" s="1"/>
  <c r="O419" i="1"/>
  <c r="P419" i="1" s="1"/>
  <c r="O118" i="1"/>
  <c r="P118" i="1" s="1"/>
  <c r="O119" i="1"/>
  <c r="P119" i="1" s="1"/>
  <c r="O535" i="1"/>
  <c r="P535" i="1" s="1"/>
  <c r="O46" i="1"/>
  <c r="P46" i="1" s="1"/>
  <c r="O438" i="1"/>
  <c r="P438" i="1" s="1"/>
  <c r="O319" i="1"/>
  <c r="P319" i="1" s="1"/>
  <c r="O255" i="1"/>
  <c r="P255" i="1" s="1"/>
  <c r="O34" i="1"/>
  <c r="P34" i="1" s="1"/>
  <c r="O138" i="1"/>
  <c r="P138" i="1" s="1"/>
  <c r="O320" i="1"/>
  <c r="P320" i="1" s="1"/>
  <c r="O439" i="1"/>
  <c r="P439" i="1" s="1"/>
  <c r="O93" i="1"/>
  <c r="P93" i="1" s="1"/>
  <c r="O98" i="1"/>
  <c r="P98" i="1" s="1"/>
  <c r="O108" i="1"/>
  <c r="P108" i="1" s="1"/>
  <c r="O172" i="1"/>
  <c r="P172" i="1" s="1"/>
  <c r="N317" i="1"/>
  <c r="N53" i="1"/>
  <c r="N577" i="1"/>
  <c r="N161" i="1"/>
  <c r="N47" i="1"/>
  <c r="N91" i="1"/>
  <c r="N64" i="1"/>
  <c r="N169" i="1"/>
  <c r="N131" i="1"/>
  <c r="N70" i="1"/>
  <c r="N30" i="1"/>
  <c r="N497" i="1"/>
  <c r="N97" i="1"/>
  <c r="N170" i="1"/>
  <c r="N220" i="1"/>
  <c r="N195" i="1"/>
  <c r="N198" i="1"/>
  <c r="N42" i="1"/>
  <c r="N236" i="1"/>
  <c r="N171" i="1"/>
  <c r="N151" i="1"/>
  <c r="N11" i="1"/>
  <c r="N457" i="1"/>
  <c r="N83" i="1"/>
  <c r="N226" i="1"/>
  <c r="N4" i="1"/>
  <c r="N65" i="1"/>
  <c r="N279" i="1"/>
  <c r="N210" i="1"/>
  <c r="N100" i="1"/>
  <c r="N121" i="1"/>
  <c r="N110" i="1"/>
  <c r="N36" i="1"/>
  <c r="N356" i="1"/>
  <c r="N76" i="1"/>
  <c r="N339" i="1"/>
  <c r="N494" i="1"/>
  <c r="N215" i="1"/>
  <c r="N298" i="1"/>
  <c r="N437" i="1"/>
  <c r="N38" i="1"/>
  <c r="N96" i="1"/>
  <c r="N94" i="1"/>
  <c r="N51" i="1"/>
  <c r="N87" i="1"/>
  <c r="N299" i="1"/>
  <c r="N60" i="1"/>
  <c r="N321" i="1"/>
  <c r="N144" i="1"/>
  <c r="N16" i="1"/>
  <c r="N221" i="1"/>
  <c r="N258" i="1"/>
  <c r="N397" i="1"/>
  <c r="N370" i="1"/>
  <c r="N282" i="1"/>
  <c r="N391" i="1"/>
  <c r="N125" i="1"/>
  <c r="N28" i="1"/>
  <c r="N311" i="1"/>
  <c r="N122" i="1"/>
  <c r="N211" i="1"/>
  <c r="N23" i="1"/>
  <c r="N366" i="1"/>
  <c r="N445" i="1"/>
  <c r="N104" i="1"/>
  <c r="N238" i="1"/>
  <c r="N135" i="1"/>
  <c r="N114" i="1"/>
  <c r="N271" i="1"/>
  <c r="N69" i="1"/>
  <c r="N101" i="1"/>
  <c r="N130" i="1"/>
  <c r="N84" i="1"/>
  <c r="N89" i="1"/>
  <c r="N134" i="1"/>
  <c r="N52" i="1"/>
  <c r="N61" i="1"/>
  <c r="N85" i="1"/>
  <c r="N126" i="1"/>
  <c r="N237" i="1"/>
  <c r="N199" i="1"/>
  <c r="N227" i="1"/>
  <c r="N361" i="1"/>
  <c r="N463" i="1"/>
  <c r="N454" i="1"/>
  <c r="N406" i="1"/>
  <c r="N257" i="1"/>
  <c r="N297" i="1"/>
  <c r="N181" i="1"/>
  <c r="N162" i="1"/>
  <c r="N132" i="1"/>
  <c r="N71" i="1"/>
  <c r="N66" i="1"/>
  <c r="N25" i="1"/>
  <c r="N22" i="1"/>
  <c r="N182" i="1"/>
  <c r="N49" i="1"/>
  <c r="N117" i="1"/>
  <c r="N43" i="1"/>
  <c r="N465" i="1"/>
  <c r="N31" i="1"/>
  <c r="N72" i="1"/>
  <c r="N67" i="1"/>
  <c r="N50" i="1"/>
  <c r="N44" i="1"/>
  <c r="N32" i="1"/>
  <c r="N92" i="1"/>
  <c r="N12" i="1"/>
  <c r="N33" i="1"/>
  <c r="N275" i="1"/>
  <c r="N395" i="1"/>
  <c r="N228" i="1"/>
  <c r="N546" i="1"/>
  <c r="N449" i="1"/>
  <c r="N254" i="1"/>
  <c r="N206" i="1"/>
  <c r="N584" i="1"/>
  <c r="N575" i="1"/>
  <c r="N318" i="1"/>
  <c r="N396" i="1"/>
  <c r="N8" i="1"/>
  <c r="N302" i="1"/>
  <c r="N334" i="1"/>
  <c r="N291" i="1"/>
  <c r="N15" i="1"/>
  <c r="N419" i="1"/>
  <c r="N118" i="1"/>
  <c r="N119" i="1"/>
  <c r="N535" i="1"/>
  <c r="N46" i="1"/>
  <c r="N438" i="1"/>
  <c r="N319" i="1"/>
  <c r="N255" i="1"/>
  <c r="N34" i="1"/>
  <c r="N138" i="1"/>
  <c r="N320" i="1"/>
  <c r="N439" i="1"/>
  <c r="N93" i="1"/>
  <c r="N98" i="1"/>
  <c r="N108" i="1"/>
  <c r="N172" i="1"/>
  <c r="H119" i="1"/>
  <c r="H535" i="1"/>
  <c r="H46" i="1"/>
  <c r="H438" i="1"/>
  <c r="H319" i="1"/>
  <c r="H255" i="1"/>
  <c r="H34" i="1"/>
  <c r="H138" i="1"/>
  <c r="H320" i="1"/>
  <c r="H439" i="1"/>
  <c r="H93" i="1"/>
  <c r="H98" i="1"/>
  <c r="H108" i="1"/>
  <c r="H172" i="1"/>
  <c r="G119" i="1"/>
  <c r="G535" i="1"/>
  <c r="G46" i="1"/>
  <c r="G438" i="1"/>
  <c r="G319" i="1"/>
  <c r="G255" i="1"/>
  <c r="G34" i="1"/>
  <c r="G138" i="1"/>
  <c r="G320" i="1"/>
  <c r="G439" i="1"/>
  <c r="G93" i="1"/>
  <c r="G98" i="1"/>
  <c r="G108" i="1"/>
  <c r="G172" i="1"/>
  <c r="H275" i="1"/>
  <c r="H395" i="1"/>
  <c r="H228" i="1"/>
  <c r="H546" i="1"/>
  <c r="H449" i="1"/>
  <c r="H254" i="1"/>
  <c r="H206" i="1"/>
  <c r="H584" i="1"/>
  <c r="H575" i="1"/>
  <c r="H318" i="1"/>
  <c r="H396" i="1"/>
  <c r="H8" i="1"/>
  <c r="H302" i="1"/>
  <c r="H334" i="1"/>
  <c r="H291" i="1"/>
  <c r="H15" i="1"/>
  <c r="H419" i="1"/>
  <c r="H118" i="1"/>
  <c r="G275" i="1"/>
  <c r="G395" i="1"/>
  <c r="G228" i="1"/>
  <c r="G546" i="1"/>
  <c r="G449" i="1"/>
  <c r="G254" i="1"/>
  <c r="G206" i="1"/>
  <c r="G584" i="1"/>
  <c r="G575" i="1"/>
  <c r="G318" i="1"/>
  <c r="G396" i="1"/>
  <c r="G8" i="1"/>
  <c r="G302" i="1"/>
  <c r="G334" i="1"/>
  <c r="G291" i="1"/>
  <c r="G15" i="1"/>
  <c r="G419" i="1"/>
  <c r="G118" i="1"/>
  <c r="H22" i="1"/>
  <c r="H182" i="1"/>
  <c r="H49" i="1"/>
  <c r="H117" i="1"/>
  <c r="H43" i="1"/>
  <c r="H465" i="1"/>
  <c r="H31" i="1"/>
  <c r="H72" i="1"/>
  <c r="H67" i="1"/>
  <c r="H50" i="1"/>
  <c r="H44" i="1"/>
  <c r="H32" i="1"/>
  <c r="H92" i="1"/>
  <c r="H12" i="1"/>
  <c r="H33" i="1"/>
  <c r="G33" i="1"/>
  <c r="G12" i="1"/>
  <c r="G92" i="1"/>
  <c r="G32" i="1"/>
  <c r="G44" i="1"/>
  <c r="G50" i="1"/>
  <c r="G67" i="1"/>
  <c r="G72" i="1"/>
  <c r="G31" i="1"/>
  <c r="G465" i="1"/>
  <c r="G43" i="1"/>
  <c r="G117" i="1"/>
  <c r="G49" i="1"/>
  <c r="G182" i="1"/>
  <c r="G22" i="1"/>
  <c r="G237" i="1"/>
  <c r="G199" i="1"/>
  <c r="G227" i="1"/>
  <c r="G361" i="1"/>
  <c r="G463" i="1"/>
  <c r="G454" i="1"/>
  <c r="G406" i="1"/>
  <c r="G257" i="1"/>
  <c r="G297" i="1"/>
  <c r="G181" i="1"/>
  <c r="G162" i="1"/>
  <c r="G132" i="1"/>
  <c r="G71" i="1"/>
  <c r="G66" i="1"/>
  <c r="G25" i="1"/>
  <c r="H237" i="1"/>
  <c r="H199" i="1"/>
  <c r="H227" i="1"/>
  <c r="H361" i="1"/>
  <c r="H463" i="1"/>
  <c r="H454" i="1"/>
  <c r="H406" i="1"/>
  <c r="H257" i="1"/>
  <c r="H297" i="1"/>
  <c r="H181" i="1"/>
  <c r="H162" i="1"/>
  <c r="H132" i="1"/>
  <c r="H71" i="1"/>
  <c r="H66" i="1"/>
  <c r="H25" i="1"/>
  <c r="G69" i="1"/>
  <c r="G101" i="1"/>
  <c r="G130" i="1"/>
  <c r="G84" i="1"/>
  <c r="G89" i="1"/>
  <c r="G134" i="1"/>
  <c r="G52" i="1"/>
  <c r="G61" i="1"/>
  <c r="G85" i="1"/>
  <c r="G126" i="1"/>
  <c r="H69" i="1"/>
  <c r="H101" i="1"/>
  <c r="H130" i="1"/>
  <c r="H84" i="1"/>
  <c r="H89" i="1"/>
  <c r="H134" i="1"/>
  <c r="H52" i="1"/>
  <c r="H61" i="1"/>
  <c r="H85" i="1"/>
  <c r="H126" i="1"/>
  <c r="H311" i="1"/>
  <c r="H122" i="1"/>
  <c r="H211" i="1"/>
  <c r="H23" i="1"/>
  <c r="H366" i="1"/>
  <c r="H445" i="1"/>
  <c r="H104" i="1"/>
  <c r="H238" i="1"/>
  <c r="H135" i="1"/>
  <c r="H114" i="1"/>
  <c r="H271" i="1"/>
  <c r="G311" i="1"/>
  <c r="G122" i="1"/>
  <c r="G211" i="1"/>
  <c r="G23" i="1"/>
  <c r="G366" i="1"/>
  <c r="G445" i="1"/>
  <c r="G104" i="1"/>
  <c r="G238" i="1"/>
  <c r="G135" i="1"/>
  <c r="G114" i="1"/>
  <c r="G271" i="1"/>
  <c r="H94" i="1"/>
  <c r="H51" i="1"/>
  <c r="H87" i="1"/>
  <c r="H299" i="1"/>
  <c r="H60" i="1"/>
  <c r="H321" i="1"/>
  <c r="H144" i="1"/>
  <c r="H16" i="1"/>
  <c r="H221" i="1"/>
  <c r="H258" i="1"/>
  <c r="H397" i="1"/>
  <c r="H370" i="1"/>
  <c r="H282" i="1"/>
  <c r="H391" i="1"/>
  <c r="H125" i="1"/>
  <c r="H28" i="1"/>
  <c r="G94" i="1"/>
  <c r="G51" i="1"/>
  <c r="G87" i="1"/>
  <c r="G299" i="1"/>
  <c r="G60" i="1"/>
  <c r="G321" i="1"/>
  <c r="G144" i="1"/>
  <c r="G16" i="1"/>
  <c r="G221" i="1"/>
  <c r="G258" i="1"/>
  <c r="G397" i="1"/>
  <c r="G370" i="1"/>
  <c r="G282" i="1"/>
  <c r="G391" i="1"/>
  <c r="G125" i="1"/>
  <c r="G28" i="1"/>
  <c r="H279" i="1"/>
  <c r="H210" i="1"/>
  <c r="H100" i="1"/>
  <c r="H121" i="1"/>
  <c r="H110" i="1"/>
  <c r="H36" i="1"/>
  <c r="H356" i="1"/>
  <c r="H76" i="1"/>
  <c r="H339" i="1"/>
  <c r="H494" i="1"/>
  <c r="H215" i="1"/>
  <c r="H298" i="1"/>
  <c r="H437" i="1"/>
  <c r="H38" i="1"/>
  <c r="H96" i="1"/>
  <c r="G279" i="1"/>
  <c r="G210" i="1"/>
  <c r="G100" i="1"/>
  <c r="G121" i="1"/>
  <c r="G110" i="1"/>
  <c r="G36" i="1"/>
  <c r="G356" i="1"/>
  <c r="G76" i="1"/>
  <c r="G339" i="1"/>
  <c r="G494" i="1"/>
  <c r="G215" i="1"/>
  <c r="G298" i="1"/>
  <c r="G437" i="1"/>
  <c r="G38" i="1"/>
  <c r="G96" i="1"/>
  <c r="J321" i="1"/>
  <c r="J60" i="1"/>
  <c r="J51" i="1"/>
  <c r="J110" i="1"/>
  <c r="J100" i="1"/>
  <c r="H198" i="1"/>
  <c r="H42" i="1"/>
  <c r="H236" i="1"/>
  <c r="H171" i="1"/>
  <c r="H151" i="1"/>
  <c r="H11" i="1"/>
  <c r="H457" i="1"/>
  <c r="H83" i="1"/>
  <c r="H226" i="1"/>
  <c r="H4" i="1"/>
  <c r="H65" i="1"/>
  <c r="G198" i="1"/>
  <c r="G42" i="1"/>
  <c r="G236" i="1"/>
  <c r="G171" i="1"/>
  <c r="G151" i="1"/>
  <c r="G11" i="1"/>
  <c r="G457" i="1"/>
  <c r="G83" i="1"/>
  <c r="G226" i="1"/>
  <c r="G4" i="1"/>
  <c r="G65" i="1"/>
  <c r="H91" i="1"/>
  <c r="H64" i="1"/>
  <c r="H169" i="1"/>
  <c r="H131" i="1"/>
  <c r="H70" i="1"/>
  <c r="H30" i="1"/>
  <c r="H497" i="1"/>
  <c r="H97" i="1"/>
  <c r="H170" i="1"/>
  <c r="H220" i="1"/>
  <c r="H195" i="1"/>
  <c r="G91" i="1"/>
  <c r="G64" i="1"/>
  <c r="G169" i="1"/>
  <c r="G131" i="1"/>
  <c r="G70" i="1"/>
  <c r="G30" i="1"/>
  <c r="G497" i="1"/>
  <c r="G97" i="1"/>
  <c r="G170" i="1"/>
  <c r="G220" i="1"/>
  <c r="G195" i="1"/>
  <c r="H317" i="1"/>
  <c r="H53" i="1"/>
  <c r="H577" i="1"/>
  <c r="H161" i="1"/>
  <c r="H47" i="1"/>
  <c r="G317" i="1"/>
  <c r="G53" i="1"/>
  <c r="G577" i="1"/>
  <c r="G161" i="1"/>
  <c r="G47" i="1"/>
  <c r="O143" i="1"/>
  <c r="P143" i="1" s="1"/>
  <c r="O5" i="1"/>
  <c r="P5" i="1" s="1"/>
  <c r="O281" i="1"/>
  <c r="P281" i="1" s="1"/>
  <c r="O156" i="1"/>
  <c r="P156" i="1" s="1"/>
  <c r="N143" i="1"/>
  <c r="N5" i="1"/>
  <c r="N281" i="1"/>
  <c r="N156" i="1"/>
  <c r="O205" i="1"/>
  <c r="P205" i="1" s="1"/>
  <c r="O79" i="1"/>
  <c r="P79" i="1" s="1"/>
  <c r="O324" i="1"/>
  <c r="P324" i="1" s="1"/>
  <c r="O486" i="1"/>
  <c r="P486" i="1" s="1"/>
  <c r="O401" i="1"/>
  <c r="P401" i="1" s="1"/>
  <c r="O416" i="1"/>
  <c r="P416" i="1" s="1"/>
  <c r="O582" i="1"/>
  <c r="P582" i="1" s="1"/>
  <c r="O543" i="1"/>
  <c r="P543" i="1" s="1"/>
  <c r="O544" i="1"/>
  <c r="P544" i="1" s="1"/>
  <c r="O481" i="1"/>
  <c r="P481" i="1" s="1"/>
  <c r="O337" i="1"/>
  <c r="P337" i="1" s="1"/>
  <c r="O164" i="1"/>
  <c r="P164" i="1" s="1"/>
  <c r="O403" i="1"/>
  <c r="P403" i="1" s="1"/>
  <c r="O371" i="1"/>
  <c r="P371" i="1" s="1"/>
  <c r="O58" i="1"/>
  <c r="P58" i="1" s="1"/>
  <c r="O550" i="1"/>
  <c r="P550" i="1" s="1"/>
  <c r="O451" i="1"/>
  <c r="P451" i="1" s="1"/>
  <c r="O511" i="1"/>
  <c r="P511" i="1" s="1"/>
  <c r="O587" i="1"/>
  <c r="P587" i="1" s="1"/>
  <c r="O387" i="1"/>
  <c r="P387" i="1" s="1"/>
  <c r="O388" i="1"/>
  <c r="P388" i="1" s="1"/>
  <c r="O578" i="1"/>
  <c r="P578" i="1" s="1"/>
  <c r="N205" i="1"/>
  <c r="N79" i="1"/>
  <c r="N324" i="1"/>
  <c r="N486" i="1"/>
  <c r="N401" i="1"/>
  <c r="N416" i="1"/>
  <c r="N582" i="1"/>
  <c r="N543" i="1"/>
  <c r="N544" i="1"/>
  <c r="N481" i="1"/>
  <c r="N337" i="1"/>
  <c r="N164" i="1"/>
  <c r="N403" i="1"/>
  <c r="N371" i="1"/>
  <c r="N58" i="1"/>
  <c r="N550" i="1"/>
  <c r="N451" i="1"/>
  <c r="N511" i="1"/>
  <c r="N587" i="1"/>
  <c r="N387" i="1"/>
  <c r="N388" i="1"/>
  <c r="N578" i="1"/>
  <c r="O193" i="1"/>
  <c r="P193" i="1" s="1"/>
  <c r="O479" i="1"/>
  <c r="P479" i="1" s="1"/>
  <c r="O480" i="1"/>
  <c r="P480" i="1" s="1"/>
  <c r="O489" i="1"/>
  <c r="P489" i="1" s="1"/>
  <c r="O325" i="1"/>
  <c r="P325" i="1" s="1"/>
  <c r="O600" i="1"/>
  <c r="P600" i="1" s="1"/>
  <c r="O513" i="1"/>
  <c r="P513" i="1" s="1"/>
  <c r="O571" i="1"/>
  <c r="P571" i="1" s="1"/>
  <c r="O427" i="1"/>
  <c r="P427" i="1" s="1"/>
  <c r="O586" i="1"/>
  <c r="P586" i="1" s="1"/>
  <c r="O482" i="1"/>
  <c r="P482" i="1" s="1"/>
  <c r="O367" i="1"/>
  <c r="P367" i="1" s="1"/>
  <c r="O425" i="1"/>
  <c r="P425" i="1" s="1"/>
  <c r="O141" i="1"/>
  <c r="P141" i="1" s="1"/>
  <c r="O153" i="1"/>
  <c r="P153" i="1" s="1"/>
  <c r="O292" i="1"/>
  <c r="P292" i="1" s="1"/>
  <c r="O365" i="1"/>
  <c r="P365" i="1" s="1"/>
  <c r="O256" i="1"/>
  <c r="P256" i="1" s="1"/>
  <c r="O514" i="1"/>
  <c r="P514" i="1" s="1"/>
  <c r="O372" i="1"/>
  <c r="P372" i="1" s="1"/>
  <c r="O472" i="1"/>
  <c r="P472" i="1" s="1"/>
  <c r="O341" i="1"/>
  <c r="P341" i="1" s="1"/>
  <c r="O158" i="1"/>
  <c r="P158" i="1" s="1"/>
  <c r="N193" i="1"/>
  <c r="N479" i="1"/>
  <c r="N480" i="1"/>
  <c r="N489" i="1"/>
  <c r="N325" i="1"/>
  <c r="N600" i="1"/>
  <c r="N513" i="1"/>
  <c r="N571" i="1"/>
  <c r="N427" i="1"/>
  <c r="N586" i="1"/>
  <c r="N482" i="1"/>
  <c r="N367" i="1"/>
  <c r="N425" i="1"/>
  <c r="N141" i="1"/>
  <c r="N153" i="1"/>
  <c r="N292" i="1"/>
  <c r="N365" i="1"/>
  <c r="N256" i="1"/>
  <c r="N514" i="1"/>
  <c r="N372" i="1"/>
  <c r="N472" i="1"/>
  <c r="N341" i="1"/>
  <c r="N158" i="1"/>
  <c r="O375" i="1"/>
  <c r="P375" i="1" s="1"/>
  <c r="O27" i="1"/>
  <c r="P27" i="1" s="1"/>
  <c r="O432" i="1"/>
  <c r="P432" i="1" s="1"/>
  <c r="O374" i="1"/>
  <c r="P374" i="1" s="1"/>
  <c r="O80" i="1"/>
  <c r="P80" i="1" s="1"/>
  <c r="O217" i="1"/>
  <c r="P217" i="1" s="1"/>
  <c r="O266" i="1"/>
  <c r="P266" i="1" s="1"/>
  <c r="O197" i="1"/>
  <c r="P197" i="1" s="1"/>
  <c r="O268" i="1"/>
  <c r="P268" i="1" s="1"/>
  <c r="O308" i="1"/>
  <c r="P308" i="1" s="1"/>
  <c r="O446" i="1"/>
  <c r="P446" i="1" s="1"/>
  <c r="O570" i="1"/>
  <c r="P570" i="1" s="1"/>
  <c r="O409" i="1"/>
  <c r="P409" i="1" s="1"/>
  <c r="O295" i="1"/>
  <c r="P295" i="1" s="1"/>
  <c r="O331" i="1"/>
  <c r="P331" i="1" s="1"/>
  <c r="O435" i="1"/>
  <c r="P435" i="1" s="1"/>
  <c r="O563" i="1"/>
  <c r="P563" i="1" s="1"/>
  <c r="O562" i="1"/>
  <c r="P562" i="1" s="1"/>
  <c r="O252" i="1"/>
  <c r="P252" i="1" s="1"/>
  <c r="O241" i="1"/>
  <c r="P241" i="1" s="1"/>
  <c r="O506" i="1"/>
  <c r="P506" i="1" s="1"/>
  <c r="N375" i="1"/>
  <c r="N27" i="1"/>
  <c r="N432" i="1"/>
  <c r="N374" i="1"/>
  <c r="N80" i="1"/>
  <c r="N217" i="1"/>
  <c r="N266" i="1"/>
  <c r="N197" i="1"/>
  <c r="N268" i="1"/>
  <c r="N308" i="1"/>
  <c r="N446" i="1"/>
  <c r="N570" i="1"/>
  <c r="N409" i="1"/>
  <c r="N295" i="1"/>
  <c r="N331" i="1"/>
  <c r="N435" i="1"/>
  <c r="N563" i="1"/>
  <c r="N562" i="1"/>
  <c r="N252" i="1"/>
  <c r="N241" i="1"/>
  <c r="N506" i="1"/>
  <c r="O412" i="1"/>
  <c r="P412" i="1" s="1"/>
  <c r="Q412" i="1" s="1"/>
  <c r="S412" i="1" s="1"/>
  <c r="O59" i="1"/>
  <c r="P59" i="1" s="1"/>
  <c r="O247" i="1"/>
  <c r="P247" i="1" s="1"/>
  <c r="Q247" i="1" s="1"/>
  <c r="S247" i="1" s="1"/>
  <c r="O267" i="1"/>
  <c r="P267" i="1" s="1"/>
  <c r="O293" i="1"/>
  <c r="P293" i="1" s="1"/>
  <c r="O413" i="1"/>
  <c r="P413" i="1" s="1"/>
  <c r="O150" i="1"/>
  <c r="P150" i="1" s="1"/>
  <c r="Q150" i="1" s="1"/>
  <c r="S150" i="1" s="1"/>
  <c r="N412" i="1"/>
  <c r="N59" i="1"/>
  <c r="N247" i="1"/>
  <c r="N267" i="1"/>
  <c r="N293" i="1"/>
  <c r="N413" i="1"/>
  <c r="N150" i="1"/>
  <c r="O552" i="1"/>
  <c r="P552" i="1" s="1"/>
  <c r="O601" i="1"/>
  <c r="P601" i="1" s="1"/>
  <c r="O557" i="1"/>
  <c r="P557" i="1" s="1"/>
  <c r="O378" i="1"/>
  <c r="P378" i="1" s="1"/>
  <c r="Q378" i="1" s="1"/>
  <c r="S378" i="1" s="1"/>
  <c r="O602" i="1"/>
  <c r="P602" i="1" s="1"/>
  <c r="O436" i="1"/>
  <c r="P436" i="1" s="1"/>
  <c r="O492" i="1"/>
  <c r="P492" i="1" s="1"/>
  <c r="O608" i="1"/>
  <c r="P608" i="1" s="1"/>
  <c r="Q608" i="1" s="1"/>
  <c r="S608" i="1" s="1"/>
  <c r="O592" i="1"/>
  <c r="P592" i="1" s="1"/>
  <c r="O77" i="1"/>
  <c r="P77" i="1" s="1"/>
  <c r="O606" i="1"/>
  <c r="P606" i="1" s="1"/>
  <c r="O607" i="1"/>
  <c r="P607" i="1" s="1"/>
  <c r="Q607" i="1" s="1"/>
  <c r="S607" i="1" s="1"/>
  <c r="O605" i="1"/>
  <c r="P605" i="1" s="1"/>
  <c r="O285" i="1"/>
  <c r="P285" i="1" s="1"/>
  <c r="N552" i="1"/>
  <c r="N601" i="1"/>
  <c r="N557" i="1"/>
  <c r="N378" i="1"/>
  <c r="N602" i="1"/>
  <c r="N436" i="1"/>
  <c r="N492" i="1"/>
  <c r="N608" i="1"/>
  <c r="N592" i="1"/>
  <c r="N77" i="1"/>
  <c r="N606" i="1"/>
  <c r="N607" i="1"/>
  <c r="N605" i="1"/>
  <c r="N285" i="1"/>
  <c r="O3" i="1"/>
  <c r="P3" i="1" s="1"/>
  <c r="O219" i="1"/>
  <c r="P219" i="1" s="1"/>
  <c r="O530" i="1"/>
  <c r="P530" i="1" s="1"/>
  <c r="O310" i="1"/>
  <c r="P310" i="1" s="1"/>
  <c r="O174" i="1"/>
  <c r="P174" i="1" s="1"/>
  <c r="O531" i="1"/>
  <c r="P531" i="1" s="1"/>
  <c r="O532" i="1"/>
  <c r="P532" i="1" s="1"/>
  <c r="O541" i="1"/>
  <c r="P541" i="1" s="1"/>
  <c r="O576" i="1"/>
  <c r="P576" i="1" s="1"/>
  <c r="O604" i="1"/>
  <c r="P604" i="1" s="1"/>
  <c r="O477" i="1"/>
  <c r="P477" i="1" s="1"/>
  <c r="O352" i="1"/>
  <c r="P352" i="1" s="1"/>
  <c r="O353" i="1"/>
  <c r="P353" i="1" s="1"/>
  <c r="O471" i="1"/>
  <c r="P471" i="1" s="1"/>
  <c r="O105" i="1"/>
  <c r="P105" i="1" s="1"/>
  <c r="O259" i="1"/>
  <c r="P259" i="1" s="1"/>
  <c r="O597" i="1"/>
  <c r="P597" i="1" s="1"/>
  <c r="O521" i="1"/>
  <c r="P521" i="1" s="1"/>
  <c r="O585" i="1"/>
  <c r="P585" i="1" s="1"/>
  <c r="N3" i="1"/>
  <c r="N219" i="1"/>
  <c r="N530" i="1"/>
  <c r="N310" i="1"/>
  <c r="N174" i="1"/>
  <c r="N531" i="1"/>
  <c r="N532" i="1"/>
  <c r="N541" i="1"/>
  <c r="N576" i="1"/>
  <c r="N604" i="1"/>
  <c r="N477" i="1"/>
  <c r="N352" i="1"/>
  <c r="N353" i="1"/>
  <c r="N471" i="1"/>
  <c r="N105" i="1"/>
  <c r="N259" i="1"/>
  <c r="N597" i="1"/>
  <c r="N521" i="1"/>
  <c r="N585" i="1"/>
  <c r="O68" i="1"/>
  <c r="P68" i="1" s="1"/>
  <c r="Q68" i="1" s="1"/>
  <c r="S68" i="1" s="1"/>
  <c r="O75" i="1"/>
  <c r="P75" i="1" s="1"/>
  <c r="O559" i="1"/>
  <c r="P559" i="1" s="1"/>
  <c r="O261" i="1"/>
  <c r="P261" i="1" s="1"/>
  <c r="O240" i="1"/>
  <c r="P240" i="1" s="1"/>
  <c r="Q240" i="1" s="1"/>
  <c r="S240" i="1" s="1"/>
  <c r="O57" i="1"/>
  <c r="P57" i="1" s="1"/>
  <c r="O522" i="1"/>
  <c r="P522" i="1" s="1"/>
  <c r="O107" i="1"/>
  <c r="P107" i="1" s="1"/>
  <c r="O113" i="1"/>
  <c r="P113" i="1" s="1"/>
  <c r="O200" i="1"/>
  <c r="P200" i="1" s="1"/>
  <c r="O152" i="1"/>
  <c r="P152" i="1" s="1"/>
  <c r="Q152" i="1" s="1"/>
  <c r="S152" i="1" s="1"/>
  <c r="O9" i="1"/>
  <c r="P9" i="1" s="1"/>
  <c r="O160" i="1"/>
  <c r="P160" i="1" s="1"/>
  <c r="O78" i="1"/>
  <c r="P78" i="1" s="1"/>
  <c r="O21" i="1"/>
  <c r="P21" i="1" s="1"/>
  <c r="Q21" i="1" s="1"/>
  <c r="S21" i="1" s="1"/>
  <c r="O24" i="1"/>
  <c r="P24" i="1" s="1"/>
  <c r="O136" i="1"/>
  <c r="P136" i="1" s="1"/>
  <c r="O129" i="1"/>
  <c r="P129" i="1" s="1"/>
  <c r="N68" i="1"/>
  <c r="N75" i="1"/>
  <c r="N559" i="1"/>
  <c r="N261" i="1"/>
  <c r="N240" i="1"/>
  <c r="N57" i="1"/>
  <c r="N522" i="1"/>
  <c r="N107" i="1"/>
  <c r="N113" i="1"/>
  <c r="N200" i="1"/>
  <c r="N152" i="1"/>
  <c r="N9" i="1"/>
  <c r="N160" i="1"/>
  <c r="N78" i="1"/>
  <c r="N21" i="1"/>
  <c r="N24" i="1"/>
  <c r="N136" i="1"/>
  <c r="N129" i="1"/>
  <c r="H5" i="1"/>
  <c r="H281" i="1"/>
  <c r="H156" i="1"/>
  <c r="G5" i="1"/>
  <c r="G281" i="1"/>
  <c r="G156" i="1"/>
  <c r="H401" i="1"/>
  <c r="H416" i="1"/>
  <c r="H582" i="1"/>
  <c r="H543" i="1"/>
  <c r="H544" i="1"/>
  <c r="H481" i="1"/>
  <c r="H337" i="1"/>
  <c r="H164" i="1"/>
  <c r="H403" i="1"/>
  <c r="H371" i="1"/>
  <c r="H58" i="1"/>
  <c r="H550" i="1"/>
  <c r="H451" i="1"/>
  <c r="H511" i="1"/>
  <c r="H587" i="1"/>
  <c r="H387" i="1"/>
  <c r="H388" i="1"/>
  <c r="H578" i="1"/>
  <c r="H143" i="1"/>
  <c r="G401" i="1"/>
  <c r="G416" i="1"/>
  <c r="G582" i="1"/>
  <c r="G543" i="1"/>
  <c r="G544" i="1"/>
  <c r="G481" i="1"/>
  <c r="G337" i="1"/>
  <c r="G164" i="1"/>
  <c r="G403" i="1"/>
  <c r="G371" i="1"/>
  <c r="G58" i="1"/>
  <c r="G550" i="1"/>
  <c r="G451" i="1"/>
  <c r="G511" i="1"/>
  <c r="G587" i="1"/>
  <c r="G387" i="1"/>
  <c r="G388" i="1"/>
  <c r="G578" i="1"/>
  <c r="G143" i="1"/>
  <c r="H427" i="1"/>
  <c r="H586" i="1"/>
  <c r="H482" i="1"/>
  <c r="H367" i="1"/>
  <c r="H425" i="1"/>
  <c r="H141" i="1"/>
  <c r="H153" i="1"/>
  <c r="H292" i="1"/>
  <c r="H365" i="1"/>
  <c r="H256" i="1"/>
  <c r="H514" i="1"/>
  <c r="H372" i="1"/>
  <c r="H472" i="1"/>
  <c r="H341" i="1"/>
  <c r="H158" i="1"/>
  <c r="H205" i="1"/>
  <c r="H79" i="1"/>
  <c r="H324" i="1"/>
  <c r="H486" i="1"/>
  <c r="G427" i="1"/>
  <c r="G586" i="1"/>
  <c r="G482" i="1"/>
  <c r="G367" i="1"/>
  <c r="G425" i="1"/>
  <c r="G141" i="1"/>
  <c r="G153" i="1"/>
  <c r="G292" i="1"/>
  <c r="G365" i="1"/>
  <c r="G256" i="1"/>
  <c r="G514" i="1"/>
  <c r="G372" i="1"/>
  <c r="G472" i="1"/>
  <c r="G341" i="1"/>
  <c r="G158" i="1"/>
  <c r="G205" i="1"/>
  <c r="G79" i="1"/>
  <c r="G324" i="1"/>
  <c r="G486" i="1"/>
  <c r="H446" i="1"/>
  <c r="H570" i="1"/>
  <c r="H409" i="1"/>
  <c r="H295" i="1"/>
  <c r="H331" i="1"/>
  <c r="H435" i="1"/>
  <c r="H563" i="1"/>
  <c r="H562" i="1"/>
  <c r="H252" i="1"/>
  <c r="H241" i="1"/>
  <c r="H506" i="1"/>
  <c r="H193" i="1"/>
  <c r="H479" i="1"/>
  <c r="H480" i="1"/>
  <c r="H489" i="1"/>
  <c r="H325" i="1"/>
  <c r="H600" i="1"/>
  <c r="H513" i="1"/>
  <c r="H571" i="1"/>
  <c r="G446" i="1"/>
  <c r="G570" i="1"/>
  <c r="G409" i="1"/>
  <c r="G295" i="1"/>
  <c r="G331" i="1"/>
  <c r="G435" i="1"/>
  <c r="G563" i="1"/>
  <c r="G562" i="1"/>
  <c r="G252" i="1"/>
  <c r="G241" i="1"/>
  <c r="G506" i="1"/>
  <c r="G193" i="1"/>
  <c r="G479" i="1"/>
  <c r="G480" i="1"/>
  <c r="G489" i="1"/>
  <c r="G325" i="1"/>
  <c r="G600" i="1"/>
  <c r="G513" i="1"/>
  <c r="G571" i="1"/>
  <c r="H293" i="1"/>
  <c r="H413" i="1"/>
  <c r="H150" i="1"/>
  <c r="H375" i="1"/>
  <c r="H27" i="1"/>
  <c r="H432" i="1"/>
  <c r="H374" i="1"/>
  <c r="H80" i="1"/>
  <c r="H217" i="1"/>
  <c r="H266" i="1"/>
  <c r="H197" i="1"/>
  <c r="H268" i="1"/>
  <c r="H308" i="1"/>
  <c r="G293" i="1"/>
  <c r="G413" i="1"/>
  <c r="G150" i="1"/>
  <c r="G375" i="1"/>
  <c r="G27" i="1"/>
  <c r="G432" i="1"/>
  <c r="G374" i="1"/>
  <c r="G80" i="1"/>
  <c r="G217" i="1"/>
  <c r="G266" i="1"/>
  <c r="G197" i="1"/>
  <c r="G268" i="1"/>
  <c r="G308" i="1"/>
  <c r="G59" i="1"/>
  <c r="G247" i="1"/>
  <c r="G267" i="1"/>
  <c r="H59" i="1"/>
  <c r="H247" i="1"/>
  <c r="H267" i="1"/>
  <c r="G412" i="1"/>
  <c r="H412" i="1"/>
  <c r="G259" i="1"/>
  <c r="G597" i="1"/>
  <c r="G521" i="1"/>
  <c r="G585" i="1"/>
  <c r="G552" i="1"/>
  <c r="G601" i="1"/>
  <c r="G557" i="1"/>
  <c r="G378" i="1"/>
  <c r="G602" i="1"/>
  <c r="G436" i="1"/>
  <c r="G492" i="1"/>
  <c r="G608" i="1"/>
  <c r="G592" i="1"/>
  <c r="G77" i="1"/>
  <c r="G606" i="1"/>
  <c r="G607" i="1"/>
  <c r="G605" i="1"/>
  <c r="G285" i="1"/>
  <c r="H259" i="1"/>
  <c r="H597" i="1"/>
  <c r="H521" i="1"/>
  <c r="H585" i="1"/>
  <c r="H552" i="1"/>
  <c r="H601" i="1"/>
  <c r="H557" i="1"/>
  <c r="H378" i="1"/>
  <c r="H602" i="1"/>
  <c r="H436" i="1"/>
  <c r="H492" i="1"/>
  <c r="H608" i="1"/>
  <c r="H592" i="1"/>
  <c r="H77" i="1"/>
  <c r="H606" i="1"/>
  <c r="H607" i="1"/>
  <c r="H605" i="1"/>
  <c r="H285" i="1"/>
  <c r="H105" i="1"/>
  <c r="G105" i="1"/>
  <c r="G3" i="1"/>
  <c r="G219" i="1"/>
  <c r="G530" i="1"/>
  <c r="G310" i="1"/>
  <c r="G174" i="1"/>
  <c r="G531" i="1"/>
  <c r="G532" i="1"/>
  <c r="G541" i="1"/>
  <c r="G576" i="1"/>
  <c r="G604" i="1"/>
  <c r="G477" i="1"/>
  <c r="G352" i="1"/>
  <c r="G353" i="1"/>
  <c r="G471" i="1"/>
  <c r="H3" i="1"/>
  <c r="H219" i="1"/>
  <c r="H530" i="1"/>
  <c r="H310" i="1"/>
  <c r="H174" i="1"/>
  <c r="H531" i="1"/>
  <c r="H532" i="1"/>
  <c r="H541" i="1"/>
  <c r="H576" i="1"/>
  <c r="H604" i="1"/>
  <c r="H477" i="1"/>
  <c r="H352" i="1"/>
  <c r="H353" i="1"/>
  <c r="H471" i="1"/>
  <c r="H78" i="1"/>
  <c r="H21" i="1"/>
  <c r="H24" i="1"/>
  <c r="H136" i="1"/>
  <c r="H129" i="1"/>
  <c r="G78" i="1"/>
  <c r="G21" i="1"/>
  <c r="G24" i="1"/>
  <c r="G136" i="1"/>
  <c r="G129" i="1"/>
  <c r="G68" i="1"/>
  <c r="G75" i="1"/>
  <c r="G559" i="1"/>
  <c r="G261" i="1"/>
  <c r="G240" i="1"/>
  <c r="G57" i="1"/>
  <c r="G522" i="1"/>
  <c r="G107" i="1"/>
  <c r="G113" i="1"/>
  <c r="G200" i="1"/>
  <c r="G152" i="1"/>
  <c r="G9" i="1"/>
  <c r="G160" i="1"/>
  <c r="H68" i="1"/>
  <c r="H75" i="1"/>
  <c r="H559" i="1"/>
  <c r="H261" i="1"/>
  <c r="H240" i="1"/>
  <c r="H57" i="1"/>
  <c r="H522" i="1"/>
  <c r="H107" i="1"/>
  <c r="H113" i="1"/>
  <c r="H200" i="1"/>
  <c r="H152" i="1"/>
  <c r="H9" i="1"/>
  <c r="H160" i="1"/>
  <c r="O173" i="1"/>
  <c r="P173" i="1" s="1"/>
  <c r="O187" i="1"/>
  <c r="P187" i="1" s="1"/>
  <c r="Q187" i="1" s="1"/>
  <c r="S187" i="1" s="1"/>
  <c r="O177" i="1"/>
  <c r="P177" i="1" s="1"/>
  <c r="O346" i="1"/>
  <c r="P346" i="1" s="1"/>
  <c r="Q346" i="1" s="1"/>
  <c r="S346" i="1" s="1"/>
  <c r="O380" i="1"/>
  <c r="P380" i="1" s="1"/>
  <c r="Q380" i="1" s="1"/>
  <c r="S380" i="1" s="1"/>
  <c r="O488" i="1"/>
  <c r="P488" i="1" s="1"/>
  <c r="O86" i="1"/>
  <c r="P86" i="1" s="1"/>
  <c r="Q86" i="1" s="1"/>
  <c r="S86" i="1" s="1"/>
  <c r="N173" i="1"/>
  <c r="N187" i="1"/>
  <c r="N177" i="1"/>
  <c r="N346" i="1"/>
  <c r="N380" i="1"/>
  <c r="N488" i="1"/>
  <c r="N86" i="1"/>
  <c r="O462" i="1"/>
  <c r="P462" i="1" s="1"/>
  <c r="Q462" i="1" s="1"/>
  <c r="S462" i="1" s="1"/>
  <c r="O35" i="1"/>
  <c r="P35" i="1" s="1"/>
  <c r="O167" i="1"/>
  <c r="P167" i="1" s="1"/>
  <c r="Q167" i="1" s="1"/>
  <c r="S167" i="1" s="1"/>
  <c r="O253" i="1"/>
  <c r="P253" i="1" s="1"/>
  <c r="O343" i="1"/>
  <c r="P343" i="1" s="1"/>
  <c r="O603" i="1"/>
  <c r="P603" i="1" s="1"/>
  <c r="O214" i="1"/>
  <c r="P214" i="1" s="1"/>
  <c r="Q214" i="1" s="1"/>
  <c r="S214" i="1" s="1"/>
  <c r="O484" i="1"/>
  <c r="P484" i="1" s="1"/>
  <c r="Q484" i="1" s="1"/>
  <c r="S484" i="1" s="1"/>
  <c r="O204" i="1"/>
  <c r="P204" i="1" s="1"/>
  <c r="O178" i="1"/>
  <c r="P178" i="1" s="1"/>
  <c r="Q178" i="1" s="1"/>
  <c r="S178" i="1" s="1"/>
  <c r="O168" i="1"/>
  <c r="P168" i="1" s="1"/>
  <c r="O567" i="1"/>
  <c r="P567" i="1" s="1"/>
  <c r="Q567" i="1" s="1"/>
  <c r="S567" i="1" s="1"/>
  <c r="O103" i="1"/>
  <c r="P103" i="1" s="1"/>
  <c r="Q103" i="1" s="1"/>
  <c r="S103" i="1" s="1"/>
  <c r="O111" i="1"/>
  <c r="P111" i="1" s="1"/>
  <c r="Q111" i="1" s="1"/>
  <c r="S111" i="1" s="1"/>
  <c r="O146" i="1"/>
  <c r="P146" i="1" s="1"/>
  <c r="Q146" i="1" s="1"/>
  <c r="S146" i="1" s="1"/>
  <c r="O159" i="1"/>
  <c r="P159" i="1" s="1"/>
  <c r="N462" i="1"/>
  <c r="N35" i="1"/>
  <c r="N167" i="1"/>
  <c r="N253" i="1"/>
  <c r="N343" i="1"/>
  <c r="N603" i="1"/>
  <c r="N214" i="1"/>
  <c r="N484" i="1"/>
  <c r="N204" i="1"/>
  <c r="N178" i="1"/>
  <c r="N168" i="1"/>
  <c r="N567" i="1"/>
  <c r="N103" i="1"/>
  <c r="N111" i="1"/>
  <c r="N146" i="1"/>
  <c r="N159" i="1"/>
  <c r="O431" i="1"/>
  <c r="P431" i="1" s="1"/>
  <c r="O360" i="1"/>
  <c r="P360" i="1" s="1"/>
  <c r="O384" i="1"/>
  <c r="P384" i="1" s="1"/>
  <c r="O583" i="1"/>
  <c r="P583" i="1" s="1"/>
  <c r="O63" i="1"/>
  <c r="P63" i="1" s="1"/>
  <c r="O213" i="1"/>
  <c r="P213" i="1" s="1"/>
  <c r="O393" i="1"/>
  <c r="P393" i="1" s="1"/>
  <c r="O528" i="1"/>
  <c r="P528" i="1" s="1"/>
  <c r="O507" i="1"/>
  <c r="P507" i="1" s="1"/>
  <c r="O508" i="1"/>
  <c r="P508" i="1" s="1"/>
  <c r="O519" i="1"/>
  <c r="P519" i="1" s="1"/>
  <c r="O520" i="1"/>
  <c r="P520" i="1" s="1"/>
  <c r="O461" i="1"/>
  <c r="P461" i="1" s="1"/>
  <c r="O40" i="1"/>
  <c r="P40" i="1" s="1"/>
  <c r="O581" i="1"/>
  <c r="P581" i="1" s="1"/>
  <c r="O529" i="1"/>
  <c r="P529" i="1" s="1"/>
  <c r="O394" i="1"/>
  <c r="P394" i="1" s="1"/>
  <c r="O290" i="1"/>
  <c r="P290" i="1" s="1"/>
  <c r="O414" i="1"/>
  <c r="P414" i="1" s="1"/>
  <c r="N431" i="1"/>
  <c r="N360" i="1"/>
  <c r="N384" i="1"/>
  <c r="N583" i="1"/>
  <c r="N63" i="1"/>
  <c r="N213" i="1"/>
  <c r="N393" i="1"/>
  <c r="N528" i="1"/>
  <c r="N507" i="1"/>
  <c r="N508" i="1"/>
  <c r="N519" i="1"/>
  <c r="N520" i="1"/>
  <c r="N461" i="1"/>
  <c r="N40" i="1"/>
  <c r="N581" i="1"/>
  <c r="N529" i="1"/>
  <c r="N394" i="1"/>
  <c r="N290" i="1"/>
  <c r="N414" i="1"/>
  <c r="O2" i="1"/>
  <c r="P2" i="1" s="1"/>
  <c r="O82" i="1"/>
  <c r="P82" i="1" s="1"/>
  <c r="Q82" i="1" s="1"/>
  <c r="S82" i="1" s="1"/>
  <c r="O20" i="1"/>
  <c r="P20" i="1" s="1"/>
  <c r="Q20" i="1" s="1"/>
  <c r="S20" i="1" s="1"/>
  <c r="O316" i="1"/>
  <c r="P316" i="1" s="1"/>
  <c r="O235" i="1"/>
  <c r="P235" i="1" s="1"/>
  <c r="Q235" i="1" s="1"/>
  <c r="S235" i="1" s="1"/>
  <c r="O392" i="1"/>
  <c r="P392" i="1" s="1"/>
  <c r="Q392" i="1" s="1"/>
  <c r="S392" i="1" s="1"/>
  <c r="O29" i="1"/>
  <c r="P29" i="1" s="1"/>
  <c r="O116" i="1"/>
  <c r="P116" i="1" s="1"/>
  <c r="O106" i="1"/>
  <c r="P106" i="1" s="1"/>
  <c r="Q106" i="1" s="1"/>
  <c r="S106" i="1" s="1"/>
  <c r="O280" i="1"/>
  <c r="P280" i="1" s="1"/>
  <c r="Q280" i="1" s="1"/>
  <c r="S280" i="1" s="1"/>
  <c r="O383" i="1"/>
  <c r="P383" i="1" s="1"/>
  <c r="O244" i="1"/>
  <c r="P244" i="1" s="1"/>
  <c r="O41" i="1"/>
  <c r="P41" i="1" s="1"/>
  <c r="Q41" i="1" s="1"/>
  <c r="S41" i="1" s="1"/>
  <c r="N2" i="1"/>
  <c r="N82" i="1"/>
  <c r="N20" i="1"/>
  <c r="N316" i="1"/>
  <c r="N235" i="1"/>
  <c r="N392" i="1"/>
  <c r="N29" i="1"/>
  <c r="N116" i="1"/>
  <c r="N106" i="1"/>
  <c r="N280" i="1"/>
  <c r="N383" i="1"/>
  <c r="N244" i="1"/>
  <c r="N41" i="1"/>
  <c r="G103" i="1"/>
  <c r="G111" i="1"/>
  <c r="G146" i="1"/>
  <c r="G159" i="1"/>
  <c r="G173" i="1"/>
  <c r="G187" i="1"/>
  <c r="G177" i="1"/>
  <c r="G346" i="1"/>
  <c r="G380" i="1"/>
  <c r="G488" i="1"/>
  <c r="G86" i="1"/>
  <c r="H103" i="1"/>
  <c r="H111" i="1"/>
  <c r="H146" i="1"/>
  <c r="H159" i="1"/>
  <c r="H173" i="1"/>
  <c r="H187" i="1"/>
  <c r="H177" i="1"/>
  <c r="H346" i="1"/>
  <c r="H380" i="1"/>
  <c r="H488" i="1"/>
  <c r="H86" i="1"/>
  <c r="G567" i="1"/>
  <c r="H567" i="1"/>
  <c r="G178" i="1"/>
  <c r="G168" i="1"/>
  <c r="H178" i="1"/>
  <c r="H168" i="1"/>
  <c r="H63" i="1"/>
  <c r="H213" i="1"/>
  <c r="H393" i="1"/>
  <c r="H528" i="1"/>
  <c r="H507" i="1"/>
  <c r="H508" i="1"/>
  <c r="H519" i="1"/>
  <c r="H520" i="1"/>
  <c r="H461" i="1"/>
  <c r="H40" i="1"/>
  <c r="H581" i="1"/>
  <c r="H529" i="1"/>
  <c r="H394" i="1"/>
  <c r="H290" i="1"/>
  <c r="H414" i="1"/>
  <c r="H462" i="1"/>
  <c r="H35" i="1"/>
  <c r="H167" i="1"/>
  <c r="H253" i="1"/>
  <c r="H343" i="1"/>
  <c r="H603" i="1"/>
  <c r="H214" i="1"/>
  <c r="H484" i="1"/>
  <c r="H204" i="1"/>
  <c r="G63" i="1"/>
  <c r="G213" i="1"/>
  <c r="G393" i="1"/>
  <c r="G528" i="1"/>
  <c r="G507" i="1"/>
  <c r="G508" i="1"/>
  <c r="G519" i="1"/>
  <c r="G520" i="1"/>
  <c r="G461" i="1"/>
  <c r="G40" i="1"/>
  <c r="G581" i="1"/>
  <c r="G529" i="1"/>
  <c r="G394" i="1"/>
  <c r="G290" i="1"/>
  <c r="G414" i="1"/>
  <c r="G462" i="1"/>
  <c r="G35" i="1"/>
  <c r="G167" i="1"/>
  <c r="G253" i="1"/>
  <c r="G343" i="1"/>
  <c r="G603" i="1"/>
  <c r="G214" i="1"/>
  <c r="G484" i="1"/>
  <c r="G204" i="1"/>
  <c r="G316" i="1"/>
  <c r="G235" i="1"/>
  <c r="G392" i="1"/>
  <c r="G29" i="1"/>
  <c r="G116" i="1"/>
  <c r="G106" i="1"/>
  <c r="G280" i="1"/>
  <c r="G383" i="1"/>
  <c r="G244" i="1"/>
  <c r="G41" i="1"/>
  <c r="G431" i="1"/>
  <c r="G360" i="1"/>
  <c r="G384" i="1"/>
  <c r="G583" i="1"/>
  <c r="H316" i="1"/>
  <c r="H235" i="1"/>
  <c r="H392" i="1"/>
  <c r="H29" i="1"/>
  <c r="H116" i="1"/>
  <c r="H106" i="1"/>
  <c r="H280" i="1"/>
  <c r="H383" i="1"/>
  <c r="H244" i="1"/>
  <c r="H41" i="1"/>
  <c r="H431" i="1"/>
  <c r="H360" i="1"/>
  <c r="H384" i="1"/>
  <c r="H583" i="1"/>
  <c r="G2" i="1"/>
  <c r="G82" i="1"/>
  <c r="G20" i="1"/>
  <c r="H2" i="1"/>
  <c r="H82" i="1"/>
  <c r="H20" i="1"/>
  <c r="O591" i="1"/>
  <c r="P591" i="1" s="1"/>
  <c r="O551" i="1"/>
  <c r="P551" i="1" s="1"/>
  <c r="O573" i="1"/>
  <c r="P573" i="1" s="1"/>
  <c r="O350" i="1"/>
  <c r="P350" i="1" s="1"/>
  <c r="O469" i="1"/>
  <c r="P469" i="1" s="1"/>
  <c r="O330" i="1"/>
  <c r="P330" i="1" s="1"/>
  <c r="O262" i="1"/>
  <c r="P262" i="1" s="1"/>
  <c r="O373" i="1"/>
  <c r="P373" i="1" s="1"/>
  <c r="Q373" i="1" s="1"/>
  <c r="S373" i="1" s="1"/>
  <c r="O405" i="1"/>
  <c r="P405" i="1" s="1"/>
  <c r="O453" i="1"/>
  <c r="P453" i="1" s="1"/>
  <c r="O328" i="1"/>
  <c r="P328" i="1" s="1"/>
  <c r="O504" i="1"/>
  <c r="P504" i="1" s="1"/>
  <c r="O289" i="1"/>
  <c r="P289" i="1" s="1"/>
  <c r="O527" i="1"/>
  <c r="P527" i="1" s="1"/>
  <c r="O596" i="1"/>
  <c r="P596" i="1" s="1"/>
  <c r="O448" i="1"/>
  <c r="P448" i="1" s="1"/>
  <c r="O569" i="1"/>
  <c r="P569" i="1" s="1"/>
  <c r="O274" i="1"/>
  <c r="P274" i="1" s="1"/>
  <c r="O515" i="1"/>
  <c r="P515" i="1" s="1"/>
  <c r="O499" i="1"/>
  <c r="P499" i="1" s="1"/>
  <c r="O588" i="1"/>
  <c r="P588" i="1" s="1"/>
  <c r="O572" i="1"/>
  <c r="P572" i="1" s="1"/>
  <c r="O496" i="1"/>
  <c r="P496" i="1" s="1"/>
  <c r="N591" i="1"/>
  <c r="N551" i="1"/>
  <c r="N573" i="1"/>
  <c r="N350" i="1"/>
  <c r="N469" i="1"/>
  <c r="N330" i="1"/>
  <c r="N262" i="1"/>
  <c r="N373" i="1"/>
  <c r="N405" i="1"/>
  <c r="N453" i="1"/>
  <c r="N328" i="1"/>
  <c r="N504" i="1"/>
  <c r="N289" i="1"/>
  <c r="N527" i="1"/>
  <c r="N596" i="1"/>
  <c r="N448" i="1"/>
  <c r="N569" i="1"/>
  <c r="N274" i="1"/>
  <c r="N515" i="1"/>
  <c r="N499" i="1"/>
  <c r="N588" i="1"/>
  <c r="N572" i="1"/>
  <c r="N496" i="1"/>
  <c r="O243" i="1"/>
  <c r="P243" i="1" s="1"/>
  <c r="O524" i="1"/>
  <c r="P524" i="1" s="1"/>
  <c r="O269" i="1"/>
  <c r="P269" i="1" s="1"/>
  <c r="O212" i="1"/>
  <c r="P212" i="1" s="1"/>
  <c r="O345" i="1"/>
  <c r="P345" i="1" s="1"/>
  <c r="O564" i="1"/>
  <c r="P564" i="1" s="1"/>
  <c r="O410" i="1"/>
  <c r="P410" i="1" s="1"/>
  <c r="O176" i="1"/>
  <c r="P176" i="1" s="1"/>
  <c r="Q176" i="1" s="1"/>
  <c r="S176" i="1" s="1"/>
  <c r="O155" i="1"/>
  <c r="P155" i="1" s="1"/>
  <c r="O354" i="1"/>
  <c r="P354" i="1" s="1"/>
  <c r="O369" i="1"/>
  <c r="P369" i="1" s="1"/>
  <c r="O408" i="1"/>
  <c r="P408" i="1" s="1"/>
  <c r="O525" i="1"/>
  <c r="P525" i="1" s="1"/>
  <c r="O196" i="1"/>
  <c r="P196" i="1" s="1"/>
  <c r="O599" i="1"/>
  <c r="P599" i="1" s="1"/>
  <c r="O338" i="1"/>
  <c r="P338" i="1" s="1"/>
  <c r="O415" i="1"/>
  <c r="P415" i="1" s="1"/>
  <c r="O329" i="1"/>
  <c r="P329" i="1" s="1"/>
  <c r="O545" i="1"/>
  <c r="P545" i="1" s="1"/>
  <c r="O565" i="1"/>
  <c r="P565" i="1" s="1"/>
  <c r="O442" i="1"/>
  <c r="P442" i="1" s="1"/>
  <c r="O512" i="1"/>
  <c r="P512" i="1" s="1"/>
  <c r="O175" i="1"/>
  <c r="P175" i="1" s="1"/>
  <c r="O417" i="1"/>
  <c r="P417" i="1" s="1"/>
  <c r="Q417" i="1" s="1"/>
  <c r="S417" i="1" s="1"/>
  <c r="N243" i="1"/>
  <c r="N524" i="1"/>
  <c r="N269" i="1"/>
  <c r="N212" i="1"/>
  <c r="N345" i="1"/>
  <c r="N564" i="1"/>
  <c r="N410" i="1"/>
  <c r="N176" i="1"/>
  <c r="N155" i="1"/>
  <c r="N354" i="1"/>
  <c r="N369" i="1"/>
  <c r="N408" i="1"/>
  <c r="N525" i="1"/>
  <c r="N196" i="1"/>
  <c r="N599" i="1"/>
  <c r="N338" i="1"/>
  <c r="N415" i="1"/>
  <c r="N329" i="1"/>
  <c r="N545" i="1"/>
  <c r="N565" i="1"/>
  <c r="N442" i="1"/>
  <c r="N512" i="1"/>
  <c r="N175" i="1"/>
  <c r="N417" i="1"/>
  <c r="O548" i="1"/>
  <c r="P548" i="1" s="1"/>
  <c r="O517" i="1"/>
  <c r="P517" i="1" s="1"/>
  <c r="O533" i="1"/>
  <c r="P533" i="1" s="1"/>
  <c r="Q533" i="1" s="1"/>
  <c r="S533" i="1" s="1"/>
  <c r="O263" i="1"/>
  <c r="P263" i="1" s="1"/>
  <c r="O476" i="1"/>
  <c r="P476" i="1" s="1"/>
  <c r="O498" i="1"/>
  <c r="P498" i="1" s="1"/>
  <c r="O579" i="1"/>
  <c r="P579" i="1" s="1"/>
  <c r="Q579" i="1" s="1"/>
  <c r="S579" i="1" s="1"/>
  <c r="O561" i="1"/>
  <c r="P561" i="1" s="1"/>
  <c r="Q561" i="1" s="1"/>
  <c r="S561" i="1" s="1"/>
  <c r="O590" i="1"/>
  <c r="P590" i="1" s="1"/>
  <c r="O444" i="1"/>
  <c r="P444" i="1" s="1"/>
  <c r="O422" i="1"/>
  <c r="P422" i="1" s="1"/>
  <c r="Q422" i="1" s="1"/>
  <c r="S422" i="1" s="1"/>
  <c r="O115" i="1"/>
  <c r="P115" i="1" s="1"/>
  <c r="O495" i="1"/>
  <c r="P495" i="1" s="1"/>
  <c r="O580" i="1"/>
  <c r="P580" i="1" s="1"/>
  <c r="O56" i="1"/>
  <c r="P56" i="1" s="1"/>
  <c r="Q56" i="1" s="1"/>
  <c r="S56" i="1" s="1"/>
  <c r="O368" i="1"/>
  <c r="P368" i="1" s="1"/>
  <c r="Q368" i="1" s="1"/>
  <c r="S368" i="1" s="1"/>
  <c r="O447" i="1"/>
  <c r="P447" i="1" s="1"/>
  <c r="O441" i="1"/>
  <c r="P441" i="1" s="1"/>
  <c r="O109" i="1"/>
  <c r="P109" i="1" s="1"/>
  <c r="Q109" i="1" s="1"/>
  <c r="S109" i="1" s="1"/>
  <c r="O242" i="1"/>
  <c r="P242" i="1" s="1"/>
  <c r="O404" i="1"/>
  <c r="P404" i="1" s="1"/>
  <c r="O120" i="1"/>
  <c r="P120" i="1" s="1"/>
  <c r="N548" i="1"/>
  <c r="N517" i="1"/>
  <c r="N533" i="1"/>
  <c r="N263" i="1"/>
  <c r="N476" i="1"/>
  <c r="N498" i="1"/>
  <c r="N579" i="1"/>
  <c r="N561" i="1"/>
  <c r="N590" i="1"/>
  <c r="N444" i="1"/>
  <c r="N422" i="1"/>
  <c r="N115" i="1"/>
  <c r="N495" i="1"/>
  <c r="N580" i="1"/>
  <c r="N56" i="1"/>
  <c r="N368" i="1"/>
  <c r="N447" i="1"/>
  <c r="N441" i="1"/>
  <c r="N109" i="1"/>
  <c r="N242" i="1"/>
  <c r="N404" i="1"/>
  <c r="N120" i="1"/>
  <c r="O474" i="1"/>
  <c r="P474" i="1" s="1"/>
  <c r="O260" i="1"/>
  <c r="P260" i="1" s="1"/>
  <c r="Q260" i="1" s="1"/>
  <c r="S260" i="1" s="1"/>
  <c r="O487" i="1"/>
  <c r="P487" i="1" s="1"/>
  <c r="O239" i="1"/>
  <c r="P239" i="1" s="1"/>
  <c r="O336" i="1"/>
  <c r="P336" i="1" s="1"/>
  <c r="O554" i="1"/>
  <c r="P554" i="1" s="1"/>
  <c r="Q554" i="1" s="1"/>
  <c r="S554" i="1" s="1"/>
  <c r="O192" i="1"/>
  <c r="P192" i="1" s="1"/>
  <c r="Q192" i="1" s="1"/>
  <c r="S192" i="1" s="1"/>
  <c r="O589" i="1"/>
  <c r="P589" i="1" s="1"/>
  <c r="O505" i="1"/>
  <c r="P505" i="1" s="1"/>
  <c r="O456" i="1"/>
  <c r="P456" i="1" s="1"/>
  <c r="Q456" i="1" s="1"/>
  <c r="S456" i="1" s="1"/>
  <c r="O452" i="1"/>
  <c r="P452" i="1" s="1"/>
  <c r="O502" i="1"/>
  <c r="P502" i="1" s="1"/>
  <c r="O595" i="1"/>
  <c r="P595" i="1" s="1"/>
  <c r="O464" i="1"/>
  <c r="P464" i="1" s="1"/>
  <c r="Q464" i="1" s="1"/>
  <c r="S464" i="1" s="1"/>
  <c r="O555" i="1"/>
  <c r="P555" i="1" s="1"/>
  <c r="Q555" i="1" s="1"/>
  <c r="S555" i="1" s="1"/>
  <c r="O518" i="1"/>
  <c r="P518" i="1" s="1"/>
  <c r="O458" i="1"/>
  <c r="P458" i="1" s="1"/>
  <c r="O574" i="1"/>
  <c r="P574" i="1" s="1"/>
  <c r="Q574" i="1" s="1"/>
  <c r="S574" i="1" s="1"/>
  <c r="O566" i="1"/>
  <c r="P566" i="1" s="1"/>
  <c r="N474" i="1"/>
  <c r="N260" i="1"/>
  <c r="N487" i="1"/>
  <c r="N239" i="1"/>
  <c r="N336" i="1"/>
  <c r="N554" i="1"/>
  <c r="N192" i="1"/>
  <c r="N589" i="1"/>
  <c r="N505" i="1"/>
  <c r="N456" i="1"/>
  <c r="N452" i="1"/>
  <c r="N502" i="1"/>
  <c r="N595" i="1"/>
  <c r="N464" i="1"/>
  <c r="N555" i="1"/>
  <c r="N518" i="1"/>
  <c r="N458" i="1"/>
  <c r="N574" i="1"/>
  <c r="N566" i="1"/>
  <c r="G405" i="1"/>
  <c r="G453" i="1"/>
  <c r="G328" i="1"/>
  <c r="G504" i="1"/>
  <c r="G289" i="1"/>
  <c r="G527" i="1"/>
  <c r="G596" i="1"/>
  <c r="G448" i="1"/>
  <c r="G569" i="1"/>
  <c r="G274" i="1"/>
  <c r="G515" i="1"/>
  <c r="G499" i="1"/>
  <c r="G588" i="1"/>
  <c r="G572" i="1"/>
  <c r="G496" i="1"/>
  <c r="H405" i="1"/>
  <c r="H453" i="1"/>
  <c r="H328" i="1"/>
  <c r="H504" i="1"/>
  <c r="H289" i="1"/>
  <c r="H527" i="1"/>
  <c r="H596" i="1"/>
  <c r="H448" i="1"/>
  <c r="H569" i="1"/>
  <c r="H274" i="1"/>
  <c r="H515" i="1"/>
  <c r="H499" i="1"/>
  <c r="H588" i="1"/>
  <c r="H572" i="1"/>
  <c r="H496" i="1"/>
  <c r="H551" i="1"/>
  <c r="H573" i="1"/>
  <c r="H350" i="1"/>
  <c r="H469" i="1"/>
  <c r="H330" i="1"/>
  <c r="H262" i="1"/>
  <c r="H373" i="1"/>
  <c r="G551" i="1"/>
  <c r="G573" i="1"/>
  <c r="G350" i="1"/>
  <c r="G469" i="1"/>
  <c r="G330" i="1"/>
  <c r="G262" i="1"/>
  <c r="G373" i="1"/>
  <c r="H176" i="1"/>
  <c r="H155" i="1"/>
  <c r="H354" i="1"/>
  <c r="H369" i="1"/>
  <c r="H408" i="1"/>
  <c r="H525" i="1"/>
  <c r="H196" i="1"/>
  <c r="H599" i="1"/>
  <c r="H338" i="1"/>
  <c r="H415" i="1"/>
  <c r="H329" i="1"/>
  <c r="H545" i="1"/>
  <c r="H565" i="1"/>
  <c r="H442" i="1"/>
  <c r="H512" i="1"/>
  <c r="H175" i="1"/>
  <c r="H417" i="1"/>
  <c r="H591" i="1"/>
  <c r="G176" i="1"/>
  <c r="G155" i="1"/>
  <c r="G354" i="1"/>
  <c r="G369" i="1"/>
  <c r="G408" i="1"/>
  <c r="G525" i="1"/>
  <c r="G196" i="1"/>
  <c r="G599" i="1"/>
  <c r="G338" i="1"/>
  <c r="G415" i="1"/>
  <c r="G329" i="1"/>
  <c r="G545" i="1"/>
  <c r="G565" i="1"/>
  <c r="G442" i="1"/>
  <c r="G512" i="1"/>
  <c r="G175" i="1"/>
  <c r="G417" i="1"/>
  <c r="G591" i="1"/>
  <c r="H56" i="1"/>
  <c r="H368" i="1"/>
  <c r="H447" i="1"/>
  <c r="H441" i="1"/>
  <c r="H109" i="1"/>
  <c r="H242" i="1"/>
  <c r="H404" i="1"/>
  <c r="H120" i="1"/>
  <c r="H243" i="1"/>
  <c r="H524" i="1"/>
  <c r="H269" i="1"/>
  <c r="H212" i="1"/>
  <c r="H345" i="1"/>
  <c r="H564" i="1"/>
  <c r="H410" i="1"/>
  <c r="G56" i="1"/>
  <c r="G368" i="1"/>
  <c r="G447" i="1"/>
  <c r="G441" i="1"/>
  <c r="G109" i="1"/>
  <c r="G242" i="1"/>
  <c r="G404" i="1"/>
  <c r="G120" i="1"/>
  <c r="G243" i="1"/>
  <c r="G524" i="1"/>
  <c r="G269" i="1"/>
  <c r="G212" i="1"/>
  <c r="G345" i="1"/>
  <c r="G564" i="1"/>
  <c r="G410" i="1"/>
  <c r="H548" i="1"/>
  <c r="H517" i="1"/>
  <c r="H533" i="1"/>
  <c r="H263" i="1"/>
  <c r="H476" i="1"/>
  <c r="H498" i="1"/>
  <c r="H579" i="1"/>
  <c r="H561" i="1"/>
  <c r="H590" i="1"/>
  <c r="H444" i="1"/>
  <c r="H422" i="1"/>
  <c r="H115" i="1"/>
  <c r="H495" i="1"/>
  <c r="H580" i="1"/>
  <c r="H474" i="1"/>
  <c r="H260" i="1"/>
  <c r="H487" i="1"/>
  <c r="H239" i="1"/>
  <c r="H336" i="1"/>
  <c r="H554" i="1"/>
  <c r="H192" i="1"/>
  <c r="H589" i="1"/>
  <c r="H505" i="1"/>
  <c r="H456" i="1"/>
  <c r="H452" i="1"/>
  <c r="H502" i="1"/>
  <c r="H595" i="1"/>
  <c r="H464" i="1"/>
  <c r="H555" i="1"/>
  <c r="H518" i="1"/>
  <c r="H458" i="1"/>
  <c r="H574" i="1"/>
  <c r="H566" i="1"/>
  <c r="G517" i="1"/>
  <c r="G533" i="1"/>
  <c r="G263" i="1"/>
  <c r="G476" i="1"/>
  <c r="G498" i="1"/>
  <c r="G579" i="1"/>
  <c r="G561" i="1"/>
  <c r="G590" i="1"/>
  <c r="G444" i="1"/>
  <c r="G422" i="1"/>
  <c r="G115" i="1"/>
  <c r="G495" i="1"/>
  <c r="G580" i="1"/>
  <c r="G474" i="1"/>
  <c r="G260" i="1"/>
  <c r="G487" i="1"/>
  <c r="G239" i="1"/>
  <c r="G336" i="1"/>
  <c r="G554" i="1"/>
  <c r="G192" i="1"/>
  <c r="G589" i="1"/>
  <c r="G505" i="1"/>
  <c r="G456" i="1"/>
  <c r="G452" i="1"/>
  <c r="G502" i="1"/>
  <c r="G595" i="1"/>
  <c r="G464" i="1"/>
  <c r="G555" i="1"/>
  <c r="G518" i="1"/>
  <c r="G458" i="1"/>
  <c r="G574" i="1"/>
  <c r="G566" i="1"/>
  <c r="G548" i="1"/>
  <c r="O288" i="1"/>
  <c r="P288" i="1" s="1"/>
  <c r="Q288" i="1" s="1"/>
  <c r="S288" i="1" s="1"/>
  <c r="O359" i="1"/>
  <c r="P359" i="1" s="1"/>
  <c r="Q359" i="1" s="1"/>
  <c r="S359" i="1" s="1"/>
  <c r="O157" i="1"/>
  <c r="P157" i="1" s="1"/>
  <c r="Q157" i="1" s="1"/>
  <c r="S157" i="1" s="1"/>
  <c r="O208" i="1"/>
  <c r="P208" i="1" s="1"/>
  <c r="O270" i="1"/>
  <c r="P270" i="1" s="1"/>
  <c r="Q270" i="1" s="1"/>
  <c r="S270" i="1" s="1"/>
  <c r="O90" i="1"/>
  <c r="P90" i="1" s="1"/>
  <c r="Q90" i="1" s="1"/>
  <c r="S90" i="1" s="1"/>
  <c r="O351" i="1"/>
  <c r="P351" i="1" s="1"/>
  <c r="O265" i="1"/>
  <c r="P265" i="1" s="1"/>
  <c r="O224" i="1"/>
  <c r="P224" i="1" s="1"/>
  <c r="O225" i="1"/>
  <c r="P225" i="1" s="1"/>
  <c r="O216" i="1"/>
  <c r="P216" i="1" s="1"/>
  <c r="O376" i="1"/>
  <c r="P376" i="1" s="1"/>
  <c r="O315" i="1"/>
  <c r="P315" i="1" s="1"/>
  <c r="N288" i="1"/>
  <c r="N359" i="1"/>
  <c r="N157" i="1"/>
  <c r="N208" i="1"/>
  <c r="N270" i="1"/>
  <c r="N90" i="1"/>
  <c r="N351" i="1"/>
  <c r="N265" i="1"/>
  <c r="N224" i="1"/>
  <c r="N225" i="1"/>
  <c r="N216" i="1"/>
  <c r="N376" i="1"/>
  <c r="N315" i="1"/>
  <c r="O166" i="1"/>
  <c r="P166" i="1" s="1"/>
  <c r="O218" i="1"/>
  <c r="P218" i="1" s="1"/>
  <c r="O300" i="1"/>
  <c r="P300" i="1" s="1"/>
  <c r="Q300" i="1" s="1"/>
  <c r="S300" i="1" s="1"/>
  <c r="O186" i="1"/>
  <c r="P186" i="1" s="1"/>
  <c r="O148" i="1"/>
  <c r="P148" i="1" s="1"/>
  <c r="O305" i="1"/>
  <c r="P305" i="1" s="1"/>
  <c r="Q305" i="1" s="1"/>
  <c r="S305" i="1" s="1"/>
  <c r="O231" i="1"/>
  <c r="P231" i="1" s="1"/>
  <c r="Q231" i="1" s="1"/>
  <c r="S231" i="1" s="1"/>
  <c r="O232" i="1"/>
  <c r="P232" i="1" s="1"/>
  <c r="O251" i="1"/>
  <c r="P251" i="1" s="1"/>
  <c r="O133" i="1"/>
  <c r="P133" i="1" s="1"/>
  <c r="Q133" i="1" s="1"/>
  <c r="S133" i="1" s="1"/>
  <c r="O81" i="1"/>
  <c r="P81" i="1" s="1"/>
  <c r="Q81" i="1" s="1"/>
  <c r="S81" i="1" s="1"/>
  <c r="O203" i="1"/>
  <c r="P203" i="1" s="1"/>
  <c r="O207" i="1"/>
  <c r="P207" i="1" s="1"/>
  <c r="O301" i="1"/>
  <c r="P301" i="1" s="1"/>
  <c r="O191" i="1"/>
  <c r="P191" i="1" s="1"/>
  <c r="Q191" i="1" s="1"/>
  <c r="S191" i="1" s="1"/>
  <c r="O234" i="1"/>
  <c r="P234" i="1" s="1"/>
  <c r="O124" i="1"/>
  <c r="P124" i="1" s="1"/>
  <c r="O154" i="1"/>
  <c r="P154" i="1" s="1"/>
  <c r="O149" i="1"/>
  <c r="P149" i="1" s="1"/>
  <c r="Q149" i="1" s="1"/>
  <c r="S149" i="1" s="1"/>
  <c r="O273" i="1"/>
  <c r="P273" i="1" s="1"/>
  <c r="O327" i="1"/>
  <c r="P327" i="1" s="1"/>
  <c r="O363" i="1"/>
  <c r="P363" i="1" s="1"/>
  <c r="Q363" i="1" s="1"/>
  <c r="S363" i="1" s="1"/>
  <c r="N166" i="1"/>
  <c r="N218" i="1"/>
  <c r="N300" i="1"/>
  <c r="N186" i="1"/>
  <c r="N148" i="1"/>
  <c r="N305" i="1"/>
  <c r="N231" i="1"/>
  <c r="N232" i="1"/>
  <c r="N251" i="1"/>
  <c r="N133" i="1"/>
  <c r="N81" i="1"/>
  <c r="N203" i="1"/>
  <c r="N207" i="1"/>
  <c r="N301" i="1"/>
  <c r="N191" i="1"/>
  <c r="N234" i="1"/>
  <c r="N124" i="1"/>
  <c r="N154" i="1"/>
  <c r="N149" i="1"/>
  <c r="N273" i="1"/>
  <c r="N327" i="1"/>
  <c r="N363" i="1"/>
  <c r="H234" i="1"/>
  <c r="H124" i="1"/>
  <c r="H154" i="1"/>
  <c r="H149" i="1"/>
  <c r="H273" i="1"/>
  <c r="H327" i="1"/>
  <c r="H363" i="1"/>
  <c r="H288" i="1"/>
  <c r="H359" i="1"/>
  <c r="H157" i="1"/>
  <c r="H208" i="1"/>
  <c r="H270" i="1"/>
  <c r="H90" i="1"/>
  <c r="H351" i="1"/>
  <c r="H265" i="1"/>
  <c r="H224" i="1"/>
  <c r="H225" i="1"/>
  <c r="H216" i="1"/>
  <c r="H376" i="1"/>
  <c r="H315" i="1"/>
  <c r="H218" i="1"/>
  <c r="H300" i="1"/>
  <c r="H186" i="1"/>
  <c r="H148" i="1"/>
  <c r="H305" i="1"/>
  <c r="H231" i="1"/>
  <c r="H232" i="1"/>
  <c r="H251" i="1"/>
  <c r="H133" i="1"/>
  <c r="H81" i="1"/>
  <c r="H203" i="1"/>
  <c r="H207" i="1"/>
  <c r="H301" i="1"/>
  <c r="H191" i="1"/>
  <c r="G270" i="1"/>
  <c r="G90" i="1"/>
  <c r="G351" i="1"/>
  <c r="G265" i="1"/>
  <c r="G224" i="1"/>
  <c r="G225" i="1"/>
  <c r="G216" i="1"/>
  <c r="G376" i="1"/>
  <c r="G315" i="1"/>
  <c r="G218" i="1"/>
  <c r="G300" i="1"/>
  <c r="G186" i="1"/>
  <c r="G148" i="1"/>
  <c r="G305" i="1"/>
  <c r="G231" i="1"/>
  <c r="G232" i="1"/>
  <c r="G251" i="1"/>
  <c r="G133" i="1"/>
  <c r="G81" i="1"/>
  <c r="G203" i="1"/>
  <c r="G207" i="1"/>
  <c r="G301" i="1"/>
  <c r="G191" i="1"/>
  <c r="G234" i="1"/>
  <c r="G124" i="1"/>
  <c r="G154" i="1"/>
  <c r="G149" i="1"/>
  <c r="G273" i="1"/>
  <c r="G327" i="1"/>
  <c r="G363" i="1"/>
  <c r="G288" i="1"/>
  <c r="G359" i="1"/>
  <c r="G157" i="1"/>
  <c r="G208" i="1"/>
  <c r="H166" i="1"/>
  <c r="G166" i="1"/>
  <c r="O223" i="1"/>
  <c r="P223" i="1" s="1"/>
  <c r="O145" i="1"/>
  <c r="P145" i="1" s="1"/>
  <c r="Q145" i="1" s="1"/>
  <c r="S145" i="1" s="1"/>
  <c r="O88" i="1"/>
  <c r="P88" i="1" s="1"/>
  <c r="O102" i="1"/>
  <c r="P102" i="1" s="1"/>
  <c r="O99" i="1"/>
  <c r="P99" i="1" s="1"/>
  <c r="N223" i="1"/>
  <c r="N145" i="1"/>
  <c r="N88" i="1"/>
  <c r="N102" i="1"/>
  <c r="N99" i="1"/>
  <c r="O10" i="1"/>
  <c r="P10" i="1" s="1"/>
  <c r="O14" i="1"/>
  <c r="P14" i="1" s="1"/>
  <c r="O74" i="1"/>
  <c r="P74" i="1" s="1"/>
  <c r="O6" i="1"/>
  <c r="P6" i="1" s="1"/>
  <c r="O48" i="1"/>
  <c r="P48" i="1" s="1"/>
  <c r="Q48" i="1" s="1"/>
  <c r="S48" i="1" s="1"/>
  <c r="O7" i="1"/>
  <c r="P7" i="1" s="1"/>
  <c r="O39" i="1"/>
  <c r="P39" i="1" s="1"/>
  <c r="O62" i="1"/>
  <c r="P62" i="1" s="1"/>
  <c r="O19" i="1"/>
  <c r="P19" i="1" s="1"/>
  <c r="O17" i="1"/>
  <c r="P17" i="1" s="1"/>
  <c r="O55" i="1"/>
  <c r="P55" i="1" s="1"/>
  <c r="O137" i="1"/>
  <c r="P137" i="1" s="1"/>
  <c r="O165" i="1"/>
  <c r="P165" i="1" s="1"/>
  <c r="O147" i="1"/>
  <c r="P147" i="1" s="1"/>
  <c r="N10" i="1"/>
  <c r="N14" i="1"/>
  <c r="N74" i="1"/>
  <c r="N6" i="1"/>
  <c r="N48" i="1"/>
  <c r="N7" i="1"/>
  <c r="N39" i="1"/>
  <c r="N62" i="1"/>
  <c r="N19" i="1"/>
  <c r="N17" i="1"/>
  <c r="N55" i="1"/>
  <c r="N137" i="1"/>
  <c r="N165" i="1"/>
  <c r="N147" i="1"/>
  <c r="O37" i="1"/>
  <c r="P37" i="1" s="1"/>
  <c r="O286" i="1"/>
  <c r="P286" i="1" s="1"/>
  <c r="Q286" i="1" s="1"/>
  <c r="S286" i="1" s="1"/>
  <c r="O287" i="1"/>
  <c r="P287" i="1" s="1"/>
  <c r="O307" i="1"/>
  <c r="P307" i="1" s="1"/>
  <c r="Q307" i="1" s="1"/>
  <c r="S307" i="1" s="1"/>
  <c r="O303" i="1"/>
  <c r="P303" i="1" s="1"/>
  <c r="O189" i="1"/>
  <c r="P189" i="1" s="1"/>
  <c r="O18" i="1"/>
  <c r="P18" i="1" s="1"/>
  <c r="O202" i="1"/>
  <c r="P202" i="1" s="1"/>
  <c r="O13" i="1"/>
  <c r="P13" i="1" s="1"/>
  <c r="Q13" i="1" s="1"/>
  <c r="S13" i="1" s="1"/>
  <c r="O485" i="1"/>
  <c r="P485" i="1" s="1"/>
  <c r="O335" i="1"/>
  <c r="P335" i="1" s="1"/>
  <c r="O209" i="1"/>
  <c r="P209" i="1" s="1"/>
  <c r="O54" i="1"/>
  <c r="P54" i="1" s="1"/>
  <c r="O183" i="1"/>
  <c r="P183" i="1" s="1"/>
  <c r="N37" i="1"/>
  <c r="N286" i="1"/>
  <c r="N287" i="1"/>
  <c r="N307" i="1"/>
  <c r="N303" i="1"/>
  <c r="N189" i="1"/>
  <c r="N18" i="1"/>
  <c r="N202" i="1"/>
  <c r="N13" i="1"/>
  <c r="N485" i="1"/>
  <c r="N335" i="1"/>
  <c r="N209" i="1"/>
  <c r="N54" i="1"/>
  <c r="N183" i="1"/>
  <c r="H137" i="1"/>
  <c r="H165" i="1"/>
  <c r="H147" i="1"/>
  <c r="H223" i="1"/>
  <c r="H145" i="1"/>
  <c r="H88" i="1"/>
  <c r="H102" i="1"/>
  <c r="H99" i="1"/>
  <c r="G137" i="1"/>
  <c r="G165" i="1"/>
  <c r="G147" i="1"/>
  <c r="G223" i="1"/>
  <c r="G145" i="1"/>
  <c r="G88" i="1"/>
  <c r="G102" i="1"/>
  <c r="G99" i="1"/>
  <c r="G10" i="1"/>
  <c r="G14" i="1"/>
  <c r="G74" i="1"/>
  <c r="G6" i="1"/>
  <c r="G48" i="1"/>
  <c r="G7" i="1"/>
  <c r="G39" i="1"/>
  <c r="G62" i="1"/>
  <c r="G19" i="1"/>
  <c r="G17" i="1"/>
  <c r="G55" i="1"/>
  <c r="H10" i="1"/>
  <c r="H14" i="1"/>
  <c r="H74" i="1"/>
  <c r="H6" i="1"/>
  <c r="H48" i="1"/>
  <c r="H7" i="1"/>
  <c r="H39" i="1"/>
  <c r="H62" i="1"/>
  <c r="H19" i="1"/>
  <c r="H17" i="1"/>
  <c r="H55" i="1"/>
  <c r="H183" i="1"/>
  <c r="G183" i="1"/>
  <c r="H54" i="1"/>
  <c r="G54" i="1"/>
  <c r="J202" i="1"/>
  <c r="H307" i="1"/>
  <c r="H303" i="1"/>
  <c r="H189" i="1"/>
  <c r="H18" i="1"/>
  <c r="H202" i="1"/>
  <c r="H13" i="1"/>
  <c r="H485" i="1"/>
  <c r="H335" i="1"/>
  <c r="H209" i="1"/>
  <c r="G307" i="1"/>
  <c r="G303" i="1"/>
  <c r="G189" i="1"/>
  <c r="G18" i="1"/>
  <c r="G202" i="1"/>
  <c r="G13" i="1"/>
  <c r="G485" i="1"/>
  <c r="G335" i="1"/>
  <c r="G209" i="1"/>
  <c r="H37" i="1"/>
  <c r="H286" i="1"/>
  <c r="H287" i="1"/>
  <c r="G37" i="1"/>
  <c r="G286" i="1"/>
  <c r="G287" i="1"/>
  <c r="O594" i="1"/>
  <c r="P594" i="1" s="1"/>
  <c r="Q594" i="1" s="1"/>
  <c r="S594" i="1" s="1"/>
  <c r="O312" i="1"/>
  <c r="P312" i="1" s="1"/>
  <c r="O127" i="1"/>
  <c r="P127" i="1" s="1"/>
  <c r="O424" i="1"/>
  <c r="P424" i="1" s="1"/>
  <c r="O201" i="1"/>
  <c r="P201" i="1" s="1"/>
  <c r="Q201" i="1" s="1"/>
  <c r="S201" i="1" s="1"/>
  <c r="O342" i="1"/>
  <c r="P342" i="1" s="1"/>
  <c r="O180" i="1"/>
  <c r="P180" i="1" s="1"/>
  <c r="O362" i="1"/>
  <c r="P362" i="1" s="1"/>
  <c r="O385" i="1"/>
  <c r="P385" i="1" s="1"/>
  <c r="Q385" i="1" s="1"/>
  <c r="S385" i="1" s="1"/>
  <c r="O277" i="1"/>
  <c r="P277" i="1" s="1"/>
  <c r="Q277" i="1" s="1"/>
  <c r="S277" i="1" s="1"/>
  <c r="O503" i="1"/>
  <c r="P503" i="1" s="1"/>
  <c r="Q503" i="1" s="1"/>
  <c r="S503" i="1" s="1"/>
  <c r="O386" i="1"/>
  <c r="P386" i="1" s="1"/>
  <c r="Q386" i="1" s="1"/>
  <c r="S386" i="1" s="1"/>
  <c r="O500" i="1"/>
  <c r="P500" i="1" s="1"/>
  <c r="Q500" i="1" s="1"/>
  <c r="S500" i="1" s="1"/>
  <c r="O478" i="1"/>
  <c r="P478" i="1" s="1"/>
  <c r="O421" i="1"/>
  <c r="P421" i="1" s="1"/>
  <c r="Q421" i="1" s="1"/>
  <c r="S421" i="1" s="1"/>
  <c r="O188" i="1"/>
  <c r="P188" i="1" s="1"/>
  <c r="Q188" i="1" s="1"/>
  <c r="S188" i="1" s="1"/>
  <c r="O112" i="1"/>
  <c r="P112" i="1" s="1"/>
  <c r="Q112" i="1" s="1"/>
  <c r="S112" i="1" s="1"/>
  <c r="O73" i="1"/>
  <c r="P73" i="1" s="1"/>
  <c r="O322" i="1"/>
  <c r="P322" i="1" s="1"/>
  <c r="Q322" i="1" s="1"/>
  <c r="S322" i="1" s="1"/>
  <c r="O534" i="1"/>
  <c r="P534" i="1" s="1"/>
  <c r="O467" i="1"/>
  <c r="P467" i="1" s="1"/>
  <c r="O540" i="1"/>
  <c r="P540" i="1" s="1"/>
  <c r="Q540" i="1" s="1"/>
  <c r="S540" i="1" s="1"/>
  <c r="O190" i="1"/>
  <c r="P190" i="1" s="1"/>
  <c r="O355" i="1"/>
  <c r="P355" i="1" s="1"/>
  <c r="O423" i="1"/>
  <c r="P423" i="1" s="1"/>
  <c r="Q423" i="1" s="1"/>
  <c r="S423" i="1" s="1"/>
  <c r="O560" i="1"/>
  <c r="P560" i="1" s="1"/>
  <c r="Q560" i="1" s="1"/>
  <c r="S560" i="1" s="1"/>
  <c r="O349" i="1"/>
  <c r="P349" i="1" s="1"/>
  <c r="Q349" i="1" s="1"/>
  <c r="S349" i="1" s="1"/>
  <c r="O523" i="1"/>
  <c r="P523" i="1" s="1"/>
  <c r="O245" i="1"/>
  <c r="P245" i="1" s="1"/>
  <c r="Q245" i="1" s="1"/>
  <c r="S245" i="1" s="1"/>
  <c r="O246" i="1"/>
  <c r="P246" i="1" s="1"/>
  <c r="O140" i="1"/>
  <c r="P140" i="1" s="1"/>
  <c r="O483" i="1"/>
  <c r="P483" i="1" s="1"/>
  <c r="O347" i="1"/>
  <c r="P347" i="1" s="1"/>
  <c r="Q347" i="1" s="1"/>
  <c r="S347" i="1" s="1"/>
  <c r="O294" i="1"/>
  <c r="P294" i="1" s="1"/>
  <c r="Q294" i="1" s="1"/>
  <c r="S294" i="1" s="1"/>
  <c r="O296" i="1"/>
  <c r="P296" i="1" s="1"/>
  <c r="Q296" i="1" s="1"/>
  <c r="S296" i="1" s="1"/>
  <c r="O536" i="1"/>
  <c r="P536" i="1" s="1"/>
  <c r="O466" i="1"/>
  <c r="P466" i="1" s="1"/>
  <c r="Q466" i="1" s="1"/>
  <c r="S466" i="1" s="1"/>
  <c r="O509" i="1"/>
  <c r="P509" i="1" s="1"/>
  <c r="Q509" i="1" s="1"/>
  <c r="S509" i="1" s="1"/>
  <c r="O306" i="1"/>
  <c r="P306" i="1" s="1"/>
  <c r="Q306" i="1" s="1"/>
  <c r="S306" i="1" s="1"/>
  <c r="O283" i="1"/>
  <c r="P283" i="1" s="1"/>
  <c r="O163" i="1"/>
  <c r="P163" i="1" s="1"/>
  <c r="Q163" i="1" s="1"/>
  <c r="S163" i="1" s="1"/>
  <c r="O402" i="1"/>
  <c r="P402" i="1" s="1"/>
  <c r="O377" i="1"/>
  <c r="P377" i="1" s="1"/>
  <c r="O428" i="1"/>
  <c r="P428" i="1" s="1"/>
  <c r="O443" i="1"/>
  <c r="P443" i="1" s="1"/>
  <c r="Q443" i="1" s="1"/>
  <c r="S443" i="1" s="1"/>
  <c r="O547" i="1"/>
  <c r="P547" i="1" s="1"/>
  <c r="Q547" i="1" s="1"/>
  <c r="S547" i="1" s="1"/>
  <c r="O348" i="1"/>
  <c r="P348" i="1" s="1"/>
  <c r="O426" i="1"/>
  <c r="P426" i="1" s="1"/>
  <c r="Q426" i="1" s="1"/>
  <c r="S426" i="1" s="1"/>
  <c r="O526" i="1"/>
  <c r="P526" i="1" s="1"/>
  <c r="Q526" i="1" s="1"/>
  <c r="S526" i="1" s="1"/>
  <c r="O434" i="1"/>
  <c r="P434" i="1" s="1"/>
  <c r="O455" i="1"/>
  <c r="P455" i="1" s="1"/>
  <c r="Q455" i="1" s="1"/>
  <c r="S455" i="1" s="1"/>
  <c r="O538" i="1"/>
  <c r="P538" i="1" s="1"/>
  <c r="Q538" i="1" s="1"/>
  <c r="S538" i="1" s="1"/>
  <c r="O539" i="1"/>
  <c r="P539" i="1" s="1"/>
  <c r="Q539" i="1" s="1"/>
  <c r="S539" i="1" s="1"/>
  <c r="N201" i="1"/>
  <c r="N342" i="1"/>
  <c r="N180" i="1"/>
  <c r="N362" i="1"/>
  <c r="N385" i="1"/>
  <c r="N500" i="1"/>
  <c r="N478" i="1"/>
  <c r="N421" i="1"/>
  <c r="N188" i="1"/>
  <c r="N112" i="1"/>
  <c r="N73" i="1"/>
  <c r="N322" i="1"/>
  <c r="N534" i="1"/>
  <c r="N467" i="1"/>
  <c r="N540" i="1"/>
  <c r="N190" i="1"/>
  <c r="N355" i="1"/>
  <c r="N423" i="1"/>
  <c r="N560" i="1"/>
  <c r="N349" i="1"/>
  <c r="N523" i="1"/>
  <c r="N245" i="1"/>
  <c r="N246" i="1"/>
  <c r="N140" i="1"/>
  <c r="N594" i="1"/>
  <c r="N312" i="1"/>
  <c r="N127" i="1"/>
  <c r="N424" i="1"/>
  <c r="N483" i="1"/>
  <c r="N347" i="1"/>
  <c r="N294" i="1"/>
  <c r="N296" i="1"/>
  <c r="N536" i="1"/>
  <c r="N466" i="1"/>
  <c r="N509" i="1"/>
  <c r="N306" i="1"/>
  <c r="N283" i="1"/>
  <c r="N163" i="1"/>
  <c r="N402" i="1"/>
  <c r="N377" i="1"/>
  <c r="N428" i="1"/>
  <c r="N443" i="1"/>
  <c r="N547" i="1"/>
  <c r="N348" i="1"/>
  <c r="N426" i="1"/>
  <c r="N526" i="1"/>
  <c r="N434" i="1"/>
  <c r="N455" i="1"/>
  <c r="N538" i="1"/>
  <c r="N539" i="1"/>
  <c r="N277" i="1"/>
  <c r="N503" i="1"/>
  <c r="N386" i="1"/>
  <c r="H312" i="1"/>
  <c r="H127" i="1"/>
  <c r="H424" i="1"/>
  <c r="H201" i="1"/>
  <c r="H342" i="1"/>
  <c r="H180" i="1"/>
  <c r="H362" i="1"/>
  <c r="H385" i="1"/>
  <c r="H386" i="1"/>
  <c r="H500" i="1"/>
  <c r="H478" i="1"/>
  <c r="H421" i="1"/>
  <c r="H188" i="1"/>
  <c r="H112" i="1"/>
  <c r="H73" i="1"/>
  <c r="H322" i="1"/>
  <c r="H534" i="1"/>
  <c r="H467" i="1"/>
  <c r="H540" i="1"/>
  <c r="H190" i="1"/>
  <c r="H355" i="1"/>
  <c r="H423" i="1"/>
  <c r="H560" i="1"/>
  <c r="H349" i="1"/>
  <c r="H523" i="1"/>
  <c r="H245" i="1"/>
  <c r="H246" i="1"/>
  <c r="H140" i="1"/>
  <c r="H594" i="1"/>
  <c r="H296" i="1"/>
  <c r="H536" i="1"/>
  <c r="H466" i="1"/>
  <c r="H509" i="1"/>
  <c r="H306" i="1"/>
  <c r="H283" i="1"/>
  <c r="H163" i="1"/>
  <c r="H402" i="1"/>
  <c r="H377" i="1"/>
  <c r="H428" i="1"/>
  <c r="H443" i="1"/>
  <c r="H547" i="1"/>
  <c r="H348" i="1"/>
  <c r="H426" i="1"/>
  <c r="H526" i="1"/>
  <c r="H434" i="1"/>
  <c r="H455" i="1"/>
  <c r="H538" i="1"/>
  <c r="H539" i="1"/>
  <c r="H277" i="1"/>
  <c r="H503" i="1"/>
  <c r="G201" i="1"/>
  <c r="G342" i="1"/>
  <c r="G180" i="1"/>
  <c r="G362" i="1"/>
  <c r="G385" i="1"/>
  <c r="G478" i="1"/>
  <c r="G421" i="1"/>
  <c r="G188" i="1"/>
  <c r="G112" i="1"/>
  <c r="G73" i="1"/>
  <c r="G322" i="1"/>
  <c r="G534" i="1"/>
  <c r="G467" i="1"/>
  <c r="G540" i="1"/>
  <c r="G190" i="1"/>
  <c r="G355" i="1"/>
  <c r="G423" i="1"/>
  <c r="G560" i="1"/>
  <c r="G349" i="1"/>
  <c r="G523" i="1"/>
  <c r="G245" i="1"/>
  <c r="G246" i="1"/>
  <c r="G140" i="1"/>
  <c r="G594" i="1"/>
  <c r="G312" i="1"/>
  <c r="G127" i="1"/>
  <c r="G424" i="1"/>
  <c r="G296" i="1"/>
  <c r="G536" i="1"/>
  <c r="G466" i="1"/>
  <c r="G509" i="1"/>
  <c r="G306" i="1"/>
  <c r="G283" i="1"/>
  <c r="G163" i="1"/>
  <c r="G402" i="1"/>
  <c r="G377" i="1"/>
  <c r="G428" i="1"/>
  <c r="G443" i="1"/>
  <c r="G547" i="1"/>
  <c r="G348" i="1"/>
  <c r="G426" i="1"/>
  <c r="G526" i="1"/>
  <c r="G434" i="1"/>
  <c r="G455" i="1"/>
  <c r="G538" i="1"/>
  <c r="G539" i="1"/>
  <c r="G277" i="1"/>
  <c r="G503" i="1"/>
  <c r="G386" i="1"/>
  <c r="G500" i="1"/>
  <c r="J180" i="1"/>
  <c r="J140" i="1"/>
  <c r="J190" i="1"/>
  <c r="J73" i="1"/>
  <c r="J348" i="1"/>
  <c r="J377" i="1"/>
  <c r="H347" i="1"/>
  <c r="H294" i="1"/>
  <c r="G347" i="1"/>
  <c r="G294" i="1"/>
  <c r="G483" i="1"/>
  <c r="H483" i="1"/>
  <c r="O382" i="1"/>
  <c r="P382" i="1" s="1"/>
  <c r="Q382" i="1" s="1"/>
  <c r="S382" i="1" s="1"/>
  <c r="O194" i="1"/>
  <c r="P194" i="1" s="1"/>
  <c r="Q194" i="1" s="1"/>
  <c r="S194" i="1" s="1"/>
  <c r="O344" i="1"/>
  <c r="P344" i="1" s="1"/>
  <c r="Q344" i="1" s="1"/>
  <c r="S344" i="1" s="1"/>
  <c r="O276" i="1"/>
  <c r="P276" i="1" s="1"/>
  <c r="Q276" i="1" s="1"/>
  <c r="S276" i="1" s="1"/>
  <c r="O433" i="1"/>
  <c r="P433" i="1" s="1"/>
  <c r="O333" i="1"/>
  <c r="P333" i="1" s="1"/>
  <c r="Q333" i="1" s="1"/>
  <c r="S333" i="1" s="1"/>
  <c r="O510" i="1"/>
  <c r="P510" i="1" s="1"/>
  <c r="O142" i="1"/>
  <c r="P142" i="1" s="1"/>
  <c r="O95" i="1"/>
  <c r="P95" i="1" s="1"/>
  <c r="O593" i="1"/>
  <c r="P593" i="1" s="1"/>
  <c r="Q593" i="1" s="1"/>
  <c r="S593" i="1" s="1"/>
  <c r="O222" i="1"/>
  <c r="P222" i="1" s="1"/>
  <c r="O542" i="1"/>
  <c r="P542" i="1" s="1"/>
  <c r="O450" i="1"/>
  <c r="P450" i="1" s="1"/>
  <c r="O390" i="1"/>
  <c r="P390" i="1" s="1"/>
  <c r="Q390" i="1" s="1"/>
  <c r="S390" i="1" s="1"/>
  <c r="O553" i="1"/>
  <c r="P553" i="1" s="1"/>
  <c r="O537" i="1"/>
  <c r="P537" i="1" s="1"/>
  <c r="O418" i="1"/>
  <c r="P418" i="1" s="1"/>
  <c r="O128" i="1"/>
  <c r="P128" i="1" s="1"/>
  <c r="Q128" i="1" s="1"/>
  <c r="S128" i="1" s="1"/>
  <c r="O493" i="1"/>
  <c r="P493" i="1" s="1"/>
  <c r="Q493" i="1" s="1"/>
  <c r="S493" i="1" s="1"/>
  <c r="O139" i="1"/>
  <c r="P139" i="1" s="1"/>
  <c r="Q139" i="1" s="1"/>
  <c r="S139" i="1" s="1"/>
  <c r="O230" i="1"/>
  <c r="P230" i="1" s="1"/>
  <c r="O420" i="1"/>
  <c r="P420" i="1" s="1"/>
  <c r="Q420" i="1" s="1"/>
  <c r="S420" i="1" s="1"/>
  <c r="N382" i="1"/>
  <c r="N194" i="1"/>
  <c r="N344" i="1"/>
  <c r="N276" i="1"/>
  <c r="N433" i="1"/>
  <c r="N333" i="1"/>
  <c r="N510" i="1"/>
  <c r="N142" i="1"/>
  <c r="N95" i="1"/>
  <c r="N593" i="1"/>
  <c r="N222" i="1"/>
  <c r="N542" i="1"/>
  <c r="N450" i="1"/>
  <c r="N390" i="1"/>
  <c r="N553" i="1"/>
  <c r="N537" i="1"/>
  <c r="N418" i="1"/>
  <c r="N128" i="1"/>
  <c r="N493" i="1"/>
  <c r="N139" i="1"/>
  <c r="N230" i="1"/>
  <c r="N420" i="1"/>
  <c r="H344" i="1"/>
  <c r="H276" i="1"/>
  <c r="H433" i="1"/>
  <c r="H333" i="1"/>
  <c r="H510" i="1"/>
  <c r="H142" i="1"/>
  <c r="H95" i="1"/>
  <c r="H593" i="1"/>
  <c r="H222" i="1"/>
  <c r="H542" i="1"/>
  <c r="H450" i="1"/>
  <c r="H390" i="1"/>
  <c r="H553" i="1"/>
  <c r="H537" i="1"/>
  <c r="H418" i="1"/>
  <c r="H128" i="1"/>
  <c r="H493" i="1"/>
  <c r="H139" i="1"/>
  <c r="H230" i="1"/>
  <c r="H420" i="1"/>
  <c r="G344" i="1"/>
  <c r="G276" i="1"/>
  <c r="G433" i="1"/>
  <c r="G333" i="1"/>
  <c r="G510" i="1"/>
  <c r="G142" i="1"/>
  <c r="G95" i="1"/>
  <c r="G593" i="1"/>
  <c r="G222" i="1"/>
  <c r="G542" i="1"/>
  <c r="G450" i="1"/>
  <c r="G390" i="1"/>
  <c r="G553" i="1"/>
  <c r="G537" i="1"/>
  <c r="G418" i="1"/>
  <c r="G128" i="1"/>
  <c r="G493" i="1"/>
  <c r="G139" i="1"/>
  <c r="G230" i="1"/>
  <c r="G420" i="1"/>
  <c r="G194" i="1"/>
  <c r="H194" i="1"/>
  <c r="H382" i="1"/>
  <c r="G382" i="1"/>
  <c r="O340" i="1"/>
  <c r="P340" i="1" s="1"/>
  <c r="O248" i="1"/>
  <c r="P248" i="1" s="1"/>
  <c r="Q248" i="1" s="1"/>
  <c r="S248" i="1" s="1"/>
  <c r="O249" i="1"/>
  <c r="P249" i="1" s="1"/>
  <c r="Q249" i="1" s="1"/>
  <c r="S249" i="1" s="1"/>
  <c r="O184" i="1"/>
  <c r="P184" i="1" s="1"/>
  <c r="Q184" i="1" s="1"/>
  <c r="S184" i="1" s="1"/>
  <c r="O358" i="1"/>
  <c r="P358" i="1" s="1"/>
  <c r="O399" i="1"/>
  <c r="P399" i="1" s="1"/>
  <c r="O264" i="1"/>
  <c r="P264" i="1" s="1"/>
  <c r="O440" i="1"/>
  <c r="P440" i="1" s="1"/>
  <c r="Q440" i="1" s="1"/>
  <c r="S440" i="1" s="1"/>
  <c r="O475" i="1"/>
  <c r="P475" i="1" s="1"/>
  <c r="O179" i="1"/>
  <c r="P179" i="1" s="1"/>
  <c r="Q179" i="1" s="1"/>
  <c r="S179" i="1" s="1"/>
  <c r="O490" i="1"/>
  <c r="P490" i="1" s="1"/>
  <c r="Q490" i="1" s="1"/>
  <c r="S490" i="1" s="1"/>
  <c r="O326" i="1"/>
  <c r="P326" i="1" s="1"/>
  <c r="Q326" i="1" s="1"/>
  <c r="S326" i="1" s="1"/>
  <c r="O400" i="1"/>
  <c r="P400" i="1" s="1"/>
  <c r="O304" i="1"/>
  <c r="P304" i="1" s="1"/>
  <c r="Q304" i="1" s="1"/>
  <c r="S304" i="1" s="1"/>
  <c r="O501" i="1"/>
  <c r="P501" i="1" s="1"/>
  <c r="O460" i="1"/>
  <c r="P460" i="1" s="1"/>
  <c r="Q460" i="1" s="1"/>
  <c r="S460" i="1" s="1"/>
  <c r="O491" i="1"/>
  <c r="P491" i="1" s="1"/>
  <c r="O185" i="1"/>
  <c r="P185" i="1" s="1"/>
  <c r="Q185" i="1" s="1"/>
  <c r="S185" i="1" s="1"/>
  <c r="O549" i="1"/>
  <c r="P549" i="1" s="1"/>
  <c r="Q549" i="1" s="1"/>
  <c r="S549" i="1" s="1"/>
  <c r="O411" i="1"/>
  <c r="P411" i="1" s="1"/>
  <c r="Q411" i="1" s="1"/>
  <c r="S411" i="1" s="1"/>
  <c r="O314" i="1"/>
  <c r="P314" i="1" s="1"/>
  <c r="O429" i="1"/>
  <c r="P429" i="1" s="1"/>
  <c r="O381" i="1"/>
  <c r="P381" i="1" s="1"/>
  <c r="O430" i="1"/>
  <c r="P430" i="1" s="1"/>
  <c r="Q430" i="1" s="1"/>
  <c r="S430" i="1" s="1"/>
  <c r="O250" i="1"/>
  <c r="P250" i="1" s="1"/>
  <c r="N340" i="1"/>
  <c r="N248" i="1"/>
  <c r="N249" i="1"/>
  <c r="N184" i="1"/>
  <c r="N358" i="1"/>
  <c r="N399" i="1"/>
  <c r="N264" i="1"/>
  <c r="N440" i="1"/>
  <c r="N475" i="1"/>
  <c r="N179" i="1"/>
  <c r="N490" i="1"/>
  <c r="N326" i="1"/>
  <c r="N400" i="1"/>
  <c r="N304" i="1"/>
  <c r="N501" i="1"/>
  <c r="N460" i="1"/>
  <c r="N491" i="1"/>
  <c r="N185" i="1"/>
  <c r="N549" i="1"/>
  <c r="N411" i="1"/>
  <c r="N314" i="1"/>
  <c r="N429" i="1"/>
  <c r="N381" i="1"/>
  <c r="N430" i="1"/>
  <c r="N250" i="1"/>
  <c r="H340" i="1"/>
  <c r="H248" i="1"/>
  <c r="H249" i="1"/>
  <c r="H184" i="1"/>
  <c r="H358" i="1"/>
  <c r="H399" i="1"/>
  <c r="H264" i="1"/>
  <c r="H440" i="1"/>
  <c r="H475" i="1"/>
  <c r="H179" i="1"/>
  <c r="H490" i="1"/>
  <c r="H326" i="1"/>
  <c r="H400" i="1"/>
  <c r="H304" i="1"/>
  <c r="H501" i="1"/>
  <c r="H460" i="1"/>
  <c r="H491" i="1"/>
  <c r="H185" i="1"/>
  <c r="H549" i="1"/>
  <c r="H411" i="1"/>
  <c r="H314" i="1"/>
  <c r="H429" i="1"/>
  <c r="H381" i="1"/>
  <c r="H430" i="1"/>
  <c r="H250" i="1"/>
  <c r="G340" i="1"/>
  <c r="G248" i="1"/>
  <c r="G249" i="1"/>
  <c r="G184" i="1"/>
  <c r="G358" i="1"/>
  <c r="G399" i="1"/>
  <c r="G264" i="1"/>
  <c r="G440" i="1"/>
  <c r="G475" i="1"/>
  <c r="G179" i="1"/>
  <c r="G490" i="1"/>
  <c r="G326" i="1"/>
  <c r="G400" i="1"/>
  <c r="G304" i="1"/>
  <c r="G501" i="1"/>
  <c r="G460" i="1"/>
  <c r="G491" i="1"/>
  <c r="G185" i="1"/>
  <c r="G549" i="1"/>
  <c r="G411" i="1"/>
  <c r="G314" i="1"/>
  <c r="G429" i="1"/>
  <c r="G381" i="1"/>
  <c r="G430" i="1"/>
  <c r="G250" i="1"/>
  <c r="O123" i="1"/>
  <c r="P123" i="1" s="1"/>
  <c r="O26" i="1"/>
  <c r="P26" i="1" s="1"/>
  <c r="Q26" i="1" s="1"/>
  <c r="S26" i="1" s="1"/>
  <c r="O278" i="1"/>
  <c r="P278" i="1" s="1"/>
  <c r="Q278" i="1" s="1"/>
  <c r="S278" i="1" s="1"/>
  <c r="O229" i="1"/>
  <c r="P229" i="1" s="1"/>
  <c r="Q229" i="1" s="1"/>
  <c r="S229" i="1" s="1"/>
  <c r="O398" i="1"/>
  <c r="P398" i="1" s="1"/>
  <c r="O313" i="1"/>
  <c r="P313" i="1" s="1"/>
  <c r="Q313" i="1" s="1"/>
  <c r="S313" i="1" s="1"/>
  <c r="O233" i="1"/>
  <c r="P233" i="1" s="1"/>
  <c r="O379" i="1"/>
  <c r="P379" i="1" s="1"/>
  <c r="Q379" i="1" s="1"/>
  <c r="S379" i="1" s="1"/>
  <c r="O332" i="1"/>
  <c r="P332" i="1" s="1"/>
  <c r="O598" i="1"/>
  <c r="P598" i="1" s="1"/>
  <c r="Q598" i="1" s="1"/>
  <c r="S598" i="1" s="1"/>
  <c r="O516" i="1"/>
  <c r="P516" i="1" s="1"/>
  <c r="Q516" i="1" s="1"/>
  <c r="S516" i="1" s="1"/>
  <c r="O468" i="1"/>
  <c r="P468" i="1" s="1"/>
  <c r="Q468" i="1" s="1"/>
  <c r="S468" i="1" s="1"/>
  <c r="O568" i="1"/>
  <c r="P568" i="1" s="1"/>
  <c r="O364" i="1"/>
  <c r="P364" i="1" s="1"/>
  <c r="Q364" i="1" s="1"/>
  <c r="S364" i="1" s="1"/>
  <c r="O389" i="1"/>
  <c r="P389" i="1" s="1"/>
  <c r="Q389" i="1" s="1"/>
  <c r="S389" i="1" s="1"/>
  <c r="O323" i="1"/>
  <c r="P323" i="1" s="1"/>
  <c r="Q323" i="1" s="1"/>
  <c r="S323" i="1" s="1"/>
  <c r="O407" i="1"/>
  <c r="P407" i="1" s="1"/>
  <c r="O470" i="1"/>
  <c r="P470" i="1" s="1"/>
  <c r="Q470" i="1" s="1"/>
  <c r="S470" i="1" s="1"/>
  <c r="O473" i="1"/>
  <c r="P473" i="1" s="1"/>
  <c r="Q473" i="1" s="1"/>
  <c r="S473" i="1" s="1"/>
  <c r="O284" i="1"/>
  <c r="P284" i="1" s="1"/>
  <c r="Q284" i="1" s="1"/>
  <c r="S284" i="1" s="1"/>
  <c r="O556" i="1"/>
  <c r="P556" i="1" s="1"/>
  <c r="O558" i="1"/>
  <c r="P558" i="1" s="1"/>
  <c r="Q558" i="1" s="1"/>
  <c r="S558" i="1" s="1"/>
  <c r="O45" i="1"/>
  <c r="P45" i="1" s="1"/>
  <c r="O459" i="1"/>
  <c r="P459" i="1" s="1"/>
  <c r="Q459" i="1" s="1"/>
  <c r="S459" i="1" s="1"/>
  <c r="N123" i="1"/>
  <c r="N26" i="1"/>
  <c r="N278" i="1"/>
  <c r="N229" i="1"/>
  <c r="N398" i="1"/>
  <c r="N313" i="1"/>
  <c r="N233" i="1"/>
  <c r="N379" i="1"/>
  <c r="N332" i="1"/>
  <c r="N598" i="1"/>
  <c r="N516" i="1"/>
  <c r="N468" i="1"/>
  <c r="N568" i="1"/>
  <c r="N364" i="1"/>
  <c r="N389" i="1"/>
  <c r="N323" i="1"/>
  <c r="N407" i="1"/>
  <c r="N470" i="1"/>
  <c r="N473" i="1"/>
  <c r="N284" i="1"/>
  <c r="N556" i="1"/>
  <c r="N558" i="1"/>
  <c r="N45" i="1"/>
  <c r="N459" i="1"/>
  <c r="H26" i="1"/>
  <c r="H278" i="1"/>
  <c r="H229" i="1"/>
  <c r="H398" i="1"/>
  <c r="H313" i="1"/>
  <c r="H233" i="1"/>
  <c r="H379" i="1"/>
  <c r="H332" i="1"/>
  <c r="H598" i="1"/>
  <c r="H516" i="1"/>
  <c r="H468" i="1"/>
  <c r="H568" i="1"/>
  <c r="H364" i="1"/>
  <c r="H389" i="1"/>
  <c r="H323" i="1"/>
  <c r="H407" i="1"/>
  <c r="H470" i="1"/>
  <c r="H473" i="1"/>
  <c r="H284" i="1"/>
  <c r="H556" i="1"/>
  <c r="H558" i="1"/>
  <c r="H45" i="1"/>
  <c r="H459" i="1"/>
  <c r="H123" i="1"/>
  <c r="G123" i="1"/>
  <c r="G26" i="1"/>
  <c r="G278" i="1"/>
  <c r="G229" i="1"/>
  <c r="G398" i="1"/>
  <c r="G313" i="1"/>
  <c r="G233" i="1"/>
  <c r="G379" i="1"/>
  <c r="G332" i="1"/>
  <c r="G598" i="1"/>
  <c r="G516" i="1"/>
  <c r="G468" i="1"/>
  <c r="G568" i="1"/>
  <c r="G364" i="1"/>
  <c r="G389" i="1"/>
  <c r="G323" i="1"/>
  <c r="G407" i="1"/>
  <c r="G470" i="1"/>
  <c r="G473" i="1"/>
  <c r="G284" i="1"/>
  <c r="G556" i="1"/>
  <c r="G558" i="1"/>
  <c r="G45" i="1"/>
  <c r="G459" i="1"/>
  <c r="R217" i="1" l="1"/>
  <c r="T217" i="1" s="1"/>
  <c r="R587" i="1"/>
  <c r="T587" i="1" s="1"/>
  <c r="R58" i="1"/>
  <c r="T58" i="1" s="1"/>
  <c r="R337" i="1"/>
  <c r="T337" i="1" s="1"/>
  <c r="R158" i="1"/>
  <c r="T158" i="1" s="1"/>
  <c r="R514" i="1"/>
  <c r="T514" i="1" s="1"/>
  <c r="R513" i="1"/>
  <c r="T513" i="1" s="1"/>
  <c r="R480" i="1"/>
  <c r="T480" i="1" s="1"/>
  <c r="R582" i="1"/>
  <c r="T582" i="1" s="1"/>
  <c r="R486" i="1"/>
  <c r="T486" i="1" s="1"/>
  <c r="R420" i="1"/>
  <c r="T420" i="1" s="1"/>
  <c r="R128" i="1"/>
  <c r="T128" i="1" s="1"/>
  <c r="R333" i="1"/>
  <c r="T333" i="1" s="1"/>
  <c r="R537" i="1"/>
  <c r="T537" i="1" s="1"/>
  <c r="R542" i="1"/>
  <c r="T542" i="1" s="1"/>
  <c r="R142" i="1"/>
  <c r="T142" i="1" s="1"/>
  <c r="R163" i="1"/>
  <c r="T163" i="1" s="1"/>
  <c r="R466" i="1"/>
  <c r="T466" i="1" s="1"/>
  <c r="R347" i="1"/>
  <c r="T347" i="1" s="1"/>
  <c r="R245" i="1"/>
  <c r="T245" i="1" s="1"/>
  <c r="R423" i="1"/>
  <c r="T423" i="1" s="1"/>
  <c r="Q190" i="1"/>
  <c r="S190" i="1" s="1"/>
  <c r="R185" i="1"/>
  <c r="T185" i="1" s="1"/>
  <c r="R179" i="1"/>
  <c r="T179" i="1" s="1"/>
  <c r="R248" i="1"/>
  <c r="T248" i="1" s="1"/>
  <c r="R594" i="1"/>
  <c r="T594" i="1" s="1"/>
  <c r="R385" i="1"/>
  <c r="T385" i="1" s="1"/>
  <c r="R201" i="1"/>
  <c r="T201" i="1" s="1"/>
  <c r="R312" i="1"/>
  <c r="T312" i="1" s="1"/>
  <c r="R145" i="1"/>
  <c r="T145" i="1" s="1"/>
  <c r="Q180" i="1"/>
  <c r="S180" i="1" s="1"/>
  <c r="R7" i="1"/>
  <c r="T7" i="1" s="1"/>
  <c r="Q73" i="1"/>
  <c r="S73" i="1" s="1"/>
  <c r="R225" i="1"/>
  <c r="T225" i="1" s="1"/>
  <c r="R120" i="1"/>
  <c r="T120" i="1" s="1"/>
  <c r="R441" i="1"/>
  <c r="T441" i="1" s="1"/>
  <c r="R580" i="1"/>
  <c r="T580" i="1" s="1"/>
  <c r="R444" i="1"/>
  <c r="T444" i="1" s="1"/>
  <c r="R498" i="1"/>
  <c r="T498" i="1" s="1"/>
  <c r="R517" i="1"/>
  <c r="T517" i="1" s="1"/>
  <c r="R408" i="1"/>
  <c r="T408" i="1" s="1"/>
  <c r="R167" i="1"/>
  <c r="T167" i="1" s="1"/>
  <c r="R78" i="1"/>
  <c r="T78" i="1" s="1"/>
  <c r="R563" i="1"/>
  <c r="T563" i="1" s="1"/>
  <c r="R409" i="1"/>
  <c r="T409" i="1" s="1"/>
  <c r="R268" i="1"/>
  <c r="T268" i="1" s="1"/>
  <c r="R27" i="1"/>
  <c r="T27" i="1" s="1"/>
  <c r="R19" i="1"/>
  <c r="T19" i="1" s="1"/>
  <c r="R184" i="1"/>
  <c r="T184" i="1" s="1"/>
  <c r="R230" i="1"/>
  <c r="T230" i="1" s="1"/>
  <c r="R418" i="1"/>
  <c r="T418" i="1" s="1"/>
  <c r="R450" i="1"/>
  <c r="T450" i="1" s="1"/>
  <c r="R95" i="1"/>
  <c r="T95" i="1" s="1"/>
  <c r="R18" i="1"/>
  <c r="T18" i="1" s="1"/>
  <c r="R88" i="1"/>
  <c r="T88" i="1" s="1"/>
  <c r="R154" i="1"/>
  <c r="T154" i="1" s="1"/>
  <c r="R218" i="1"/>
  <c r="T218" i="1" s="1"/>
  <c r="R456" i="1"/>
  <c r="T456" i="1" s="1"/>
  <c r="R404" i="1"/>
  <c r="T404" i="1" s="1"/>
  <c r="R447" i="1"/>
  <c r="T447" i="1" s="1"/>
  <c r="R495" i="1"/>
  <c r="T495" i="1" s="1"/>
  <c r="R590" i="1"/>
  <c r="T590" i="1" s="1"/>
  <c r="R476" i="1"/>
  <c r="T476" i="1" s="1"/>
  <c r="R548" i="1"/>
  <c r="T548" i="1" s="1"/>
  <c r="R369" i="1"/>
  <c r="T369" i="1" s="1"/>
  <c r="R519" i="1"/>
  <c r="T519" i="1" s="1"/>
  <c r="R393" i="1"/>
  <c r="T393" i="1" s="1"/>
  <c r="R413" i="1"/>
  <c r="T413" i="1" s="1"/>
  <c r="R267" i="1"/>
  <c r="T267" i="1" s="1"/>
  <c r="R364" i="1"/>
  <c r="T364" i="1" s="1"/>
  <c r="Q312" i="1"/>
  <c r="S312" i="1" s="1"/>
  <c r="R459" i="1"/>
  <c r="T459" i="1" s="1"/>
  <c r="R390" i="1"/>
  <c r="T390" i="1" s="1"/>
  <c r="R203" i="1"/>
  <c r="T203" i="1" s="1"/>
  <c r="R545" i="1"/>
  <c r="T545" i="1" s="1"/>
  <c r="R414" i="1"/>
  <c r="T414" i="1" s="1"/>
  <c r="R581" i="1"/>
  <c r="T581" i="1" s="1"/>
  <c r="R178" i="1"/>
  <c r="T178" i="1" s="1"/>
  <c r="R603" i="1"/>
  <c r="T603" i="1" s="1"/>
  <c r="R153" i="1"/>
  <c r="T153" i="1" s="1"/>
  <c r="R516" i="1"/>
  <c r="T516" i="1" s="1"/>
  <c r="R558" i="1"/>
  <c r="T558" i="1" s="1"/>
  <c r="R74" i="1"/>
  <c r="T74" i="1" s="1"/>
  <c r="R315" i="1"/>
  <c r="T315" i="1" s="1"/>
  <c r="R152" i="1"/>
  <c r="T152" i="1" s="1"/>
  <c r="R240" i="1"/>
  <c r="T240" i="1" s="1"/>
  <c r="R482" i="1"/>
  <c r="T482" i="1" s="1"/>
  <c r="R233" i="1"/>
  <c r="T233" i="1" s="1"/>
  <c r="R342" i="1"/>
  <c r="T342" i="1" s="1"/>
  <c r="R323" i="1"/>
  <c r="T323" i="1" s="1"/>
  <c r="R598" i="1"/>
  <c r="T598" i="1" s="1"/>
  <c r="Q342" i="1"/>
  <c r="S342" i="1" s="1"/>
  <c r="R473" i="1"/>
  <c r="T473" i="1" s="1"/>
  <c r="R278" i="1"/>
  <c r="T278" i="1" s="1"/>
  <c r="R470" i="1"/>
  <c r="T470" i="1" s="1"/>
  <c r="R26" i="1"/>
  <c r="T26" i="1" s="1"/>
  <c r="R429" i="1"/>
  <c r="T429" i="1" s="1"/>
  <c r="R399" i="1"/>
  <c r="T399" i="1" s="1"/>
  <c r="R443" i="1"/>
  <c r="T443" i="1" s="1"/>
  <c r="R389" i="1"/>
  <c r="T389" i="1" s="1"/>
  <c r="R313" i="1"/>
  <c r="T313" i="1" s="1"/>
  <c r="R304" i="1"/>
  <c r="T304" i="1" s="1"/>
  <c r="R55" i="1"/>
  <c r="T55" i="1" s="1"/>
  <c r="R327" i="1"/>
  <c r="T327" i="1" s="1"/>
  <c r="R124" i="1"/>
  <c r="T124" i="1" s="1"/>
  <c r="R207" i="1"/>
  <c r="T207" i="1" s="1"/>
  <c r="R251" i="1"/>
  <c r="T251" i="1" s="1"/>
  <c r="R148" i="1"/>
  <c r="T148" i="1" s="1"/>
  <c r="R166" i="1"/>
  <c r="T166" i="1" s="1"/>
  <c r="R565" i="1"/>
  <c r="T565" i="1" s="1"/>
  <c r="R17" i="1"/>
  <c r="T17" i="1" s="1"/>
  <c r="Q17" i="1"/>
  <c r="S17" i="1" s="1"/>
  <c r="R592" i="1"/>
  <c r="T592" i="1" s="1"/>
  <c r="Q592" i="1"/>
  <c r="S592" i="1" s="1"/>
  <c r="R552" i="1"/>
  <c r="T552" i="1" s="1"/>
  <c r="Q552" i="1"/>
  <c r="S552" i="1" s="1"/>
  <c r="R224" i="1"/>
  <c r="T224" i="1" s="1"/>
  <c r="Q224" i="1"/>
  <c r="S224" i="1" s="1"/>
  <c r="R335" i="1"/>
  <c r="T335" i="1" s="1"/>
  <c r="Q335" i="1"/>
  <c r="S335" i="1" s="1"/>
  <c r="R37" i="1"/>
  <c r="T37" i="1" s="1"/>
  <c r="Q37" i="1"/>
  <c r="S37" i="1" s="1"/>
  <c r="R566" i="1"/>
  <c r="T566" i="1" s="1"/>
  <c r="Q566" i="1"/>
  <c r="S566" i="1" s="1"/>
  <c r="R452" i="1"/>
  <c r="T452" i="1" s="1"/>
  <c r="Q452" i="1"/>
  <c r="S452" i="1" s="1"/>
  <c r="R487" i="1"/>
  <c r="T487" i="1" s="1"/>
  <c r="Q487" i="1"/>
  <c r="S487" i="1" s="1"/>
  <c r="Q450" i="1"/>
  <c r="S450" i="1" s="1"/>
  <c r="Q18" i="1"/>
  <c r="S18" i="1" s="1"/>
  <c r="R149" i="1"/>
  <c r="T149" i="1" s="1"/>
  <c r="R359" i="1"/>
  <c r="T359" i="1" s="1"/>
  <c r="Q441" i="1"/>
  <c r="S441" i="1" s="1"/>
  <c r="Q517" i="1"/>
  <c r="S517" i="1" s="1"/>
  <c r="R561" i="1"/>
  <c r="T561" i="1" s="1"/>
  <c r="Q408" i="1"/>
  <c r="S408" i="1" s="1"/>
  <c r="R499" i="1"/>
  <c r="T499" i="1" s="1"/>
  <c r="R504" i="1"/>
  <c r="T504" i="1" s="1"/>
  <c r="R350" i="1"/>
  <c r="T350" i="1" s="1"/>
  <c r="Q504" i="1"/>
  <c r="S504" i="1" s="1"/>
  <c r="R605" i="1"/>
  <c r="T605" i="1" s="1"/>
  <c r="Q605" i="1"/>
  <c r="S605" i="1" s="1"/>
  <c r="R602" i="1"/>
  <c r="T602" i="1" s="1"/>
  <c r="Q602" i="1"/>
  <c r="S602" i="1" s="1"/>
  <c r="Q341" i="1"/>
  <c r="S341" i="1" s="1"/>
  <c r="R341" i="1"/>
  <c r="T341" i="1" s="1"/>
  <c r="Q256" i="1"/>
  <c r="S256" i="1" s="1"/>
  <c r="R256" i="1"/>
  <c r="T256" i="1" s="1"/>
  <c r="Q141" i="1"/>
  <c r="S141" i="1" s="1"/>
  <c r="R141" i="1"/>
  <c r="T141" i="1" s="1"/>
  <c r="Q586" i="1"/>
  <c r="S586" i="1" s="1"/>
  <c r="R586" i="1"/>
  <c r="T586" i="1" s="1"/>
  <c r="Q600" i="1"/>
  <c r="S600" i="1" s="1"/>
  <c r="R600" i="1"/>
  <c r="T600" i="1" s="1"/>
  <c r="Q479" i="1"/>
  <c r="S479" i="1" s="1"/>
  <c r="R479" i="1"/>
  <c r="T479" i="1" s="1"/>
  <c r="Q388" i="1"/>
  <c r="S388" i="1" s="1"/>
  <c r="R388" i="1"/>
  <c r="T388" i="1" s="1"/>
  <c r="Q451" i="1"/>
  <c r="S451" i="1" s="1"/>
  <c r="R451" i="1"/>
  <c r="T451" i="1" s="1"/>
  <c r="Q403" i="1"/>
  <c r="S403" i="1" s="1"/>
  <c r="R403" i="1"/>
  <c r="T403" i="1" s="1"/>
  <c r="Q544" i="1"/>
  <c r="S544" i="1" s="1"/>
  <c r="R544" i="1"/>
  <c r="T544" i="1" s="1"/>
  <c r="Q401" i="1"/>
  <c r="S401" i="1" s="1"/>
  <c r="R401" i="1"/>
  <c r="T401" i="1" s="1"/>
  <c r="Q79" i="1"/>
  <c r="S79" i="1" s="1"/>
  <c r="R79" i="1"/>
  <c r="T79" i="1" s="1"/>
  <c r="R281" i="1"/>
  <c r="T281" i="1" s="1"/>
  <c r="Q281" i="1"/>
  <c r="S281" i="1" s="1"/>
  <c r="R108" i="1"/>
  <c r="T108" i="1" s="1"/>
  <c r="Q108" i="1"/>
  <c r="S108" i="1" s="1"/>
  <c r="R320" i="1"/>
  <c r="T320" i="1" s="1"/>
  <c r="Q320" i="1"/>
  <c r="S320" i="1" s="1"/>
  <c r="R535" i="1"/>
  <c r="T535" i="1" s="1"/>
  <c r="Q535" i="1"/>
  <c r="S535" i="1" s="1"/>
  <c r="R15" i="1"/>
  <c r="T15" i="1" s="1"/>
  <c r="Q15" i="1"/>
  <c r="S15" i="1" s="1"/>
  <c r="R8" i="1"/>
  <c r="T8" i="1" s="1"/>
  <c r="Q8" i="1"/>
  <c r="S8" i="1" s="1"/>
  <c r="R584" i="1"/>
  <c r="T584" i="1" s="1"/>
  <c r="Q584" i="1"/>
  <c r="S584" i="1" s="1"/>
  <c r="R546" i="1"/>
  <c r="T546" i="1" s="1"/>
  <c r="Q546" i="1"/>
  <c r="S546" i="1" s="1"/>
  <c r="R32" i="1"/>
  <c r="T32" i="1" s="1"/>
  <c r="Q32" i="1"/>
  <c r="S32" i="1" s="1"/>
  <c r="R67" i="1"/>
  <c r="T67" i="1" s="1"/>
  <c r="Q67" i="1"/>
  <c r="S67" i="1" s="1"/>
  <c r="R43" i="1"/>
  <c r="T43" i="1" s="1"/>
  <c r="Q43" i="1"/>
  <c r="S43" i="1" s="1"/>
  <c r="R22" i="1"/>
  <c r="T22" i="1" s="1"/>
  <c r="Q22" i="1"/>
  <c r="S22" i="1" s="1"/>
  <c r="R71" i="1"/>
  <c r="T71" i="1" s="1"/>
  <c r="Q71" i="1"/>
  <c r="S71" i="1" s="1"/>
  <c r="R297" i="1"/>
  <c r="T297" i="1" s="1"/>
  <c r="Q297" i="1"/>
  <c r="S297" i="1" s="1"/>
  <c r="R463" i="1"/>
  <c r="T463" i="1" s="1"/>
  <c r="Q463" i="1"/>
  <c r="S463" i="1" s="1"/>
  <c r="R237" i="1"/>
  <c r="T237" i="1" s="1"/>
  <c r="Q237" i="1"/>
  <c r="S237" i="1" s="1"/>
  <c r="R85" i="1"/>
  <c r="T85" i="1" s="1"/>
  <c r="Q85" i="1"/>
  <c r="S85" i="1" s="1"/>
  <c r="R89" i="1"/>
  <c r="T89" i="1" s="1"/>
  <c r="Q89" i="1"/>
  <c r="S89" i="1" s="1"/>
  <c r="R69" i="1"/>
  <c r="T69" i="1" s="1"/>
  <c r="Q69" i="1"/>
  <c r="S69" i="1" s="1"/>
  <c r="R135" i="1"/>
  <c r="T135" i="1" s="1"/>
  <c r="Q135" i="1"/>
  <c r="S135" i="1" s="1"/>
  <c r="R366" i="1"/>
  <c r="T366" i="1" s="1"/>
  <c r="Q366" i="1"/>
  <c r="S366" i="1" s="1"/>
  <c r="R311" i="1"/>
  <c r="T311" i="1" s="1"/>
  <c r="Q311" i="1"/>
  <c r="S311" i="1" s="1"/>
  <c r="R282" i="1"/>
  <c r="T282" i="1" s="1"/>
  <c r="Q282" i="1"/>
  <c r="S282" i="1" s="1"/>
  <c r="Q140" i="1"/>
  <c r="S140" i="1" s="1"/>
  <c r="R229" i="1"/>
  <c r="T229" i="1" s="1"/>
  <c r="R260" i="1"/>
  <c r="T260" i="1" s="1"/>
  <c r="Q447" i="1"/>
  <c r="S447" i="1" s="1"/>
  <c r="Q548" i="1"/>
  <c r="S548" i="1" s="1"/>
  <c r="R579" i="1"/>
  <c r="T579" i="1" s="1"/>
  <c r="Q168" i="1"/>
  <c r="S168" i="1" s="1"/>
  <c r="R168" i="1"/>
  <c r="T168" i="1" s="1"/>
  <c r="R187" i="1"/>
  <c r="T187" i="1" s="1"/>
  <c r="R21" i="1"/>
  <c r="T21" i="1" s="1"/>
  <c r="Q241" i="1"/>
  <c r="S241" i="1" s="1"/>
  <c r="R241" i="1"/>
  <c r="T241" i="1" s="1"/>
  <c r="Q435" i="1"/>
  <c r="S435" i="1" s="1"/>
  <c r="R435" i="1"/>
  <c r="T435" i="1" s="1"/>
  <c r="Q570" i="1"/>
  <c r="S570" i="1" s="1"/>
  <c r="R570" i="1"/>
  <c r="T570" i="1" s="1"/>
  <c r="Q197" i="1"/>
  <c r="S197" i="1" s="1"/>
  <c r="R197" i="1"/>
  <c r="T197" i="1" s="1"/>
  <c r="Q80" i="1"/>
  <c r="S80" i="1" s="1"/>
  <c r="R80" i="1"/>
  <c r="T80" i="1" s="1"/>
  <c r="Q375" i="1"/>
  <c r="S375" i="1" s="1"/>
  <c r="R375" i="1"/>
  <c r="T375" i="1" s="1"/>
  <c r="Q472" i="1"/>
  <c r="S472" i="1" s="1"/>
  <c r="R472" i="1"/>
  <c r="T472" i="1" s="1"/>
  <c r="Q365" i="1"/>
  <c r="S365" i="1" s="1"/>
  <c r="R365" i="1"/>
  <c r="T365" i="1" s="1"/>
  <c r="Q425" i="1"/>
  <c r="S425" i="1" s="1"/>
  <c r="R425" i="1"/>
  <c r="T425" i="1" s="1"/>
  <c r="Q427" i="1"/>
  <c r="S427" i="1" s="1"/>
  <c r="R427" i="1"/>
  <c r="T427" i="1" s="1"/>
  <c r="Q325" i="1"/>
  <c r="S325" i="1" s="1"/>
  <c r="R325" i="1"/>
  <c r="T325" i="1" s="1"/>
  <c r="Q193" i="1"/>
  <c r="S193" i="1" s="1"/>
  <c r="R193" i="1"/>
  <c r="T193" i="1" s="1"/>
  <c r="Q387" i="1"/>
  <c r="S387" i="1" s="1"/>
  <c r="R387" i="1"/>
  <c r="T387" i="1" s="1"/>
  <c r="Q550" i="1"/>
  <c r="S550" i="1" s="1"/>
  <c r="R550" i="1"/>
  <c r="T550" i="1" s="1"/>
  <c r="Q164" i="1"/>
  <c r="S164" i="1" s="1"/>
  <c r="R164" i="1"/>
  <c r="T164" i="1" s="1"/>
  <c r="Q543" i="1"/>
  <c r="S543" i="1" s="1"/>
  <c r="R543" i="1"/>
  <c r="T543" i="1" s="1"/>
  <c r="Q205" i="1"/>
  <c r="S205" i="1" s="1"/>
  <c r="R205" i="1"/>
  <c r="T205" i="1" s="1"/>
  <c r="R5" i="1"/>
  <c r="T5" i="1" s="1"/>
  <c r="Q5" i="1"/>
  <c r="S5" i="1" s="1"/>
  <c r="R98" i="1"/>
  <c r="T98" i="1" s="1"/>
  <c r="Q98" i="1"/>
  <c r="S98" i="1" s="1"/>
  <c r="R138" i="1"/>
  <c r="T138" i="1" s="1"/>
  <c r="Q138" i="1"/>
  <c r="S138" i="1" s="1"/>
  <c r="R319" i="1"/>
  <c r="T319" i="1" s="1"/>
  <c r="Q319" i="1"/>
  <c r="S319" i="1" s="1"/>
  <c r="R119" i="1"/>
  <c r="T119" i="1" s="1"/>
  <c r="Q119" i="1"/>
  <c r="S119" i="1" s="1"/>
  <c r="R291" i="1"/>
  <c r="T291" i="1" s="1"/>
  <c r="Q291" i="1"/>
  <c r="S291" i="1" s="1"/>
  <c r="R396" i="1"/>
  <c r="T396" i="1" s="1"/>
  <c r="Q396" i="1"/>
  <c r="S396" i="1" s="1"/>
  <c r="R206" i="1"/>
  <c r="T206" i="1" s="1"/>
  <c r="Q206" i="1"/>
  <c r="S206" i="1" s="1"/>
  <c r="R228" i="1"/>
  <c r="T228" i="1" s="1"/>
  <c r="Q228" i="1"/>
  <c r="S228" i="1" s="1"/>
  <c r="R33" i="1"/>
  <c r="T33" i="1" s="1"/>
  <c r="Q33" i="1"/>
  <c r="S33" i="1" s="1"/>
  <c r="R44" i="1"/>
  <c r="T44" i="1" s="1"/>
  <c r="Q44" i="1"/>
  <c r="S44" i="1" s="1"/>
  <c r="R72" i="1"/>
  <c r="T72" i="1" s="1"/>
  <c r="Q72" i="1"/>
  <c r="S72" i="1" s="1"/>
  <c r="R117" i="1"/>
  <c r="T117" i="1" s="1"/>
  <c r="Q117" i="1"/>
  <c r="S117" i="1" s="1"/>
  <c r="R132" i="1"/>
  <c r="T132" i="1" s="1"/>
  <c r="Q132" i="1"/>
  <c r="S132" i="1" s="1"/>
  <c r="R257" i="1"/>
  <c r="T257" i="1" s="1"/>
  <c r="Q257" i="1"/>
  <c r="S257" i="1" s="1"/>
  <c r="R361" i="1"/>
  <c r="T361" i="1" s="1"/>
  <c r="Q361" i="1"/>
  <c r="S361" i="1" s="1"/>
  <c r="R61" i="1"/>
  <c r="T61" i="1" s="1"/>
  <c r="Q61" i="1"/>
  <c r="S61" i="1" s="1"/>
  <c r="R84" i="1"/>
  <c r="T84" i="1" s="1"/>
  <c r="Q84" i="1"/>
  <c r="S84" i="1" s="1"/>
  <c r="R271" i="1"/>
  <c r="T271" i="1" s="1"/>
  <c r="Q271" i="1"/>
  <c r="S271" i="1" s="1"/>
  <c r="R238" i="1"/>
  <c r="T238" i="1" s="1"/>
  <c r="Q238" i="1"/>
  <c r="S238" i="1" s="1"/>
  <c r="R23" i="1"/>
  <c r="T23" i="1" s="1"/>
  <c r="Q23" i="1"/>
  <c r="S23" i="1" s="1"/>
  <c r="R28" i="1"/>
  <c r="T28" i="1" s="1"/>
  <c r="Q28" i="1"/>
  <c r="S28" i="1" s="1"/>
  <c r="R370" i="1"/>
  <c r="T370" i="1" s="1"/>
  <c r="Q370" i="1"/>
  <c r="S370" i="1" s="1"/>
  <c r="R81" i="1"/>
  <c r="T81" i="1" s="1"/>
  <c r="Q348" i="1"/>
  <c r="S348" i="1" s="1"/>
  <c r="Q377" i="1"/>
  <c r="S377" i="1" s="1"/>
  <c r="R180" i="1"/>
  <c r="T180" i="1" s="1"/>
  <c r="R127" i="1"/>
  <c r="T127" i="1" s="1"/>
  <c r="R593" i="1"/>
  <c r="T593" i="1" s="1"/>
  <c r="R381" i="1"/>
  <c r="T381" i="1" s="1"/>
  <c r="R501" i="1"/>
  <c r="T501" i="1" s="1"/>
  <c r="R264" i="1"/>
  <c r="T264" i="1" s="1"/>
  <c r="R434" i="1"/>
  <c r="T434" i="1" s="1"/>
  <c r="R402" i="1"/>
  <c r="T402" i="1" s="1"/>
  <c r="R294" i="1"/>
  <c r="T294" i="1" s="1"/>
  <c r="R560" i="1"/>
  <c r="T560" i="1" s="1"/>
  <c r="R73" i="1"/>
  <c r="T73" i="1" s="1"/>
  <c r="R277" i="1"/>
  <c r="T277" i="1" s="1"/>
  <c r="Q381" i="1"/>
  <c r="S381" i="1" s="1"/>
  <c r="Q501" i="1"/>
  <c r="S501" i="1" s="1"/>
  <c r="Q230" i="1"/>
  <c r="S230" i="1" s="1"/>
  <c r="Q19" i="1"/>
  <c r="S19" i="1" s="1"/>
  <c r="Q444" i="1"/>
  <c r="S444" i="1" s="1"/>
  <c r="R368" i="1"/>
  <c r="T368" i="1" s="1"/>
  <c r="R448" i="1"/>
  <c r="T448" i="1" s="1"/>
  <c r="R373" i="1"/>
  <c r="T373" i="1" s="1"/>
  <c r="Q499" i="1"/>
  <c r="S499" i="1" s="1"/>
  <c r="Q350" i="1"/>
  <c r="S350" i="1" s="1"/>
  <c r="R159" i="1"/>
  <c r="T159" i="1" s="1"/>
  <c r="Q159" i="1"/>
  <c r="S159" i="1" s="1"/>
  <c r="R35" i="1"/>
  <c r="T35" i="1" s="1"/>
  <c r="Q35" i="1"/>
  <c r="S35" i="1" s="1"/>
  <c r="R107" i="1"/>
  <c r="T107" i="1" s="1"/>
  <c r="Q252" i="1"/>
  <c r="S252" i="1" s="1"/>
  <c r="R252" i="1"/>
  <c r="T252" i="1" s="1"/>
  <c r="Q331" i="1"/>
  <c r="S331" i="1" s="1"/>
  <c r="R331" i="1"/>
  <c r="T331" i="1" s="1"/>
  <c r="Q446" i="1"/>
  <c r="S446" i="1" s="1"/>
  <c r="R446" i="1"/>
  <c r="T446" i="1" s="1"/>
  <c r="Q266" i="1"/>
  <c r="S266" i="1" s="1"/>
  <c r="R266" i="1"/>
  <c r="T266" i="1" s="1"/>
  <c r="Q374" i="1"/>
  <c r="S374" i="1" s="1"/>
  <c r="R374" i="1"/>
  <c r="T374" i="1" s="1"/>
  <c r="Q372" i="1"/>
  <c r="S372" i="1" s="1"/>
  <c r="R372" i="1"/>
  <c r="T372" i="1" s="1"/>
  <c r="Q292" i="1"/>
  <c r="S292" i="1" s="1"/>
  <c r="R292" i="1"/>
  <c r="T292" i="1" s="1"/>
  <c r="Q367" i="1"/>
  <c r="S367" i="1" s="1"/>
  <c r="R367" i="1"/>
  <c r="T367" i="1" s="1"/>
  <c r="Q571" i="1"/>
  <c r="S571" i="1" s="1"/>
  <c r="R571" i="1"/>
  <c r="T571" i="1" s="1"/>
  <c r="Q489" i="1"/>
  <c r="S489" i="1" s="1"/>
  <c r="R489" i="1"/>
  <c r="T489" i="1" s="1"/>
  <c r="R143" i="1"/>
  <c r="T143" i="1" s="1"/>
  <c r="Q143" i="1"/>
  <c r="S143" i="1" s="1"/>
  <c r="R188" i="1"/>
  <c r="T188" i="1" s="1"/>
  <c r="R202" i="1"/>
  <c r="T202" i="1" s="1"/>
  <c r="R307" i="1"/>
  <c r="T307" i="1" s="1"/>
  <c r="R300" i="1"/>
  <c r="T300" i="1" s="1"/>
  <c r="R270" i="1"/>
  <c r="T270" i="1" s="1"/>
  <c r="R538" i="1"/>
  <c r="T538" i="1" s="1"/>
  <c r="R45" i="1"/>
  <c r="T45" i="1" s="1"/>
  <c r="R549" i="1"/>
  <c r="T549" i="1" s="1"/>
  <c r="R490" i="1"/>
  <c r="T490" i="1" s="1"/>
  <c r="R249" i="1"/>
  <c r="T249" i="1" s="1"/>
  <c r="R553" i="1"/>
  <c r="T553" i="1" s="1"/>
  <c r="R222" i="1"/>
  <c r="T222" i="1" s="1"/>
  <c r="R510" i="1"/>
  <c r="T510" i="1" s="1"/>
  <c r="R547" i="1"/>
  <c r="T547" i="1" s="1"/>
  <c r="R509" i="1"/>
  <c r="T509" i="1" s="1"/>
  <c r="R246" i="1"/>
  <c r="T246" i="1" s="1"/>
  <c r="R540" i="1"/>
  <c r="T540" i="1" s="1"/>
  <c r="R478" i="1"/>
  <c r="T478" i="1" s="1"/>
  <c r="Q233" i="1"/>
  <c r="S233" i="1" s="1"/>
  <c r="R379" i="1"/>
  <c r="T379" i="1" s="1"/>
  <c r="Q264" i="1"/>
  <c r="S264" i="1" s="1"/>
  <c r="Q45" i="1"/>
  <c r="S45" i="1" s="1"/>
  <c r="Q246" i="1"/>
  <c r="S246" i="1" s="1"/>
  <c r="R284" i="1"/>
  <c r="T284" i="1" s="1"/>
  <c r="R426" i="1"/>
  <c r="T426" i="1" s="1"/>
  <c r="R48" i="1"/>
  <c r="T48" i="1" s="1"/>
  <c r="R363" i="1"/>
  <c r="T363" i="1" s="1"/>
  <c r="R464" i="1"/>
  <c r="T464" i="1" s="1"/>
  <c r="R554" i="1"/>
  <c r="T554" i="1" s="1"/>
  <c r="R194" i="1"/>
  <c r="T194" i="1" s="1"/>
  <c r="R539" i="1"/>
  <c r="T539" i="1" s="1"/>
  <c r="R526" i="1"/>
  <c r="T526" i="1" s="1"/>
  <c r="R467" i="1"/>
  <c r="T467" i="1" s="1"/>
  <c r="R112" i="1"/>
  <c r="T112" i="1" s="1"/>
  <c r="R500" i="1"/>
  <c r="T500" i="1" s="1"/>
  <c r="R468" i="1"/>
  <c r="T468" i="1" s="1"/>
  <c r="Q399" i="1"/>
  <c r="S399" i="1" s="1"/>
  <c r="Q429" i="1"/>
  <c r="S429" i="1" s="1"/>
  <c r="Q418" i="1"/>
  <c r="S418" i="1" s="1"/>
  <c r="Q478" i="1"/>
  <c r="S478" i="1" s="1"/>
  <c r="Q434" i="1"/>
  <c r="S434" i="1" s="1"/>
  <c r="Q402" i="1"/>
  <c r="S402" i="1" s="1"/>
  <c r="Q127" i="1"/>
  <c r="S127" i="1" s="1"/>
  <c r="Q467" i="1"/>
  <c r="S467" i="1" s="1"/>
  <c r="R139" i="1"/>
  <c r="T139" i="1" s="1"/>
  <c r="Q225" i="1"/>
  <c r="S225" i="1" s="1"/>
  <c r="R305" i="1"/>
  <c r="T305" i="1" s="1"/>
  <c r="R574" i="1"/>
  <c r="T574" i="1" s="1"/>
  <c r="Q590" i="1"/>
  <c r="S590" i="1" s="1"/>
  <c r="R56" i="1"/>
  <c r="T56" i="1" s="1"/>
  <c r="Q448" i="1"/>
  <c r="S448" i="1" s="1"/>
  <c r="Q253" i="1"/>
  <c r="S253" i="1" s="1"/>
  <c r="R253" i="1"/>
  <c r="T253" i="1" s="1"/>
  <c r="R567" i="1"/>
  <c r="T567" i="1" s="1"/>
  <c r="R380" i="1"/>
  <c r="T380" i="1" s="1"/>
  <c r="R177" i="1"/>
  <c r="T177" i="1" s="1"/>
  <c r="R129" i="1"/>
  <c r="T129" i="1" s="1"/>
  <c r="R200" i="1"/>
  <c r="T200" i="1" s="1"/>
  <c r="R261" i="1"/>
  <c r="T261" i="1" s="1"/>
  <c r="Q506" i="1"/>
  <c r="S506" i="1" s="1"/>
  <c r="R506" i="1"/>
  <c r="T506" i="1" s="1"/>
  <c r="Q562" i="1"/>
  <c r="S562" i="1" s="1"/>
  <c r="R562" i="1"/>
  <c r="T562" i="1" s="1"/>
  <c r="Q295" i="1"/>
  <c r="S295" i="1" s="1"/>
  <c r="R295" i="1"/>
  <c r="T295" i="1" s="1"/>
  <c r="Q308" i="1"/>
  <c r="S308" i="1" s="1"/>
  <c r="R308" i="1"/>
  <c r="T308" i="1" s="1"/>
  <c r="Q432" i="1"/>
  <c r="S432" i="1" s="1"/>
  <c r="R432" i="1"/>
  <c r="T432" i="1" s="1"/>
  <c r="Q578" i="1"/>
  <c r="S578" i="1" s="1"/>
  <c r="R578" i="1"/>
  <c r="T578" i="1" s="1"/>
  <c r="Q511" i="1"/>
  <c r="S511" i="1" s="1"/>
  <c r="R511" i="1"/>
  <c r="T511" i="1" s="1"/>
  <c r="Q371" i="1"/>
  <c r="S371" i="1" s="1"/>
  <c r="R371" i="1"/>
  <c r="T371" i="1" s="1"/>
  <c r="Q481" i="1"/>
  <c r="S481" i="1" s="1"/>
  <c r="R481" i="1"/>
  <c r="T481" i="1" s="1"/>
  <c r="Q416" i="1"/>
  <c r="S416" i="1" s="1"/>
  <c r="R416" i="1"/>
  <c r="T416" i="1" s="1"/>
  <c r="Q324" i="1"/>
  <c r="S324" i="1" s="1"/>
  <c r="R324" i="1"/>
  <c r="T324" i="1" s="1"/>
  <c r="R156" i="1"/>
  <c r="T156" i="1" s="1"/>
  <c r="Q156" i="1"/>
  <c r="S156" i="1" s="1"/>
  <c r="Q267" i="1"/>
  <c r="S267" i="1" s="1"/>
  <c r="Q563" i="1"/>
  <c r="S563" i="1" s="1"/>
  <c r="Q409" i="1"/>
  <c r="S409" i="1" s="1"/>
  <c r="Q268" i="1"/>
  <c r="S268" i="1" s="1"/>
  <c r="Q217" i="1"/>
  <c r="S217" i="1" s="1"/>
  <c r="Q27" i="1"/>
  <c r="S27" i="1" s="1"/>
  <c r="Q158" i="1"/>
  <c r="S158" i="1" s="1"/>
  <c r="Q514" i="1"/>
  <c r="S514" i="1" s="1"/>
  <c r="Q153" i="1"/>
  <c r="S153" i="1" s="1"/>
  <c r="Q482" i="1"/>
  <c r="S482" i="1" s="1"/>
  <c r="Q513" i="1"/>
  <c r="S513" i="1" s="1"/>
  <c r="Q480" i="1"/>
  <c r="S480" i="1" s="1"/>
  <c r="Q587" i="1"/>
  <c r="S587" i="1" s="1"/>
  <c r="Q58" i="1"/>
  <c r="S58" i="1" s="1"/>
  <c r="Q337" i="1"/>
  <c r="S337" i="1" s="1"/>
  <c r="Q582" i="1"/>
  <c r="S582" i="1" s="1"/>
  <c r="Q486" i="1"/>
  <c r="S486" i="1" s="1"/>
  <c r="R221" i="1"/>
  <c r="T221" i="1" s="1"/>
  <c r="Q221" i="1"/>
  <c r="S221" i="1" s="1"/>
  <c r="R60" i="1"/>
  <c r="T60" i="1" s="1"/>
  <c r="Q60" i="1"/>
  <c r="S60" i="1" s="1"/>
  <c r="R94" i="1"/>
  <c r="T94" i="1" s="1"/>
  <c r="Q94" i="1"/>
  <c r="S94" i="1" s="1"/>
  <c r="R298" i="1"/>
  <c r="T298" i="1" s="1"/>
  <c r="Q298" i="1"/>
  <c r="S298" i="1" s="1"/>
  <c r="R76" i="1"/>
  <c r="T76" i="1" s="1"/>
  <c r="Q76" i="1"/>
  <c r="S76" i="1" s="1"/>
  <c r="R121" i="1"/>
  <c r="T121" i="1" s="1"/>
  <c r="Q121" i="1"/>
  <c r="S121" i="1" s="1"/>
  <c r="R83" i="1"/>
  <c r="T83" i="1" s="1"/>
  <c r="Q83" i="1"/>
  <c r="S83" i="1" s="1"/>
  <c r="R151" i="1"/>
  <c r="T151" i="1" s="1"/>
  <c r="Q151" i="1"/>
  <c r="S151" i="1" s="1"/>
  <c r="R42" i="1"/>
  <c r="T42" i="1" s="1"/>
  <c r="Q42" i="1"/>
  <c r="S42" i="1" s="1"/>
  <c r="R30" i="1"/>
  <c r="T30" i="1" s="1"/>
  <c r="Q30" i="1"/>
  <c r="S30" i="1" s="1"/>
  <c r="R169" i="1"/>
  <c r="T169" i="1" s="1"/>
  <c r="Q169" i="1"/>
  <c r="S169" i="1" s="1"/>
  <c r="R577" i="1"/>
  <c r="T577" i="1" s="1"/>
  <c r="Q577" i="1"/>
  <c r="S577" i="1" s="1"/>
  <c r="R378" i="1"/>
  <c r="T378" i="1" s="1"/>
  <c r="R16" i="1"/>
  <c r="T16" i="1" s="1"/>
  <c r="Q16" i="1"/>
  <c r="S16" i="1" s="1"/>
  <c r="R299" i="1"/>
  <c r="T299" i="1" s="1"/>
  <c r="Q299" i="1"/>
  <c r="S299" i="1" s="1"/>
  <c r="R96" i="1"/>
  <c r="T96" i="1" s="1"/>
  <c r="Q96" i="1"/>
  <c r="S96" i="1" s="1"/>
  <c r="R215" i="1"/>
  <c r="T215" i="1" s="1"/>
  <c r="Q215" i="1"/>
  <c r="S215" i="1" s="1"/>
  <c r="R356" i="1"/>
  <c r="T356" i="1" s="1"/>
  <c r="Q356" i="1"/>
  <c r="S356" i="1" s="1"/>
  <c r="R100" i="1"/>
  <c r="T100" i="1" s="1"/>
  <c r="Q100" i="1"/>
  <c r="S100" i="1" s="1"/>
  <c r="R65" i="1"/>
  <c r="T65" i="1" s="1"/>
  <c r="Q65" i="1"/>
  <c r="S65" i="1" s="1"/>
  <c r="R457" i="1"/>
  <c r="T457" i="1" s="1"/>
  <c r="Q457" i="1"/>
  <c r="S457" i="1" s="1"/>
  <c r="R171" i="1"/>
  <c r="T171" i="1" s="1"/>
  <c r="Q171" i="1"/>
  <c r="S171" i="1" s="1"/>
  <c r="R220" i="1"/>
  <c r="T220" i="1" s="1"/>
  <c r="Q220" i="1"/>
  <c r="S220" i="1" s="1"/>
  <c r="R97" i="1"/>
  <c r="T97" i="1" s="1"/>
  <c r="Q97" i="1"/>
  <c r="S97" i="1" s="1"/>
  <c r="R91" i="1"/>
  <c r="T91" i="1" s="1"/>
  <c r="Q91" i="1"/>
  <c r="S91" i="1" s="1"/>
  <c r="R53" i="1"/>
  <c r="T53" i="1" s="1"/>
  <c r="Q53" i="1"/>
  <c r="S53" i="1" s="1"/>
  <c r="R384" i="1"/>
  <c r="T384" i="1" s="1"/>
  <c r="R146" i="1"/>
  <c r="T146" i="1" s="1"/>
  <c r="R204" i="1"/>
  <c r="T204" i="1" s="1"/>
  <c r="R343" i="1"/>
  <c r="T343" i="1" s="1"/>
  <c r="R462" i="1"/>
  <c r="T462" i="1" s="1"/>
  <c r="Q204" i="1"/>
  <c r="S204" i="1" s="1"/>
  <c r="R608" i="1"/>
  <c r="T608" i="1" s="1"/>
  <c r="Q413" i="1"/>
  <c r="S413" i="1" s="1"/>
  <c r="R93" i="1"/>
  <c r="T93" i="1" s="1"/>
  <c r="Q93" i="1"/>
  <c r="S93" i="1" s="1"/>
  <c r="R34" i="1"/>
  <c r="T34" i="1" s="1"/>
  <c r="Q34" i="1"/>
  <c r="S34" i="1" s="1"/>
  <c r="R438" i="1"/>
  <c r="T438" i="1" s="1"/>
  <c r="Q438" i="1"/>
  <c r="S438" i="1" s="1"/>
  <c r="R118" i="1"/>
  <c r="T118" i="1" s="1"/>
  <c r="Q118" i="1"/>
  <c r="S118" i="1" s="1"/>
  <c r="R334" i="1"/>
  <c r="T334" i="1" s="1"/>
  <c r="Q334" i="1"/>
  <c r="S334" i="1" s="1"/>
  <c r="R318" i="1"/>
  <c r="T318" i="1" s="1"/>
  <c r="Q318" i="1"/>
  <c r="S318" i="1" s="1"/>
  <c r="R254" i="1"/>
  <c r="T254" i="1" s="1"/>
  <c r="Q254" i="1"/>
  <c r="S254" i="1" s="1"/>
  <c r="R395" i="1"/>
  <c r="T395" i="1" s="1"/>
  <c r="Q395" i="1"/>
  <c r="S395" i="1" s="1"/>
  <c r="R12" i="1"/>
  <c r="T12" i="1" s="1"/>
  <c r="Q12" i="1"/>
  <c r="S12" i="1" s="1"/>
  <c r="R50" i="1"/>
  <c r="T50" i="1" s="1"/>
  <c r="Q50" i="1"/>
  <c r="S50" i="1" s="1"/>
  <c r="R31" i="1"/>
  <c r="T31" i="1" s="1"/>
  <c r="Q31" i="1"/>
  <c r="S31" i="1" s="1"/>
  <c r="R49" i="1"/>
  <c r="T49" i="1" s="1"/>
  <c r="Q49" i="1"/>
  <c r="S49" i="1" s="1"/>
  <c r="R25" i="1"/>
  <c r="T25" i="1" s="1"/>
  <c r="Q25" i="1"/>
  <c r="S25" i="1" s="1"/>
  <c r="R162" i="1"/>
  <c r="T162" i="1" s="1"/>
  <c r="Q162" i="1"/>
  <c r="S162" i="1" s="1"/>
  <c r="R406" i="1"/>
  <c r="T406" i="1" s="1"/>
  <c r="Q406" i="1"/>
  <c r="S406" i="1" s="1"/>
  <c r="R227" i="1"/>
  <c r="T227" i="1" s="1"/>
  <c r="Q227" i="1"/>
  <c r="S227" i="1" s="1"/>
  <c r="Q52" i="1"/>
  <c r="S52" i="1" s="1"/>
  <c r="R52" i="1"/>
  <c r="T52" i="1" s="1"/>
  <c r="Q130" i="1"/>
  <c r="S130" i="1" s="1"/>
  <c r="R130" i="1"/>
  <c r="T130" i="1" s="1"/>
  <c r="Q104" i="1"/>
  <c r="S104" i="1" s="1"/>
  <c r="R104" i="1"/>
  <c r="T104" i="1" s="1"/>
  <c r="Q211" i="1"/>
  <c r="S211" i="1" s="1"/>
  <c r="R211" i="1"/>
  <c r="T211" i="1" s="1"/>
  <c r="Q125" i="1"/>
  <c r="S125" i="1" s="1"/>
  <c r="R125" i="1"/>
  <c r="T125" i="1" s="1"/>
  <c r="Q397" i="1"/>
  <c r="S397" i="1" s="1"/>
  <c r="R397" i="1"/>
  <c r="T397" i="1" s="1"/>
  <c r="Q144" i="1"/>
  <c r="S144" i="1" s="1"/>
  <c r="R144" i="1"/>
  <c r="T144" i="1" s="1"/>
  <c r="Q87" i="1"/>
  <c r="S87" i="1" s="1"/>
  <c r="R87" i="1"/>
  <c r="T87" i="1" s="1"/>
  <c r="Q38" i="1"/>
  <c r="S38" i="1" s="1"/>
  <c r="R38" i="1"/>
  <c r="T38" i="1" s="1"/>
  <c r="Q494" i="1"/>
  <c r="S494" i="1" s="1"/>
  <c r="R494" i="1"/>
  <c r="T494" i="1" s="1"/>
  <c r="Q36" i="1"/>
  <c r="S36" i="1" s="1"/>
  <c r="R36" i="1"/>
  <c r="T36" i="1" s="1"/>
  <c r="Q210" i="1"/>
  <c r="S210" i="1" s="1"/>
  <c r="R210" i="1"/>
  <c r="T210" i="1" s="1"/>
  <c r="Q4" i="1"/>
  <c r="S4" i="1" s="1"/>
  <c r="R4" i="1"/>
  <c r="T4" i="1" s="1"/>
  <c r="Q11" i="1"/>
  <c r="S11" i="1" s="1"/>
  <c r="R11" i="1"/>
  <c r="T11" i="1" s="1"/>
  <c r="Q198" i="1"/>
  <c r="S198" i="1" s="1"/>
  <c r="R198" i="1"/>
  <c r="T198" i="1" s="1"/>
  <c r="Q170" i="1"/>
  <c r="S170" i="1" s="1"/>
  <c r="R170" i="1"/>
  <c r="T170" i="1" s="1"/>
  <c r="Q497" i="1"/>
  <c r="S497" i="1" s="1"/>
  <c r="R497" i="1"/>
  <c r="T497" i="1" s="1"/>
  <c r="Q70" i="1"/>
  <c r="S70" i="1" s="1"/>
  <c r="R70" i="1"/>
  <c r="T70" i="1" s="1"/>
  <c r="Q64" i="1"/>
  <c r="S64" i="1" s="1"/>
  <c r="R64" i="1"/>
  <c r="T64" i="1" s="1"/>
  <c r="Q47" i="1"/>
  <c r="S47" i="1" s="1"/>
  <c r="R47" i="1"/>
  <c r="T47" i="1" s="1"/>
  <c r="Q317" i="1"/>
  <c r="S317" i="1" s="1"/>
  <c r="R317" i="1"/>
  <c r="T317" i="1" s="1"/>
  <c r="R172" i="1"/>
  <c r="T172" i="1" s="1"/>
  <c r="Q172" i="1"/>
  <c r="S172" i="1" s="1"/>
  <c r="R439" i="1"/>
  <c r="T439" i="1" s="1"/>
  <c r="Q439" i="1"/>
  <c r="S439" i="1" s="1"/>
  <c r="R255" i="1"/>
  <c r="T255" i="1" s="1"/>
  <c r="Q255" i="1"/>
  <c r="S255" i="1" s="1"/>
  <c r="R46" i="1"/>
  <c r="T46" i="1" s="1"/>
  <c r="Q46" i="1"/>
  <c r="S46" i="1" s="1"/>
  <c r="R419" i="1"/>
  <c r="T419" i="1" s="1"/>
  <c r="Q419" i="1"/>
  <c r="S419" i="1" s="1"/>
  <c r="R302" i="1"/>
  <c r="T302" i="1" s="1"/>
  <c r="Q302" i="1"/>
  <c r="S302" i="1" s="1"/>
  <c r="R575" i="1"/>
  <c r="T575" i="1" s="1"/>
  <c r="Q575" i="1"/>
  <c r="S575" i="1" s="1"/>
  <c r="R449" i="1"/>
  <c r="T449" i="1" s="1"/>
  <c r="Q449" i="1"/>
  <c r="S449" i="1" s="1"/>
  <c r="R275" i="1"/>
  <c r="T275" i="1" s="1"/>
  <c r="Q275" i="1"/>
  <c r="S275" i="1" s="1"/>
  <c r="R92" i="1"/>
  <c r="T92" i="1" s="1"/>
  <c r="Q92" i="1"/>
  <c r="S92" i="1" s="1"/>
  <c r="R465" i="1"/>
  <c r="T465" i="1" s="1"/>
  <c r="Q465" i="1"/>
  <c r="S465" i="1" s="1"/>
  <c r="R182" i="1"/>
  <c r="T182" i="1" s="1"/>
  <c r="Q182" i="1"/>
  <c r="S182" i="1" s="1"/>
  <c r="R66" i="1"/>
  <c r="T66" i="1" s="1"/>
  <c r="Q66" i="1"/>
  <c r="S66" i="1" s="1"/>
  <c r="R181" i="1"/>
  <c r="T181" i="1" s="1"/>
  <c r="Q181" i="1"/>
  <c r="S181" i="1" s="1"/>
  <c r="R454" i="1"/>
  <c r="T454" i="1" s="1"/>
  <c r="Q454" i="1"/>
  <c r="S454" i="1" s="1"/>
  <c r="R199" i="1"/>
  <c r="T199" i="1" s="1"/>
  <c r="Q199" i="1"/>
  <c r="S199" i="1" s="1"/>
  <c r="Q126" i="1"/>
  <c r="S126" i="1" s="1"/>
  <c r="R126" i="1"/>
  <c r="T126" i="1" s="1"/>
  <c r="Q134" i="1"/>
  <c r="S134" i="1" s="1"/>
  <c r="R134" i="1"/>
  <c r="T134" i="1" s="1"/>
  <c r="Q101" i="1"/>
  <c r="S101" i="1" s="1"/>
  <c r="R101" i="1"/>
  <c r="T101" i="1" s="1"/>
  <c r="Q114" i="1"/>
  <c r="S114" i="1" s="1"/>
  <c r="R114" i="1"/>
  <c r="T114" i="1" s="1"/>
  <c r="Q445" i="1"/>
  <c r="S445" i="1" s="1"/>
  <c r="R445" i="1"/>
  <c r="T445" i="1" s="1"/>
  <c r="Q122" i="1"/>
  <c r="S122" i="1" s="1"/>
  <c r="R122" i="1"/>
  <c r="T122" i="1" s="1"/>
  <c r="Q391" i="1"/>
  <c r="S391" i="1" s="1"/>
  <c r="R391" i="1"/>
  <c r="T391" i="1" s="1"/>
  <c r="Q258" i="1"/>
  <c r="S258" i="1" s="1"/>
  <c r="R258" i="1"/>
  <c r="T258" i="1" s="1"/>
  <c r="Q321" i="1"/>
  <c r="S321" i="1" s="1"/>
  <c r="R321" i="1"/>
  <c r="T321" i="1" s="1"/>
  <c r="Q51" i="1"/>
  <c r="S51" i="1" s="1"/>
  <c r="R51" i="1"/>
  <c r="T51" i="1" s="1"/>
  <c r="Q437" i="1"/>
  <c r="S437" i="1" s="1"/>
  <c r="R437" i="1"/>
  <c r="T437" i="1" s="1"/>
  <c r="Q339" i="1"/>
  <c r="S339" i="1" s="1"/>
  <c r="R339" i="1"/>
  <c r="T339" i="1" s="1"/>
  <c r="Q110" i="1"/>
  <c r="S110" i="1" s="1"/>
  <c r="R110" i="1"/>
  <c r="T110" i="1" s="1"/>
  <c r="Q279" i="1"/>
  <c r="S279" i="1" s="1"/>
  <c r="R279" i="1"/>
  <c r="T279" i="1" s="1"/>
  <c r="Q226" i="1"/>
  <c r="S226" i="1" s="1"/>
  <c r="R226" i="1"/>
  <c r="T226" i="1" s="1"/>
  <c r="Q236" i="1"/>
  <c r="S236" i="1" s="1"/>
  <c r="R236" i="1"/>
  <c r="T236" i="1" s="1"/>
  <c r="Q195" i="1"/>
  <c r="S195" i="1" s="1"/>
  <c r="R195" i="1"/>
  <c r="T195" i="1" s="1"/>
  <c r="Q131" i="1"/>
  <c r="S131" i="1" s="1"/>
  <c r="R131" i="1"/>
  <c r="T131" i="1" s="1"/>
  <c r="Q161" i="1"/>
  <c r="S161" i="1" s="1"/>
  <c r="R161" i="1"/>
  <c r="T161" i="1" s="1"/>
  <c r="Q534" i="1"/>
  <c r="S534" i="1" s="1"/>
  <c r="R534" i="1"/>
  <c r="T534" i="1" s="1"/>
  <c r="R340" i="1"/>
  <c r="T340" i="1" s="1"/>
  <c r="Q340" i="1"/>
  <c r="S340" i="1" s="1"/>
  <c r="Q54" i="1"/>
  <c r="S54" i="1" s="1"/>
  <c r="R54" i="1"/>
  <c r="T54" i="1" s="1"/>
  <c r="Q99" i="1"/>
  <c r="S99" i="1" s="1"/>
  <c r="R99" i="1"/>
  <c r="T99" i="1" s="1"/>
  <c r="R303" i="1"/>
  <c r="T303" i="1" s="1"/>
  <c r="Q303" i="1"/>
  <c r="S303" i="1" s="1"/>
  <c r="R165" i="1"/>
  <c r="T165" i="1" s="1"/>
  <c r="Q165" i="1"/>
  <c r="S165" i="1" s="1"/>
  <c r="Q216" i="1"/>
  <c r="S216" i="1" s="1"/>
  <c r="R216" i="1"/>
  <c r="T216" i="1" s="1"/>
  <c r="R556" i="1"/>
  <c r="T556" i="1" s="1"/>
  <c r="Q556" i="1"/>
  <c r="S556" i="1" s="1"/>
  <c r="R398" i="1"/>
  <c r="T398" i="1" s="1"/>
  <c r="Q398" i="1"/>
  <c r="S398" i="1" s="1"/>
  <c r="Q475" i="1"/>
  <c r="S475" i="1" s="1"/>
  <c r="R475" i="1"/>
  <c r="T475" i="1" s="1"/>
  <c r="R39" i="1"/>
  <c r="T39" i="1" s="1"/>
  <c r="Q39" i="1"/>
  <c r="S39" i="1" s="1"/>
  <c r="R10" i="1"/>
  <c r="T10" i="1" s="1"/>
  <c r="Q10" i="1"/>
  <c r="S10" i="1" s="1"/>
  <c r="R102" i="1"/>
  <c r="T102" i="1" s="1"/>
  <c r="Q102" i="1"/>
  <c r="S102" i="1" s="1"/>
  <c r="R223" i="1"/>
  <c r="T223" i="1" s="1"/>
  <c r="Q223" i="1"/>
  <c r="S223" i="1" s="1"/>
  <c r="Q273" i="1"/>
  <c r="S273" i="1" s="1"/>
  <c r="R273" i="1"/>
  <c r="T273" i="1" s="1"/>
  <c r="R234" i="1"/>
  <c r="T234" i="1" s="1"/>
  <c r="Q234" i="1"/>
  <c r="S234" i="1" s="1"/>
  <c r="Q232" i="1"/>
  <c r="S232" i="1" s="1"/>
  <c r="R232" i="1"/>
  <c r="T232" i="1" s="1"/>
  <c r="Q186" i="1"/>
  <c r="S186" i="1" s="1"/>
  <c r="R186" i="1"/>
  <c r="T186" i="1" s="1"/>
  <c r="Q301" i="1"/>
  <c r="S301" i="1" s="1"/>
  <c r="R301" i="1"/>
  <c r="T301" i="1" s="1"/>
  <c r="Q351" i="1"/>
  <c r="S351" i="1" s="1"/>
  <c r="R351" i="1"/>
  <c r="T351" i="1" s="1"/>
  <c r="R407" i="1"/>
  <c r="T407" i="1" s="1"/>
  <c r="Q407" i="1"/>
  <c r="S407" i="1" s="1"/>
  <c r="R568" i="1"/>
  <c r="T568" i="1" s="1"/>
  <c r="Q568" i="1"/>
  <c r="S568" i="1" s="1"/>
  <c r="R332" i="1"/>
  <c r="T332" i="1" s="1"/>
  <c r="Q332" i="1"/>
  <c r="S332" i="1" s="1"/>
  <c r="R123" i="1"/>
  <c r="T123" i="1" s="1"/>
  <c r="Q123" i="1"/>
  <c r="S123" i="1" s="1"/>
  <c r="Q250" i="1"/>
  <c r="S250" i="1" s="1"/>
  <c r="R250" i="1"/>
  <c r="T250" i="1" s="1"/>
  <c r="Q314" i="1"/>
  <c r="S314" i="1" s="1"/>
  <c r="R314" i="1"/>
  <c r="T314" i="1" s="1"/>
  <c r="Q491" i="1"/>
  <c r="S491" i="1" s="1"/>
  <c r="R491" i="1"/>
  <c r="T491" i="1" s="1"/>
  <c r="Q400" i="1"/>
  <c r="S400" i="1" s="1"/>
  <c r="R400" i="1"/>
  <c r="T400" i="1" s="1"/>
  <c r="R358" i="1"/>
  <c r="T358" i="1" s="1"/>
  <c r="Q358" i="1"/>
  <c r="S358" i="1" s="1"/>
  <c r="R433" i="1"/>
  <c r="T433" i="1" s="1"/>
  <c r="Q433" i="1"/>
  <c r="S433" i="1" s="1"/>
  <c r="Q428" i="1"/>
  <c r="S428" i="1" s="1"/>
  <c r="R428" i="1"/>
  <c r="T428" i="1" s="1"/>
  <c r="Q283" i="1"/>
  <c r="S283" i="1" s="1"/>
  <c r="R283" i="1"/>
  <c r="T283" i="1" s="1"/>
  <c r="Q536" i="1"/>
  <c r="S536" i="1" s="1"/>
  <c r="R536" i="1"/>
  <c r="T536" i="1" s="1"/>
  <c r="Q483" i="1"/>
  <c r="S483" i="1" s="1"/>
  <c r="R483" i="1"/>
  <c r="T483" i="1" s="1"/>
  <c r="Q523" i="1"/>
  <c r="S523" i="1" s="1"/>
  <c r="R523" i="1"/>
  <c r="T523" i="1" s="1"/>
  <c r="Q355" i="1"/>
  <c r="S355" i="1" s="1"/>
  <c r="R355" i="1"/>
  <c r="T355" i="1" s="1"/>
  <c r="Q362" i="1"/>
  <c r="S362" i="1" s="1"/>
  <c r="R362" i="1"/>
  <c r="T362" i="1" s="1"/>
  <c r="Q424" i="1"/>
  <c r="S424" i="1" s="1"/>
  <c r="R424" i="1"/>
  <c r="T424" i="1" s="1"/>
  <c r="Q95" i="1"/>
  <c r="S95" i="1" s="1"/>
  <c r="R382" i="1"/>
  <c r="T382" i="1" s="1"/>
  <c r="R386" i="1"/>
  <c r="T386" i="1" s="1"/>
  <c r="Q183" i="1"/>
  <c r="S183" i="1" s="1"/>
  <c r="R183" i="1"/>
  <c r="T183" i="1" s="1"/>
  <c r="R485" i="1"/>
  <c r="T485" i="1" s="1"/>
  <c r="Q485" i="1"/>
  <c r="S485" i="1" s="1"/>
  <c r="R189" i="1"/>
  <c r="T189" i="1" s="1"/>
  <c r="Q189" i="1"/>
  <c r="S189" i="1" s="1"/>
  <c r="Q287" i="1"/>
  <c r="S287" i="1" s="1"/>
  <c r="R287" i="1"/>
  <c r="T287" i="1" s="1"/>
  <c r="R147" i="1"/>
  <c r="T147" i="1" s="1"/>
  <c r="Q147" i="1"/>
  <c r="S147" i="1" s="1"/>
  <c r="R376" i="1"/>
  <c r="T376" i="1" s="1"/>
  <c r="Q376" i="1"/>
  <c r="S376" i="1" s="1"/>
  <c r="R265" i="1"/>
  <c r="T265" i="1" s="1"/>
  <c r="Q265" i="1"/>
  <c r="S265" i="1" s="1"/>
  <c r="R208" i="1"/>
  <c r="T208" i="1" s="1"/>
  <c r="Q208" i="1"/>
  <c r="S208" i="1" s="1"/>
  <c r="Q289" i="1"/>
  <c r="S289" i="1" s="1"/>
  <c r="R289" i="1"/>
  <c r="T289" i="1" s="1"/>
  <c r="Q537" i="1"/>
  <c r="S537" i="1" s="1"/>
  <c r="Q542" i="1"/>
  <c r="S542" i="1" s="1"/>
  <c r="Q142" i="1"/>
  <c r="S142" i="1" s="1"/>
  <c r="R276" i="1"/>
  <c r="T276" i="1" s="1"/>
  <c r="R493" i="1"/>
  <c r="T493" i="1" s="1"/>
  <c r="R322" i="1"/>
  <c r="T322" i="1" s="1"/>
  <c r="R421" i="1"/>
  <c r="T421" i="1" s="1"/>
  <c r="R503" i="1"/>
  <c r="T503" i="1" s="1"/>
  <c r="R455" i="1"/>
  <c r="T455" i="1" s="1"/>
  <c r="Q88" i="1"/>
  <c r="S88" i="1" s="1"/>
  <c r="Q124" i="1"/>
  <c r="S124" i="1" s="1"/>
  <c r="Q203" i="1"/>
  <c r="S203" i="1" s="1"/>
  <c r="Q166" i="1"/>
  <c r="S166" i="1" s="1"/>
  <c r="R191" i="1"/>
  <c r="T191" i="1" s="1"/>
  <c r="R133" i="1"/>
  <c r="T133" i="1" s="1"/>
  <c r="R90" i="1"/>
  <c r="T90" i="1" s="1"/>
  <c r="R288" i="1"/>
  <c r="T288" i="1" s="1"/>
  <c r="R338" i="1"/>
  <c r="T338" i="1" s="1"/>
  <c r="Q338" i="1"/>
  <c r="S338" i="1" s="1"/>
  <c r="Q212" i="1"/>
  <c r="S212" i="1" s="1"/>
  <c r="R212" i="1"/>
  <c r="T212" i="1" s="1"/>
  <c r="R417" i="1"/>
  <c r="T417" i="1" s="1"/>
  <c r="R137" i="1"/>
  <c r="T137" i="1" s="1"/>
  <c r="Q137" i="1"/>
  <c r="S137" i="1" s="1"/>
  <c r="R13" i="1"/>
  <c r="T13" i="1" s="1"/>
  <c r="Q588" i="1"/>
  <c r="S588" i="1" s="1"/>
  <c r="R588" i="1"/>
  <c r="T588" i="1" s="1"/>
  <c r="Q469" i="1"/>
  <c r="S469" i="1" s="1"/>
  <c r="R469" i="1"/>
  <c r="T469" i="1" s="1"/>
  <c r="R383" i="1"/>
  <c r="T383" i="1" s="1"/>
  <c r="Q383" i="1"/>
  <c r="S383" i="1" s="1"/>
  <c r="R29" i="1"/>
  <c r="T29" i="1" s="1"/>
  <c r="Q29" i="1"/>
  <c r="S29" i="1" s="1"/>
  <c r="R316" i="1"/>
  <c r="T316" i="1" s="1"/>
  <c r="Q316" i="1"/>
  <c r="S316" i="1" s="1"/>
  <c r="Q222" i="1"/>
  <c r="S222" i="1" s="1"/>
  <c r="R430" i="1"/>
  <c r="T430" i="1" s="1"/>
  <c r="R326" i="1"/>
  <c r="T326" i="1" s="1"/>
  <c r="R348" i="1"/>
  <c r="T348" i="1" s="1"/>
  <c r="R377" i="1"/>
  <c r="T377" i="1" s="1"/>
  <c r="R306" i="1"/>
  <c r="T306" i="1" s="1"/>
  <c r="R296" i="1"/>
  <c r="T296" i="1" s="1"/>
  <c r="R140" i="1"/>
  <c r="T140" i="1" s="1"/>
  <c r="R349" i="1"/>
  <c r="T349" i="1" s="1"/>
  <c r="R190" i="1"/>
  <c r="T190" i="1" s="1"/>
  <c r="R209" i="1"/>
  <c r="T209" i="1" s="1"/>
  <c r="Q209" i="1"/>
  <c r="S209" i="1" s="1"/>
  <c r="Q202" i="1"/>
  <c r="S202" i="1" s="1"/>
  <c r="R286" i="1"/>
  <c r="T286" i="1" s="1"/>
  <c r="Q327" i="1"/>
  <c r="S327" i="1" s="1"/>
  <c r="Q148" i="1"/>
  <c r="S148" i="1" s="1"/>
  <c r="Q315" i="1"/>
  <c r="S315" i="1" s="1"/>
  <c r="R175" i="1"/>
  <c r="T175" i="1" s="1"/>
  <c r="Q175" i="1"/>
  <c r="S175" i="1" s="1"/>
  <c r="R599" i="1"/>
  <c r="T599" i="1" s="1"/>
  <c r="Q599" i="1"/>
  <c r="S599" i="1" s="1"/>
  <c r="R410" i="1"/>
  <c r="T410" i="1" s="1"/>
  <c r="Q410" i="1"/>
  <c r="S410" i="1" s="1"/>
  <c r="R176" i="1"/>
  <c r="T176" i="1" s="1"/>
  <c r="R62" i="1"/>
  <c r="T62" i="1" s="1"/>
  <c r="Q62" i="1"/>
  <c r="S62" i="1" s="1"/>
  <c r="R6" i="1"/>
  <c r="T6" i="1" s="1"/>
  <c r="Q6" i="1"/>
  <c r="S6" i="1" s="1"/>
  <c r="R14" i="1"/>
  <c r="T14" i="1" s="1"/>
  <c r="Q14" i="1"/>
  <c r="S14" i="1" s="1"/>
  <c r="Q154" i="1"/>
  <c r="S154" i="1" s="1"/>
  <c r="Q207" i="1"/>
  <c r="S207" i="1" s="1"/>
  <c r="Q218" i="1"/>
  <c r="S218" i="1" s="1"/>
  <c r="Q553" i="1"/>
  <c r="S553" i="1" s="1"/>
  <c r="Q510" i="1"/>
  <c r="S510" i="1" s="1"/>
  <c r="R344" i="1"/>
  <c r="T344" i="1" s="1"/>
  <c r="R411" i="1"/>
  <c r="T411" i="1" s="1"/>
  <c r="R460" i="1"/>
  <c r="T460" i="1" s="1"/>
  <c r="R440" i="1"/>
  <c r="T440" i="1" s="1"/>
  <c r="Q55" i="1"/>
  <c r="S55" i="1" s="1"/>
  <c r="Q7" i="1"/>
  <c r="S7" i="1" s="1"/>
  <c r="Q74" i="1"/>
  <c r="S74" i="1" s="1"/>
  <c r="Q251" i="1"/>
  <c r="S251" i="1" s="1"/>
  <c r="R231" i="1"/>
  <c r="T231" i="1" s="1"/>
  <c r="R157" i="1"/>
  <c r="T157" i="1" s="1"/>
  <c r="Q458" i="1"/>
  <c r="S458" i="1" s="1"/>
  <c r="R458" i="1"/>
  <c r="T458" i="1" s="1"/>
  <c r="Q595" i="1"/>
  <c r="S595" i="1" s="1"/>
  <c r="R595" i="1"/>
  <c r="T595" i="1" s="1"/>
  <c r="Q505" i="1"/>
  <c r="S505" i="1" s="1"/>
  <c r="R505" i="1"/>
  <c r="T505" i="1" s="1"/>
  <c r="Q336" i="1"/>
  <c r="S336" i="1" s="1"/>
  <c r="R336" i="1"/>
  <c r="T336" i="1" s="1"/>
  <c r="Q474" i="1"/>
  <c r="S474" i="1" s="1"/>
  <c r="R474" i="1"/>
  <c r="T474" i="1" s="1"/>
  <c r="Q502" i="1"/>
  <c r="S502" i="1" s="1"/>
  <c r="R502" i="1"/>
  <c r="T502" i="1" s="1"/>
  <c r="Q239" i="1"/>
  <c r="S239" i="1" s="1"/>
  <c r="R239" i="1"/>
  <c r="T239" i="1" s="1"/>
  <c r="Q242" i="1"/>
  <c r="S242" i="1" s="1"/>
  <c r="R242" i="1"/>
  <c r="T242" i="1" s="1"/>
  <c r="Q115" i="1"/>
  <c r="S115" i="1" s="1"/>
  <c r="R115" i="1"/>
  <c r="T115" i="1" s="1"/>
  <c r="Q263" i="1"/>
  <c r="S263" i="1" s="1"/>
  <c r="R263" i="1"/>
  <c r="T263" i="1" s="1"/>
  <c r="R512" i="1"/>
  <c r="T512" i="1" s="1"/>
  <c r="Q512" i="1"/>
  <c r="S512" i="1" s="1"/>
  <c r="R329" i="1"/>
  <c r="T329" i="1" s="1"/>
  <c r="Q329" i="1"/>
  <c r="S329" i="1" s="1"/>
  <c r="R196" i="1"/>
  <c r="T196" i="1" s="1"/>
  <c r="Q196" i="1"/>
  <c r="S196" i="1" s="1"/>
  <c r="R354" i="1"/>
  <c r="T354" i="1" s="1"/>
  <c r="Q354" i="1"/>
  <c r="S354" i="1" s="1"/>
  <c r="R564" i="1"/>
  <c r="T564" i="1" s="1"/>
  <c r="Q564" i="1"/>
  <c r="S564" i="1" s="1"/>
  <c r="R524" i="1"/>
  <c r="T524" i="1" s="1"/>
  <c r="Q524" i="1"/>
  <c r="S524" i="1" s="1"/>
  <c r="Q565" i="1"/>
  <c r="S565" i="1" s="1"/>
  <c r="R442" i="1"/>
  <c r="T442" i="1" s="1"/>
  <c r="Q442" i="1"/>
  <c r="S442" i="1" s="1"/>
  <c r="R415" i="1"/>
  <c r="T415" i="1" s="1"/>
  <c r="Q415" i="1"/>
  <c r="S415" i="1" s="1"/>
  <c r="R525" i="1"/>
  <c r="T525" i="1" s="1"/>
  <c r="Q525" i="1"/>
  <c r="S525" i="1" s="1"/>
  <c r="R155" i="1"/>
  <c r="T155" i="1" s="1"/>
  <c r="Q155" i="1"/>
  <c r="S155" i="1" s="1"/>
  <c r="R345" i="1"/>
  <c r="T345" i="1" s="1"/>
  <c r="Q345" i="1"/>
  <c r="S345" i="1" s="1"/>
  <c r="R243" i="1"/>
  <c r="T243" i="1" s="1"/>
  <c r="Q243" i="1"/>
  <c r="S243" i="1" s="1"/>
  <c r="R269" i="1"/>
  <c r="T269" i="1" s="1"/>
  <c r="Q269" i="1"/>
  <c r="S269" i="1" s="1"/>
  <c r="Q545" i="1"/>
  <c r="S545" i="1" s="1"/>
  <c r="Q369" i="1"/>
  <c r="S369" i="1" s="1"/>
  <c r="Q496" i="1"/>
  <c r="S496" i="1" s="1"/>
  <c r="R496" i="1"/>
  <c r="T496" i="1" s="1"/>
  <c r="Q515" i="1"/>
  <c r="S515" i="1" s="1"/>
  <c r="R515" i="1"/>
  <c r="T515" i="1" s="1"/>
  <c r="Q596" i="1"/>
  <c r="S596" i="1" s="1"/>
  <c r="R596" i="1"/>
  <c r="T596" i="1" s="1"/>
  <c r="Q328" i="1"/>
  <c r="S328" i="1" s="1"/>
  <c r="R328" i="1"/>
  <c r="T328" i="1" s="1"/>
  <c r="Q262" i="1"/>
  <c r="S262" i="1" s="1"/>
  <c r="R262" i="1"/>
  <c r="T262" i="1" s="1"/>
  <c r="Q573" i="1"/>
  <c r="S573" i="1" s="1"/>
  <c r="R573" i="1"/>
  <c r="T573" i="1" s="1"/>
  <c r="Q290" i="1"/>
  <c r="S290" i="1" s="1"/>
  <c r="R290" i="1"/>
  <c r="T290" i="1" s="1"/>
  <c r="Q40" i="1"/>
  <c r="S40" i="1" s="1"/>
  <c r="R40" i="1"/>
  <c r="T40" i="1" s="1"/>
  <c r="Q508" i="1"/>
  <c r="S508" i="1" s="1"/>
  <c r="R508" i="1"/>
  <c r="T508" i="1" s="1"/>
  <c r="Q213" i="1"/>
  <c r="S213" i="1" s="1"/>
  <c r="R213" i="1"/>
  <c r="T213" i="1" s="1"/>
  <c r="Q360" i="1"/>
  <c r="S360" i="1" s="1"/>
  <c r="R360" i="1"/>
  <c r="T360" i="1" s="1"/>
  <c r="Q518" i="1"/>
  <c r="S518" i="1" s="1"/>
  <c r="R518" i="1"/>
  <c r="T518" i="1" s="1"/>
  <c r="Q589" i="1"/>
  <c r="S589" i="1" s="1"/>
  <c r="R589" i="1"/>
  <c r="T589" i="1" s="1"/>
  <c r="Q120" i="1"/>
  <c r="S120" i="1" s="1"/>
  <c r="Q580" i="1"/>
  <c r="S580" i="1" s="1"/>
  <c r="Q498" i="1"/>
  <c r="S498" i="1" s="1"/>
  <c r="Q572" i="1"/>
  <c r="S572" i="1" s="1"/>
  <c r="R572" i="1"/>
  <c r="T572" i="1" s="1"/>
  <c r="Q274" i="1"/>
  <c r="S274" i="1" s="1"/>
  <c r="R274" i="1"/>
  <c r="T274" i="1" s="1"/>
  <c r="Q527" i="1"/>
  <c r="S527" i="1" s="1"/>
  <c r="R527" i="1"/>
  <c r="T527" i="1" s="1"/>
  <c r="Q453" i="1"/>
  <c r="S453" i="1" s="1"/>
  <c r="R453" i="1"/>
  <c r="T453" i="1" s="1"/>
  <c r="Q330" i="1"/>
  <c r="S330" i="1" s="1"/>
  <c r="R330" i="1"/>
  <c r="T330" i="1" s="1"/>
  <c r="Q551" i="1"/>
  <c r="S551" i="1" s="1"/>
  <c r="R551" i="1"/>
  <c r="T551" i="1" s="1"/>
  <c r="Q569" i="1"/>
  <c r="S569" i="1" s="1"/>
  <c r="R569" i="1"/>
  <c r="T569" i="1" s="1"/>
  <c r="Q405" i="1"/>
  <c r="S405" i="1" s="1"/>
  <c r="R405" i="1"/>
  <c r="T405" i="1" s="1"/>
  <c r="Q591" i="1"/>
  <c r="S591" i="1" s="1"/>
  <c r="R591" i="1"/>
  <c r="T591" i="1" s="1"/>
  <c r="Q394" i="1"/>
  <c r="S394" i="1" s="1"/>
  <c r="R394" i="1"/>
  <c r="T394" i="1" s="1"/>
  <c r="Q461" i="1"/>
  <c r="S461" i="1" s="1"/>
  <c r="R461" i="1"/>
  <c r="T461" i="1" s="1"/>
  <c r="Q507" i="1"/>
  <c r="S507" i="1" s="1"/>
  <c r="R507" i="1"/>
  <c r="T507" i="1" s="1"/>
  <c r="Q63" i="1"/>
  <c r="S63" i="1" s="1"/>
  <c r="R63" i="1"/>
  <c r="T63" i="1" s="1"/>
  <c r="Q431" i="1"/>
  <c r="S431" i="1" s="1"/>
  <c r="R431" i="1"/>
  <c r="T431" i="1" s="1"/>
  <c r="R555" i="1"/>
  <c r="T555" i="1" s="1"/>
  <c r="R192" i="1"/>
  <c r="T192" i="1" s="1"/>
  <c r="Q404" i="1"/>
  <c r="S404" i="1" s="1"/>
  <c r="Q495" i="1"/>
  <c r="S495" i="1" s="1"/>
  <c r="Q476" i="1"/>
  <c r="S476" i="1" s="1"/>
  <c r="R109" i="1"/>
  <c r="T109" i="1" s="1"/>
  <c r="R422" i="1"/>
  <c r="T422" i="1" s="1"/>
  <c r="R533" i="1"/>
  <c r="T533" i="1" s="1"/>
  <c r="R244" i="1"/>
  <c r="T244" i="1" s="1"/>
  <c r="Q244" i="1"/>
  <c r="S244" i="1" s="1"/>
  <c r="R116" i="1"/>
  <c r="T116" i="1" s="1"/>
  <c r="Q116" i="1"/>
  <c r="S116" i="1" s="1"/>
  <c r="R2" i="1"/>
  <c r="T2" i="1" s="1"/>
  <c r="Q2" i="1"/>
  <c r="S2" i="1" s="1"/>
  <c r="Q529" i="1"/>
  <c r="S529" i="1" s="1"/>
  <c r="R529" i="1"/>
  <c r="T529" i="1" s="1"/>
  <c r="Q520" i="1"/>
  <c r="S520" i="1" s="1"/>
  <c r="R520" i="1"/>
  <c r="T520" i="1" s="1"/>
  <c r="Q528" i="1"/>
  <c r="S528" i="1" s="1"/>
  <c r="R528" i="1"/>
  <c r="T528" i="1" s="1"/>
  <c r="Q583" i="1"/>
  <c r="S583" i="1" s="1"/>
  <c r="R583" i="1"/>
  <c r="T583" i="1" s="1"/>
  <c r="Q488" i="1"/>
  <c r="S488" i="1" s="1"/>
  <c r="R488" i="1"/>
  <c r="T488" i="1" s="1"/>
  <c r="Q173" i="1"/>
  <c r="S173" i="1" s="1"/>
  <c r="R173" i="1"/>
  <c r="T173" i="1" s="1"/>
  <c r="R280" i="1"/>
  <c r="T280" i="1" s="1"/>
  <c r="R392" i="1"/>
  <c r="T392" i="1" s="1"/>
  <c r="R20" i="1"/>
  <c r="T20" i="1" s="1"/>
  <c r="Q414" i="1"/>
  <c r="S414" i="1" s="1"/>
  <c r="Q581" i="1"/>
  <c r="S581" i="1" s="1"/>
  <c r="Q519" i="1"/>
  <c r="S519" i="1" s="1"/>
  <c r="Q393" i="1"/>
  <c r="S393" i="1" s="1"/>
  <c r="Q384" i="1"/>
  <c r="S384" i="1" s="1"/>
  <c r="R136" i="1"/>
  <c r="T136" i="1" s="1"/>
  <c r="Q136" i="1"/>
  <c r="S136" i="1" s="1"/>
  <c r="R160" i="1"/>
  <c r="T160" i="1" s="1"/>
  <c r="Q160" i="1"/>
  <c r="S160" i="1" s="1"/>
  <c r="R113" i="1"/>
  <c r="T113" i="1" s="1"/>
  <c r="Q113" i="1"/>
  <c r="S113" i="1" s="1"/>
  <c r="R522" i="1"/>
  <c r="T522" i="1" s="1"/>
  <c r="Q522" i="1"/>
  <c r="S522" i="1" s="1"/>
  <c r="R559" i="1"/>
  <c r="T559" i="1" s="1"/>
  <c r="Q559" i="1"/>
  <c r="S559" i="1" s="1"/>
  <c r="R585" i="1"/>
  <c r="T585" i="1" s="1"/>
  <c r="Q585" i="1"/>
  <c r="S585" i="1" s="1"/>
  <c r="R105" i="1"/>
  <c r="T105" i="1" s="1"/>
  <c r="Q105" i="1"/>
  <c r="S105" i="1" s="1"/>
  <c r="R477" i="1"/>
  <c r="T477" i="1" s="1"/>
  <c r="Q477" i="1"/>
  <c r="S477" i="1" s="1"/>
  <c r="R532" i="1"/>
  <c r="T532" i="1" s="1"/>
  <c r="Q532" i="1"/>
  <c r="S532" i="1" s="1"/>
  <c r="R530" i="1"/>
  <c r="T530" i="1" s="1"/>
  <c r="Q530" i="1"/>
  <c r="S530" i="1" s="1"/>
  <c r="R41" i="1"/>
  <c r="T41" i="1" s="1"/>
  <c r="R106" i="1"/>
  <c r="T106" i="1" s="1"/>
  <c r="R235" i="1"/>
  <c r="T235" i="1" s="1"/>
  <c r="R82" i="1"/>
  <c r="T82" i="1" s="1"/>
  <c r="R86" i="1"/>
  <c r="T86" i="1" s="1"/>
  <c r="Q24" i="1"/>
  <c r="S24" i="1" s="1"/>
  <c r="R24" i="1"/>
  <c r="T24" i="1" s="1"/>
  <c r="Q9" i="1"/>
  <c r="S9" i="1" s="1"/>
  <c r="R9" i="1"/>
  <c r="T9" i="1" s="1"/>
  <c r="Q57" i="1"/>
  <c r="S57" i="1" s="1"/>
  <c r="R57" i="1"/>
  <c r="T57" i="1" s="1"/>
  <c r="Q75" i="1"/>
  <c r="S75" i="1" s="1"/>
  <c r="R75" i="1"/>
  <c r="T75" i="1" s="1"/>
  <c r="Q603" i="1"/>
  <c r="S603" i="1" s="1"/>
  <c r="R111" i="1"/>
  <c r="T111" i="1" s="1"/>
  <c r="R484" i="1"/>
  <c r="T484" i="1" s="1"/>
  <c r="Q177" i="1"/>
  <c r="S177" i="1" s="1"/>
  <c r="Q343" i="1"/>
  <c r="S343" i="1" s="1"/>
  <c r="R103" i="1"/>
  <c r="T103" i="1" s="1"/>
  <c r="R214" i="1"/>
  <c r="T214" i="1" s="1"/>
  <c r="R346" i="1"/>
  <c r="T346" i="1" s="1"/>
  <c r="R259" i="1"/>
  <c r="T259" i="1" s="1"/>
  <c r="Q259" i="1"/>
  <c r="S259" i="1" s="1"/>
  <c r="R352" i="1"/>
  <c r="T352" i="1" s="1"/>
  <c r="Q352" i="1"/>
  <c r="S352" i="1" s="1"/>
  <c r="R541" i="1"/>
  <c r="T541" i="1" s="1"/>
  <c r="Q541" i="1"/>
  <c r="S541" i="1" s="1"/>
  <c r="Q310" i="1"/>
  <c r="S310" i="1" s="1"/>
  <c r="R310" i="1"/>
  <c r="T310" i="1" s="1"/>
  <c r="Q77" i="1"/>
  <c r="S77" i="1" s="1"/>
  <c r="R77" i="1"/>
  <c r="T77" i="1" s="1"/>
  <c r="Q601" i="1"/>
  <c r="S601" i="1" s="1"/>
  <c r="R601" i="1"/>
  <c r="T601" i="1" s="1"/>
  <c r="Q129" i="1"/>
  <c r="S129" i="1" s="1"/>
  <c r="Q78" i="1"/>
  <c r="S78" i="1" s="1"/>
  <c r="Q200" i="1"/>
  <c r="S200" i="1" s="1"/>
  <c r="Q107" i="1"/>
  <c r="S107" i="1" s="1"/>
  <c r="Q261" i="1"/>
  <c r="S261" i="1" s="1"/>
  <c r="Q59" i="1"/>
  <c r="S59" i="1" s="1"/>
  <c r="R59" i="1"/>
  <c r="T59" i="1" s="1"/>
  <c r="R521" i="1"/>
  <c r="T521" i="1" s="1"/>
  <c r="Q521" i="1"/>
  <c r="S521" i="1" s="1"/>
  <c r="R471" i="1"/>
  <c r="T471" i="1" s="1"/>
  <c r="Q471" i="1"/>
  <c r="S471" i="1" s="1"/>
  <c r="R604" i="1"/>
  <c r="T604" i="1" s="1"/>
  <c r="Q604" i="1"/>
  <c r="S604" i="1" s="1"/>
  <c r="R531" i="1"/>
  <c r="T531" i="1" s="1"/>
  <c r="Q531" i="1"/>
  <c r="S531" i="1" s="1"/>
  <c r="R219" i="1"/>
  <c r="T219" i="1" s="1"/>
  <c r="Q219" i="1"/>
  <c r="S219" i="1" s="1"/>
  <c r="Q285" i="1"/>
  <c r="S285" i="1" s="1"/>
  <c r="R285" i="1"/>
  <c r="T285" i="1" s="1"/>
  <c r="Q436" i="1"/>
  <c r="S436" i="1" s="1"/>
  <c r="R436" i="1"/>
  <c r="T436" i="1" s="1"/>
  <c r="R607" i="1"/>
  <c r="T607" i="1" s="1"/>
  <c r="Q293" i="1"/>
  <c r="S293" i="1" s="1"/>
  <c r="R293" i="1"/>
  <c r="T293" i="1" s="1"/>
  <c r="R247" i="1"/>
  <c r="T247" i="1" s="1"/>
  <c r="R150" i="1"/>
  <c r="T150" i="1" s="1"/>
  <c r="R68" i="1"/>
  <c r="T68" i="1" s="1"/>
  <c r="R597" i="1"/>
  <c r="T597" i="1" s="1"/>
  <c r="Q597" i="1"/>
  <c r="S597" i="1" s="1"/>
  <c r="R353" i="1"/>
  <c r="T353" i="1" s="1"/>
  <c r="Q353" i="1"/>
  <c r="S353" i="1" s="1"/>
  <c r="R576" i="1"/>
  <c r="T576" i="1" s="1"/>
  <c r="Q576" i="1"/>
  <c r="S576" i="1" s="1"/>
  <c r="R174" i="1"/>
  <c r="T174" i="1" s="1"/>
  <c r="Q174" i="1"/>
  <c r="S174" i="1" s="1"/>
  <c r="R3" i="1"/>
  <c r="T3" i="1" s="1"/>
  <c r="Q3" i="1"/>
  <c r="S3" i="1" s="1"/>
  <c r="Q606" i="1"/>
  <c r="S606" i="1" s="1"/>
  <c r="R606" i="1"/>
  <c r="T606" i="1" s="1"/>
  <c r="Q492" i="1"/>
  <c r="S492" i="1" s="1"/>
  <c r="R492" i="1"/>
  <c r="T492" i="1" s="1"/>
  <c r="Q557" i="1"/>
  <c r="S557" i="1" s="1"/>
  <c r="R557" i="1"/>
  <c r="T557" i="1" s="1"/>
  <c r="R412" i="1"/>
  <c r="T412" i="1" s="1"/>
  <c r="I309" i="1" l="1"/>
  <c r="I272" i="1"/>
  <c r="I357" i="1"/>
  <c r="O272" i="1"/>
  <c r="P272" i="1" s="1"/>
  <c r="N272" i="1"/>
  <c r="O309" i="1"/>
  <c r="N309" i="1"/>
  <c r="O357" i="1"/>
  <c r="P357" i="1" s="1"/>
  <c r="N357" i="1"/>
  <c r="G309" i="1"/>
  <c r="G272" i="1"/>
  <c r="G357" i="1"/>
  <c r="P309" i="1" l="1"/>
  <c r="R309" i="1" s="1"/>
  <c r="T309" i="1" s="1"/>
  <c r="R357" i="1"/>
  <c r="T357" i="1" s="1"/>
  <c r="Q357" i="1"/>
  <c r="S357" i="1" s="1"/>
  <c r="Q272" i="1"/>
  <c r="S272" i="1" s="1"/>
  <c r="R272" i="1"/>
  <c r="T272" i="1" s="1"/>
  <c r="Q309" i="1" l="1"/>
  <c r="S309" i="1" s="1"/>
</calcChain>
</file>

<file path=xl/sharedStrings.xml><?xml version="1.0" encoding="utf-8"?>
<sst xmlns="http://schemas.openxmlformats.org/spreadsheetml/2006/main" count="1842" uniqueCount="678">
  <si>
    <t>Primary source</t>
  </si>
  <si>
    <t>Secondary source</t>
  </si>
  <si>
    <t>Drainage area (km^2)</t>
  </si>
  <si>
    <t>Drainage area (m^2)</t>
  </si>
  <si>
    <t>D50 (mm)</t>
  </si>
  <si>
    <t>Width (m)</t>
  </si>
  <si>
    <t>Depth (m)</t>
  </si>
  <si>
    <t>Slope</t>
  </si>
  <si>
    <t>tau_*c (constant)</t>
  </si>
  <si>
    <t>tau_*c (slope dependent)</t>
  </si>
  <si>
    <t>tau_*bf</t>
  </si>
  <si>
    <t>Erosion rate (m/yr)</t>
  </si>
  <si>
    <t>Pitlick and Cress, 2002</t>
  </si>
  <si>
    <t>D50 (m)</t>
  </si>
  <si>
    <t>tau_bf</t>
  </si>
  <si>
    <t>Phillips et al., 2022</t>
  </si>
  <si>
    <t>Agouridis et al., 2011 and Brockman, 2010</t>
  </si>
  <si>
    <t>East Hickman Creek at Andover</t>
  </si>
  <si>
    <t>UT to East Hickman Creek at Chilesburg</t>
  </si>
  <si>
    <t>Cave Creek near Fort Springs</t>
  </si>
  <si>
    <t>North Elkhorn Creek at Man O War Rd.</t>
  </si>
  <si>
    <t>Fourmile Creek at Polar Bridge</t>
  </si>
  <si>
    <t>Chenoweth Run at Ruckriegel Pky.</t>
  </si>
  <si>
    <t>North Elkhorn Creek at Winchester Rd.</t>
  </si>
  <si>
    <t>Goose Creek at Old Westport Rd.</t>
  </si>
  <si>
    <t>Cedar Creek at Hwy 1442</t>
  </si>
  <si>
    <t>South Elkhorn Creek at Fort Springs</t>
  </si>
  <si>
    <t>Wolf Run at Old Frankfort Pk.</t>
  </si>
  <si>
    <t>Little Goose Creek near Harrods Creek</t>
  </si>
  <si>
    <t>West Hickman Creek at Ash Grove Pk.</t>
  </si>
  <si>
    <t>East Hickman Creek at Delong Rd.</t>
  </si>
  <si>
    <t>Cruises Creek at Hwy 17</t>
  </si>
  <si>
    <t>Woolper Creek at Woolper Rd.</t>
  </si>
  <si>
    <t>North Elkhorn Creek at Bryan Station Rd.</t>
  </si>
  <si>
    <t>Banklick Creek at Hwy 1829</t>
  </si>
  <si>
    <t>Gunpowder Creek at Camp Ernst Rd.</t>
  </si>
  <si>
    <t>Middle Fork Beargrass Creek at Old Cannons Ln.</t>
  </si>
  <si>
    <t>Town Branch at Yarnallton Rd.</t>
  </si>
  <si>
    <t>Twelvemile Creek at Hwy 1997</t>
  </si>
  <si>
    <t>Eagle Creek at Sadieville</t>
  </si>
  <si>
    <t>Mud Lick Creek at Hwy 42</t>
  </si>
  <si>
    <t>Site name</t>
  </si>
  <si>
    <t>Colorado River Cameo gage</t>
  </si>
  <si>
    <t>Colorado River State Line gage</t>
  </si>
  <si>
    <t>Colorado River Cisco gage</t>
  </si>
  <si>
    <t>Andrews 1984</t>
  </si>
  <si>
    <t>Andrews, 1984</t>
  </si>
  <si>
    <t>Michigan River near Cameron Pass</t>
  </si>
  <si>
    <t>Fraser River at Upper STA, near Winter Park, CO</t>
  </si>
  <si>
    <t>Frazer River near Winter Park</t>
  </si>
  <si>
    <t>little muddy creek near parshall</t>
  </si>
  <si>
    <t>Stillwater Creek above Granby Res.</t>
  </si>
  <si>
    <t>North Fork Fryingpan River above Cunningham</t>
  </si>
  <si>
    <t>Cunningham Creek near Norrie</t>
  </si>
  <si>
    <t>South Fork Williams Fork near Leal</t>
  </si>
  <si>
    <t>Chalk Creek near Nathrop</t>
  </si>
  <si>
    <t>Little Grizzly Creek above Hebron, CO</t>
  </si>
  <si>
    <t>Castle Creek near Aspen</t>
  </si>
  <si>
    <t>Tomichi Creek at Sargents</t>
  </si>
  <si>
    <t>East Inlet Creek near Grand Lake</t>
  </si>
  <si>
    <t>Williams Fork near Leal</t>
  </si>
  <si>
    <t>Crystal River above Avalanche Creek, near Redstone, CO</t>
  </si>
  <si>
    <t>Lake Fork at Gateview, CO</t>
  </si>
  <si>
    <t>East River at Almont, CO</t>
  </si>
  <si>
    <t>North Platte River near Northgate, CO</t>
  </si>
  <si>
    <t>Little Snake river near Slater</t>
  </si>
  <si>
    <t>Elk River near Milner, CO</t>
  </si>
  <si>
    <t>Williams Fork at mouth near Hamilton</t>
  </si>
  <si>
    <t>Little Snake River near Dixon</t>
  </si>
  <si>
    <t>Yampa River below Diversion, near Hayden, CO</t>
  </si>
  <si>
    <t>Little Snake River near Dixon, WY</t>
  </si>
  <si>
    <t>Yampa River near Maybell, CO</t>
  </si>
  <si>
    <t>Andrews, 1994</t>
  </si>
  <si>
    <t>Sagehen Creek near Truckee, CA</t>
  </si>
  <si>
    <t>Andrews, 2000</t>
  </si>
  <si>
    <t>East Fork Virgin River near Springdale, UT</t>
  </si>
  <si>
    <t>Bent and Waite, 2013</t>
  </si>
  <si>
    <t>Old Swamp River near South Weymouth, MA</t>
  </si>
  <si>
    <t>Sevenmile River near Spencer, MA</t>
  </si>
  <si>
    <t>STONY BROOK NEAR WEST SUFFIELD, CT</t>
  </si>
  <si>
    <t>Otter River at Otter River, MA</t>
  </si>
  <si>
    <t>Segreganset River at Dighton, MA</t>
  </si>
  <si>
    <t>Priest Brook near Winchendon, MA</t>
  </si>
  <si>
    <t>Nipmuc River near Harrisville, RI</t>
  </si>
  <si>
    <t>Hubbard River near West Hartland, CT</t>
  </si>
  <si>
    <t>Wading River near Norton, MA</t>
  </si>
  <si>
    <t>Salmon Creek at Lime Rock, CT</t>
  </si>
  <si>
    <t>Quaboag River at West Brimfield, MA</t>
  </si>
  <si>
    <t>Green River at Williamstown, MA</t>
  </si>
  <si>
    <t>West Branch Westfield River at Huntington, MA</t>
  </si>
  <si>
    <t>Squannacook River near West Groton, MA</t>
  </si>
  <si>
    <t>BRANCH RIVER AT FORESTDALE, RI</t>
  </si>
  <si>
    <t>Mill River at Northhampton, MA</t>
  </si>
  <si>
    <t>GREEN RIVER NEAR COLRAIN, MA</t>
  </si>
  <si>
    <t>CHARLES RIVER AT DOVER, MA</t>
  </si>
  <si>
    <t>SOUTH RIVER NEAR CONWAY, MA</t>
  </si>
  <si>
    <t>NORTH RIVER AT SHATTUCKVILLE, MA</t>
  </si>
  <si>
    <t>Brockman, 2010</t>
  </si>
  <si>
    <t>FLOYDS FORK AT FISHERVILLE, KY</t>
  </si>
  <si>
    <t>Castro and Jackson, 2001; O'Connor et al., 2014</t>
  </si>
  <si>
    <t>South Umpqua River nr Brockway, OR</t>
  </si>
  <si>
    <t>ROGUE RIVER NEAR AGNESS, OR</t>
  </si>
  <si>
    <t>Chaplin, 2005</t>
  </si>
  <si>
    <t>Brandy Run near Girard Pa.</t>
  </si>
  <si>
    <t>Tuscarora Creek near Silvara Pa.</t>
  </si>
  <si>
    <t>North Fork Bens Creek at North Fork Pa.</t>
  </si>
  <si>
    <t>Waldy Run near Emporium Pa.</t>
  </si>
  <si>
    <t>Wilson Run at Penfield Pa.</t>
  </si>
  <si>
    <t>Newburg Run at Newburg Pa.</t>
  </si>
  <si>
    <t>Little Pine Creek near Etna Pa.</t>
  </si>
  <si>
    <t>Tonoloway Creek near Needmore Pa.</t>
  </si>
  <si>
    <t>Monocacy Creek at Bethlehem, PA</t>
  </si>
  <si>
    <t>SPRING CREEK NEAR AXEMANN, PA</t>
  </si>
  <si>
    <t>Sevenmile Run near Rasselas Pa.</t>
  </si>
  <si>
    <t>Toby Creek at Luzerne Pa.</t>
  </si>
  <si>
    <t>Spring Creek near Houserville, PA</t>
  </si>
  <si>
    <t>Corey Creek near Mainesburg Pa.</t>
  </si>
  <si>
    <t>Woodcock Creek at Blooming Valley Pa.</t>
  </si>
  <si>
    <t>Bixler Run near Loysville Pa.</t>
  </si>
  <si>
    <t>Marsh Creek at Blanchard Pa.</t>
  </si>
  <si>
    <t>Little Schuylkill River at Tamaqua Pa.</t>
  </si>
  <si>
    <t>Young Womans Creek near Renovo Pa.</t>
  </si>
  <si>
    <t>Jordan Creek at Allentown Pa.</t>
  </si>
  <si>
    <t>Aquashicola Creek at Palmerton Pa.</t>
  </si>
  <si>
    <t>Wapwallopen Creek near Wapwallopen Pa.</t>
  </si>
  <si>
    <t>Pohopoco Creek at Kresgeville Pa.</t>
  </si>
  <si>
    <t>Kinzua Creek near Guffey Pa.</t>
  </si>
  <si>
    <t>West Branch Clarion River at Wilcox Pa.</t>
  </si>
  <si>
    <t>TULPEHOCKEN CREEK NEAR BERNVILLE, PA</t>
  </si>
  <si>
    <t>Browns Creek near Nineveh Pa.</t>
  </si>
  <si>
    <t>Quittapahilla Creek near Bellegrove, PA</t>
  </si>
  <si>
    <t>JORDAN CREEK NEAR SCHNECKSVILLE, PA</t>
  </si>
  <si>
    <t>Muncy Creek near Sonestown Pa.</t>
  </si>
  <si>
    <t>Blockhouse Creek near English Center Pa.</t>
  </si>
  <si>
    <t>Kettle Creek at Cross Fork Pa.</t>
  </si>
  <si>
    <t>Little Lehigh Creek near Allentown, PA</t>
  </si>
  <si>
    <t>SHERMAN CREEK AT SHERMANS DALE, PA</t>
  </si>
  <si>
    <t>Laurel Hill Creek at Ursina Pa.</t>
  </si>
  <si>
    <t>Lycoming Creek near Trout Run Pa.</t>
  </si>
  <si>
    <t>Chillisquaque Creek at Washingtonville Pa.</t>
  </si>
  <si>
    <t>First Fork Sinnemahoning Creek at Wharton Pa.</t>
  </si>
  <si>
    <t>Maiden Creek at Virginville Pa.</t>
  </si>
  <si>
    <t>Crooked Creek below Catlin Hollow at Middlebury Center Pa.</t>
  </si>
  <si>
    <t>Spring Creek near Milesburg, PA</t>
  </si>
  <si>
    <t>Kishacoquillas Creek at Reedsville Pa.</t>
  </si>
  <si>
    <t>Buffalo Creek near Freeport Pa.</t>
  </si>
  <si>
    <t>West Branch French Creek near Lowville Pa.</t>
  </si>
  <si>
    <t>Little Mahoning Creek at McCormick Pa.</t>
  </si>
  <si>
    <t>Schuylkill River at Landingville Pa.</t>
  </si>
  <si>
    <t>East Mahantango Creek near Dalmatia Pa.</t>
  </si>
  <si>
    <t>Yellow Breeches Creek near Camp Hill, PA</t>
  </si>
  <si>
    <t>Little Shenango River at Greenville Pa.</t>
  </si>
  <si>
    <t>Tuscarora Creek near Port Royal Pa.</t>
  </si>
  <si>
    <t>Bedload xport rate, constant tau_*c (m^3/s)</t>
  </si>
  <si>
    <t>Bedload xport rate, S dependent tau_*c (m^3/s)</t>
  </si>
  <si>
    <t>Bedload xport rate, constant tau_*c (m^3/yr)</t>
  </si>
  <si>
    <t>Bedload xport rate, S dependent tau_*c (m^3/yr)</t>
  </si>
  <si>
    <t>Chase, 2004</t>
  </si>
  <si>
    <t>Prairie Dog Creek near Birney, MT</t>
  </si>
  <si>
    <t>Hanging Woman Creek near Birney, MT</t>
  </si>
  <si>
    <t>Tongue River at Tongue River dam near Decker, MT</t>
  </si>
  <si>
    <t>Cinotto, 2003</t>
  </si>
  <si>
    <t xml:space="preserve">Conowingo Creek near Buck Pa. </t>
  </si>
  <si>
    <t>West Branch Brandywine Creek at Coatesville Pa.</t>
  </si>
  <si>
    <t>West Branch Brandywine Creek at Modena Pa.</t>
  </si>
  <si>
    <t xml:space="preserve">Perkiomen Creek at East Greenville Pa. </t>
  </si>
  <si>
    <t>Morgan Run near Louisville, MD</t>
  </si>
  <si>
    <t xml:space="preserve">Crum Creek near Newtown Square Pa. </t>
  </si>
  <si>
    <t>FRENCH CREEK NEAR PHOENIXVILLE, PA</t>
  </si>
  <si>
    <t>Chester Creek near Chester Pa.</t>
  </si>
  <si>
    <t xml:space="preserve">Manatawny Creek near Pottstown Pa. </t>
  </si>
  <si>
    <t>Cinotto, 2003; Li et al., 2015</t>
  </si>
  <si>
    <t>West Branch Brandywine Creek near Honey Brook, PA</t>
  </si>
  <si>
    <t>Dutnell, 2000; Garday et al., 2000</t>
  </si>
  <si>
    <t>BARON FORK AT ELDON, OK</t>
  </si>
  <si>
    <t>Elliott and Cartier, 1986</t>
  </si>
  <si>
    <t>CORRAL GULCH BELOW WATER GULCH, NR RANGELY, CO.</t>
  </si>
  <si>
    <t>CORRAL GULCH NEAR RANGELY, CO</t>
  </si>
  <si>
    <t>Dry Fork near DeBeque</t>
  </si>
  <si>
    <t>BLACK SULPHUR CREEK NEAR RIO BLANCO, CO.</t>
  </si>
  <si>
    <t>BOX ELDER GULCH NEAR RANGELY, CO.</t>
  </si>
  <si>
    <t>WILLOW CREEK NEAR RIO BLANCO, CO.</t>
  </si>
  <si>
    <t>YELLOW CREEK NEAR WHITE RIVER, CO.</t>
  </si>
  <si>
    <t>Parachute Creek near Grand Valley</t>
  </si>
  <si>
    <t>PICEANCE CREEK BELOW RIO BLANCO, CO.</t>
  </si>
  <si>
    <t>Piceance Creek below Gardenhire Gulch</t>
  </si>
  <si>
    <t>PICEANCE CREEK AT WHITE RIVER, CO</t>
  </si>
  <si>
    <t>Emmett, 1972</t>
  </si>
  <si>
    <t>Squirrel Creek at Tonsina</t>
  </si>
  <si>
    <t>Gulkana River at Gulkana</t>
  </si>
  <si>
    <t>Chena River near Two Rivers</t>
  </si>
  <si>
    <t>Klutina River at Copper Center</t>
  </si>
  <si>
    <t>Salcha River near Salchest</t>
  </si>
  <si>
    <t>Hess Creek near Livengood</t>
  </si>
  <si>
    <t>Little Chena River at Fairbanks</t>
  </si>
  <si>
    <t>Yukon River at Rampart</t>
  </si>
  <si>
    <t>Emmett, 1972; Kleinhans and van den Berg, 2011</t>
  </si>
  <si>
    <t>Gakona at Gakona, AK</t>
  </si>
  <si>
    <t>Emmett, 1975</t>
  </si>
  <si>
    <t>Pat Hughes Creek near mouth</t>
  </si>
  <si>
    <t>Little Boulder Creek above Baker Lake</t>
  </si>
  <si>
    <t>Bruno Cr near Clayton, ID</t>
  </si>
  <si>
    <t>Horse Basin Creek near mouth</t>
  </si>
  <si>
    <t>Slate Creek near mouth</t>
  </si>
  <si>
    <t>Big Boulder Creek above Jim Creek</t>
  </si>
  <si>
    <t>Thompson Creek near mouth</t>
  </si>
  <si>
    <t>Wickiup Creek near mouth</t>
  </si>
  <si>
    <t>Road Creek near mouth</t>
  </si>
  <si>
    <t>Champion Creek near mouth</t>
  </si>
  <si>
    <t>Peach Creek nr mouth</t>
  </si>
  <si>
    <t>Beaver Creek near mouth</t>
  </si>
  <si>
    <t>Thompson Creek above Pat Hughes Creek</t>
  </si>
  <si>
    <t>Jim Creek near mouth</t>
  </si>
  <si>
    <t>Little Boulder Creek near Mouth</t>
  </si>
  <si>
    <t>Holman Cr nr Clayton, ID</t>
  </si>
  <si>
    <t>Big Lake Creek near mouth</t>
  </si>
  <si>
    <t>Fourth of July Creek near mouth</t>
  </si>
  <si>
    <t>Big Boulder Creek near mouth</t>
  </si>
  <si>
    <t>W. Fork E. Fork Salmon River near mouth</t>
  </si>
  <si>
    <t>W. Pass Creek near mouth</t>
  </si>
  <si>
    <t>Warm Springs Creek near mouth</t>
  </si>
  <si>
    <t>South Fork E. Fork Salmon River near mouth</t>
  </si>
  <si>
    <t>Salmon River near Galena Summit</t>
  </si>
  <si>
    <t>Germania Creek near mouth</t>
  </si>
  <si>
    <t>Squaw Creek near mouth</t>
  </si>
  <si>
    <t>Little Boulder Creek below Boulder Chain Lakes</t>
  </si>
  <si>
    <t>E. Fork Salmon River below W. Pass Creek</t>
  </si>
  <si>
    <t>Herd Creek near mouth</t>
  </si>
  <si>
    <t>Valley Creek near mouth</t>
  </si>
  <si>
    <t>Basin Creek near mouth</t>
  </si>
  <si>
    <t>Yankee Fork near mouth</t>
  </si>
  <si>
    <t>Salmon River above E. Fork Salmon River</t>
  </si>
  <si>
    <t>Salmon River near Challis</t>
  </si>
  <si>
    <t>Foster, 2012</t>
  </si>
  <si>
    <t>Willow Creek near Crowheart, WY</t>
  </si>
  <si>
    <t>Jack Creek above Coyote Draw, near Saratoga, WY</t>
  </si>
  <si>
    <t>North Fork Powder River near Hazelton, WY</t>
  </si>
  <si>
    <t>South Fork Little Wind River above Reservoir near Ft Washakie, WY</t>
  </si>
  <si>
    <t>Willow Creek near Dixon, WY</t>
  </si>
  <si>
    <t>Dry Creek near Burris, WY</t>
  </si>
  <si>
    <t>Coney Creek above Twin Lakes near Big Horn, WY</t>
  </si>
  <si>
    <t>West Fork Big Goose Creek near Big Horn, WY</t>
  </si>
  <si>
    <t>Crow Creek near Tipperary, WY</t>
  </si>
  <si>
    <t>Battle Creek near Encampment, WY</t>
  </si>
  <si>
    <t>Soda Butte Creek at Park Boundary at Silver Gate</t>
  </si>
  <si>
    <t>Wolf Creek at Wolf, WY</t>
  </si>
  <si>
    <t>East Fork Big Goose Creek near Big Horn, WY</t>
  </si>
  <si>
    <t>Little Popo Agie River near Lander, WY</t>
  </si>
  <si>
    <t>North Brush Creek near Saratoga, WY</t>
  </si>
  <si>
    <t>East Fork River near Big Sandy, WY</t>
  </si>
  <si>
    <t>DEER CREEK IN CANYON, NEAR GLENROCK, WY</t>
  </si>
  <si>
    <t>Rock Creek near Red Lodge, MT</t>
  </si>
  <si>
    <t>Shell Creek near Shell, WY</t>
  </si>
  <si>
    <t>Middle Fork Powder River near Barnum, WY</t>
  </si>
  <si>
    <t>LITTLE BIGHORN RIVER AT STATE LINE, MT</t>
  </si>
  <si>
    <t>Gardner River near Mammoth, YNP</t>
  </si>
  <si>
    <t>Shell Creek above Shell Creek Reservoir, WY</t>
  </si>
  <si>
    <t>EAST FORK WIND RIVER NR DUBOIS WYO</t>
  </si>
  <si>
    <t>Box Elder Creek at Boxelder, WY</t>
  </si>
  <si>
    <t>Tongue River near Dayton, WY</t>
  </si>
  <si>
    <t>Rock Creek above King Canyon Canal near Arlington, WY</t>
  </si>
  <si>
    <t>ENCAMPMENT RIVER AB HOG PARK CR, NR ENCAMPMENT, WY</t>
  </si>
  <si>
    <t>South Fork Shoshone River near Valley, WY</t>
  </si>
  <si>
    <t>ELKHEAD CREEK ABOVE LONG GULCH, NEAR HAYDEN, CO</t>
  </si>
  <si>
    <t>Slater Fork near Slater, CO</t>
  </si>
  <si>
    <t>Wind River near Dubois, WY</t>
  </si>
  <si>
    <t>North Fork Shoshone River at Wapiti, WY</t>
  </si>
  <si>
    <t>Keaton et al., 2005</t>
  </si>
  <si>
    <t>Dog Creek tributary at Locust Grove. Md.</t>
  </si>
  <si>
    <t>Potomac River Tribuatary near Hancock. Md.</t>
  </si>
  <si>
    <t>Renick Run near Buchanan. Va.</t>
  </si>
  <si>
    <t>Cowpasture River near Head Waters. Va.</t>
  </si>
  <si>
    <t>Big Cedar Creek near Lebanon. Va.</t>
  </si>
  <si>
    <t>Middle Fork Holston River at Groseclose. Va.</t>
  </si>
  <si>
    <t>Pugh's Run near Woodstock. Va.</t>
  </si>
  <si>
    <t>Marsh Run at Grimes, MD</t>
  </si>
  <si>
    <t>Crooked Run near Mt. Jackson. Va.</t>
  </si>
  <si>
    <t>North River near Stokesville. Va.</t>
  </si>
  <si>
    <t>Tinker Creek near Daleville. Va.</t>
  </si>
  <si>
    <t>Catawba Creek near Catawba. Va.</t>
  </si>
  <si>
    <t>Hogue Creek near Hayfield. Va.</t>
  </si>
  <si>
    <t>Brumley Creek at Brumley Gap. Va.</t>
  </si>
  <si>
    <t>Lick Creek near Chatham Hill. Va.</t>
  </si>
  <si>
    <t>Cove Creek near Shelleys. Va.</t>
  </si>
  <si>
    <t>Linville Creek at Broadway. Va.</t>
  </si>
  <si>
    <t>Cedar Creek near Meadowview. Va.</t>
  </si>
  <si>
    <t>North Fork Holston River near Saltville. Va.</t>
  </si>
  <si>
    <t>South Fork Holston River at Riverside near Chilhowie. Va</t>
  </si>
  <si>
    <t>South Fork South Branch Potomac River at Brandywine. W.Va.</t>
  </si>
  <si>
    <t>Bluestone River at Falls Mills. Va.</t>
  </si>
  <si>
    <t>Bullpasture River at Williamsville. Va.</t>
  </si>
  <si>
    <t>Town Creek near OldTown. Md.</t>
  </si>
  <si>
    <t>Reed Creek at Grahams Forge. Va.</t>
  </si>
  <si>
    <t>Middle Fork Holston River at Seven Mile Ford. Va.</t>
  </si>
  <si>
    <t>Wills Creek near Cumberland. Md.</t>
  </si>
  <si>
    <t>Passage Creek near Buckton. Va.</t>
  </si>
  <si>
    <t>Little Cacapon River near Levels. W.Va.</t>
  </si>
  <si>
    <t>South Branch Potomac River at Franklin. W.Va.</t>
  </si>
  <si>
    <t>SMITH CREEK NEAR NEW MARKET, VA</t>
  </si>
  <si>
    <t>South Fork Roanoke River near Shawsville. Va.</t>
  </si>
  <si>
    <t>Anthony Creek near Anthony. W.Va.</t>
  </si>
  <si>
    <t>South River at Harriston. Va.</t>
  </si>
  <si>
    <t>Jackson River near BacoVa.</t>
  </si>
  <si>
    <t>Potts Creek near Covington. Va.</t>
  </si>
  <si>
    <t>Dunlap Creek near Covington. Va.</t>
  </si>
  <si>
    <t>Christians Creek near Fisherville. Va.</t>
  </si>
  <si>
    <t>Back Creek near Jones Springs. W.Va.</t>
  </si>
  <si>
    <t>North Fork Shenandoah River at Cootes Store. Va.</t>
  </si>
  <si>
    <t>King et al., 2004; Mueller et al., 2005</t>
  </si>
  <si>
    <t>Thompson Creek near Clayton, ID</t>
  </si>
  <si>
    <t>Dollar Creek near Warm Lake near Cascade, ID</t>
  </si>
  <si>
    <t>Squaw Creek below Bruno Creek near Clayton, ID</t>
  </si>
  <si>
    <t>Blackmare Creek near Poverty Flat near Cascade, ID</t>
  </si>
  <si>
    <t>Valley Creek at Stanley, ID</t>
  </si>
  <si>
    <t>SOUTH FORK PAYETTE RIVER AT LOWMAN, ID</t>
  </si>
  <si>
    <t>JOHNSON CREEK AT YELLOW PINE ID</t>
  </si>
  <si>
    <t>Boise River near Twin Springs, ID</t>
  </si>
  <si>
    <t>Middle Fork Salmon River at Middle Fork Lodge near Yellow Pine, ID</t>
  </si>
  <si>
    <t>South Fork Salmon River near Krassel Ranger Station, ID</t>
  </si>
  <si>
    <t>Salmon River below Yankee Fork near Clayton, ID</t>
  </si>
  <si>
    <t>Salmon River near Shoup, ID</t>
  </si>
  <si>
    <t>SELWAY RIVER NEAR LOWELL, ID</t>
  </si>
  <si>
    <t>Lochsa River near Lowell, ID</t>
  </si>
  <si>
    <t>North Fork Clearwater River near Canyon Ranger Station, ID</t>
  </si>
  <si>
    <t>Krstolic and Chaplin, 2007</t>
  </si>
  <si>
    <t>Collins Run Tributary near Providence Forge, VA</t>
  </si>
  <si>
    <t>Baily Branch Tributary at Spring Grove, VA</t>
  </si>
  <si>
    <t>Aylett Creek at Aylett, VA</t>
  </si>
  <si>
    <t>Lawlor, 2004</t>
  </si>
  <si>
    <t>Marshall Creek near Missoula</t>
  </si>
  <si>
    <t>Cayuse Creek near Trego</t>
  </si>
  <si>
    <t>Richards Creek near Libby MT</t>
  </si>
  <si>
    <t>East Fork Timber Creek near Haugan</t>
  </si>
  <si>
    <t>Hayes Creek near Missoula</t>
  </si>
  <si>
    <t>Shaughnessy Creek near Libby</t>
  </si>
  <si>
    <t>Zulu Creek near Yaak</t>
  </si>
  <si>
    <t>Mill Creek above Bassoo Creek near Niarada</t>
  </si>
  <si>
    <t>Deer Creek near Seely Lake</t>
  </si>
  <si>
    <t>Burke Gulch</t>
  </si>
  <si>
    <t>Blacktail Creek near Yaak</t>
  </si>
  <si>
    <t>Dry Creek near Superior</t>
  </si>
  <si>
    <t>White Pine Creek near Trout Creek</t>
  </si>
  <si>
    <t>Kootenai Creek near Stevensville</t>
  </si>
  <si>
    <t>NEVADA CR AB RESERVOIR, NR HELMVILLE, MT</t>
  </si>
  <si>
    <t>Deep Creek near Fortine MT</t>
  </si>
  <si>
    <t>Valley Creek near Arlee</t>
  </si>
  <si>
    <t>South Crow Creek near Ronan</t>
  </si>
  <si>
    <t>Revais Creek below West Fork near Dixon</t>
  </si>
  <si>
    <t>Flower Creek near Libby</t>
  </si>
  <si>
    <t>Boulder Creek at Maxville</t>
  </si>
  <si>
    <t>Wolf Creek near Libby</t>
  </si>
  <si>
    <t>Lolo Creek above Sleeman Creek near Lolo</t>
  </si>
  <si>
    <t>Eightmile Creek near Florence</t>
  </si>
  <si>
    <t>Skalkaho Creek near Hamilton</t>
  </si>
  <si>
    <t>Granite Creek near Libby</t>
  </si>
  <si>
    <t>Trapper Creek near Conner</t>
  </si>
  <si>
    <t>Monture Creek at Lolo National Forest boundary near Ovando</t>
  </si>
  <si>
    <t>Middle Fork Rock Creek near Philipsburg</t>
  </si>
  <si>
    <t>West Twin Creek near Bonner</t>
  </si>
  <si>
    <t>Racetrack Creek below Granite Creek near Anaconda</t>
  </si>
  <si>
    <t>Basin Creek near Yaak</t>
  </si>
  <si>
    <t>Mission Creek above reservoir near St. Ignatius</t>
  </si>
  <si>
    <t>Clearwater River near Clearwater</t>
  </si>
  <si>
    <t>North Fork Lost Creek near Swan Lake</t>
  </si>
  <si>
    <t>Flint Creek at Maxville</t>
  </si>
  <si>
    <t>Big Creek at Big Creek Ranger Station near Columbia Falls</t>
  </si>
  <si>
    <t>LITTLE BLACKFOOT RIVER NEAR GARRISON MT</t>
  </si>
  <si>
    <t>Lawlor, 2004; Li et al., 2015</t>
  </si>
  <si>
    <t>Big Knife Creek</t>
  </si>
  <si>
    <t>Basin Creek</t>
  </si>
  <si>
    <t>Lisle and Hilton, 1999; Seidl and Dietrich, 1992</t>
  </si>
  <si>
    <t>ELDER C NR BRANSCOMB CA</t>
  </si>
  <si>
    <t>Lotspeich, 2009</t>
  </si>
  <si>
    <t>South Anna River tributary no. 6 near Ashland, VA</t>
  </si>
  <si>
    <t>Buffalo River tributary near Amherst, VA</t>
  </si>
  <si>
    <t>North Holiday Creek near Toga, VA</t>
  </si>
  <si>
    <t>Falls Creek tributary near Victoria, VA</t>
  </si>
  <si>
    <t>Contrary Creek near Mineral, VA</t>
  </si>
  <si>
    <t>S F QUANTICO CREEK NEAR INDEPENDENT HILL, VA</t>
  </si>
  <si>
    <t>North Meherrin River near Keysville, VA</t>
  </si>
  <si>
    <t>Smith River at Smith River Church near Woolwine, VA</t>
  </si>
  <si>
    <t>Aquia Creek near Garrisonville, VA</t>
  </si>
  <si>
    <t>Sandy River near Danville, VA</t>
  </si>
  <si>
    <t>North Fork Rivanna River near Earlysville, VA</t>
  </si>
  <si>
    <t>McCandless and Everett, 2002</t>
  </si>
  <si>
    <t>Baisman Run at Broadmoor, Md.</t>
  </si>
  <si>
    <t>Basin Run at Liberty Grove, Md.</t>
  </si>
  <si>
    <t>Long Green Creek at Glen Arm</t>
  </si>
  <si>
    <t>Beaver Run near Finksburg</t>
  </si>
  <si>
    <t>Morgan Run at Louisville</t>
  </si>
  <si>
    <t>Jones Falls at Sorrento</t>
  </si>
  <si>
    <t>Northeast Creek at Leslie</t>
  </si>
  <si>
    <t>PATUXENT RIVER NEAR UNITY, MD</t>
  </si>
  <si>
    <t>Piney Creek at Taneytown</t>
  </si>
  <si>
    <t>Winters Run near Benson</t>
  </si>
  <si>
    <t>Deer Creek at Rocks, Md.</t>
  </si>
  <si>
    <t>Seneca Creek at Dawsonville</t>
  </si>
  <si>
    <t>Big Pipe Creek at Bruceville</t>
  </si>
  <si>
    <t>McCandless and Everett, 2002; Li et al., 2015</t>
  </si>
  <si>
    <t>Slade Run near Glyndon, Md.</t>
  </si>
  <si>
    <t>Cranberry Branch near Westminster, Md.</t>
  </si>
  <si>
    <t>Western Run at Western Run</t>
  </si>
  <si>
    <t>Big Elk Creek at Elk Mills, Md.</t>
  </si>
  <si>
    <t>Bennett Creek at Park Mills, Md.</t>
  </si>
  <si>
    <t>McCandless, 2003</t>
  </si>
  <si>
    <t>Toliver Run Trib. near Hoyes Run</t>
  </si>
  <si>
    <t>Youghiogheny River Trib. Near Friendsville</t>
  </si>
  <si>
    <t>Savage River near Frostburg</t>
  </si>
  <si>
    <t>Bear Creek at Forest Park</t>
  </si>
  <si>
    <t>Ditch Run near Hancock, Md.</t>
  </si>
  <si>
    <t>Crabtree Creek near Swanton</t>
  </si>
  <si>
    <t>Evitts Creek near Centerville</t>
  </si>
  <si>
    <t>Big Piney Run near Salisbury</t>
  </si>
  <si>
    <t>Bear Creek at Friendsville</t>
  </si>
  <si>
    <t>Savage River near Barton</t>
  </si>
  <si>
    <t>Casselman River at Grantsville</t>
  </si>
  <si>
    <t>SIDELING HILL CREEK NEAR BELLEGROVE, MD</t>
  </si>
  <si>
    <t>Sideling Hill Creek near Bellegrove</t>
  </si>
  <si>
    <t>NB Potomac River at Steyer</t>
  </si>
  <si>
    <t>McCandless, 2003; Li et al., 2015</t>
  </si>
  <si>
    <t>Sawpit Run near Oldtown, Md.</t>
  </si>
  <si>
    <t>Messinger, 2009</t>
  </si>
  <si>
    <t>Buck Run at Leopold, WV</t>
  </si>
  <si>
    <t>Payne Branch near Oakvale, WV</t>
  </si>
  <si>
    <t>Sand Run near Buckhannon, WV</t>
  </si>
  <si>
    <t>Camp Creek near Camp Creek, WV</t>
  </si>
  <si>
    <t>Second Creek near Second Creek, WV</t>
  </si>
  <si>
    <t>Panther Creek near Panther, WV</t>
  </si>
  <si>
    <t>KINGS CREEK AT WEIRTON, WV</t>
  </si>
  <si>
    <t>East Fork Twelvepole Creek near Dunlow, WV</t>
  </si>
  <si>
    <t>Cranberry River near Richwood, WV</t>
  </si>
  <si>
    <t>Rock Creek near Danville, WV</t>
  </si>
  <si>
    <t>LITTLE KANAWHA RIVER NR WILDCAT, WV</t>
  </si>
  <si>
    <t>Middle Fork at Audra, WV</t>
  </si>
  <si>
    <t>Anthony Creek near Anthony, WV</t>
  </si>
  <si>
    <t>Anglins Creek near Nallen, WV</t>
  </si>
  <si>
    <t>Williams River at Dyer, WV</t>
  </si>
  <si>
    <t>Big Sandy Creek near Rockville, WV</t>
  </si>
  <si>
    <t>Blackwater River at Davis, WV</t>
  </si>
  <si>
    <t>West Fork Little Kanawha River near Rocksdale, WV</t>
  </si>
  <si>
    <t>Minear and Wright, 2013</t>
  </si>
  <si>
    <t>MERCED R A HAPPY ISLES BRIDGE NR YOSEMITE CA</t>
  </si>
  <si>
    <t>Mistak and Stille, 2008</t>
  </si>
  <si>
    <t>Iron River at Caspian MI</t>
  </si>
  <si>
    <t>Brule River near Florence WI</t>
  </si>
  <si>
    <t>Peshekee River near Champion MI</t>
  </si>
  <si>
    <t>Mulvihill et al., 2005</t>
  </si>
  <si>
    <t>Butternut Creek near Jamesville</t>
  </si>
  <si>
    <t>Cuthrie Run near Big Flats</t>
  </si>
  <si>
    <t>Ball Creek at Stow</t>
  </si>
  <si>
    <t>Big Creek near Howard</t>
  </si>
  <si>
    <t>East Branch Allen Creek at Pittsford</t>
  </si>
  <si>
    <t>OATKA CREEK AT GARBUTT NY</t>
  </si>
  <si>
    <t>Catatonk Creek Northwest of Owego</t>
  </si>
  <si>
    <t>Mulvihill et al., 2006</t>
  </si>
  <si>
    <t>IRONDEQUOIT CR ABOVE BLOSSOM RD NEAR ROCHESTER NY</t>
  </si>
  <si>
    <t>Mulvihill et al., 2009</t>
  </si>
  <si>
    <t>Sage Brook near South New Berlin, NY</t>
  </si>
  <si>
    <t>Cold Spring Brook at China, NY</t>
  </si>
  <si>
    <t>Tributary to Mill Creek Tributary near Lowville, NY</t>
  </si>
  <si>
    <t>Stony Brook Tributary at South Dansville, NY</t>
  </si>
  <si>
    <t>Shackham Brook near Truxton, NY</t>
  </si>
  <si>
    <t>Little Elk Creek at Westford, NY</t>
  </si>
  <si>
    <t>Valley Brook near Morehouseville, NY</t>
  </si>
  <si>
    <t>Merrill Creek Tributary near Texas Valley, NY</t>
  </si>
  <si>
    <t>North Branch of Foulertons Brook at Roseland, NJ</t>
  </si>
  <si>
    <t>Buck Creek near Inlet, NY</t>
  </si>
  <si>
    <t>Albright Creek at East Homer, NY</t>
  </si>
  <si>
    <t>BISCUIT BK ABOVE PIGEON BK AT FROST VALLEY NY</t>
  </si>
  <si>
    <t>Biscuit Brook above Pigeon Brook at Frost Valley, NY</t>
  </si>
  <si>
    <t>Horse Pound Brook near Lake Carmel, NY</t>
  </si>
  <si>
    <t>North Creek near Ephratah, NY</t>
  </si>
  <si>
    <t>Mink Creek at Richfield Springs, NY</t>
  </si>
  <si>
    <t>Valatie Kill near Nassau, NY</t>
  </si>
  <si>
    <t>Bushnellsville, Creek at Shandaken, NY</t>
  </si>
  <si>
    <t>BUSHNELLSVILLE CR AT SHANDAKEN NY</t>
  </si>
  <si>
    <t>Fivemile Creek near Kanona, NY</t>
  </si>
  <si>
    <t>Stony Brook near Dover Plains, NY</t>
  </si>
  <si>
    <t>Manor Kill at West Conesville near Gilboa, NY</t>
  </si>
  <si>
    <t>Tremper Kill near Andes, NY</t>
  </si>
  <si>
    <t>East Branch Neversink River at Denning</t>
  </si>
  <si>
    <t>Hopkinton Brook at Hopkinton, NY</t>
  </si>
  <si>
    <t>Hunter Brook south of Yorktown, NY</t>
  </si>
  <si>
    <t>Platte Kill near Duraven, NY</t>
  </si>
  <si>
    <t>Northrup Creek at North Greece, NY</t>
  </si>
  <si>
    <t>Chestnut Creek at Grahamsville, NY</t>
  </si>
  <si>
    <t>Little Tonawanda Creek at Linden, NY</t>
  </si>
  <si>
    <t>Mahwah River near Suffern, NY</t>
  </si>
  <si>
    <t>Catherine Creek at Montour Falls, NY</t>
  </si>
  <si>
    <t>Trout Creek near Trout Creek, NY</t>
  </si>
  <si>
    <t>Cayuga Inlet neat Ithaca, NY</t>
  </si>
  <si>
    <t>Kisco River below Mount Kisco, NY</t>
  </si>
  <si>
    <t>Conewango Creek at Waterboro, NY</t>
  </si>
  <si>
    <t>Ramapo River at Ramap, NY</t>
  </si>
  <si>
    <t>Steele Creek at Ilion, NY</t>
  </si>
  <si>
    <t>Roeliff Jansen Kill near Hillsdale, NY</t>
  </si>
  <si>
    <t>Flint Creek at Phelps, NY</t>
  </si>
  <si>
    <t>Irondequoit Creek at Railroad Mills near Fischers, NY</t>
  </si>
  <si>
    <t>Plum Brook near Grantville, NY</t>
  </si>
  <si>
    <t>Cayuga Creek near Lancaster, NY</t>
  </si>
  <si>
    <t>Butternut Creek at Morris, NY</t>
  </si>
  <si>
    <t>Little Hoosic River at Petersburg, NY</t>
  </si>
  <si>
    <t>NEVERSINK RIVER NEAR CLARYVILLE NY</t>
  </si>
  <si>
    <t>ESOPUS CREEK AT ALLABEN NY</t>
  </si>
  <si>
    <t>Esopus Creek at Allaben, NY</t>
  </si>
  <si>
    <t>Independence River at Donnattsburg, NY</t>
  </si>
  <si>
    <t>West Branch Delaware River at Walton, NY</t>
  </si>
  <si>
    <t>Cazenovia Creek at Ebenezer, NY</t>
  </si>
  <si>
    <t>East Branch of Delaware River at Margaretville, NY</t>
  </si>
  <si>
    <t>East Branch Au Sable River at Au Sable Forks, NY</t>
  </si>
  <si>
    <t>Fishkill Creek at Hopewell Junction, NY</t>
  </si>
  <si>
    <t>Bouquet River at Willsboro, NY</t>
  </si>
  <si>
    <t>SANDY CREEK NEAR ADAMS NY</t>
  </si>
  <si>
    <t>Schoharie Creek at Prattsville, NY</t>
  </si>
  <si>
    <t>KINDERHOOK CREEK AT ROSSMAN NY</t>
  </si>
  <si>
    <t>Otselic River near Upper Lisle, NY</t>
  </si>
  <si>
    <t>Tenmile River near Gaylordsville, CT</t>
  </si>
  <si>
    <t>Esopus Creek at Cold Brook, NY</t>
  </si>
  <si>
    <t>Tonawanda Creek at Rapids, NY</t>
  </si>
  <si>
    <t>West Branch Au Sable River near Lake Placid, NY</t>
  </si>
  <si>
    <t>Batten Kill below Mill at Battenville, NY</t>
  </si>
  <si>
    <t>Moose River at McKeever, NY</t>
  </si>
  <si>
    <t>O'Connor et al., 2014</t>
  </si>
  <si>
    <t>WILSON RIVER NEAR TILLAMOOK, OR</t>
  </si>
  <si>
    <t>Park, 2015 PhD thesis; slope from Lidar - open topography</t>
  </si>
  <si>
    <t>RUSSIAN R NR GUERNEVILLE CA</t>
  </si>
  <si>
    <t>Phillips and Scatena, 2012; Phillips and Jerolmack, 2014</t>
  </si>
  <si>
    <t>RIO MAMEYES NR SABANA, PR</t>
  </si>
  <si>
    <t>Pugh and Redman, 2019</t>
  </si>
  <si>
    <t>ALUM FORK SALINE RIVER NEAR REFORM, AR</t>
  </si>
  <si>
    <t>Pugh and Redman, 2019; estimated discharge from USGS data</t>
  </si>
  <si>
    <t>KIAMICHI RIVER NEAR BIG CEDAR, OK</t>
  </si>
  <si>
    <t>Rachol and Boley-Morse, 2009</t>
  </si>
  <si>
    <t>West Branch Stony Creek near Washington, MI</t>
  </si>
  <si>
    <t>South Branch Hog Creek near Allen, MI</t>
  </si>
  <si>
    <t>North Branch Clinton River at 33 Mile Road n</t>
  </si>
  <si>
    <t>Stony Creek near Romeo, MI</t>
  </si>
  <si>
    <t>Augusta Creek near Augusta, MI</t>
  </si>
  <si>
    <t>Sashabaw Creek near Drayton Plains, MI</t>
  </si>
  <si>
    <t>Black River near Garnet, MI</t>
  </si>
  <si>
    <t>St. Joseph River at Burlington, MI</t>
  </si>
  <si>
    <t>South Branch Au Sable River near Luzerne, MI</t>
  </si>
  <si>
    <t>Sturgeon River near Wolverine, MI</t>
  </si>
  <si>
    <t>Coldwater River near Hodunk, MI</t>
  </si>
  <si>
    <t>Pigeon River at Afton, MI</t>
  </si>
  <si>
    <t>South Branch Flint River near Columbiaville,</t>
  </si>
  <si>
    <t>East Branch Pine River near Tustin, MI</t>
  </si>
  <si>
    <t>Middle Branch Ontonagon River near Paulding,</t>
  </si>
  <si>
    <t>Looking Glass River near Eagle, MI</t>
  </si>
  <si>
    <t>Pine River at High School Bridge near Hoxeyv</t>
  </si>
  <si>
    <t>Cass River near Cass City, MI</t>
  </si>
  <si>
    <t>Belle River at Memphis, MI</t>
  </si>
  <si>
    <t>Thornapple River near Hastings, MI</t>
  </si>
  <si>
    <t>Mill Creek near Avoca, MI</t>
  </si>
  <si>
    <t>North Branch Clinton River near Meade, MI</t>
  </si>
  <si>
    <t>Sherwood and Huitger, 2005</t>
  </si>
  <si>
    <t>Blake Run near Reily</t>
  </si>
  <si>
    <t>Dry Run near Bangs</t>
  </si>
  <si>
    <t>Big Four Hollow Creek near Lake Hope, OH</t>
  </si>
  <si>
    <t>Etna Creek</t>
  </si>
  <si>
    <t>Mill Creek near Chauncy, OH</t>
  </si>
  <si>
    <t>Gallman Creek near Monticello</t>
  </si>
  <si>
    <t>Wood Run near Woodsfield</t>
  </si>
  <si>
    <t>Hayden Run</t>
  </si>
  <si>
    <t>Wayne Creek at Waynesville</t>
  </si>
  <si>
    <t>Higgins Run near Higginsport</t>
  </si>
  <si>
    <t>North Fork at Bath Center</t>
  </si>
  <si>
    <t>Walnut Creek near Boughtonville</t>
  </si>
  <si>
    <t>No Name Creek at No Name</t>
  </si>
  <si>
    <t>Sandy Run near Lake Hope</t>
  </si>
  <si>
    <t>Hinkley Creek at Charlestown</t>
  </si>
  <si>
    <t>Bull Creek</t>
  </si>
  <si>
    <t>Unamed Trib to lost creek near Farmer, OH</t>
  </si>
  <si>
    <t>Keith Fork at Keith</t>
  </si>
  <si>
    <t>Salt Creek at Tarlton, OH</t>
  </si>
  <si>
    <t>North Fork Massie Creek at Cedarville, OH</t>
  </si>
  <si>
    <t>Mill Creek near Berlin Center, OH</t>
  </si>
  <si>
    <t>Trail Run</t>
  </si>
  <si>
    <t>Skull Fork near Londonderry</t>
  </si>
  <si>
    <t>Little Mill Creek near Coshocton</t>
  </si>
  <si>
    <t>Price Creek near Brennersville</t>
  </si>
  <si>
    <t>Chagrin River at Fullertown</t>
  </si>
  <si>
    <t>Crooked Creek at Alma</t>
  </si>
  <si>
    <t>West Branch Mahoning River near Ravenna</t>
  </si>
  <si>
    <t>Yellow Creek at Botzum</t>
  </si>
  <si>
    <t>Beaver Creek near Springfield, OH</t>
  </si>
  <si>
    <t>Big Creek at McClure</t>
  </si>
  <si>
    <t>Sandusky River near Bucyrus</t>
  </si>
  <si>
    <t>Old Woman Creek at Berlin Road near Huron, OH</t>
  </si>
  <si>
    <t>GREENVILLE CREEK NEAR BRADFORD OH</t>
  </si>
  <si>
    <t>Eagle Creek at Phalanx Station</t>
  </si>
  <si>
    <t>Yellow Creek near Hammondsville</t>
  </si>
  <si>
    <t>Grand River near Painesville</t>
  </si>
  <si>
    <t>Salt Creek</t>
  </si>
  <si>
    <t>Clear Creek near Rockbridge</t>
  </si>
  <si>
    <t>Shade River near Chester, OH</t>
  </si>
  <si>
    <t>Licking River near Newark, OH</t>
  </si>
  <si>
    <t>Ohio Brush Creek near West Union</t>
  </si>
  <si>
    <t>Sherwood and Huitger, 2005; Li et al., 2015</t>
  </si>
  <si>
    <t>Neff Run</t>
  </si>
  <si>
    <t>Big 4 Hollow Creek</t>
  </si>
  <si>
    <t>Sandusky Creek</t>
  </si>
  <si>
    <t>Tar Hollow Creek</t>
  </si>
  <si>
    <t>Mad River 1</t>
  </si>
  <si>
    <t>Bokengehalas Creek</t>
  </si>
  <si>
    <t>UT to Lost Creek</t>
  </si>
  <si>
    <t>N Fork Massie Cr</t>
  </si>
  <si>
    <t>Beech Creek</t>
  </si>
  <si>
    <t>Beaver Creek</t>
  </si>
  <si>
    <t>Torizzo and pitlick, 2004</t>
  </si>
  <si>
    <t>Williams Fork downstream Leal, CO</t>
  </si>
  <si>
    <t>Rock Creek, CO</t>
  </si>
  <si>
    <t>Williams Fork above Darling Creek, near Leal, CO</t>
  </si>
  <si>
    <t>South Clear Creek, CO</t>
  </si>
  <si>
    <t>Torizzo and Pitlick, 2004</t>
  </si>
  <si>
    <t>LEAVENWORTH CREEK AT MOUTH NEAR GEORGETOWN, CO</t>
  </si>
  <si>
    <t>South Fork Williams Fork, CO</t>
  </si>
  <si>
    <t>North Saint Vrain, CO</t>
  </si>
  <si>
    <t>Halfmoon Creek – Gage site, CO</t>
  </si>
  <si>
    <t>Clear Creek, CO</t>
  </si>
  <si>
    <t>Colorado River, CO</t>
  </si>
  <si>
    <t>Westergard et al., 2005</t>
  </si>
  <si>
    <t>Little Delaware River</t>
  </si>
  <si>
    <t>Tioughnioga River</t>
  </si>
  <si>
    <t>Whiting and Moog, 2001</t>
  </si>
  <si>
    <t>Elk Springs Creek, ID</t>
  </si>
  <si>
    <t>Browns Creek A, OR</t>
  </si>
  <si>
    <t>Toms Creek A, ID</t>
  </si>
  <si>
    <t>Black Sands Creek, MT</t>
  </si>
  <si>
    <t>Browns Creek B, OR</t>
  </si>
  <si>
    <t>Mill Creek, ID</t>
  </si>
  <si>
    <t>Reservation Spring, OR</t>
  </si>
  <si>
    <t>Buffalo River A, ID</t>
  </si>
  <si>
    <t>Deer Creek, OR</t>
  </si>
  <si>
    <t>Buffalo River D, ID</t>
  </si>
  <si>
    <t>Buffalo River B, ID</t>
  </si>
  <si>
    <t>Lucky Dog Creek B, ID</t>
  </si>
  <si>
    <t>Tyler Creek, ID</t>
  </si>
  <si>
    <t>Moose Creek, ID</t>
  </si>
  <si>
    <t>Buffalo River C, ID</t>
  </si>
  <si>
    <t>Snow Creek A, OR</t>
  </si>
  <si>
    <t>Big Springs, ID</t>
  </si>
  <si>
    <t>Spring Creek B, OR</t>
  </si>
  <si>
    <t>Williams, 1978</t>
  </si>
  <si>
    <t>Keystone Gulch near Dillon, CO</t>
  </si>
  <si>
    <t>Rio Grande del Rancho near Talpa, NM</t>
  </si>
  <si>
    <t>Rio Chiquito near Talpa, NM</t>
  </si>
  <si>
    <t>Rock Creek near Dillion, CO</t>
  </si>
  <si>
    <t>Rio Fernando de Taos near Taos, NM</t>
  </si>
  <si>
    <t>SAN FRANCISCO R. NR. GLENWOOD, N.M.</t>
  </si>
  <si>
    <t>Rock Creek near Toponas, CO</t>
  </si>
  <si>
    <t>Pine Creek near Escalante UT</t>
  </si>
  <si>
    <t>Sout Fork Cache la Poudre River nr Rustic, CO</t>
  </si>
  <si>
    <t>Luckiamute River near Hoskins, OR</t>
  </si>
  <si>
    <t>Winberry Creek near Lowell, OR</t>
  </si>
  <si>
    <t>White River near Soldier Summit, UT</t>
  </si>
  <si>
    <t>TOMICHI CREEK AT GUNNISON, CO</t>
  </si>
  <si>
    <t>Thomas Creek near Scio, OR</t>
  </si>
  <si>
    <t>GILA RIVER NEAR REDROCK, NEW MEXICO</t>
  </si>
  <si>
    <t>MUDDY CREEK NEAR SHOSHONI, WY</t>
  </si>
  <si>
    <t>Fall Creek near Lowell, OR</t>
  </si>
  <si>
    <t>Embudo Creek at Dixon, NM</t>
  </si>
  <si>
    <t>Jemez River near Jemez, NM</t>
  </si>
  <si>
    <t>Elk River at Clark, CO</t>
  </si>
  <si>
    <t>Huntington Creek near Huntington, UT</t>
  </si>
  <si>
    <t>Row River above Pitcher Creek near  Dorena, OR</t>
  </si>
  <si>
    <t>Nestucca River near Beaver, OR</t>
  </si>
  <si>
    <t>Cocolamus Creek near Millerstown, PA</t>
  </si>
  <si>
    <t>Tygart River nr Daily, WV</t>
  </si>
  <si>
    <t>Blacks Fork near Little America, WY</t>
  </si>
  <si>
    <t>Towanda Creek near Monroeton PA.</t>
  </si>
  <si>
    <t>Coast Fork Williamette River at London, OR</t>
  </si>
  <si>
    <t>PATTERSON CREEK NEAR HEADSVILLE, WV</t>
  </si>
  <si>
    <t>South Chickamauga Creek, GA</t>
  </si>
  <si>
    <t>Elk River near Prospect TN</t>
  </si>
  <si>
    <t>GREEN RIVER AT MUNFORDVILLE, KY</t>
  </si>
  <si>
    <t>Discharge (m^3/s)</t>
  </si>
  <si>
    <t>Discharge (m^3/yr)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</si>
</sst>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 (Body)"/>
    </font>
    <font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0" fillId="0" borderId="0" xfId="0" applyNumberFormat="1"/>
    <xf numFmtId="0" fontId="3" fillId="0" borderId="0" xfId="0" applyFont="1"/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3" fillId="0" borderId="0" xfId="0" applyNumberFormat="1" applyFont="1"/>
    <xf numFmtId="2" fontId="7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/>
    <xf numFmtId="0" fontId="6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5741-355E-0B42-8071-04F06FDE5570}">
  <dimension ref="A1:U608"/>
  <sheetViews>
    <sheetView tabSelected="1" zoomScale="120" zoomScaleNormal="120" workbookViewId="0">
      <pane ySplit="1" topLeftCell="A588" activePane="bottomLeft" state="frozen"/>
      <selection pane="bottomLeft" activeCell="B9" sqref="B9"/>
    </sheetView>
  </sheetViews>
  <sheetFormatPr baseColWidth="10" defaultRowHeight="16" x14ac:dyDescent="0.2"/>
  <cols>
    <col min="1" max="1" width="19.83203125" bestFit="1" customWidth="1"/>
    <col min="2" max="2" width="32.1640625" style="18" customWidth="1"/>
    <col min="3" max="3" width="39" style="13" customWidth="1"/>
    <col min="4" max="4" width="19.1640625" bestFit="1" customWidth="1"/>
    <col min="5" max="5" width="20.1640625" bestFit="1" customWidth="1"/>
    <col min="6" max="6" width="22.5" bestFit="1" customWidth="1"/>
    <col min="7" max="7" width="21" bestFit="1" customWidth="1"/>
    <col min="8" max="8" width="10.5" bestFit="1" customWidth="1"/>
    <col min="9" max="9" width="10.5" customWidth="1"/>
    <col min="10" max="11" width="11" bestFit="1" customWidth="1"/>
    <col min="12" max="12" width="9.1640625" bestFit="1" customWidth="1"/>
    <col min="13" max="13" width="18.6640625" bestFit="1" customWidth="1"/>
    <col min="14" max="14" width="27" bestFit="1" customWidth="1"/>
    <col min="15" max="15" width="10.1640625" bestFit="1" customWidth="1"/>
    <col min="16" max="16" width="12.1640625" bestFit="1" customWidth="1"/>
    <col min="17" max="17" width="46.83203125" bestFit="1" customWidth="1"/>
    <col min="18" max="18" width="49.83203125" bestFit="1" customWidth="1"/>
    <col min="19" max="19" width="46.83203125" bestFit="1" customWidth="1"/>
    <col min="20" max="20" width="50.83203125" bestFit="1" customWidth="1"/>
    <col min="21" max="21" width="20" bestFit="1" customWidth="1"/>
  </cols>
  <sheetData>
    <row r="1" spans="1:21" s="1" customFormat="1" ht="20" x14ac:dyDescent="0.25">
      <c r="A1" s="1" t="s">
        <v>1</v>
      </c>
      <c r="B1" s="16" t="s">
        <v>0</v>
      </c>
      <c r="C1" s="11" t="s">
        <v>41</v>
      </c>
      <c r="D1" s="1" t="s">
        <v>676</v>
      </c>
      <c r="E1" s="1" t="s">
        <v>677</v>
      </c>
      <c r="F1" s="1" t="s">
        <v>2</v>
      </c>
      <c r="G1" s="1" t="s">
        <v>3</v>
      </c>
      <c r="H1" s="1" t="s">
        <v>4</v>
      </c>
      <c r="I1" s="1" t="s">
        <v>13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14</v>
      </c>
      <c r="P1" s="1" t="s">
        <v>10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11</v>
      </c>
    </row>
    <row r="2" spans="1:21" ht="34" x14ac:dyDescent="0.2">
      <c r="A2" t="s">
        <v>15</v>
      </c>
      <c r="B2" s="18" t="s">
        <v>324</v>
      </c>
      <c r="C2" s="13" t="s">
        <v>325</v>
      </c>
      <c r="D2" s="3">
        <v>0.55217850854400008</v>
      </c>
      <c r="E2">
        <f>D2*31500000</f>
        <v>17393623.019136004</v>
      </c>
      <c r="F2" s="6">
        <v>0.72519719999999999</v>
      </c>
      <c r="G2">
        <f>F2*1000000</f>
        <v>725197.2</v>
      </c>
      <c r="H2">
        <f>I2 * 1000</f>
        <v>2</v>
      </c>
      <c r="I2">
        <v>2E-3</v>
      </c>
      <c r="J2" s="3">
        <v>2.3469600000000002</v>
      </c>
      <c r="K2" s="3">
        <v>0.24</v>
      </c>
      <c r="L2">
        <v>4.8999999999999998E-3</v>
      </c>
      <c r="M2">
        <v>4.9500000000000002E-2</v>
      </c>
      <c r="N2">
        <f>0.15 * L2^(0.25)</f>
        <v>3.968626966596886E-2</v>
      </c>
      <c r="O2">
        <f>1000*9.81*K2*L2</f>
        <v>11.53656</v>
      </c>
      <c r="P2">
        <f>O2/(1650*9.81*I2)</f>
        <v>0.35636363636363638</v>
      </c>
      <c r="Q2">
        <f>3.97 * (SQRT(1.65)) * (SQRT(9.81)) * ((P2-M2)^(3/2)) * ((I2)^(3/2)) * J2</f>
        <v>5.6994874886668082E-4</v>
      </c>
      <c r="R2">
        <f>3.97 * (SQRT(1.65)) * (SQRT(9.81)) * ((P2-N2)^(3/2)) * ((I2)^(3/2)) * J2</f>
        <v>5.9750728032904703E-4</v>
      </c>
      <c r="S2">
        <f>Q2 * 31500000</f>
        <v>17953.385589300447</v>
      </c>
      <c r="T2">
        <f>R2 * 31500000</f>
        <v>18821.479330364982</v>
      </c>
    </row>
    <row r="3" spans="1:21" ht="17" x14ac:dyDescent="0.2">
      <c r="A3" t="s">
        <v>15</v>
      </c>
      <c r="B3" s="18" t="s">
        <v>404</v>
      </c>
      <c r="C3" s="13" t="s">
        <v>405</v>
      </c>
      <c r="D3" s="3">
        <v>0.7</v>
      </c>
      <c r="E3">
        <f>D3*31500000</f>
        <v>22050000</v>
      </c>
      <c r="F3" s="6">
        <v>1.2949949999999999</v>
      </c>
      <c r="G3">
        <f>F3*1000000</f>
        <v>1294995</v>
      </c>
      <c r="H3">
        <f>I3 * 1000</f>
        <v>2</v>
      </c>
      <c r="I3">
        <v>2E-3</v>
      </c>
      <c r="J3" s="3">
        <v>2</v>
      </c>
      <c r="K3" s="3">
        <v>0.2</v>
      </c>
      <c r="L3">
        <v>2.3E-2</v>
      </c>
      <c r="M3">
        <v>4.9500000000000002E-2</v>
      </c>
      <c r="N3">
        <f>0.15 * L3^(0.25)</f>
        <v>5.841484357441349E-2</v>
      </c>
      <c r="O3">
        <f>1000*9.81*K3*L3</f>
        <v>45.125999999999998</v>
      </c>
      <c r="P3">
        <f>O3/(1650*9.81*I3)</f>
        <v>1.393939393939394</v>
      </c>
      <c r="Q3">
        <f>3.97 * (SQRT(1.65)) * (SQRT(9.81)) * ((P3-M3)^(3/2)) * ((I3)^(3/2)) * J3</f>
        <v>4.4540369529679344E-3</v>
      </c>
      <c r="R3">
        <f>3.97 * (SQRT(1.65)) * (SQRT(9.81)) * ((P3-N3)^(3/2)) * ((I3)^(3/2)) * J3</f>
        <v>4.4098090614736324E-3</v>
      </c>
      <c r="S3">
        <f>Q3 * 31500000</f>
        <v>140302.16401848994</v>
      </c>
      <c r="T3">
        <f>R3 * 31500000</f>
        <v>138908.98543641943</v>
      </c>
    </row>
    <row r="4" spans="1:21" ht="17" x14ac:dyDescent="0.2">
      <c r="A4" t="s">
        <v>15</v>
      </c>
      <c r="B4" s="18" t="s">
        <v>532</v>
      </c>
      <c r="C4" s="13" t="s">
        <v>553</v>
      </c>
      <c r="D4" s="3">
        <v>22.058823495168003</v>
      </c>
      <c r="E4">
        <f>D4*31500000</f>
        <v>694852940.09779215</v>
      </c>
      <c r="F4" s="6">
        <v>437.70830999999998</v>
      </c>
      <c r="G4">
        <f>F4*1000000</f>
        <v>437708310</v>
      </c>
      <c r="H4">
        <f>I4 * 1000</f>
        <v>2</v>
      </c>
      <c r="I4">
        <v>2E-3</v>
      </c>
      <c r="J4" s="3">
        <v>21.336000000000002</v>
      </c>
      <c r="K4" s="3">
        <v>1.55</v>
      </c>
      <c r="L4">
        <v>2.2000000000000001E-4</v>
      </c>
      <c r="M4">
        <v>4.9500000000000002E-2</v>
      </c>
      <c r="N4">
        <f>0.15 * L4^(0.25)</f>
        <v>1.8268249284463599E-2</v>
      </c>
      <c r="O4">
        <f>1000*9.81*K4*L4</f>
        <v>3.3452100000000002</v>
      </c>
      <c r="P4">
        <f>O4/(1650*9.81*I4)</f>
        <v>0.10333333333333335</v>
      </c>
      <c r="Q4">
        <f>3.97 * (SQRT(1.65)) * (SQRT(9.81)) * ((P4-M4)^(3/2)) * ((I4)^(3/2)) * J4</f>
        <v>3.8071666428323087E-4</v>
      </c>
      <c r="R4">
        <f>3.97 * (SQRT(1.65)) * (SQRT(9.81)) * ((P4-N4)^(3/2)) * ((I4)^(3/2)) * J4</f>
        <v>7.5622665652515123E-4</v>
      </c>
      <c r="S4">
        <f>Q4 * 31500000</f>
        <v>11992.574924921773</v>
      </c>
      <c r="T4">
        <f>R4 * 31500000</f>
        <v>23821.139680542263</v>
      </c>
    </row>
    <row r="5" spans="1:21" ht="34" x14ac:dyDescent="0.2">
      <c r="A5" t="s">
        <v>15</v>
      </c>
      <c r="B5" s="18" t="s">
        <v>456</v>
      </c>
      <c r="C5" s="13" t="s">
        <v>519</v>
      </c>
      <c r="D5" s="3">
        <v>87.782224435200007</v>
      </c>
      <c r="E5">
        <f>D5*31500000</f>
        <v>2765140069.7088003</v>
      </c>
      <c r="F5" s="6">
        <v>300.43883999999997</v>
      </c>
      <c r="G5">
        <f>F5*1000000</f>
        <v>300438840</v>
      </c>
      <c r="H5">
        <f>I5 * 1000</f>
        <v>2.032</v>
      </c>
      <c r="I5">
        <v>2.032E-3</v>
      </c>
      <c r="J5" s="3">
        <v>35.56</v>
      </c>
      <c r="K5" s="3">
        <v>2.12</v>
      </c>
      <c r="L5">
        <v>1E-3</v>
      </c>
      <c r="M5">
        <v>4.9500000000000002E-2</v>
      </c>
      <c r="N5">
        <f>0.15 * L5^(0.25)</f>
        <v>2.6674191150583844E-2</v>
      </c>
      <c r="O5">
        <f>1000*9.81*K5*L5</f>
        <v>20.7972</v>
      </c>
      <c r="P5">
        <f>O5/(1650*9.81*I5)</f>
        <v>0.63230732522071098</v>
      </c>
      <c r="Q5">
        <f>3.97 * (SQRT(1.65)) * (SQRT(9.81)) * ((P5-M5)^(3/2)) * ((I5)^(3/2)) * J5</f>
        <v>2.314737741676906E-2</v>
      </c>
      <c r="R5">
        <f>3.97 * (SQRT(1.65)) * (SQRT(9.81)) * ((P5-N5)^(3/2)) * ((I5)^(3/2)) * J5</f>
        <v>2.4520466663385407E-2</v>
      </c>
      <c r="S5">
        <f>Q5 * 31500000</f>
        <v>729142.38862822542</v>
      </c>
      <c r="T5">
        <f>R5 * 31500000</f>
        <v>772394.69989664026</v>
      </c>
    </row>
    <row r="6" spans="1:21" ht="34" x14ac:dyDescent="0.2">
      <c r="A6" t="s">
        <v>15</v>
      </c>
      <c r="B6" s="17" t="s">
        <v>175</v>
      </c>
      <c r="C6" s="12" t="s">
        <v>179</v>
      </c>
      <c r="D6" s="3">
        <v>0.63</v>
      </c>
      <c r="E6">
        <f>D6*31500000</f>
        <v>19845000</v>
      </c>
      <c r="F6" s="8">
        <v>266.76896999999997</v>
      </c>
      <c r="G6">
        <f>F6*1000000</f>
        <v>266768969.99999997</v>
      </c>
      <c r="H6">
        <f>I6 * 1000</f>
        <v>2.11</v>
      </c>
      <c r="I6">
        <v>2.1099999999999999E-3</v>
      </c>
      <c r="J6" s="3">
        <v>15.8</v>
      </c>
      <c r="K6" s="3">
        <v>0.79</v>
      </c>
      <c r="L6">
        <v>5.9999999999999995E-4</v>
      </c>
      <c r="M6">
        <v>4.9500000000000002E-2</v>
      </c>
      <c r="N6">
        <f>0.15 * L6^(0.25)</f>
        <v>2.3476268701099305E-2</v>
      </c>
      <c r="O6">
        <f>1000*9.81*K6*L6</f>
        <v>4.64994</v>
      </c>
      <c r="P6">
        <f>O6/(1650*9.81*I6)</f>
        <v>0.13614821197759586</v>
      </c>
      <c r="Q6">
        <f>3.97 * (SQRT(1.65)) * (SQRT(9.81)) * ((P6-M6)^(3/2)) * ((I6)^(3/2)) * J6</f>
        <v>6.238600280318717E-4</v>
      </c>
      <c r="R6">
        <f>3.97 * (SQRT(1.65)) * (SQRT(9.81)) * ((P6-N6)^(3/2)) * ((I6)^(3/2)) * J6</f>
        <v>9.2506325321326758E-4</v>
      </c>
      <c r="S6">
        <f>Q6 * 31500000</f>
        <v>19651.590883003959</v>
      </c>
      <c r="T6">
        <f>R6 * 31500000</f>
        <v>29139.492476217929</v>
      </c>
    </row>
    <row r="7" spans="1:21" ht="17" x14ac:dyDescent="0.2">
      <c r="A7" t="s">
        <v>15</v>
      </c>
      <c r="B7" s="17" t="s">
        <v>175</v>
      </c>
      <c r="C7" s="12" t="s">
        <v>181</v>
      </c>
      <c r="D7" s="3">
        <v>0.68</v>
      </c>
      <c r="E7">
        <f>D7*31500000</f>
        <v>21420000</v>
      </c>
      <c r="F7" s="8">
        <v>125.35551599999998</v>
      </c>
      <c r="G7">
        <f>F7*1000000</f>
        <v>125355515.99999999</v>
      </c>
      <c r="H7">
        <f>I7 * 1000</f>
        <v>2.15</v>
      </c>
      <c r="I7">
        <v>2.15E-3</v>
      </c>
      <c r="J7" s="3">
        <v>10.1</v>
      </c>
      <c r="K7" s="3">
        <v>0.91</v>
      </c>
      <c r="L7">
        <v>4.8999999999999998E-3</v>
      </c>
      <c r="M7">
        <v>4.9500000000000002E-2</v>
      </c>
      <c r="N7">
        <f>0.15 * L7^(0.25)</f>
        <v>3.968626966596886E-2</v>
      </c>
      <c r="O7">
        <f>1000*9.81*K7*L7</f>
        <v>43.742789999999999</v>
      </c>
      <c r="P7">
        <f>O7/(1650*9.81*I7)</f>
        <v>1.2569415081042987</v>
      </c>
      <c r="Q7">
        <f>3.97 * (SQRT(1.65)) * (SQRT(9.81)) * ((P7-M7)^(3/2)) * ((I7)^(3/2)) * J7</f>
        <v>2.1337581769849862E-2</v>
      </c>
      <c r="R7">
        <f>3.97 * (SQRT(1.65)) * (SQRT(9.81)) * ((P7-N7)^(3/2)) * ((I7)^(3/2)) * J7</f>
        <v>2.1598248044944215E-2</v>
      </c>
      <c r="S7">
        <f>Q7 * 31500000</f>
        <v>672133.82575027063</v>
      </c>
      <c r="T7">
        <f>R7 * 31500000</f>
        <v>680344.81341574283</v>
      </c>
    </row>
    <row r="8" spans="1:21" ht="17" x14ac:dyDescent="0.2">
      <c r="A8" t="s">
        <v>15</v>
      </c>
      <c r="B8" s="18" t="s">
        <v>643</v>
      </c>
      <c r="C8" s="13" t="s">
        <v>655</v>
      </c>
      <c r="D8" s="3">
        <v>12.2</v>
      </c>
      <c r="E8">
        <f>D8*31500000</f>
        <v>384300000</v>
      </c>
      <c r="F8" s="6">
        <v>194</v>
      </c>
      <c r="G8">
        <f>F8*1000000</f>
        <v>194000000</v>
      </c>
      <c r="H8">
        <f>I8 * 1000</f>
        <v>2.7</v>
      </c>
      <c r="I8">
        <v>2.7000000000000001E-3</v>
      </c>
      <c r="J8" s="3">
        <v>13.7</v>
      </c>
      <c r="K8" s="3">
        <v>0.7</v>
      </c>
      <c r="L8">
        <v>2.5000000000000001E-3</v>
      </c>
      <c r="M8">
        <v>4.9500000000000002E-2</v>
      </c>
      <c r="N8">
        <f>0.15 * L8^(0.25)</f>
        <v>3.3541019662496847E-2</v>
      </c>
      <c r="O8">
        <f>1000*9.81*K8*L8</f>
        <v>17.1675</v>
      </c>
      <c r="P8">
        <f>O8/(1650*9.81*I8)</f>
        <v>0.39281705948372614</v>
      </c>
      <c r="Q8">
        <f>3.97 * (SQRT(1.65)) * (SQRT(9.81)) * ((P8-M8)^(3/2)) * ((I8)^(3/2)) * J8</f>
        <v>6.1755589561656426E-3</v>
      </c>
      <c r="R8">
        <f>3.97 * (SQRT(1.65)) * (SQRT(9.81)) * ((P8-N8)^(3/2)) * ((I8)^(3/2)) * J8</f>
        <v>6.6111281934472816E-3</v>
      </c>
      <c r="S8">
        <f>Q8 * 31500000</f>
        <v>194530.10711921775</v>
      </c>
      <c r="T8">
        <f>R8 * 31500000</f>
        <v>208250.53809358936</v>
      </c>
    </row>
    <row r="9" spans="1:21" ht="17" x14ac:dyDescent="0.2">
      <c r="A9" t="s">
        <v>15</v>
      </c>
      <c r="B9" s="18" t="s">
        <v>384</v>
      </c>
      <c r="C9" s="13" t="s">
        <v>396</v>
      </c>
      <c r="D9" s="3">
        <v>72.5</v>
      </c>
      <c r="E9">
        <f>D9*31500000</f>
        <v>2283750000</v>
      </c>
      <c r="F9" s="6">
        <v>261.58898999999997</v>
      </c>
      <c r="G9">
        <f>F9*1000000</f>
        <v>261588989.99999997</v>
      </c>
      <c r="H9">
        <f>I9 * 1000</f>
        <v>2.83</v>
      </c>
      <c r="I9">
        <v>2.8300000000000001E-3</v>
      </c>
      <c r="J9" s="3">
        <v>20.399999999999999</v>
      </c>
      <c r="K9" s="3">
        <v>1.8</v>
      </c>
      <c r="L9">
        <v>1.4E-3</v>
      </c>
      <c r="M9">
        <v>4.9500000000000002E-2</v>
      </c>
      <c r="N9">
        <f>0.15 * L9^(0.25)</f>
        <v>2.9015046304015038E-2</v>
      </c>
      <c r="O9">
        <f>1000*9.81*K9*L9</f>
        <v>24.7212</v>
      </c>
      <c r="P9">
        <f>O9/(1650*9.81*I9)</f>
        <v>0.53967234179248313</v>
      </c>
      <c r="Q9">
        <f>3.97 * (SQRT(1.65)) * (SQRT(9.81)) * ((P9-M9)^(3/2)) * ((I9)^(3/2)) * J9</f>
        <v>1.6834491658266591E-2</v>
      </c>
      <c r="R9">
        <f>3.97 * (SQRT(1.65)) * (SQRT(9.81)) * ((P9-N9)^(3/2)) * ((I9)^(3/2)) * J9</f>
        <v>1.7900745351026443E-2</v>
      </c>
      <c r="S9">
        <f>Q9 * 31500000</f>
        <v>530286.48723539757</v>
      </c>
      <c r="T9">
        <f>R9 * 31500000</f>
        <v>563873.478557333</v>
      </c>
    </row>
    <row r="10" spans="1:21" ht="34" x14ac:dyDescent="0.2">
      <c r="A10" t="s">
        <v>15</v>
      </c>
      <c r="B10" s="17" t="s">
        <v>175</v>
      </c>
      <c r="C10" s="12" t="s">
        <v>176</v>
      </c>
      <c r="D10" s="3">
        <v>0.19</v>
      </c>
      <c r="E10">
        <f>D10*31500000</f>
        <v>5985000</v>
      </c>
      <c r="F10" s="8">
        <v>22.299813899999997</v>
      </c>
      <c r="G10">
        <f>F10*1000000</f>
        <v>22299813.899999995</v>
      </c>
      <c r="H10">
        <f>I10 * 1000</f>
        <v>2.9099999999999997</v>
      </c>
      <c r="I10">
        <v>2.9099999999999998E-3</v>
      </c>
      <c r="J10" s="3">
        <v>4.8</v>
      </c>
      <c r="K10" s="3">
        <v>0.46</v>
      </c>
      <c r="L10">
        <v>2.5399999999999999E-2</v>
      </c>
      <c r="M10">
        <v>4.9500000000000002E-2</v>
      </c>
      <c r="N10">
        <f>0.15 * L10^(0.25)</f>
        <v>5.9882467604170889E-2</v>
      </c>
      <c r="O10">
        <f>1000*9.81*K10*L10</f>
        <v>114.62004</v>
      </c>
      <c r="P10">
        <f>O10/(1650*9.81*I10)</f>
        <v>2.4334062272206602</v>
      </c>
      <c r="Q10">
        <f>3.97 * (SQRT(1.65)) * (SQRT(9.81)) * ((P10-M10)^(3/2)) * ((I10)^(3/2)) * J10</f>
        <v>4.4297728350069322E-2</v>
      </c>
      <c r="R10">
        <f>3.97 * (SQRT(1.65)) * (SQRT(9.81)) * ((P10-N10)^(3/2)) * ((I10)^(3/2)) * J10</f>
        <v>4.4008653262438253E-2</v>
      </c>
      <c r="S10">
        <f>Q10 * 31500000</f>
        <v>1395378.4430271836</v>
      </c>
      <c r="T10">
        <f>R10 * 31500000</f>
        <v>1386272.577766805</v>
      </c>
    </row>
    <row r="11" spans="1:21" ht="17" x14ac:dyDescent="0.2">
      <c r="A11" t="s">
        <v>15</v>
      </c>
      <c r="B11" s="18" t="s">
        <v>532</v>
      </c>
      <c r="C11" s="13" t="s">
        <v>549</v>
      </c>
      <c r="D11" s="3">
        <v>24.947141847552004</v>
      </c>
      <c r="E11">
        <f>D11*31500000</f>
        <v>785834968.19788814</v>
      </c>
      <c r="F11" s="6">
        <v>634.54755</v>
      </c>
      <c r="G11">
        <f>F11*1000000</f>
        <v>634547550</v>
      </c>
      <c r="H11">
        <f>I11 * 1000</f>
        <v>3</v>
      </c>
      <c r="I11">
        <v>3.0000000000000001E-3</v>
      </c>
      <c r="J11" s="3">
        <v>19.629120000000004</v>
      </c>
      <c r="K11" s="3">
        <v>1.02</v>
      </c>
      <c r="L11">
        <v>2.5899999999999999E-3</v>
      </c>
      <c r="M11">
        <v>4.9500000000000002E-2</v>
      </c>
      <c r="N11">
        <f>0.15 * L11^(0.25)</f>
        <v>3.3838897122984858E-2</v>
      </c>
      <c r="O11">
        <f>1000*9.81*K11*L11</f>
        <v>25.916058</v>
      </c>
      <c r="P11">
        <f>O11/(1650*9.81*I11)</f>
        <v>0.53369696969696967</v>
      </c>
      <c r="Q11">
        <f>3.97 * (SQRT(1.65)) * (SQRT(9.81)) * ((P11-M11)^(3/2)) * ((I11)^(3/2)) * J11</f>
        <v>1.7357325001663666E-2</v>
      </c>
      <c r="R11">
        <f>3.97 * (SQRT(1.65)) * (SQRT(9.81)) * ((P11-N11)^(3/2)) * ((I11)^(3/2)) * J11</f>
        <v>1.8206218896661075E-2</v>
      </c>
      <c r="S11">
        <f>Q11 * 31500000</f>
        <v>546755.73755240545</v>
      </c>
      <c r="T11">
        <f>R11 * 31500000</f>
        <v>573495.89524482389</v>
      </c>
    </row>
    <row r="12" spans="1:21" ht="17" x14ac:dyDescent="0.2">
      <c r="A12" t="s">
        <v>15</v>
      </c>
      <c r="B12" s="18" t="s">
        <v>624</v>
      </c>
      <c r="C12" s="13" t="s">
        <v>641</v>
      </c>
      <c r="D12" s="3">
        <v>20.5</v>
      </c>
      <c r="E12">
        <f>D12*31500000</f>
        <v>645750000</v>
      </c>
      <c r="F12" s="6">
        <v>0.15</v>
      </c>
      <c r="G12">
        <f>F12*1000000</f>
        <v>150000</v>
      </c>
      <c r="H12">
        <f>I12 * 1000</f>
        <v>3</v>
      </c>
      <c r="I12">
        <v>3.0000000000000001E-3</v>
      </c>
      <c r="J12" s="3">
        <v>68.400000000000006</v>
      </c>
      <c r="K12" s="3">
        <v>0.7</v>
      </c>
      <c r="L12">
        <v>9.7999999999999997E-4</v>
      </c>
      <c r="M12">
        <v>4.9500000000000002E-2</v>
      </c>
      <c r="N12">
        <f>0.15 * L12^(0.25)</f>
        <v>2.6539808079796539E-2</v>
      </c>
      <c r="O12">
        <f>1000*9.81*K12*L12</f>
        <v>6.72966</v>
      </c>
      <c r="P12">
        <f>O12/(1650*9.81*I12)</f>
        <v>0.13858585858585859</v>
      </c>
      <c r="Q12">
        <f>3.97 * (SQRT(1.65)) * (SQRT(9.81)) * ((P12-M12)^(3/2)) * ((I12)^(3/2)) * J12</f>
        <v>4.7732933049073143E-3</v>
      </c>
      <c r="R12">
        <f>3.97 * (SQRT(1.65)) * (SQRT(9.81)) * ((P12-N12)^(3/2)) * ((I12)^(3/2)) * J12</f>
        <v>6.7328632782692188E-3</v>
      </c>
      <c r="S12">
        <f>Q12 * 31500000</f>
        <v>150358.7391045804</v>
      </c>
      <c r="T12">
        <f>R12 * 31500000</f>
        <v>212085.1932654804</v>
      </c>
    </row>
    <row r="13" spans="1:21" ht="17" x14ac:dyDescent="0.2">
      <c r="A13" t="s">
        <v>15</v>
      </c>
      <c r="B13" s="18" t="s">
        <v>161</v>
      </c>
      <c r="C13" s="13" t="s">
        <v>167</v>
      </c>
      <c r="D13" s="3">
        <v>17</v>
      </c>
      <c r="E13">
        <f>D13*31500000</f>
        <v>535500000</v>
      </c>
      <c r="F13" s="6">
        <v>40.921841999999998</v>
      </c>
      <c r="G13">
        <f>F13*1000000</f>
        <v>40921842</v>
      </c>
      <c r="H13">
        <f>I13 * 1000</f>
        <v>3.2</v>
      </c>
      <c r="I13">
        <v>3.2000000000000002E-3</v>
      </c>
      <c r="J13" s="3">
        <v>17.5</v>
      </c>
      <c r="K13" s="3">
        <v>0.9</v>
      </c>
      <c r="L13">
        <v>2E-3</v>
      </c>
      <c r="M13">
        <v>4.9500000000000002E-2</v>
      </c>
      <c r="N13">
        <f>0.15 * L13^(0.25)</f>
        <v>3.1721137903216928E-2</v>
      </c>
      <c r="O13">
        <f>1000*9.81*K13*L13</f>
        <v>17.658000000000001</v>
      </c>
      <c r="P13">
        <f>O13/(1650*9.81*I13)</f>
        <v>0.34090909090909088</v>
      </c>
      <c r="Q13">
        <f>3.97 * (SQRT(1.65)) * (SQRT(9.81)) * ((P13-M13)^(3/2)) * ((I13)^(3/2)) * J13</f>
        <v>7.9594790287195148E-3</v>
      </c>
      <c r="R13">
        <f>3.97 * (SQRT(1.65)) * (SQRT(9.81)) * ((P13-N13)^(3/2)) * ((I13)^(3/2)) * J13</f>
        <v>8.6988901131570557E-3</v>
      </c>
      <c r="S13">
        <f>Q13 * 31500000</f>
        <v>250723.58940466473</v>
      </c>
      <c r="T13">
        <f>R13 * 31500000</f>
        <v>274015.03856444726</v>
      </c>
    </row>
    <row r="14" spans="1:21" ht="17" x14ac:dyDescent="0.2">
      <c r="A14" t="s">
        <v>15</v>
      </c>
      <c r="B14" s="17" t="s">
        <v>175</v>
      </c>
      <c r="C14" s="12" t="s">
        <v>177</v>
      </c>
      <c r="D14" s="3">
        <v>0.4</v>
      </c>
      <c r="E14">
        <f>D14*31500000</f>
        <v>12600000</v>
      </c>
      <c r="F14" s="8">
        <v>82.361682000000002</v>
      </c>
      <c r="G14">
        <f>F14*1000000</f>
        <v>82361682</v>
      </c>
      <c r="H14">
        <f>I14 * 1000</f>
        <v>3.2</v>
      </c>
      <c r="I14">
        <v>3.2000000000000002E-3</v>
      </c>
      <c r="J14" s="3">
        <v>9.6</v>
      </c>
      <c r="K14" s="3">
        <v>0.49</v>
      </c>
      <c r="L14">
        <v>8.8999999999999999E-3</v>
      </c>
      <c r="M14">
        <v>4.9500000000000002E-2</v>
      </c>
      <c r="N14">
        <f>0.15 * L14^(0.25)</f>
        <v>4.6072179834610989E-2</v>
      </c>
      <c r="O14">
        <f>1000*9.81*K14*L14</f>
        <v>42.781409999999994</v>
      </c>
      <c r="P14">
        <f>O14/(1650*9.81*I14)</f>
        <v>0.82594696969696946</v>
      </c>
      <c r="Q14">
        <f>3.97 * (SQRT(1.65)) * (SQRT(9.81)) * ((P14-M14)^(3/2)) * ((I14)^(3/2)) * J14</f>
        <v>1.8990258744300888E-2</v>
      </c>
      <c r="R14">
        <f>3.97 * (SQRT(1.65)) * (SQRT(9.81)) * ((P14-N14)^(3/2)) * ((I14)^(3/2)) * J14</f>
        <v>1.911615333801962E-2</v>
      </c>
      <c r="S14">
        <f>Q14 * 31500000</f>
        <v>598193.15044547792</v>
      </c>
      <c r="T14">
        <f>R14 * 31500000</f>
        <v>602158.83014761796</v>
      </c>
    </row>
    <row r="15" spans="1:21" ht="17" x14ac:dyDescent="0.2">
      <c r="A15" t="s">
        <v>15</v>
      </c>
      <c r="B15" s="18" t="s">
        <v>643</v>
      </c>
      <c r="C15" s="13" t="s">
        <v>659</v>
      </c>
      <c r="D15" s="3">
        <v>13.2</v>
      </c>
      <c r="E15">
        <f>D15*31500000</f>
        <v>415800000</v>
      </c>
      <c r="F15" s="6">
        <v>859</v>
      </c>
      <c r="G15">
        <f>F15*1000000</f>
        <v>859000000</v>
      </c>
      <c r="H15">
        <f>I15 * 1000</f>
        <v>3.4</v>
      </c>
      <c r="I15">
        <v>3.3999999999999998E-3</v>
      </c>
      <c r="J15" s="3">
        <v>8.1999999999999993</v>
      </c>
      <c r="K15" s="3">
        <v>0.81</v>
      </c>
      <c r="L15">
        <v>3.8999999999999998E-3</v>
      </c>
      <c r="M15">
        <v>4.9500000000000002E-2</v>
      </c>
      <c r="N15">
        <f>0.15 * L15^(0.25)</f>
        <v>3.748499099159075E-2</v>
      </c>
      <c r="O15">
        <f>1000*9.81*K15*L15</f>
        <v>30.989789999999999</v>
      </c>
      <c r="P15">
        <f>O15/(1650*9.81*I15)</f>
        <v>0.56310160427807487</v>
      </c>
      <c r="Q15">
        <f>3.97 * (SQRT(1.65)) * (SQRT(9.81)) * ((P15-M15)^(3/2)) * ((I15)^(3/2)) * J15</f>
        <v>9.5573781096075817E-3</v>
      </c>
      <c r="R15">
        <f>3.97 * (SQRT(1.65)) * (SQRT(9.81)) * ((P15-N15)^(3/2)) * ((I15)^(3/2)) * J15</f>
        <v>9.8947046632182969E-3</v>
      </c>
      <c r="S15">
        <f>Q15 * 31500000</f>
        <v>301057.41045263881</v>
      </c>
      <c r="T15">
        <f>R15 * 31500000</f>
        <v>311683.19689137634</v>
      </c>
    </row>
    <row r="16" spans="1:21" ht="17" x14ac:dyDescent="0.2">
      <c r="A16" t="s">
        <v>15</v>
      </c>
      <c r="B16" s="18" t="s">
        <v>555</v>
      </c>
      <c r="C16" s="13" t="s">
        <v>578</v>
      </c>
      <c r="D16" s="3"/>
      <c r="E16">
        <f>D16*31500000</f>
        <v>0</v>
      </c>
      <c r="F16" s="6">
        <v>69.670730999999989</v>
      </c>
      <c r="G16">
        <f>F16*1000000</f>
        <v>69670730.999999985</v>
      </c>
      <c r="H16">
        <f>I16 * 1000</f>
        <v>3.47</v>
      </c>
      <c r="I16">
        <v>3.47E-3</v>
      </c>
      <c r="J16" s="3">
        <v>10.8</v>
      </c>
      <c r="K16" s="3">
        <v>1</v>
      </c>
      <c r="L16">
        <v>1E-4</v>
      </c>
      <c r="M16">
        <v>4.9500000000000002E-2</v>
      </c>
      <c r="N16">
        <f>0.15 * L16^(0.25)</f>
        <v>1.5000000000000003E-2</v>
      </c>
      <c r="O16">
        <f>1000*9.81*K16*L16</f>
        <v>0.98100000000000009</v>
      </c>
      <c r="P16">
        <f>O16/(1650*9.81*I16)</f>
        <v>1.7465723517596718E-2</v>
      </c>
      <c r="Q16" t="e">
        <f>3.97 * (SQRT(1.65)) * (SQRT(9.81)) * ((P16-M16)^(3/2)) * ((I16)^(3/2)) * J16</f>
        <v>#NUM!</v>
      </c>
      <c r="R16">
        <f>3.97 * (SQRT(1.65)) * (SQRT(9.81)) * ((P16-N16)^(3/2)) * ((I16)^(3/2)) * J16</f>
        <v>4.3171935181673021E-6</v>
      </c>
      <c r="S16" t="e">
        <f>Q16 * 31500000</f>
        <v>#NUM!</v>
      </c>
      <c r="T16">
        <f>R16 * 31500000</f>
        <v>135.99159582227003</v>
      </c>
    </row>
    <row r="17" spans="1:20" ht="17" x14ac:dyDescent="0.2">
      <c r="A17" t="s">
        <v>15</v>
      </c>
      <c r="B17" s="17" t="s">
        <v>175</v>
      </c>
      <c r="C17" s="12" t="s">
        <v>185</v>
      </c>
      <c r="D17" s="3">
        <v>1.5857434091520002</v>
      </c>
      <c r="E17">
        <f>D17*31500000</f>
        <v>49950917.388288006</v>
      </c>
      <c r="F17" s="8">
        <v>660.44745</v>
      </c>
      <c r="G17">
        <f>F17*1000000</f>
        <v>660447450</v>
      </c>
      <c r="H17">
        <f>I17 * 1000</f>
        <v>3.66</v>
      </c>
      <c r="I17">
        <v>3.6600000000000001E-3</v>
      </c>
      <c r="J17" s="3">
        <v>5.1511199999999997</v>
      </c>
      <c r="K17" s="3">
        <v>2.15</v>
      </c>
      <c r="L17">
        <v>4.8999999999999998E-3</v>
      </c>
      <c r="M17">
        <v>4.9500000000000002E-2</v>
      </c>
      <c r="N17">
        <f>0.15 * L17^(0.25)</f>
        <v>3.968626966596886E-2</v>
      </c>
      <c r="O17">
        <f>1000*9.81*K17*L17</f>
        <v>103.34835</v>
      </c>
      <c r="P17">
        <f>O17/(1650*9.81*I17)</f>
        <v>1.7444941215433019</v>
      </c>
      <c r="Q17">
        <f>3.97 * (SQRT(1.65)) * (SQRT(9.81)) * ((P17-M17)^(3/2)) * ((I17)^(3/2)) * J17</f>
        <v>4.0201529127446727E-2</v>
      </c>
      <c r="R17">
        <f>3.97 * (SQRT(1.65)) * (SQRT(9.81)) * ((P17-N17)^(3/2)) * ((I17)^(3/2)) * J17</f>
        <v>4.0551174125162154E-2</v>
      </c>
      <c r="S17">
        <f>Q17 * 31500000</f>
        <v>1266348.1675145719</v>
      </c>
      <c r="T17">
        <f>R17 * 31500000</f>
        <v>1277361.9849426078</v>
      </c>
    </row>
    <row r="18" spans="1:20" ht="17" x14ac:dyDescent="0.2">
      <c r="A18" t="s">
        <v>15</v>
      </c>
      <c r="B18" s="18" t="s">
        <v>161</v>
      </c>
      <c r="C18" s="13" t="s">
        <v>165</v>
      </c>
      <c r="D18" s="3">
        <v>33.700000000000003</v>
      </c>
      <c r="E18">
        <f>D18*31500000</f>
        <v>1061550000.0000001</v>
      </c>
      <c r="F18" s="6">
        <v>98.419619999999995</v>
      </c>
      <c r="G18">
        <f>F18*1000000</f>
        <v>98419620</v>
      </c>
      <c r="H18">
        <f>I18 * 1000</f>
        <v>3.8</v>
      </c>
      <c r="I18">
        <v>3.8E-3</v>
      </c>
      <c r="J18" s="3">
        <v>35.700000000000003</v>
      </c>
      <c r="K18" s="3">
        <v>0.8</v>
      </c>
      <c r="L18">
        <v>2E-3</v>
      </c>
      <c r="M18">
        <v>4.9500000000000002E-2</v>
      </c>
      <c r="N18">
        <f>0.15 * L18^(0.25)</f>
        <v>3.1721137903216928E-2</v>
      </c>
      <c r="O18">
        <f>1000*9.81*K18*L18</f>
        <v>15.696</v>
      </c>
      <c r="P18">
        <f>O18/(1650*9.81*I18)</f>
        <v>0.2551834130781499</v>
      </c>
      <c r="Q18">
        <f>3.97 * (SQRT(1.65)) * (SQRT(9.81)) * ((P18-M18)^(3/2)) * ((I18)^(3/2)) * J18</f>
        <v>1.2459754894413594E-2</v>
      </c>
      <c r="R18">
        <f>3.97 * (SQRT(1.65)) * (SQRT(9.81)) * ((P18-N18)^(3/2)) * ((I18)^(3/2)) * J18</f>
        <v>1.4109671995187544E-2</v>
      </c>
      <c r="S18">
        <f>Q18 * 31500000</f>
        <v>392482.2791740282</v>
      </c>
      <c r="T18">
        <f>R18 * 31500000</f>
        <v>444454.66784840764</v>
      </c>
    </row>
    <row r="19" spans="1:20" ht="17" x14ac:dyDescent="0.2">
      <c r="A19" t="s">
        <v>15</v>
      </c>
      <c r="B19" s="17" t="s">
        <v>175</v>
      </c>
      <c r="C19" s="12" t="s">
        <v>184</v>
      </c>
      <c r="D19" s="3">
        <v>2.15</v>
      </c>
      <c r="E19">
        <f>D19*31500000</f>
        <v>67725000</v>
      </c>
      <c r="F19" s="8">
        <v>458.42822999999999</v>
      </c>
      <c r="G19">
        <f>F19*1000000</f>
        <v>458428230</v>
      </c>
      <c r="H19">
        <f>I19 * 1000</f>
        <v>3.9899999999999998</v>
      </c>
      <c r="I19">
        <v>3.9899999999999996E-3</v>
      </c>
      <c r="J19" s="3">
        <v>16.8</v>
      </c>
      <c r="K19" s="3">
        <v>1.58</v>
      </c>
      <c r="L19">
        <v>2.3999999999999998E-3</v>
      </c>
      <c r="M19">
        <v>4.9500000000000002E-2</v>
      </c>
      <c r="N19">
        <f>0.15 * L19^(0.25)</f>
        <v>3.3200457591009647E-2</v>
      </c>
      <c r="O19">
        <f>1000*9.81*K19*L19</f>
        <v>37.19952</v>
      </c>
      <c r="P19">
        <f>O19/(1650*9.81*I19)</f>
        <v>0.57598541809068138</v>
      </c>
      <c r="Q19">
        <f>3.97 * (SQRT(1.65)) * (SQRT(9.81)) * ((P19-M19)^(3/2)) * ((I19)^(3/2)) * J19</f>
        <v>2.5835396347772707E-2</v>
      </c>
      <c r="R19">
        <f>3.97 * (SQRT(1.65)) * (SQRT(9.81)) * ((P19-N19)^(3/2)) * ((I19)^(3/2)) * J19</f>
        <v>2.704439786044973E-2</v>
      </c>
      <c r="S19">
        <f>Q19 * 31500000</f>
        <v>813814.98495484027</v>
      </c>
      <c r="T19">
        <f>R19 * 31500000</f>
        <v>851898.53260416654</v>
      </c>
    </row>
    <row r="20" spans="1:20" ht="17" x14ac:dyDescent="0.2">
      <c r="A20" t="s">
        <v>15</v>
      </c>
      <c r="B20" s="18" t="s">
        <v>324</v>
      </c>
      <c r="C20" s="13" t="s">
        <v>327</v>
      </c>
      <c r="D20" s="3">
        <v>4.8138639206400011</v>
      </c>
      <c r="E20">
        <f>D20*31500000</f>
        <v>151636713.50016004</v>
      </c>
      <c r="F20" s="6">
        <v>15.980238299999998</v>
      </c>
      <c r="G20">
        <f>F20*1000000</f>
        <v>15980238.299999999</v>
      </c>
      <c r="H20">
        <f>I20 * 1000</f>
        <v>4</v>
      </c>
      <c r="I20">
        <v>4.0000000000000001E-3</v>
      </c>
      <c r="J20" s="3">
        <v>5.0596800000000011</v>
      </c>
      <c r="K20" s="3">
        <v>0.57999999999999996</v>
      </c>
      <c r="L20">
        <v>1.5E-3</v>
      </c>
      <c r="M20">
        <v>4.9500000000000002E-2</v>
      </c>
      <c r="N20">
        <f>0.15 * L20^(0.25)</f>
        <v>2.9519845068981459E-2</v>
      </c>
      <c r="O20">
        <f>1000*9.81*K20*L20</f>
        <v>8.5346999999999991</v>
      </c>
      <c r="P20">
        <f>O20/(1650*9.81*I20)</f>
        <v>0.13181818181818181</v>
      </c>
      <c r="Q20">
        <f>3.97 * (SQRT(1.65)) * (SQRT(9.81)) * ((P20-M20)^(3/2)) * ((I20)^(3/2)) * J20</f>
        <v>4.8286271781324615E-4</v>
      </c>
      <c r="R20">
        <f>3.97 * (SQRT(1.65)) * (SQRT(9.81)) * ((P20-N20)^(3/2)) * ((I20)^(3/2)) * J20</f>
        <v>6.6893339740980431E-4</v>
      </c>
      <c r="S20">
        <f>Q20 * 31500000</f>
        <v>15210.175611117254</v>
      </c>
      <c r="T20">
        <f>R20 * 31500000</f>
        <v>21071.402018408837</v>
      </c>
    </row>
    <row r="21" spans="1:20" ht="17" x14ac:dyDescent="0.2">
      <c r="A21" t="s">
        <v>15</v>
      </c>
      <c r="B21" s="18" t="s">
        <v>398</v>
      </c>
      <c r="C21" s="13" t="s">
        <v>400</v>
      </c>
      <c r="D21" s="3">
        <v>4.5986558869999996</v>
      </c>
      <c r="E21">
        <f>D21*31500000</f>
        <v>144857660.44049999</v>
      </c>
      <c r="F21" s="6">
        <v>8.8059659999999997</v>
      </c>
      <c r="G21">
        <f>F21*1000000</f>
        <v>8805966</v>
      </c>
      <c r="H21">
        <f>I21 * 1000</f>
        <v>4</v>
      </c>
      <c r="I21">
        <v>4.0000000000000001E-3</v>
      </c>
      <c r="J21" s="3">
        <v>5.8247280000000003</v>
      </c>
      <c r="K21" s="3">
        <v>0.49682399999999999</v>
      </c>
      <c r="L21">
        <v>6.1000000000000004E-3</v>
      </c>
      <c r="M21">
        <v>4.9500000000000002E-2</v>
      </c>
      <c r="N21">
        <f>0.15 * L21^(0.25)</f>
        <v>4.1920235890068623E-2</v>
      </c>
      <c r="O21">
        <f>1000*9.81*K21*L21</f>
        <v>29.730444983999998</v>
      </c>
      <c r="P21">
        <f>O21/(1650*9.81*I21)</f>
        <v>0.45918581818181819</v>
      </c>
      <c r="Q21">
        <f>3.97 * (SQRT(1.65)) * (SQRT(9.81)) * ((P21-M21)^(3/2)) * ((I21)^(3/2)) * J21</f>
        <v>6.1717597964757141E-3</v>
      </c>
      <c r="R21">
        <f>3.97 * (SQRT(1.65)) * (SQRT(9.81)) * ((P21-N21)^(3/2)) * ((I21)^(3/2)) * J21</f>
        <v>6.3438289585613112E-3</v>
      </c>
      <c r="S21">
        <f>Q21 * 31500000</f>
        <v>194410.433588985</v>
      </c>
      <c r="T21">
        <f>R21 * 31500000</f>
        <v>199830.61219468131</v>
      </c>
    </row>
    <row r="22" spans="1:20" ht="17" x14ac:dyDescent="0.2">
      <c r="A22" t="s">
        <v>15</v>
      </c>
      <c r="B22" s="18" t="s">
        <v>624</v>
      </c>
      <c r="C22" s="13" t="s">
        <v>628</v>
      </c>
      <c r="D22" s="3">
        <v>0.84799999999999998</v>
      </c>
      <c r="E22">
        <f>D22*31500000</f>
        <v>26712000</v>
      </c>
      <c r="F22" s="6">
        <v>8.2000000000000003E-2</v>
      </c>
      <c r="G22">
        <f>F22*1000000</f>
        <v>82000</v>
      </c>
      <c r="H22">
        <f>I22 * 1000</f>
        <v>4</v>
      </c>
      <c r="I22">
        <v>4.0000000000000001E-3</v>
      </c>
      <c r="J22" s="3">
        <v>25.4</v>
      </c>
      <c r="K22" s="3">
        <v>0.28000000000000003</v>
      </c>
      <c r="L22">
        <v>9.2000000000000003E-4</v>
      </c>
      <c r="M22">
        <v>4.9500000000000002E-2</v>
      </c>
      <c r="N22">
        <f>0.15 * L22^(0.25)</f>
        <v>2.6123912225481074E-2</v>
      </c>
      <c r="O22">
        <f>1000*9.81*K22*L22</f>
        <v>2.5270560000000004</v>
      </c>
      <c r="P22">
        <f>O22/(1650*9.81*I22)</f>
        <v>3.903030303030304E-2</v>
      </c>
      <c r="Q22" t="e">
        <f>3.97 * (SQRT(1.65)) * (SQRT(9.81)) * ((P22-M22)^(3/2)) * ((I22)^(3/2)) * J22</f>
        <v>#NUM!</v>
      </c>
      <c r="R22">
        <f>3.97 * (SQRT(1.65)) * (SQRT(9.81)) * ((P22-N22)^(3/2)) * ((I22)^(3/2)) * J22</f>
        <v>1.5048662533650423E-4</v>
      </c>
      <c r="S22" t="e">
        <f>Q22 * 31500000</f>
        <v>#NUM!</v>
      </c>
      <c r="T22">
        <f>R22 * 31500000</f>
        <v>4740.3286980998828</v>
      </c>
    </row>
    <row r="23" spans="1:20" ht="17" x14ac:dyDescent="0.2">
      <c r="A23" t="s">
        <v>15</v>
      </c>
      <c r="B23" s="18" t="s">
        <v>555</v>
      </c>
      <c r="C23" s="13" t="s">
        <v>590</v>
      </c>
      <c r="D23" s="3">
        <v>34.546552839999997</v>
      </c>
      <c r="E23">
        <f>D23*31500000</f>
        <v>1088216414.4599998</v>
      </c>
      <c r="F23" s="6">
        <v>252.78302399999995</v>
      </c>
      <c r="G23">
        <f>F23*1000000</f>
        <v>252783023.99999994</v>
      </c>
      <c r="H23">
        <f>I23 * 1000</f>
        <v>4.1599999999999993</v>
      </c>
      <c r="I23">
        <v>4.1599999999999996E-3</v>
      </c>
      <c r="J23" s="3">
        <v>33.314639999999997</v>
      </c>
      <c r="K23" s="3">
        <v>1.389888</v>
      </c>
      <c r="L23">
        <v>5.0000000000000001E-4</v>
      </c>
      <c r="M23">
        <v>4.9500000000000002E-2</v>
      </c>
      <c r="N23">
        <f>0.15 * L23^(0.25)</f>
        <v>2.2430231718318309E-2</v>
      </c>
      <c r="O23">
        <f>1000*9.81*K23*L23</f>
        <v>6.8174006399999998</v>
      </c>
      <c r="P23">
        <f>O23/(1650*9.81*I23)</f>
        <v>0.10124475524475525</v>
      </c>
      <c r="Q23">
        <f>3.97 * (SQRT(1.65)) * (SQRT(9.81)) * ((P23-M23)^(3/2)) * ((I23)^(3/2)) * J23</f>
        <v>1.6805119640972894E-3</v>
      </c>
      <c r="R23">
        <f>3.97 * (SQRT(1.65)) * (SQRT(9.81)) * ((P23-N23)^(3/2)) * ((I23)^(3/2)) * J23</f>
        <v>3.159013520456248E-3</v>
      </c>
      <c r="S23">
        <f>Q23 * 31500000</f>
        <v>52936.126869064617</v>
      </c>
      <c r="T23">
        <f>R23 * 31500000</f>
        <v>99508.925894371816</v>
      </c>
    </row>
    <row r="24" spans="1:20" ht="17" x14ac:dyDescent="0.2">
      <c r="A24" t="s">
        <v>15</v>
      </c>
      <c r="B24" s="18" t="s">
        <v>398</v>
      </c>
      <c r="C24" s="13" t="s">
        <v>401</v>
      </c>
      <c r="D24" s="3">
        <v>43.35309213</v>
      </c>
      <c r="E24">
        <f>D24*31500000</f>
        <v>1365622402.095</v>
      </c>
      <c r="F24" s="6">
        <v>154.88140199999998</v>
      </c>
      <c r="G24">
        <f>F24*1000000</f>
        <v>154881401.99999997</v>
      </c>
      <c r="H24">
        <f>I24 * 1000</f>
        <v>4.28</v>
      </c>
      <c r="I24">
        <v>4.28E-3</v>
      </c>
      <c r="J24" s="3">
        <v>22.981919999999999</v>
      </c>
      <c r="K24" s="3">
        <v>1.267968</v>
      </c>
      <c r="L24">
        <v>2.3999999999999998E-3</v>
      </c>
      <c r="M24">
        <v>4.9500000000000002E-2</v>
      </c>
      <c r="N24">
        <f>0.15 * L24^(0.25)</f>
        <v>3.3200457591009647E-2</v>
      </c>
      <c r="O24">
        <f>1000*9.81*K24*L24</f>
        <v>29.853038591999997</v>
      </c>
      <c r="P24">
        <f>O24/(1650*9.81*I24)</f>
        <v>0.43091520815632961</v>
      </c>
      <c r="Q24">
        <f>3.97 * (SQRT(1.65)) * (SQRT(9.81)) * ((P24-M24)^(3/2)) * ((I24)^(3/2)) * J24</f>
        <v>2.4211179810087153E-2</v>
      </c>
      <c r="R24">
        <f>3.97 * (SQRT(1.65)) * (SQRT(9.81)) * ((P24-N24)^(3/2)) * ((I24)^(3/2)) * J24</f>
        <v>2.5779618871572565E-2</v>
      </c>
      <c r="S24">
        <f>Q24 * 31500000</f>
        <v>762652.16401774529</v>
      </c>
      <c r="T24">
        <f>R24 * 31500000</f>
        <v>812057.99445453577</v>
      </c>
    </row>
    <row r="25" spans="1:20" ht="17" x14ac:dyDescent="0.2">
      <c r="A25" t="s">
        <v>15</v>
      </c>
      <c r="B25" s="18" t="s">
        <v>624</v>
      </c>
      <c r="C25" s="13" t="s">
        <v>627</v>
      </c>
      <c r="D25" s="3">
        <v>0.159</v>
      </c>
      <c r="E25">
        <f>D25*31500000</f>
        <v>5008500</v>
      </c>
      <c r="F25" s="6">
        <v>0.94</v>
      </c>
      <c r="G25">
        <f>F25*1000000</f>
        <v>940000</v>
      </c>
      <c r="H25">
        <f>I25 * 1000</f>
        <v>4.5</v>
      </c>
      <c r="I25">
        <v>4.4999999999999997E-3</v>
      </c>
      <c r="J25" s="3">
        <v>6.07</v>
      </c>
      <c r="K25" s="3">
        <v>0.25</v>
      </c>
      <c r="L25">
        <v>6.0000000000000001E-3</v>
      </c>
      <c r="M25">
        <v>4.9500000000000002E-2</v>
      </c>
      <c r="N25">
        <f>0.15 * L25^(0.25)</f>
        <v>4.1747365255706111E-2</v>
      </c>
      <c r="O25">
        <f>1000*9.81*K25*L25</f>
        <v>14.715</v>
      </c>
      <c r="P25">
        <f>O25/(1650*9.81*I25)</f>
        <v>0.20202020202020204</v>
      </c>
      <c r="Q25">
        <f>3.97 * (SQRT(1.65)) * (SQRT(9.81)) * ((P25-M25)^(3/2)) * ((I25)^(3/2)) * J25</f>
        <v>1.7432733944022811E-3</v>
      </c>
      <c r="R25">
        <f>3.97 * (SQRT(1.65)) * (SQRT(9.81)) * ((P25-N25)^(3/2)) * ((I25)^(3/2)) * J25</f>
        <v>1.8778648378179035E-3</v>
      </c>
      <c r="S25">
        <f>Q25 * 31500000</f>
        <v>54913.111923671851</v>
      </c>
      <c r="T25">
        <f>R25 * 31500000</f>
        <v>59152.742391263964</v>
      </c>
    </row>
    <row r="26" spans="1:20" ht="17" x14ac:dyDescent="0.2">
      <c r="A26" t="s">
        <v>15</v>
      </c>
      <c r="B26" s="18" t="s">
        <v>16</v>
      </c>
      <c r="C26" s="13" t="s">
        <v>18</v>
      </c>
      <c r="D26" s="3">
        <v>1.3</v>
      </c>
      <c r="E26">
        <f>D26*31500000</f>
        <v>40950000</v>
      </c>
      <c r="F26" s="2">
        <v>2.4900000000000002</v>
      </c>
      <c r="G26">
        <f>F26*1000000</f>
        <v>2490000</v>
      </c>
      <c r="H26">
        <f>I26 * 1000</f>
        <v>4.5999999999999996</v>
      </c>
      <c r="I26">
        <v>4.5999999999999999E-3</v>
      </c>
      <c r="J26" s="3">
        <v>4.2</v>
      </c>
      <c r="K26" s="3">
        <v>0.4</v>
      </c>
      <c r="L26">
        <v>6.3E-3</v>
      </c>
      <c r="M26">
        <v>4.9500000000000002E-2</v>
      </c>
      <c r="N26">
        <f>0.15 * L26^(0.25)</f>
        <v>4.2259698708918866E-2</v>
      </c>
      <c r="O26">
        <f>1000*9.81*K26*L26</f>
        <v>24.7212</v>
      </c>
      <c r="P26">
        <f>O26/(1650*9.81*I26)</f>
        <v>0.33201581027667987</v>
      </c>
      <c r="Q26">
        <f>3.97 * (SQRT(1.65)) * (SQRT(9.81)) * ((P26-M26)^(3/2)) * ((I26)^(3/2)) * J26</f>
        <v>3.1428029781015486E-3</v>
      </c>
      <c r="R26">
        <f>3.97 * (SQRT(1.65)) * (SQRT(9.81)) * ((P26-N26)^(3/2)) * ((I26)^(3/2)) * J26</f>
        <v>3.2643891662154463E-3</v>
      </c>
      <c r="S26">
        <f>Q26 * 31500000</f>
        <v>98998.293810198782</v>
      </c>
      <c r="T26">
        <f>R26 * 31500000</f>
        <v>102828.25873578656</v>
      </c>
    </row>
    <row r="27" spans="1:20" ht="17" x14ac:dyDescent="0.2">
      <c r="A27" t="s">
        <v>15</v>
      </c>
      <c r="B27" s="18" t="s">
        <v>446</v>
      </c>
      <c r="C27" s="13" t="s">
        <v>451</v>
      </c>
      <c r="D27" s="3">
        <v>3.4</v>
      </c>
      <c r="E27">
        <f>D27*31500000</f>
        <v>107100000</v>
      </c>
      <c r="F27" s="6">
        <v>24.604904999999999</v>
      </c>
      <c r="G27">
        <f>F27*1000000</f>
        <v>24604905</v>
      </c>
      <c r="H27">
        <f>I27 * 1000</f>
        <v>4.8</v>
      </c>
      <c r="I27">
        <v>4.7999999999999996E-3</v>
      </c>
      <c r="J27" s="3">
        <v>7.6</v>
      </c>
      <c r="K27" s="3">
        <v>0.9</v>
      </c>
      <c r="L27">
        <v>3.0000000000000001E-3</v>
      </c>
      <c r="M27">
        <v>4.9500000000000002E-2</v>
      </c>
      <c r="N27">
        <f>0.15 * L27^(0.25)</f>
        <v>3.5105209789810736E-2</v>
      </c>
      <c r="O27">
        <f>1000*9.81*K27*L27</f>
        <v>26.487000000000002</v>
      </c>
      <c r="P27">
        <f>O27/(1650*9.81*I27)</f>
        <v>0.34090909090909094</v>
      </c>
      <c r="Q27">
        <f>3.97 * (SQRT(1.65)) * (SQRT(9.81)) * ((P27-M27)^(3/2)) * ((I27)^(3/2)) * J27</f>
        <v>6.3503414149059202E-3</v>
      </c>
      <c r="R27">
        <f>3.97 * (SQRT(1.65)) * (SQRT(9.81)) * ((P27-N27)^(3/2)) * ((I27)^(3/2)) * J27</f>
        <v>6.8266387306285328E-3</v>
      </c>
      <c r="S27">
        <f>Q27 * 31500000</f>
        <v>200035.75456953648</v>
      </c>
      <c r="T27">
        <f>R27 * 31500000</f>
        <v>215039.1200147988</v>
      </c>
    </row>
    <row r="28" spans="1:20" ht="17" x14ac:dyDescent="0.2">
      <c r="A28" t="s">
        <v>15</v>
      </c>
      <c r="B28" s="18" t="s">
        <v>555</v>
      </c>
      <c r="C28" s="13" t="s">
        <v>586</v>
      </c>
      <c r="D28" s="3"/>
      <c r="E28">
        <f>D28*31500000</f>
        <v>0</v>
      </c>
      <c r="F28" s="6">
        <v>46.878819</v>
      </c>
      <c r="G28">
        <f>F28*1000000</f>
        <v>46878819</v>
      </c>
      <c r="H28">
        <f>I28 * 1000</f>
        <v>4.8</v>
      </c>
      <c r="I28">
        <v>4.7999999999999996E-3</v>
      </c>
      <c r="J28" s="3">
        <v>13.1</v>
      </c>
      <c r="K28" s="3">
        <v>1.3</v>
      </c>
      <c r="L28">
        <v>1.6100000000000001E-3</v>
      </c>
      <c r="M28">
        <v>4.9500000000000002E-2</v>
      </c>
      <c r="N28">
        <f>0.15 * L28^(0.25)</f>
        <v>3.0046765535548903E-2</v>
      </c>
      <c r="O28">
        <f>1000*9.81*K28*L28</f>
        <v>20.532330000000002</v>
      </c>
      <c r="P28">
        <f>O28/(1650*9.81*I28)</f>
        <v>0.26426767676767682</v>
      </c>
      <c r="Q28">
        <f>3.97 * (SQRT(1.65)) * (SQRT(9.81)) * ((P28-M28)^(3/2)) * ((I28)^(3/2)) * J28</f>
        <v>6.9255379448873115E-3</v>
      </c>
      <c r="R28">
        <f>3.97 * (SQRT(1.65)) * (SQRT(9.81)) * ((P28-N28)^(3/2)) * ((I28)^(3/2)) * J28</f>
        <v>7.8874865860940942E-3</v>
      </c>
      <c r="S28">
        <f>Q28 * 31500000</f>
        <v>218154.4452639503</v>
      </c>
      <c r="T28">
        <f>R28 * 31500000</f>
        <v>248455.82746196396</v>
      </c>
    </row>
    <row r="29" spans="1:20" ht="17" x14ac:dyDescent="0.2">
      <c r="A29" t="s">
        <v>15</v>
      </c>
      <c r="B29" s="18" t="s">
        <v>328</v>
      </c>
      <c r="C29" s="13" t="s">
        <v>332</v>
      </c>
      <c r="D29" s="3">
        <v>0.2</v>
      </c>
      <c r="E29">
        <f>D29*31500000</f>
        <v>6300000</v>
      </c>
      <c r="F29" s="6">
        <v>7.0447727999999996</v>
      </c>
      <c r="G29">
        <f>F29*1000000</f>
        <v>7044772.7999999998</v>
      </c>
      <c r="H29">
        <f>I29 * 1000</f>
        <v>5</v>
      </c>
      <c r="I29">
        <v>5.0000000000000001E-3</v>
      </c>
      <c r="J29" s="3">
        <v>3</v>
      </c>
      <c r="K29" s="3">
        <v>0.2</v>
      </c>
      <c r="L29">
        <v>1.4E-2</v>
      </c>
      <c r="M29">
        <v>4.9500000000000002E-2</v>
      </c>
      <c r="N29">
        <f>0.15 * L29^(0.25)</f>
        <v>5.1596859423755886E-2</v>
      </c>
      <c r="O29">
        <f>1000*9.81*K29*L29</f>
        <v>27.468</v>
      </c>
      <c r="P29">
        <f>O29/(1650*9.81*I29)</f>
        <v>0.33939393939393936</v>
      </c>
      <c r="Q29">
        <f>3.97 * (SQRT(1.65)) * (SQRT(9.81)) * ((P29-M29)^(3/2)) * ((I29)^(3/2)) * J29</f>
        <v>2.6442465581428052E-3</v>
      </c>
      <c r="R29">
        <f>3.97 * (SQRT(1.65)) * (SQRT(9.81)) * ((P29-N29)^(3/2)) * ((I29)^(3/2)) * J29</f>
        <v>2.6156089731954385E-3</v>
      </c>
      <c r="S29">
        <f>Q29 * 31500000</f>
        <v>83293.766581498363</v>
      </c>
      <c r="T29">
        <f>R29 * 31500000</f>
        <v>82391.682655656317</v>
      </c>
    </row>
    <row r="30" spans="1:20" ht="17" x14ac:dyDescent="0.2">
      <c r="A30" t="s">
        <v>15</v>
      </c>
      <c r="B30" s="18" t="s">
        <v>532</v>
      </c>
      <c r="C30" s="13" t="s">
        <v>538</v>
      </c>
      <c r="D30" s="3">
        <v>1.9538624148480004</v>
      </c>
      <c r="E30">
        <f>D30*31500000</f>
        <v>61546666.067712009</v>
      </c>
      <c r="F30" s="6">
        <v>54.130790999999995</v>
      </c>
      <c r="G30">
        <f>F30*1000000</f>
        <v>54130790.999999993</v>
      </c>
      <c r="H30">
        <f>I30 * 1000</f>
        <v>5</v>
      </c>
      <c r="I30">
        <v>5.0000000000000001E-3</v>
      </c>
      <c r="J30" s="3">
        <v>7.3152000000000008</v>
      </c>
      <c r="K30" s="3">
        <v>0.53</v>
      </c>
      <c r="L30">
        <v>6.8999999999999997E-4</v>
      </c>
      <c r="M30">
        <v>4.9500000000000002E-2</v>
      </c>
      <c r="N30">
        <f>0.15 * L30^(0.25)</f>
        <v>2.4311039655789433E-2</v>
      </c>
      <c r="O30">
        <f>1000*9.81*K30*L30</f>
        <v>3.5875170000000001</v>
      </c>
      <c r="P30">
        <f>O30/(1650*9.81*I30)</f>
        <v>4.4327272727272729E-2</v>
      </c>
      <c r="Q30" t="e">
        <f>3.97 * (SQRT(1.65)) * (SQRT(9.81)) * ((P30-M30)^(3/2)) * ((I30)^(3/2)) * J30</f>
        <v>#NUM!</v>
      </c>
      <c r="R30">
        <f>3.97 * (SQRT(1.65)) * (SQRT(9.81)) * ((P30-N30)^(3/2)) * ((I30)^(3/2)) * J30</f>
        <v>1.1698272065300828E-4</v>
      </c>
      <c r="S30" t="e">
        <f>Q30 * 31500000</f>
        <v>#NUM!</v>
      </c>
      <c r="T30">
        <f>R30 * 31500000</f>
        <v>3684.9557005697611</v>
      </c>
    </row>
    <row r="31" spans="1:20" ht="17" x14ac:dyDescent="0.2">
      <c r="A31" t="s">
        <v>15</v>
      </c>
      <c r="B31" s="18" t="s">
        <v>624</v>
      </c>
      <c r="C31" s="13" t="s">
        <v>634</v>
      </c>
      <c r="D31" s="3">
        <v>1.95</v>
      </c>
      <c r="E31">
        <f>D31*31500000</f>
        <v>61425000</v>
      </c>
      <c r="F31" s="6">
        <v>25</v>
      </c>
      <c r="G31">
        <f>F31*1000000</f>
        <v>25000000</v>
      </c>
      <c r="H31">
        <f>I31 * 1000</f>
        <v>5</v>
      </c>
      <c r="I31">
        <v>5.0000000000000001E-3</v>
      </c>
      <c r="J31" s="3">
        <v>24.8</v>
      </c>
      <c r="K31" s="3">
        <v>0.37</v>
      </c>
      <c r="L31">
        <v>2.8400000000000001E-3</v>
      </c>
      <c r="M31">
        <v>4.9500000000000002E-2</v>
      </c>
      <c r="N31">
        <f>0.15 * L31^(0.25)</f>
        <v>3.4627476568509584E-2</v>
      </c>
      <c r="O31">
        <f>1000*9.81*K31*L31</f>
        <v>10.308348000000001</v>
      </c>
      <c r="P31">
        <f>O31/(1650*9.81*I31)</f>
        <v>0.12736969696969697</v>
      </c>
      <c r="Q31">
        <f>3.97 * (SQRT(1.65)) * (SQRT(9.81)) * ((P31-M31)^(3/2)) * ((I31)^(3/2)) * J31</f>
        <v>3.0431712816710197E-3</v>
      </c>
      <c r="R31">
        <f>3.97 * (SQRT(1.65)) * (SQRT(9.81)) * ((P31-N31)^(3/2)) * ((I31)^(3/2)) * J31</f>
        <v>3.9553953988293779E-3</v>
      </c>
      <c r="S31">
        <f>Q31 * 31500000</f>
        <v>95859.895372637126</v>
      </c>
      <c r="T31">
        <f>R31 * 31500000</f>
        <v>124594.95506312541</v>
      </c>
    </row>
    <row r="32" spans="1:20" ht="17" x14ac:dyDescent="0.2">
      <c r="A32" t="s">
        <v>15</v>
      </c>
      <c r="B32" s="18" t="s">
        <v>624</v>
      </c>
      <c r="C32" s="13" t="s">
        <v>639</v>
      </c>
      <c r="D32" s="3">
        <v>6.69</v>
      </c>
      <c r="E32">
        <f>D32*31500000</f>
        <v>210735000</v>
      </c>
      <c r="F32" s="6">
        <v>42.7</v>
      </c>
      <c r="G32">
        <f>F32*1000000</f>
        <v>42700000</v>
      </c>
      <c r="H32">
        <f>I32 * 1000</f>
        <v>5</v>
      </c>
      <c r="I32">
        <v>5.0000000000000001E-3</v>
      </c>
      <c r="J32" s="3">
        <v>34.299999999999997</v>
      </c>
      <c r="K32" s="3">
        <v>0.55000000000000004</v>
      </c>
      <c r="L32">
        <v>1.2600000000000001E-3</v>
      </c>
      <c r="M32">
        <v>4.9500000000000002E-2</v>
      </c>
      <c r="N32">
        <f>0.15 * L32^(0.25)</f>
        <v>2.8260763802814105E-2</v>
      </c>
      <c r="O32">
        <f>1000*9.81*K32*L32</f>
        <v>6.79833</v>
      </c>
      <c r="P32">
        <f>O32/(1650*9.81*I32)</f>
        <v>8.3999999999999991E-2</v>
      </c>
      <c r="Q32">
        <f>3.97 * (SQRT(1.65)) * (SQRT(9.81)) * ((P32-M32)^(3/2)) * ((I32)^(3/2)) * J32</f>
        <v>1.24120853050726E-3</v>
      </c>
      <c r="R32">
        <f>3.97 * (SQRT(1.65)) * (SQRT(9.81)) * ((P32-N32)^(3/2)) * ((I32)^(3/2)) * J32</f>
        <v>2.5489283573175547E-3</v>
      </c>
      <c r="S32">
        <f>Q32 * 31500000</f>
        <v>39098.068710978689</v>
      </c>
      <c r="T32">
        <f>R32 * 31500000</f>
        <v>80291.243255502966</v>
      </c>
    </row>
    <row r="33" spans="1:20" ht="17" x14ac:dyDescent="0.2">
      <c r="A33" t="s">
        <v>15</v>
      </c>
      <c r="B33" s="18" t="s">
        <v>624</v>
      </c>
      <c r="C33" s="13" t="s">
        <v>642</v>
      </c>
      <c r="D33" s="3">
        <v>6.77</v>
      </c>
      <c r="E33">
        <f>D33*31500000</f>
        <v>213255000</v>
      </c>
      <c r="F33" s="6">
        <v>33.799999999999997</v>
      </c>
      <c r="G33">
        <f>F33*1000000</f>
        <v>33800000</v>
      </c>
      <c r="H33">
        <f>I33 * 1000</f>
        <v>5</v>
      </c>
      <c r="I33">
        <v>5.0000000000000001E-3</v>
      </c>
      <c r="J33" s="3">
        <v>48</v>
      </c>
      <c r="K33" s="3">
        <v>0.97</v>
      </c>
      <c r="L33">
        <v>1.1E-4</v>
      </c>
      <c r="M33">
        <v>4.9500000000000002E-2</v>
      </c>
      <c r="N33">
        <f>0.15 * L33^(0.25)</f>
        <v>1.5361705336266678E-2</v>
      </c>
      <c r="O33">
        <f>1000*9.81*K33*L33</f>
        <v>1.046727</v>
      </c>
      <c r="P33">
        <f>O33/(1650*9.81*I33)</f>
        <v>1.2933333333333331E-2</v>
      </c>
      <c r="Q33" t="e">
        <f>3.97 * (SQRT(1.65)) * (SQRT(9.81)) * ((P33-M33)^(3/2)) * ((I33)^(3/2)) * J33</f>
        <v>#NUM!</v>
      </c>
      <c r="R33" t="e">
        <f>3.97 * (SQRT(1.65)) * (SQRT(9.81)) * ((P33-N33)^(3/2)) * ((I33)^(3/2)) * J33</f>
        <v>#NUM!</v>
      </c>
      <c r="S33" t="e">
        <f>Q33 * 31500000</f>
        <v>#NUM!</v>
      </c>
      <c r="T33" t="e">
        <f>R33 * 31500000</f>
        <v>#NUM!</v>
      </c>
    </row>
    <row r="34" spans="1:20" ht="17" x14ac:dyDescent="0.2">
      <c r="A34" t="s">
        <v>15</v>
      </c>
      <c r="B34" s="18" t="s">
        <v>643</v>
      </c>
      <c r="C34" s="13" t="s">
        <v>668</v>
      </c>
      <c r="D34" s="3">
        <v>116</v>
      </c>
      <c r="E34">
        <f>D34*31500000</f>
        <v>3654000000</v>
      </c>
      <c r="F34" s="6">
        <v>484</v>
      </c>
      <c r="G34">
        <f>F34*1000000</f>
        <v>484000000</v>
      </c>
      <c r="H34">
        <f>I34 * 1000</f>
        <v>5</v>
      </c>
      <c r="I34">
        <v>5.0000000000000001E-3</v>
      </c>
      <c r="J34" s="3">
        <v>32</v>
      </c>
      <c r="K34" s="3">
        <v>1.73</v>
      </c>
      <c r="L34">
        <v>1E-3</v>
      </c>
      <c r="M34">
        <v>4.9500000000000002E-2</v>
      </c>
      <c r="N34">
        <f>0.15 * L34^(0.25)</f>
        <v>2.6674191150583844E-2</v>
      </c>
      <c r="O34">
        <f>1000*9.81*K34*L34</f>
        <v>16.971299999999999</v>
      </c>
      <c r="P34">
        <f>O34/(1650*9.81*I34)</f>
        <v>0.20969696969696969</v>
      </c>
      <c r="Q34">
        <f>3.97 * (SQRT(1.65)) * (SQRT(9.81)) * ((P34-M34)^(3/2)) * ((I34)^(3/2)) * J34</f>
        <v>1.1586530585085892E-2</v>
      </c>
      <c r="R34">
        <f>3.97 * (SQRT(1.65)) * (SQRT(9.81)) * ((P34-N34)^(3/2)) * ((I34)^(3/2)) * J34</f>
        <v>1.4149128271967848E-2</v>
      </c>
      <c r="S34">
        <f>Q34 * 31500000</f>
        <v>364975.71343020559</v>
      </c>
      <c r="T34">
        <f>R34 * 31500000</f>
        <v>445697.54056698718</v>
      </c>
    </row>
    <row r="35" spans="1:20" ht="34" x14ac:dyDescent="0.2">
      <c r="A35" t="s">
        <v>15</v>
      </c>
      <c r="B35" s="18" t="s">
        <v>328</v>
      </c>
      <c r="C35" s="13" t="s">
        <v>359</v>
      </c>
      <c r="D35" s="3">
        <v>7.8</v>
      </c>
      <c r="E35">
        <f>D35*31500000</f>
        <v>245700000</v>
      </c>
      <c r="F35" s="6">
        <v>102.304605</v>
      </c>
      <c r="G35">
        <f>F35*1000000</f>
        <v>102304605</v>
      </c>
      <c r="H35">
        <f>I35 * 1000</f>
        <v>5.2</v>
      </c>
      <c r="I35">
        <v>5.1999999999999998E-3</v>
      </c>
      <c r="J35" s="3">
        <v>7.6</v>
      </c>
      <c r="K35" s="3">
        <v>0.7</v>
      </c>
      <c r="L35">
        <v>7.0000000000000001E-3</v>
      </c>
      <c r="M35">
        <v>4.9500000000000002E-2</v>
      </c>
      <c r="N35">
        <f>0.15 * L35^(0.25)</f>
        <v>4.3387614127786168E-2</v>
      </c>
      <c r="O35">
        <f>1000*9.81*K35*L35</f>
        <v>48.069000000000003</v>
      </c>
      <c r="P35">
        <f>O35/(1650*9.81*I35)</f>
        <v>0.57109557109557119</v>
      </c>
      <c r="Q35">
        <f>3.97 * (SQRT(1.65)) * (SQRT(9.81)) * ((P35-M35)^(3/2)) * ((I35)^(3/2)) * J35</f>
        <v>1.7146932292191608E-2</v>
      </c>
      <c r="R35">
        <f>3.97 * (SQRT(1.65)) * (SQRT(9.81)) * ((P35-N35)^(3/2)) * ((I35)^(3/2)) * J35</f>
        <v>1.7449221447659907E-2</v>
      </c>
      <c r="S35">
        <f>Q35 * 31500000</f>
        <v>540128.36720403563</v>
      </c>
      <c r="T35">
        <f>R35 * 31500000</f>
        <v>549650.47560128709</v>
      </c>
    </row>
    <row r="36" spans="1:20" ht="17" x14ac:dyDescent="0.2">
      <c r="A36" t="s">
        <v>15</v>
      </c>
      <c r="B36" s="18" t="s">
        <v>555</v>
      </c>
      <c r="C36" s="13" t="s">
        <v>561</v>
      </c>
      <c r="D36" s="3"/>
      <c r="E36">
        <f>D36*31500000</f>
        <v>0</v>
      </c>
      <c r="F36" s="6">
        <v>4.9209809999999994</v>
      </c>
      <c r="G36">
        <f>F36*1000000</f>
        <v>4920980.9999999991</v>
      </c>
      <c r="H36">
        <f>I36 * 1000</f>
        <v>5.23</v>
      </c>
      <c r="I36">
        <v>5.2300000000000003E-3</v>
      </c>
      <c r="J36" s="3">
        <v>5.2</v>
      </c>
      <c r="K36" s="3">
        <v>0.5</v>
      </c>
      <c r="L36">
        <v>1.98E-3</v>
      </c>
      <c r="M36">
        <v>4.9500000000000002E-2</v>
      </c>
      <c r="N36">
        <f>0.15 * L36^(0.25)</f>
        <v>3.1641535926024741E-2</v>
      </c>
      <c r="O36">
        <f>1000*9.81*K36*L36</f>
        <v>9.7119</v>
      </c>
      <c r="P36">
        <f>O36/(1650*9.81*I36)</f>
        <v>0.11472275334608031</v>
      </c>
      <c r="Q36">
        <f>3.97 * (SQRT(1.65)) * (SQRT(9.81)) * ((P36-M36)^(3/2)) * ((I36)^(3/2)) * J36</f>
        <v>5.2326483773349245E-4</v>
      </c>
      <c r="R36">
        <f>3.97 * (SQRT(1.65)) * (SQRT(9.81)) * ((P36-N36)^(3/2)) * ((I36)^(3/2)) * J36</f>
        <v>7.5227587964040235E-4</v>
      </c>
      <c r="S36">
        <f>Q36 * 31500000</f>
        <v>16482.842388605011</v>
      </c>
      <c r="T36">
        <f>R36 * 31500000</f>
        <v>23696.690208672673</v>
      </c>
    </row>
    <row r="37" spans="1:20" ht="17" x14ac:dyDescent="0.2">
      <c r="A37" t="s">
        <v>15</v>
      </c>
      <c r="B37" s="18" t="s">
        <v>157</v>
      </c>
      <c r="C37" s="14" t="s">
        <v>158</v>
      </c>
      <c r="D37" s="3">
        <v>0.34</v>
      </c>
      <c r="E37">
        <f>D37*31500000</f>
        <v>10710000</v>
      </c>
      <c r="F37" s="2">
        <v>51.02</v>
      </c>
      <c r="G37">
        <f>F37*1000000</f>
        <v>51020000</v>
      </c>
      <c r="H37">
        <f>I37 * 1000</f>
        <v>5.5</v>
      </c>
      <c r="I37">
        <v>5.4999999999999997E-3</v>
      </c>
      <c r="J37" s="3">
        <v>4.57</v>
      </c>
      <c r="K37" s="3">
        <v>0.21</v>
      </c>
      <c r="L37" s="4">
        <v>4.0000000000000001E-3</v>
      </c>
      <c r="M37">
        <v>4.9500000000000002E-2</v>
      </c>
      <c r="N37">
        <f>0.15 * L37^(0.25)</f>
        <v>3.7723002890488071E-2</v>
      </c>
      <c r="O37">
        <f>1000*9.81*K37*L37</f>
        <v>8.2403999999999993</v>
      </c>
      <c r="P37">
        <f>O37/(1650*9.81*I37)</f>
        <v>9.2561983471074388E-2</v>
      </c>
      <c r="Q37">
        <f>3.97 * (SQRT(1.65)) * (SQRT(9.81)) * ((P37-M37)^(3/2)) * ((I37)^(3/2)) * J37</f>
        <v>2.6605306210328962E-4</v>
      </c>
      <c r="R37">
        <f>3.97 * (SQRT(1.65)) * (SQRT(9.81)) * ((P37-N37)^(3/2)) * ((I37)^(3/2)) * J37</f>
        <v>3.8235016003422789E-4</v>
      </c>
      <c r="S37">
        <f>Q37 * 31500000</f>
        <v>8380.6714562536235</v>
      </c>
      <c r="T37">
        <f>R37 * 31500000</f>
        <v>12044.030041078178</v>
      </c>
    </row>
    <row r="38" spans="1:20" ht="17" x14ac:dyDescent="0.2">
      <c r="A38" t="s">
        <v>15</v>
      </c>
      <c r="B38" s="18" t="s">
        <v>555</v>
      </c>
      <c r="C38" s="13" t="s">
        <v>569</v>
      </c>
      <c r="D38" s="3">
        <v>9.4</v>
      </c>
      <c r="E38">
        <f>D38*31500000</f>
        <v>296100000</v>
      </c>
      <c r="F38" s="6">
        <v>12.924050099999999</v>
      </c>
      <c r="G38">
        <f>F38*1000000</f>
        <v>12924050.1</v>
      </c>
      <c r="H38">
        <f>I38 * 1000</f>
        <v>5.54</v>
      </c>
      <c r="I38">
        <v>5.5399999999999998E-3</v>
      </c>
      <c r="J38" s="3">
        <v>9.6</v>
      </c>
      <c r="K38" s="3">
        <v>0.8</v>
      </c>
      <c r="L38">
        <v>1.3699999999999999E-3</v>
      </c>
      <c r="M38">
        <v>4.9500000000000002E-2</v>
      </c>
      <c r="N38">
        <f>0.15 * L38^(0.25)</f>
        <v>2.8858343655682642E-2</v>
      </c>
      <c r="O38">
        <f>1000*9.81*K38*L38</f>
        <v>10.751759999999999</v>
      </c>
      <c r="P38">
        <f>O38/(1650*9.81*I38)</f>
        <v>0.11989935455639426</v>
      </c>
      <c r="Q38">
        <f>3.97 * (SQRT(1.65)) * (SQRT(9.81)) * ((P38-M38)^(3/2)) * ((I38)^(3/2)) * J38</f>
        <v>1.1810162650925527E-3</v>
      </c>
      <c r="R38">
        <f>3.97 * (SQRT(1.65)) * (SQRT(9.81)) * ((P38-N38)^(3/2)) * ((I38)^(3/2)) * J38</f>
        <v>1.7368346301610701E-3</v>
      </c>
      <c r="S38">
        <f>Q38 * 31500000</f>
        <v>37202.012350415411</v>
      </c>
      <c r="T38">
        <f>R38 * 31500000</f>
        <v>54710.29085007371</v>
      </c>
    </row>
    <row r="39" spans="1:20" ht="17" x14ac:dyDescent="0.2">
      <c r="A39" t="s">
        <v>15</v>
      </c>
      <c r="B39" s="17" t="s">
        <v>175</v>
      </c>
      <c r="C39" s="12" t="s">
        <v>182</v>
      </c>
      <c r="D39" s="3">
        <v>1.22</v>
      </c>
      <c r="E39">
        <f>D39*31500000</f>
        <v>38430000</v>
      </c>
      <c r="F39" s="8">
        <v>678.57737999999995</v>
      </c>
      <c r="G39">
        <f>F39*1000000</f>
        <v>678577380</v>
      </c>
      <c r="H39">
        <f>I39 * 1000</f>
        <v>5.63</v>
      </c>
      <c r="I39">
        <v>5.6299999999999996E-3</v>
      </c>
      <c r="J39" s="3">
        <v>14.6</v>
      </c>
      <c r="K39" s="3">
        <v>1.0900000000000001</v>
      </c>
      <c r="L39">
        <v>8.0999999999999996E-3</v>
      </c>
      <c r="M39">
        <v>4.9500000000000002E-2</v>
      </c>
      <c r="N39">
        <f>0.15 * L39^(0.25)</f>
        <v>4.5000000000000005E-2</v>
      </c>
      <c r="O39">
        <f>1000*9.81*K39*L39</f>
        <v>86.612490000000008</v>
      </c>
      <c r="P39">
        <f>O39/(1650*9.81*I39)</f>
        <v>0.95042790247053144</v>
      </c>
      <c r="Q39">
        <f>3.97 * (SQRT(1.65)) * (SQRT(9.81)) * ((P39-M39)^(3/2)) * ((I39)^(3/2)) * J39</f>
        <v>8.4239831016602609E-2</v>
      </c>
      <c r="R39">
        <f>3.97 * (SQRT(1.65)) * (SQRT(9.81)) * ((P39-N39)^(3/2)) * ((I39)^(3/2)) * J39</f>
        <v>8.4871766501487519E-2</v>
      </c>
      <c r="S39">
        <f>Q39 * 31500000</f>
        <v>2653554.6770229824</v>
      </c>
      <c r="T39">
        <f>R39 * 31500000</f>
        <v>2673460.6447968567</v>
      </c>
    </row>
    <row r="40" spans="1:20" ht="17" x14ac:dyDescent="0.2">
      <c r="A40" t="s">
        <v>15</v>
      </c>
      <c r="B40" s="18" t="s">
        <v>328</v>
      </c>
      <c r="C40" s="13" t="s">
        <v>352</v>
      </c>
      <c r="D40" s="3">
        <v>1.6</v>
      </c>
      <c r="E40">
        <f>D40*31500000</f>
        <v>50400000</v>
      </c>
      <c r="F40" s="6">
        <v>50.504804999999998</v>
      </c>
      <c r="G40">
        <f>F40*1000000</f>
        <v>50504805</v>
      </c>
      <c r="H40">
        <f>I40 * 1000</f>
        <v>5.7</v>
      </c>
      <c r="I40">
        <v>5.7000000000000002E-3</v>
      </c>
      <c r="J40" s="3">
        <v>4.3</v>
      </c>
      <c r="K40" s="3">
        <v>0.6</v>
      </c>
      <c r="L40">
        <v>0.01</v>
      </c>
      <c r="M40">
        <v>4.9500000000000002E-2</v>
      </c>
      <c r="N40">
        <f>0.15 * L40^(0.25)</f>
        <v>4.7434164902525701E-2</v>
      </c>
      <c r="O40">
        <f>1000*9.81*K40*L40</f>
        <v>58.86</v>
      </c>
      <c r="P40">
        <f>O40/(1650*9.81*I40)</f>
        <v>0.63795853269537472</v>
      </c>
      <c r="Q40">
        <f>3.97 * (SQRT(1.65)) * (SQRT(9.81)) * ((P40-M40)^(3/2)) * ((I40)^(3/2)) * J40</f>
        <v>1.3342017883825809E-2</v>
      </c>
      <c r="R40">
        <f>3.97 * (SQRT(1.65)) * (SQRT(9.81)) * ((P40-N40)^(3/2)) * ((I40)^(3/2)) * J40</f>
        <v>1.341233698842444E-2</v>
      </c>
      <c r="S40">
        <f>Q40 * 31500000</f>
        <v>420273.56334051298</v>
      </c>
      <c r="T40">
        <f>R40 * 31500000</f>
        <v>422488.61513536988</v>
      </c>
    </row>
    <row r="41" spans="1:20" ht="17" x14ac:dyDescent="0.2">
      <c r="A41" t="s">
        <v>15</v>
      </c>
      <c r="B41" s="18" t="s">
        <v>328</v>
      </c>
      <c r="C41" s="13" t="s">
        <v>338</v>
      </c>
      <c r="D41" s="3">
        <v>0.39643585228800005</v>
      </c>
      <c r="E41">
        <f>D41*31500000</f>
        <v>12487729.347072002</v>
      </c>
      <c r="F41" s="6">
        <v>16.834934999999998</v>
      </c>
      <c r="G41">
        <f>F41*1000000</f>
        <v>16834934.999999996</v>
      </c>
      <c r="H41">
        <f>I41 * 1000</f>
        <v>6</v>
      </c>
      <c r="I41">
        <v>6.0000000000000001E-3</v>
      </c>
      <c r="J41" s="3">
        <v>2.46888</v>
      </c>
      <c r="K41" s="3">
        <v>0.36576000000000003</v>
      </c>
      <c r="L41">
        <v>0.05</v>
      </c>
      <c r="M41">
        <v>4.9500000000000002E-2</v>
      </c>
      <c r="N41">
        <f>0.15 * L41^(0.25)</f>
        <v>7.0930620675238185E-2</v>
      </c>
      <c r="O41">
        <f>1000*9.81*K41*L41</f>
        <v>179.40528000000003</v>
      </c>
      <c r="P41">
        <f>O41/(1650*9.81*I41)</f>
        <v>1.8472727272727276</v>
      </c>
      <c r="Q41">
        <f>3.97 * (SQRT(1.65)) * (SQRT(9.81)) * ((P41-M41)^(3/2)) * ((I41)^(3/2)) * J41</f>
        <v>4.4176979772459463E-2</v>
      </c>
      <c r="R41">
        <f>3.97 * (SQRT(1.65)) * (SQRT(9.81)) * ((P41-N41)^(3/2)) * ((I41)^(3/2)) * J41</f>
        <v>4.3389411067447974E-2</v>
      </c>
      <c r="S41">
        <f>Q41 * 31500000</f>
        <v>1391574.8628324731</v>
      </c>
      <c r="T41">
        <f>R41 * 31500000</f>
        <v>1366766.4486246111</v>
      </c>
    </row>
    <row r="42" spans="1:20" ht="17" x14ac:dyDescent="0.2">
      <c r="A42" t="s">
        <v>15</v>
      </c>
      <c r="B42" s="18" t="s">
        <v>532</v>
      </c>
      <c r="C42" s="13" t="s">
        <v>545</v>
      </c>
      <c r="D42" s="3">
        <v>11.411689176576001</v>
      </c>
      <c r="E42">
        <f>D42*31500000</f>
        <v>359468209.06214404</v>
      </c>
      <c r="F42" s="6">
        <v>572.38779</v>
      </c>
      <c r="G42">
        <f>F42*1000000</f>
        <v>572387790</v>
      </c>
      <c r="H42">
        <f>I42 * 1000</f>
        <v>6</v>
      </c>
      <c r="I42">
        <v>6.0000000000000001E-3</v>
      </c>
      <c r="J42" s="3">
        <v>23.378160000000001</v>
      </c>
      <c r="K42" s="3">
        <v>0.78</v>
      </c>
      <c r="L42">
        <v>3.2000000000000003E-4</v>
      </c>
      <c r="M42">
        <v>4.9500000000000002E-2</v>
      </c>
      <c r="N42">
        <f>0.15 * L42^(0.25)</f>
        <v>2.0062209149292663E-2</v>
      </c>
      <c r="O42">
        <f>1000*9.81*K42*L42</f>
        <v>2.4485760000000001</v>
      </c>
      <c r="P42">
        <f>O42/(1650*9.81*I42)</f>
        <v>2.5212121212121213E-2</v>
      </c>
      <c r="Q42" t="e">
        <f>3.97 * (SQRT(1.65)) * (SQRT(9.81)) * ((P42-M42)^(3/2)) * ((I42)^(3/2)) * J42</f>
        <v>#NUM!</v>
      </c>
      <c r="R42">
        <f>3.97 * (SQRT(1.65)) * (SQRT(9.81)) * ((P42-N42)^(3/2)) * ((I42)^(3/2)) * J42</f>
        <v>6.4136300400467384E-5</v>
      </c>
      <c r="S42" t="e">
        <f>Q42 * 31500000</f>
        <v>#NUM!</v>
      </c>
      <c r="T42">
        <f>R42 * 31500000</f>
        <v>2020.2934626147226</v>
      </c>
    </row>
    <row r="43" spans="1:20" ht="17" x14ac:dyDescent="0.2">
      <c r="A43" t="s">
        <v>15</v>
      </c>
      <c r="B43" s="18" t="s">
        <v>624</v>
      </c>
      <c r="C43" s="13" t="s">
        <v>632</v>
      </c>
      <c r="D43" s="3">
        <v>0.308</v>
      </c>
      <c r="E43">
        <f>D43*31500000</f>
        <v>9702000</v>
      </c>
      <c r="F43" s="6">
        <v>0.8</v>
      </c>
      <c r="G43">
        <f>F43*1000000</f>
        <v>800000</v>
      </c>
      <c r="H43">
        <f>I43 * 1000</f>
        <v>6</v>
      </c>
      <c r="I43">
        <v>6.0000000000000001E-3</v>
      </c>
      <c r="J43" s="3">
        <v>14.7</v>
      </c>
      <c r="K43" s="3">
        <v>0.36</v>
      </c>
      <c r="L43">
        <v>2.96E-3</v>
      </c>
      <c r="M43">
        <v>4.9500000000000002E-2</v>
      </c>
      <c r="N43">
        <f>0.15 * L43^(0.25)</f>
        <v>3.4987602744203414E-2</v>
      </c>
      <c r="O43">
        <f>1000*9.81*K43*L43</f>
        <v>10.453536</v>
      </c>
      <c r="P43">
        <f>O43/(1650*9.81*I43)</f>
        <v>0.10763636363636363</v>
      </c>
      <c r="Q43">
        <f>3.97 * (SQRT(1.65)) * (SQRT(9.81)) * ((P43-M43)^(3/2)) * ((I43)^(3/2)) * J43</f>
        <v>1.529618009803446E-3</v>
      </c>
      <c r="R43">
        <f>3.97 * (SQRT(1.65)) * (SQRT(9.81)) * ((P43-N43)^(3/2)) * ((I43)^(3/2)) * J43</f>
        <v>2.1367490022806807E-3</v>
      </c>
      <c r="S43">
        <f>Q43 * 31500000</f>
        <v>48182.967308808547</v>
      </c>
      <c r="T43">
        <f>R43 * 31500000</f>
        <v>67307.59357184144</v>
      </c>
    </row>
    <row r="44" spans="1:20" ht="17" x14ac:dyDescent="0.2">
      <c r="A44" t="s">
        <v>15</v>
      </c>
      <c r="B44" s="18" t="s">
        <v>624</v>
      </c>
      <c r="C44" s="13" t="s">
        <v>638</v>
      </c>
      <c r="D44" s="3">
        <v>0.65800000000000003</v>
      </c>
      <c r="E44">
        <f>D44*31500000</f>
        <v>20727000</v>
      </c>
      <c r="F44" s="6">
        <v>39.700000000000003</v>
      </c>
      <c r="G44">
        <f>F44*1000000</f>
        <v>39700000</v>
      </c>
      <c r="H44">
        <f>I44 * 1000</f>
        <v>6</v>
      </c>
      <c r="I44">
        <v>6.0000000000000001E-3</v>
      </c>
      <c r="J44" s="3">
        <v>3.16</v>
      </c>
      <c r="K44" s="3">
        <v>0.53</v>
      </c>
      <c r="L44">
        <v>1E-3</v>
      </c>
      <c r="M44">
        <v>4.9500000000000002E-2</v>
      </c>
      <c r="N44">
        <f>0.15 * L44^(0.25)</f>
        <v>2.6674191150583844E-2</v>
      </c>
      <c r="O44">
        <f>1000*9.81*K44*L44</f>
        <v>5.1993</v>
      </c>
      <c r="P44">
        <f>O44/(1650*9.81*I44)</f>
        <v>5.3535353535353533E-2</v>
      </c>
      <c r="Q44">
        <f>3.97 * (SQRT(1.65)) * (SQRT(9.81)) * ((P44-M44)^(3/2)) * ((I44)^(3/2)) * J44</f>
        <v>6.0131678158691457E-6</v>
      </c>
      <c r="R44">
        <f>3.97 * (SQRT(1.65)) * (SQRT(9.81)) * ((P44-N44)^(3/2)) * ((I44)^(3/2)) * J44</f>
        <v>1.032685654841004E-4</v>
      </c>
      <c r="S44">
        <f>Q44 * 31500000</f>
        <v>189.41478619987808</v>
      </c>
      <c r="T44">
        <f>R44 * 31500000</f>
        <v>3252.9598127491627</v>
      </c>
    </row>
    <row r="45" spans="1:20" ht="17" x14ac:dyDescent="0.2">
      <c r="A45" t="s">
        <v>15</v>
      </c>
      <c r="B45" s="18" t="s">
        <v>16</v>
      </c>
      <c r="C45" s="13" t="s">
        <v>39</v>
      </c>
      <c r="D45" s="3">
        <v>33.4</v>
      </c>
      <c r="E45">
        <f>D45*31500000</f>
        <v>1052100000</v>
      </c>
      <c r="F45" s="2">
        <v>111.11</v>
      </c>
      <c r="G45">
        <f>F45*1000000</f>
        <v>111110000</v>
      </c>
      <c r="H45">
        <f>I45 * 1000</f>
        <v>6.2</v>
      </c>
      <c r="I45">
        <v>6.1999999999999998E-3</v>
      </c>
      <c r="J45" s="3">
        <v>26.2</v>
      </c>
      <c r="K45" s="3">
        <v>1.2</v>
      </c>
      <c r="L45">
        <v>1.6000000000000001E-3</v>
      </c>
      <c r="M45">
        <v>4.9500000000000002E-2</v>
      </c>
      <c r="N45">
        <f>0.15 * L45^(0.25)</f>
        <v>0.03</v>
      </c>
      <c r="O45">
        <f>1000*9.81*K45*L45</f>
        <v>18.8352</v>
      </c>
      <c r="P45">
        <f>O45/(1650*9.81*I45)</f>
        <v>0.18768328445747803</v>
      </c>
      <c r="Q45">
        <f>3.97 * (SQRT(1.65)) * (SQRT(9.81)) * ((P45-M45)^(3/2)) * ((I45)^(3/2)) * J45</f>
        <v>1.0493952035660607E-2</v>
      </c>
      <c r="R45">
        <f>3.97 * (SQRT(1.65)) * (SQRT(9.81)) * ((P45-N45)^(3/2)) * ((I45)^(3/2)) * J45</f>
        <v>1.279187757567064E-2</v>
      </c>
      <c r="S45">
        <f>Q45 * 31500000</f>
        <v>330559.48912330915</v>
      </c>
      <c r="T45">
        <f>R45 * 31500000</f>
        <v>402944.14363362518</v>
      </c>
    </row>
    <row r="46" spans="1:20" ht="17" x14ac:dyDescent="0.2">
      <c r="A46" t="s">
        <v>15</v>
      </c>
      <c r="B46" s="18" t="s">
        <v>643</v>
      </c>
      <c r="C46" s="13" t="s">
        <v>664</v>
      </c>
      <c r="D46" s="3">
        <v>73.599999999999994</v>
      </c>
      <c r="E46">
        <f>D46*31500000</f>
        <v>2318400000</v>
      </c>
      <c r="F46" s="6">
        <v>492</v>
      </c>
      <c r="G46">
        <f>F46*1000000</f>
        <v>492000000</v>
      </c>
      <c r="H46">
        <f>I46 * 1000</f>
        <v>6.2</v>
      </c>
      <c r="I46">
        <v>6.1999999999999998E-3</v>
      </c>
      <c r="J46" s="3">
        <v>16</v>
      </c>
      <c r="K46" s="3">
        <v>1.07</v>
      </c>
      <c r="L46">
        <v>1.35E-2</v>
      </c>
      <c r="M46">
        <v>4.9500000000000002E-2</v>
      </c>
      <c r="N46">
        <f>0.15 * L46^(0.25)</f>
        <v>5.1129871491037475E-2</v>
      </c>
      <c r="O46">
        <f>1000*9.81*K46*L46</f>
        <v>141.70545000000001</v>
      </c>
      <c r="P46">
        <f>O46/(1650*9.81*I46)</f>
        <v>1.4120234604105575</v>
      </c>
      <c r="Q46">
        <f>3.97 * (SQRT(1.65)) * (SQRT(9.81)) * ((P46-M46)^(3/2)) * ((I46)^(3/2)) * J46</f>
        <v>0.19842230151331064</v>
      </c>
      <c r="R46">
        <f>3.97 * (SQRT(1.65)) * (SQRT(9.81)) * ((P46-N46)^(3/2)) * ((I46)^(3/2)) * J46</f>
        <v>0.19806637430068519</v>
      </c>
      <c r="S46">
        <f>Q46 * 31500000</f>
        <v>6250302.4976692852</v>
      </c>
      <c r="T46">
        <f>R46 * 31500000</f>
        <v>6239090.7904715836</v>
      </c>
    </row>
    <row r="47" spans="1:20" ht="17" x14ac:dyDescent="0.2">
      <c r="A47" t="s">
        <v>15</v>
      </c>
      <c r="B47" s="18" t="s">
        <v>530</v>
      </c>
      <c r="C47" s="13" t="s">
        <v>531</v>
      </c>
      <c r="D47" s="3">
        <v>25</v>
      </c>
      <c r="E47">
        <f>D47*31500000</f>
        <v>787500000</v>
      </c>
      <c r="F47" s="6">
        <v>102.563604</v>
      </c>
      <c r="G47">
        <f>F47*1000000</f>
        <v>102563604</v>
      </c>
      <c r="H47">
        <f>I47 * 1000</f>
        <v>6.3</v>
      </c>
      <c r="I47">
        <v>6.3E-3</v>
      </c>
      <c r="J47" s="3">
        <v>42.2</v>
      </c>
      <c r="K47" s="3">
        <v>1.23</v>
      </c>
      <c r="L47">
        <v>4.0000000000000001E-3</v>
      </c>
      <c r="M47">
        <v>4.9500000000000002E-2</v>
      </c>
      <c r="N47">
        <f>0.15 * L47^(0.25)</f>
        <v>3.7723002890488071E-2</v>
      </c>
      <c r="O47">
        <f>1000*9.81*K47*L47</f>
        <v>48.2652</v>
      </c>
      <c r="P47">
        <f>O47/(1650*9.81*I47)</f>
        <v>0.47330447330447328</v>
      </c>
      <c r="Q47">
        <f>3.97 * (SQRT(1.65)) * (SQRT(9.81)) * ((P47-M47)^(3/2)) * ((I47)^(3/2)) * J47</f>
        <v>9.2990495603935588E-2</v>
      </c>
      <c r="R47">
        <f>3.97 * (SQRT(1.65)) * (SQRT(9.81)) * ((P47-N47)^(3/2)) * ((I47)^(3/2)) * J47</f>
        <v>9.689343503788625E-2</v>
      </c>
      <c r="S47">
        <f>Q47 * 31500000</f>
        <v>2929200.611523971</v>
      </c>
      <c r="T47">
        <f>R47 * 31500000</f>
        <v>3052143.2036934169</v>
      </c>
    </row>
    <row r="48" spans="1:20" ht="17" x14ac:dyDescent="0.2">
      <c r="A48" t="s">
        <v>15</v>
      </c>
      <c r="B48" s="17" t="s">
        <v>175</v>
      </c>
      <c r="C48" s="12" t="s">
        <v>180</v>
      </c>
      <c r="D48" s="3">
        <v>0.47</v>
      </c>
      <c r="E48">
        <f>D48*31500000</f>
        <v>14805000</v>
      </c>
      <c r="F48" s="8">
        <v>23.8538079</v>
      </c>
      <c r="G48">
        <f>F48*1000000</f>
        <v>23853807.899999999</v>
      </c>
      <c r="H48">
        <f>I48 * 1000</f>
        <v>6.41</v>
      </c>
      <c r="I48">
        <v>6.4099999999999999E-3</v>
      </c>
      <c r="J48" s="3">
        <v>6.5</v>
      </c>
      <c r="K48" s="3">
        <v>0.85</v>
      </c>
      <c r="L48">
        <v>1.5699999999999999E-2</v>
      </c>
      <c r="M48">
        <v>4.9500000000000002E-2</v>
      </c>
      <c r="N48">
        <f>0.15 * L48^(0.25)</f>
        <v>5.3096533967688278E-2</v>
      </c>
      <c r="O48">
        <f>1000*9.81*K48*L48</f>
        <v>130.91444999999999</v>
      </c>
      <c r="P48">
        <f>O48/(1650*9.81*I48)</f>
        <v>1.2617595612915424</v>
      </c>
      <c r="Q48">
        <f>3.97 * (SQRT(1.65)) * (SQRT(9.81)) * ((P48-M48)^(3/2)) * ((I48)^(3/2)) * J48</f>
        <v>7.1114933900826141E-2</v>
      </c>
      <c r="R48">
        <f>3.97 * (SQRT(1.65)) * (SQRT(9.81)) * ((P48-N48)^(3/2)) * ((I48)^(3/2)) * J48</f>
        <v>7.0798692865990137E-2</v>
      </c>
      <c r="S48">
        <f>Q48 * 31500000</f>
        <v>2240120.4178760233</v>
      </c>
      <c r="T48">
        <f>R48 * 31500000</f>
        <v>2230158.8252786892</v>
      </c>
    </row>
    <row r="49" spans="1:20" ht="17" x14ac:dyDescent="0.2">
      <c r="A49" t="s">
        <v>15</v>
      </c>
      <c r="B49" s="18" t="s">
        <v>624</v>
      </c>
      <c r="C49" s="13" t="s">
        <v>630</v>
      </c>
      <c r="D49" s="3">
        <v>0.19</v>
      </c>
      <c r="E49">
        <f>D49*31500000</f>
        <v>5985000</v>
      </c>
      <c r="F49" s="6">
        <v>1.88</v>
      </c>
      <c r="G49">
        <f>F49*1000000</f>
        <v>1880000</v>
      </c>
      <c r="H49">
        <f>I49 * 1000</f>
        <v>7</v>
      </c>
      <c r="I49">
        <v>7.0000000000000001E-3</v>
      </c>
      <c r="J49" s="3">
        <v>3.9</v>
      </c>
      <c r="K49" s="3">
        <v>0.32</v>
      </c>
      <c r="L49">
        <v>1.0999999999999999E-2</v>
      </c>
      <c r="M49">
        <v>4.9500000000000002E-2</v>
      </c>
      <c r="N49">
        <f>0.15 * L49^(0.25)</f>
        <v>4.8577977606965493E-2</v>
      </c>
      <c r="O49">
        <f>1000*9.81*K49*L49</f>
        <v>34.531199999999998</v>
      </c>
      <c r="P49">
        <f>O49/(1650*9.81*I49)</f>
        <v>0.30476190476190473</v>
      </c>
      <c r="Q49">
        <f>3.97 * (SQRT(1.65)) * (SQRT(9.81)) * ((P49-M49)^(3/2)) * ((I49)^(3/2)) * J49</f>
        <v>4.7049786606161263E-3</v>
      </c>
      <c r="R49">
        <f>3.97 * (SQRT(1.65)) * (SQRT(9.81)) * ((P49-N49)^(3/2)) * ((I49)^(3/2)) * J49</f>
        <v>4.7304936941039597E-3</v>
      </c>
      <c r="S49">
        <f>Q49 * 31500000</f>
        <v>148206.82780940799</v>
      </c>
      <c r="T49">
        <f>R49 * 31500000</f>
        <v>149010.55136427472</v>
      </c>
    </row>
    <row r="50" spans="1:20" ht="17" x14ac:dyDescent="0.2">
      <c r="A50" t="s">
        <v>15</v>
      </c>
      <c r="B50" s="18" t="s">
        <v>624</v>
      </c>
      <c r="C50" s="13" t="s">
        <v>637</v>
      </c>
      <c r="D50" s="3">
        <v>0.55300000000000005</v>
      </c>
      <c r="E50">
        <f>D50*31500000</f>
        <v>17419500</v>
      </c>
      <c r="F50" s="6">
        <v>3.15</v>
      </c>
      <c r="G50">
        <f>F50*1000000</f>
        <v>3150000</v>
      </c>
      <c r="H50">
        <f>I50 * 1000</f>
        <v>7</v>
      </c>
      <c r="I50">
        <v>7.0000000000000001E-3</v>
      </c>
      <c r="J50" s="3">
        <v>1.91</v>
      </c>
      <c r="K50" s="3">
        <v>0.52</v>
      </c>
      <c r="L50">
        <v>8.0999999999999996E-3</v>
      </c>
      <c r="M50">
        <v>4.9500000000000002E-2</v>
      </c>
      <c r="N50">
        <f>0.15 * L50^(0.25)</f>
        <v>4.5000000000000005E-2</v>
      </c>
      <c r="O50">
        <f>1000*9.81*K50*L50</f>
        <v>41.319719999999997</v>
      </c>
      <c r="P50">
        <f>O50/(1650*9.81*I50)</f>
        <v>0.3646753246753246</v>
      </c>
      <c r="Q50">
        <f>3.97 * (SQRT(1.65)) * (SQRT(9.81)) * ((P50-M50)^(3/2)) * ((I50)^(3/2)) * J50</f>
        <v>3.1613728786231174E-3</v>
      </c>
      <c r="R50">
        <f>3.97 * (SQRT(1.65)) * (SQRT(9.81)) * ((P50-N50)^(3/2)) * ((I50)^(3/2)) * J50</f>
        <v>3.2293199995935573E-3</v>
      </c>
      <c r="S50">
        <f>Q50 * 31500000</f>
        <v>99583.245676628198</v>
      </c>
      <c r="T50">
        <f>R50 * 31500000</f>
        <v>101723.57998719705</v>
      </c>
    </row>
    <row r="51" spans="1:20" ht="17" x14ac:dyDescent="0.2">
      <c r="A51" t="s">
        <v>15</v>
      </c>
      <c r="B51" s="18" t="s">
        <v>555</v>
      </c>
      <c r="C51" s="13" t="s">
        <v>572</v>
      </c>
      <c r="D51" s="3">
        <v>7.0792116480000011</v>
      </c>
      <c r="E51">
        <f>D51*31500000</f>
        <v>222995166.91200003</v>
      </c>
      <c r="F51" s="6">
        <v>10.9556577</v>
      </c>
      <c r="G51">
        <f>F51*1000000</f>
        <v>10955657.699999999</v>
      </c>
      <c r="H51">
        <f>I51 * 1000</f>
        <v>7.0299999999999994</v>
      </c>
      <c r="I51">
        <v>7.0299999999999998E-3</v>
      </c>
      <c r="J51" s="3">
        <f>29.2*0.3048</f>
        <v>8.9001599999999996</v>
      </c>
      <c r="K51" s="3">
        <v>0.89</v>
      </c>
      <c r="L51">
        <v>1.8E-3</v>
      </c>
      <c r="M51">
        <v>4.9500000000000002E-2</v>
      </c>
      <c r="N51">
        <f>0.15 * L51^(0.25)</f>
        <v>3.0896507158606763E-2</v>
      </c>
      <c r="O51">
        <f>1000*9.81*K51*L51</f>
        <v>15.715619999999999</v>
      </c>
      <c r="P51">
        <f>O51/(1650*9.81*I51)</f>
        <v>0.13810940126729601</v>
      </c>
      <c r="Q51">
        <f>3.97 * (SQRT(1.65)) * (SQRT(9.81)) * ((P51-M51)^(3/2)) * ((I51)^(3/2)) * J51</f>
        <v>2.2101283084322342E-3</v>
      </c>
      <c r="R51">
        <f>3.97 * (SQRT(1.65)) * (SQRT(9.81)) * ((P51-N51)^(3/2)) * ((I51)^(3/2)) * J51</f>
        <v>2.9414963478301228E-3</v>
      </c>
      <c r="S51">
        <f>Q51 * 31500000</f>
        <v>69619.041715615371</v>
      </c>
      <c r="T51">
        <f>R51 * 31500000</f>
        <v>92657.134956648864</v>
      </c>
    </row>
    <row r="52" spans="1:20" ht="17" x14ac:dyDescent="0.2">
      <c r="A52" t="s">
        <v>15</v>
      </c>
      <c r="B52" s="18" t="s">
        <v>598</v>
      </c>
      <c r="C52" s="13" t="s">
        <v>605</v>
      </c>
      <c r="D52" s="3">
        <v>7.0792116480000002</v>
      </c>
      <c r="E52">
        <f>D52*31500000</f>
        <v>222995166.912</v>
      </c>
      <c r="F52" s="6">
        <v>10.9556577</v>
      </c>
      <c r="G52">
        <f>F52*1000000</f>
        <v>10955657.699999999</v>
      </c>
      <c r="H52">
        <f>I52 * 1000</f>
        <v>7.0299999999999994</v>
      </c>
      <c r="I52">
        <v>7.0299999999999998E-3</v>
      </c>
      <c r="J52" s="3">
        <v>8.9001599999999996</v>
      </c>
      <c r="K52" s="3">
        <v>0.88696799999999998</v>
      </c>
      <c r="L52">
        <v>1.8E-3</v>
      </c>
      <c r="M52">
        <v>4.9500000000000002E-2</v>
      </c>
      <c r="N52">
        <f>0.15 * L52^(0.25)</f>
        <v>3.0896507158606763E-2</v>
      </c>
      <c r="O52">
        <f>1000*9.81*K52*L52</f>
        <v>15.662080944000001</v>
      </c>
      <c r="P52">
        <f>O52/(1650*9.81*I52)</f>
        <v>0.13763889822837191</v>
      </c>
      <c r="Q52">
        <f>3.97 * (SQRT(1.65)) * (SQRT(9.81)) * ((P52-M52)^(3/2)) * ((I52)^(3/2)) * J52</f>
        <v>2.1925485067256865E-3</v>
      </c>
      <c r="R52">
        <f>3.97 * (SQRT(1.65)) * (SQRT(9.81)) * ((P52-N52)^(3/2)) * ((I52)^(3/2)) * J52</f>
        <v>2.9221545027589878E-3</v>
      </c>
      <c r="S52">
        <f>Q52 * 31500000</f>
        <v>69065.27796185913</v>
      </c>
      <c r="T52">
        <f>R52 * 31500000</f>
        <v>92047.866836908113</v>
      </c>
    </row>
    <row r="53" spans="1:20" ht="17" x14ac:dyDescent="0.2">
      <c r="A53" t="s">
        <v>15</v>
      </c>
      <c r="B53" s="18" t="s">
        <v>524</v>
      </c>
      <c r="C53" s="13" t="s">
        <v>525</v>
      </c>
      <c r="D53" s="3">
        <v>875</v>
      </c>
      <c r="E53">
        <f>D53*31500000</f>
        <v>27562500000</v>
      </c>
      <c r="F53" s="6">
        <v>3465.4066199999997</v>
      </c>
      <c r="G53">
        <f>F53*1000000</f>
        <v>3465406619.9999995</v>
      </c>
      <c r="H53">
        <f>I53 * 1000</f>
        <v>7.1</v>
      </c>
      <c r="I53">
        <v>7.0999999999999995E-3</v>
      </c>
      <c r="J53" s="3">
        <v>138</v>
      </c>
      <c r="K53" s="3">
        <v>4.25</v>
      </c>
      <c r="L53">
        <v>4.0000000000000002E-4</v>
      </c>
      <c r="M53">
        <v>4.9500000000000002E-2</v>
      </c>
      <c r="N53">
        <f>0.15 * L53^(0.25)</f>
        <v>2.1213203435596423E-2</v>
      </c>
      <c r="O53">
        <f>1000*9.81*K53*L53</f>
        <v>16.677</v>
      </c>
      <c r="P53">
        <f>O53/(1650*9.81*I53)</f>
        <v>0.14511310285958173</v>
      </c>
      <c r="Q53">
        <f>3.97 * (SQRT(1.65)) * (SQRT(9.81)) * ((P53-M53)^(3/2)) * ((I53)^(3/2)) * J53</f>
        <v>3.8986092637989592E-2</v>
      </c>
      <c r="R53">
        <f>3.97 * (SQRT(1.65)) * (SQRT(9.81)) * ((P53-N53)^(3/2)) * ((I53)^(3/2)) * J53</f>
        <v>5.750955707734158E-2</v>
      </c>
      <c r="S53">
        <f>Q53 * 31500000</f>
        <v>1228061.918096672</v>
      </c>
      <c r="T53">
        <f>R53 * 31500000</f>
        <v>1811551.0479362598</v>
      </c>
    </row>
    <row r="54" spans="1:20" ht="34" x14ac:dyDescent="0.2">
      <c r="A54" t="s">
        <v>15</v>
      </c>
      <c r="B54" s="18" t="s">
        <v>171</v>
      </c>
      <c r="C54" s="13" t="s">
        <v>172</v>
      </c>
      <c r="D54" s="3">
        <v>9.4295099150000006</v>
      </c>
      <c r="E54">
        <f>D54*31500000</f>
        <v>297029562.32249999</v>
      </c>
      <c r="F54" s="6">
        <v>48.432812999999996</v>
      </c>
      <c r="G54">
        <f>F54*1000000</f>
        <v>48432812.999999993</v>
      </c>
      <c r="H54">
        <f>I54 * 1000</f>
        <v>7.33</v>
      </c>
      <c r="I54">
        <v>7.3299999999999997E-3</v>
      </c>
      <c r="J54" s="3">
        <v>17.495519999999999</v>
      </c>
      <c r="K54" s="3">
        <v>0.68275200000000003</v>
      </c>
      <c r="L54">
        <v>1E-3</v>
      </c>
      <c r="M54">
        <v>4.9500000000000002E-2</v>
      </c>
      <c r="N54">
        <f>0.15 * L54^(0.25)</f>
        <v>2.6674191150583844E-2</v>
      </c>
      <c r="O54">
        <f>1000*9.81*K54*L54</f>
        <v>6.6977971200000006</v>
      </c>
      <c r="P54">
        <f>O54/(1650*9.81*I54)</f>
        <v>5.6451444871635878E-2</v>
      </c>
      <c r="Q54">
        <f>3.97 * (SQRT(1.65)) * (SQRT(9.81)) * ((P54-M54)^(3/2)) * ((I54)^(3/2)) * J54</f>
        <v>1.0163947754805418E-4</v>
      </c>
      <c r="R54">
        <f>3.97 * (SQRT(1.65)) * (SQRT(9.81)) * ((P54-N54)^(3/2)) * ((I54)^(3/2)) * J54</f>
        <v>9.0110782642484658E-4</v>
      </c>
      <c r="S54">
        <f>Q54 * 31500000</f>
        <v>3201.6435427637066</v>
      </c>
      <c r="T54">
        <f>R54 * 31500000</f>
        <v>28384.896532382667</v>
      </c>
    </row>
    <row r="55" spans="1:20" ht="17" x14ac:dyDescent="0.2">
      <c r="A55" t="s">
        <v>15</v>
      </c>
      <c r="B55" s="17" t="s">
        <v>175</v>
      </c>
      <c r="C55" s="12" t="s">
        <v>186</v>
      </c>
      <c r="D55" s="3">
        <v>4.7300000000000004</v>
      </c>
      <c r="E55">
        <f>D55*31500000</f>
        <v>148995000</v>
      </c>
      <c r="F55" s="8">
        <v>1688.6734799999999</v>
      </c>
      <c r="G55">
        <f>F55*1000000</f>
        <v>1688673480</v>
      </c>
      <c r="H55">
        <f>I55 * 1000</f>
        <v>7.48</v>
      </c>
      <c r="I55">
        <v>7.4800000000000005E-3</v>
      </c>
      <c r="J55" s="3">
        <v>16.7</v>
      </c>
      <c r="K55" s="3">
        <v>2.3199999999999998</v>
      </c>
      <c r="L55">
        <v>2.3999999999999998E-3</v>
      </c>
      <c r="M55">
        <v>4.9500000000000002E-2</v>
      </c>
      <c r="N55">
        <f>0.15 * L55^(0.25)</f>
        <v>3.3200457591009647E-2</v>
      </c>
      <c r="O55">
        <f>1000*9.81*K55*L55</f>
        <v>54.62207999999999</v>
      </c>
      <c r="P55">
        <f>O55/(1650*9.81*I55)</f>
        <v>0.45114244044725316</v>
      </c>
      <c r="Q55">
        <f>3.97 * (SQRT(1.65)) * (SQRT(9.81)) * ((P55-M55)^(3/2)) * ((I55)^(3/2)) * J55</f>
        <v>4.3923328800034488E-2</v>
      </c>
      <c r="R55">
        <f>3.97 * (SQRT(1.65)) * (SQRT(9.81)) * ((P55-N55)^(3/2)) * ((I55)^(3/2)) * J55</f>
        <v>4.6624034208721792E-2</v>
      </c>
      <c r="S55">
        <f>Q55 * 31500000</f>
        <v>1383584.8572010864</v>
      </c>
      <c r="T55">
        <f>R55 * 31500000</f>
        <v>1468657.0775747364</v>
      </c>
    </row>
    <row r="56" spans="1:20" ht="17" x14ac:dyDescent="0.2">
      <c r="A56" t="s">
        <v>15</v>
      </c>
      <c r="B56" s="18" t="s">
        <v>267</v>
      </c>
      <c r="C56" s="13" t="s">
        <v>268</v>
      </c>
      <c r="D56" s="3">
        <v>0.4</v>
      </c>
      <c r="E56">
        <f>D56*31500000</f>
        <v>12600000</v>
      </c>
      <c r="F56" s="6">
        <v>0.25899899999999998</v>
      </c>
      <c r="G56">
        <f>F56*1000000</f>
        <v>258998.99999999997</v>
      </c>
      <c r="H56">
        <f>I56 * 1000</f>
        <v>7.6</v>
      </c>
      <c r="I56">
        <v>7.6E-3</v>
      </c>
      <c r="J56" s="3">
        <v>2.7</v>
      </c>
      <c r="K56" s="3">
        <v>0.2</v>
      </c>
      <c r="L56">
        <v>1.23E-2</v>
      </c>
      <c r="M56">
        <v>4.9500000000000002E-2</v>
      </c>
      <c r="N56">
        <f>0.15 * L56^(0.25)</f>
        <v>4.9953685689267398E-2</v>
      </c>
      <c r="O56">
        <f>1000*9.81*K56*L56</f>
        <v>24.1326</v>
      </c>
      <c r="P56">
        <f>O56/(1650*9.81*I56)</f>
        <v>0.19617224880382775</v>
      </c>
      <c r="Q56">
        <f>3.97 * (SQRT(1.65)) * (SQRT(9.81)) * ((P56-M56)^(3/2)) * ((I56)^(3/2)) * J56</f>
        <v>1.6049926991372069E-3</v>
      </c>
      <c r="R56">
        <f>3.97 * (SQRT(1.65)) * (SQRT(9.81)) * ((P56-N56)^(3/2)) * ((I56)^(3/2)) * J56</f>
        <v>1.5975516305550023E-3</v>
      </c>
      <c r="S56">
        <f>Q56 * 31500000</f>
        <v>50557.270022822013</v>
      </c>
      <c r="T56">
        <f>R56 * 31500000</f>
        <v>50322.876362482573</v>
      </c>
    </row>
    <row r="57" spans="1:20" ht="17" x14ac:dyDescent="0.2">
      <c r="A57" t="s">
        <v>15</v>
      </c>
      <c r="B57" s="18" t="s">
        <v>384</v>
      </c>
      <c r="C57" s="13" t="s">
        <v>390</v>
      </c>
      <c r="D57" s="3">
        <v>25.9</v>
      </c>
      <c r="E57">
        <f>D57*31500000</f>
        <v>815850000</v>
      </c>
      <c r="F57" s="6">
        <v>65.267747999999997</v>
      </c>
      <c r="G57">
        <f>F57*1000000</f>
        <v>65267748</v>
      </c>
      <c r="H57">
        <f>I57 * 1000</f>
        <v>7.7</v>
      </c>
      <c r="I57">
        <v>7.7000000000000002E-3</v>
      </c>
      <c r="J57" s="3">
        <v>16.5</v>
      </c>
      <c r="K57" s="3">
        <v>1</v>
      </c>
      <c r="L57">
        <v>1.6000000000000001E-3</v>
      </c>
      <c r="M57">
        <v>4.9500000000000002E-2</v>
      </c>
      <c r="N57">
        <f>0.15 * L57^(0.25)</f>
        <v>0.03</v>
      </c>
      <c r="O57">
        <f>1000*9.81*K57*L57</f>
        <v>15.696000000000002</v>
      </c>
      <c r="P57">
        <f>O57/(1650*9.81*I57)</f>
        <v>0.12593467138921685</v>
      </c>
      <c r="Q57">
        <f>3.97 * (SQRT(1.65)) * (SQRT(9.81)) * ((P57-M57)^(3/2)) * ((I57)^(3/2)) * J57</f>
        <v>3.7628994950062306E-3</v>
      </c>
      <c r="R57">
        <f>3.97 * (SQRT(1.65)) * (SQRT(9.81)) * ((P57-N57)^(3/2)) * ((I57)^(3/2)) * J57</f>
        <v>5.2911540123395436E-3</v>
      </c>
      <c r="S57">
        <f>Q57 * 31500000</f>
        <v>118531.33409269626</v>
      </c>
      <c r="T57">
        <f>R57 * 31500000</f>
        <v>166671.35138869562</v>
      </c>
    </row>
    <row r="58" spans="1:20" ht="17" x14ac:dyDescent="0.2">
      <c r="A58" t="s">
        <v>15</v>
      </c>
      <c r="B58" s="18" t="s">
        <v>456</v>
      </c>
      <c r="C58" s="13" t="s">
        <v>510</v>
      </c>
      <c r="D58" s="3">
        <v>31.431699717120004</v>
      </c>
      <c r="E58">
        <f>D58*31500000</f>
        <v>990098541.08928013</v>
      </c>
      <c r="F58" s="6">
        <v>148.40642699999998</v>
      </c>
      <c r="G58">
        <f>F58*1000000</f>
        <v>148406426.99999997</v>
      </c>
      <c r="H58">
        <f>I58 * 1000</f>
        <v>7.8740000000000006</v>
      </c>
      <c r="I58">
        <v>7.8740000000000008E-3</v>
      </c>
      <c r="J58" s="3">
        <v>20.137119999999999</v>
      </c>
      <c r="K58" s="3">
        <v>1.6</v>
      </c>
      <c r="L58">
        <v>1E-3</v>
      </c>
      <c r="M58">
        <v>4.9500000000000002E-2</v>
      </c>
      <c r="N58">
        <f>0.15 * L58^(0.25)</f>
        <v>2.6674191150583844E-2</v>
      </c>
      <c r="O58">
        <f>1000*9.81*K58*L58</f>
        <v>15.696</v>
      </c>
      <c r="P58">
        <f>O58/(1650*9.81*I58)</f>
        <v>0.12315176145503805</v>
      </c>
      <c r="Q58">
        <f>3.97 * (SQRT(1.65)) * (SQRT(9.81)) * ((P58-M58)^(3/2)) * ((I58)^(3/2)) * J58</f>
        <v>4.4919215534119572E-3</v>
      </c>
      <c r="R58">
        <f>3.97 * (SQRT(1.65)) * (SQRT(9.81)) * ((P58-N58)^(3/2)) * ((I58)^(3/2)) * J58</f>
        <v>6.7343702957135274E-3</v>
      </c>
      <c r="S58">
        <f>Q58 * 31500000</f>
        <v>141495.52893247665</v>
      </c>
      <c r="T58">
        <f>R58 * 31500000</f>
        <v>212132.66431497611</v>
      </c>
    </row>
    <row r="59" spans="1:20" ht="17" x14ac:dyDescent="0.2">
      <c r="A59" t="s">
        <v>15</v>
      </c>
      <c r="B59" s="18" t="s">
        <v>442</v>
      </c>
      <c r="C59" s="13" t="s">
        <v>443</v>
      </c>
      <c r="D59" s="3">
        <v>6.4</v>
      </c>
      <c r="E59">
        <f>D59*31500000</f>
        <v>201600000</v>
      </c>
      <c r="F59" s="6">
        <v>238.53807899999995</v>
      </c>
      <c r="G59">
        <f>F59*1000000</f>
        <v>238538078.99999994</v>
      </c>
      <c r="H59">
        <f>I59 * 1000</f>
        <v>7.9</v>
      </c>
      <c r="I59">
        <v>7.9000000000000008E-3</v>
      </c>
      <c r="J59" s="3">
        <v>14.9</v>
      </c>
      <c r="K59" s="3">
        <v>0.9</v>
      </c>
      <c r="L59">
        <v>2.8E-3</v>
      </c>
      <c r="M59">
        <v>4.9500000000000002E-2</v>
      </c>
      <c r="N59">
        <f>0.15 * L59^(0.25)</f>
        <v>3.4504899506868095E-2</v>
      </c>
      <c r="O59">
        <f>1000*9.81*K59*L59</f>
        <v>24.7212</v>
      </c>
      <c r="P59">
        <f>O59/(1650*9.81*I59)</f>
        <v>0.19332566168009202</v>
      </c>
      <c r="Q59">
        <f>3.97 * (SQRT(1.65)) * (SQRT(9.81)) * ((P59-M59)^(3/2)) * ((I59)^(3/2)) * J59</f>
        <v>9.1148276051285886E-3</v>
      </c>
      <c r="R59">
        <f>3.97 * (SQRT(1.65)) * (SQRT(9.81)) * ((P59-N59)^(3/2)) * ((I59)^(3/2)) * J59</f>
        <v>1.0576812407363604E-2</v>
      </c>
      <c r="S59">
        <f>Q59 * 31500000</f>
        <v>287117.06956155057</v>
      </c>
      <c r="T59">
        <f>R59 * 31500000</f>
        <v>333169.59083195351</v>
      </c>
    </row>
    <row r="60" spans="1:20" ht="17" x14ac:dyDescent="0.2">
      <c r="A60" t="s">
        <v>15</v>
      </c>
      <c r="B60" s="18" t="s">
        <v>555</v>
      </c>
      <c r="C60" s="13" t="s">
        <v>575</v>
      </c>
      <c r="D60" s="3">
        <f>139*0.3048^3</f>
        <v>3.9360416762880006</v>
      </c>
      <c r="E60">
        <f>D60*31500000</f>
        <v>123985312.80307202</v>
      </c>
      <c r="F60" s="6">
        <v>74.85071099999999</v>
      </c>
      <c r="G60">
        <f>F60*1000000</f>
        <v>74850710.999999985</v>
      </c>
      <c r="H60">
        <f>I60 * 1000</f>
        <v>8.4</v>
      </c>
      <c r="I60">
        <v>8.3999999999999995E-3</v>
      </c>
      <c r="J60" s="3">
        <f>45.9*0.3048</f>
        <v>13.990320000000001</v>
      </c>
      <c r="K60" s="3">
        <v>0.91</v>
      </c>
      <c r="L60">
        <v>2.9999999999999997E-4</v>
      </c>
      <c r="M60">
        <v>4.9500000000000002E-2</v>
      </c>
      <c r="N60">
        <f>0.15 * L60^(0.25)</f>
        <v>1.9741110194287387E-2</v>
      </c>
      <c r="O60">
        <f>1000*9.81*K60*L60</f>
        <v>2.6781299999999999</v>
      </c>
      <c r="P60">
        <f>O60/(1650*9.81*I60)</f>
        <v>1.9696969696969695E-2</v>
      </c>
      <c r="Q60" t="e">
        <f>3.97 * (SQRT(1.65)) * (SQRT(9.81)) * ((P60-M60)^(3/2)) * ((I60)^(3/2)) * J60</f>
        <v>#NUM!</v>
      </c>
      <c r="R60" t="e">
        <f>3.97 * (SQRT(1.65)) * (SQRT(9.81)) * ((P60-N60)^(3/2)) * ((I60)^(3/2)) * J60</f>
        <v>#NUM!</v>
      </c>
      <c r="S60" t="e">
        <f>Q60 * 31500000</f>
        <v>#NUM!</v>
      </c>
      <c r="T60" t="e">
        <f>R60 * 31500000</f>
        <v>#NUM!</v>
      </c>
    </row>
    <row r="61" spans="1:20" ht="17" x14ac:dyDescent="0.2">
      <c r="A61" t="s">
        <v>15</v>
      </c>
      <c r="B61" s="18" t="s">
        <v>598</v>
      </c>
      <c r="C61" s="13" t="s">
        <v>606</v>
      </c>
      <c r="D61" s="3">
        <v>3.9360416759999999</v>
      </c>
      <c r="E61">
        <f>D61*31500000</f>
        <v>123985312.794</v>
      </c>
      <c r="F61" s="6">
        <v>74.85071099999999</v>
      </c>
      <c r="G61">
        <f>F61*1000000</f>
        <v>74850710.999999985</v>
      </c>
      <c r="H61">
        <f>I61 * 1000</f>
        <v>8.4</v>
      </c>
      <c r="I61">
        <v>8.3999999999999995E-3</v>
      </c>
      <c r="J61" s="3">
        <v>13.990320000000001</v>
      </c>
      <c r="K61" s="3">
        <v>0.91135200000000005</v>
      </c>
      <c r="L61">
        <v>2.9999999999999997E-4</v>
      </c>
      <c r="M61">
        <v>4.9500000000000002E-2</v>
      </c>
      <c r="N61">
        <f>0.15 * L61^(0.25)</f>
        <v>1.9741110194287387E-2</v>
      </c>
      <c r="O61">
        <f>1000*9.81*K61*L61</f>
        <v>2.6821089359999997</v>
      </c>
      <c r="P61">
        <f>O61/(1650*9.81*I61)</f>
        <v>1.9726233766233763E-2</v>
      </c>
      <c r="Q61" t="e">
        <f>3.97 * (SQRT(1.65)) * (SQRT(9.81)) * ((P61-M61)^(3/2)) * ((I61)^(3/2)) * J61</f>
        <v>#NUM!</v>
      </c>
      <c r="R61" t="e">
        <f>3.97 * (SQRT(1.65)) * (SQRT(9.81)) * ((P61-N61)^(3/2)) * ((I61)^(3/2)) * J61</f>
        <v>#NUM!</v>
      </c>
      <c r="S61" t="e">
        <f>Q61 * 31500000</f>
        <v>#NUM!</v>
      </c>
      <c r="T61" t="e">
        <f>R61 * 31500000</f>
        <v>#NUM!</v>
      </c>
    </row>
    <row r="62" spans="1:20" ht="17" x14ac:dyDescent="0.2">
      <c r="A62" t="s">
        <v>15</v>
      </c>
      <c r="B62" s="17" t="s">
        <v>175</v>
      </c>
      <c r="C62" s="12" t="s">
        <v>183</v>
      </c>
      <c r="D62" s="3">
        <v>4.8138639206400011</v>
      </c>
      <c r="E62">
        <f>D62*31500000</f>
        <v>151636713.50016004</v>
      </c>
      <c r="F62" s="8">
        <v>365.18858999999998</v>
      </c>
      <c r="G62">
        <f>F62*1000000</f>
        <v>365188590</v>
      </c>
      <c r="H62">
        <f>I62 * 1000</f>
        <v>8.67</v>
      </c>
      <c r="I62">
        <v>8.6700000000000006E-3</v>
      </c>
      <c r="J62" s="3">
        <v>11.5824</v>
      </c>
      <c r="K62" s="3">
        <v>1.24</v>
      </c>
      <c r="L62">
        <v>7.4000000000000003E-3</v>
      </c>
      <c r="M62">
        <v>4.9500000000000002E-2</v>
      </c>
      <c r="N62">
        <f>0.15 * L62^(0.25)</f>
        <v>4.399458131502778E-2</v>
      </c>
      <c r="O62">
        <f>1000*9.81*K62*L62</f>
        <v>90.016559999999998</v>
      </c>
      <c r="P62">
        <f>O62/(1650*9.81*I62)</f>
        <v>0.64143161721016384</v>
      </c>
      <c r="Q62">
        <f>3.97 * (SQRT(1.65)) * (SQRT(9.81)) * ((P62-M62)^(3/2)) * ((I62)^(3/2)) * J62</f>
        <v>6.8014497660328258E-2</v>
      </c>
      <c r="R62">
        <f>3.97 * (SQRT(1.65)) * (SQRT(9.81)) * ((P62-N62)^(3/2)) * ((I62)^(3/2)) * J62</f>
        <v>6.8965581183914632E-2</v>
      </c>
      <c r="S62">
        <f>Q62 * 31500000</f>
        <v>2142456.6763003403</v>
      </c>
      <c r="T62">
        <f>R62 * 31500000</f>
        <v>2172415.8072933108</v>
      </c>
    </row>
    <row r="63" spans="1:20" ht="34" x14ac:dyDescent="0.2">
      <c r="A63" t="s">
        <v>15</v>
      </c>
      <c r="B63" s="18" t="s">
        <v>328</v>
      </c>
      <c r="C63" s="13" t="s">
        <v>343</v>
      </c>
      <c r="D63" s="3">
        <v>5.52</v>
      </c>
      <c r="E63">
        <f>D63*31500000</f>
        <v>173880000</v>
      </c>
      <c r="F63" s="6">
        <v>300.43883999999997</v>
      </c>
      <c r="G63">
        <f>F63*1000000</f>
        <v>300438840</v>
      </c>
      <c r="H63">
        <f>I63 * 1000</f>
        <v>9</v>
      </c>
      <c r="I63">
        <v>8.9999999999999993E-3</v>
      </c>
      <c r="J63" s="3">
        <v>11.58</v>
      </c>
      <c r="K63" s="3">
        <v>0.46</v>
      </c>
      <c r="L63">
        <v>4.0000000000000001E-3</v>
      </c>
      <c r="M63">
        <v>4.9500000000000002E-2</v>
      </c>
      <c r="N63">
        <f>0.15 * L63^(0.25)</f>
        <v>3.7723002890488071E-2</v>
      </c>
      <c r="O63">
        <f>1000*9.81*K63*L63</f>
        <v>18.050400000000003</v>
      </c>
      <c r="P63">
        <f>O63/(1650*9.81*I63)</f>
        <v>0.12390572390572394</v>
      </c>
      <c r="Q63">
        <f>3.97 * (SQRT(1.65)) * (SQRT(9.81)) * ((P63-M63)^(3/2)) * ((I63)^(3/2)) * J63</f>
        <v>3.2051534427306131E-3</v>
      </c>
      <c r="R63">
        <f>3.97 * (SQRT(1.65)) * (SQRT(9.81)) * ((P63-N63)^(3/2)) * ((I63)^(3/2)) * J63</f>
        <v>3.9954859589264929E-3</v>
      </c>
      <c r="S63">
        <f>Q63 * 31500000</f>
        <v>100962.33344601431</v>
      </c>
      <c r="T63">
        <f>R63 * 31500000</f>
        <v>125857.80770618453</v>
      </c>
    </row>
    <row r="64" spans="1:20" ht="17" x14ac:dyDescent="0.2">
      <c r="A64" t="s">
        <v>15</v>
      </c>
      <c r="B64" s="18" t="s">
        <v>532</v>
      </c>
      <c r="C64" s="13" t="s">
        <v>534</v>
      </c>
      <c r="D64" s="3">
        <v>3.2847542046720006</v>
      </c>
      <c r="E64">
        <f>D64*31500000</f>
        <v>103469757.44716802</v>
      </c>
      <c r="F64" s="6">
        <v>126.132513</v>
      </c>
      <c r="G64">
        <f>F64*1000000</f>
        <v>126132513</v>
      </c>
      <c r="H64">
        <f>I64 * 1000</f>
        <v>9</v>
      </c>
      <c r="I64">
        <v>8.9999999999999993E-3</v>
      </c>
      <c r="J64" s="3">
        <v>19.202400000000001</v>
      </c>
      <c r="K64" s="3">
        <v>0.39</v>
      </c>
      <c r="L64">
        <v>2.4000000000000001E-4</v>
      </c>
      <c r="M64">
        <v>4.9500000000000002E-2</v>
      </c>
      <c r="N64">
        <f>0.15 * L64^(0.25)</f>
        <v>1.8669989318654347E-2</v>
      </c>
      <c r="O64">
        <f>1000*9.81*K64*L64</f>
        <v>0.91821600000000003</v>
      </c>
      <c r="P64">
        <f>O64/(1650*9.81*I64)</f>
        <v>6.3030303030303042E-3</v>
      </c>
      <c r="Q64" t="e">
        <f>3.97 * (SQRT(1.65)) * (SQRT(9.81)) * ((P64-M64)^(3/2)) * ((I64)^(3/2)) * J64</f>
        <v>#NUM!</v>
      </c>
      <c r="R64" t="e">
        <f>3.97 * (SQRT(1.65)) * (SQRT(9.81)) * ((P64-N64)^(3/2)) * ((I64)^(3/2)) * J64</f>
        <v>#NUM!</v>
      </c>
      <c r="S64" t="e">
        <f>Q64 * 31500000</f>
        <v>#NUM!</v>
      </c>
      <c r="T64" t="e">
        <f>R64 * 31500000</f>
        <v>#NUM!</v>
      </c>
    </row>
    <row r="65" spans="1:20" ht="17" x14ac:dyDescent="0.2">
      <c r="A65" t="s">
        <v>15</v>
      </c>
      <c r="B65" s="18" t="s">
        <v>532</v>
      </c>
      <c r="C65" s="13" t="s">
        <v>554</v>
      </c>
      <c r="D65" s="3">
        <v>34.659820228608005</v>
      </c>
      <c r="E65">
        <f>D65*31500000</f>
        <v>1091784337.2011521</v>
      </c>
      <c r="F65" s="6">
        <v>232.06310399999995</v>
      </c>
      <c r="G65">
        <f>F65*1000000</f>
        <v>232063103.99999994</v>
      </c>
      <c r="H65">
        <f>I65 * 1000</f>
        <v>9</v>
      </c>
      <c r="I65">
        <v>8.9999999999999993E-3</v>
      </c>
      <c r="J65" s="3">
        <v>18.40992</v>
      </c>
      <c r="K65" s="3">
        <v>1.57</v>
      </c>
      <c r="L65">
        <v>1.6199999999999999E-3</v>
      </c>
      <c r="M65">
        <v>4.9500000000000002E-2</v>
      </c>
      <c r="N65">
        <f>0.15 * L65^(0.25)</f>
        <v>3.0093313723938992E-2</v>
      </c>
      <c r="O65">
        <f>1000*9.81*K65*L65</f>
        <v>24.950754</v>
      </c>
      <c r="P65">
        <f>O65/(1650*9.81*I65)</f>
        <v>0.1712727272727273</v>
      </c>
      <c r="Q65">
        <f>3.97 * (SQRT(1.65)) * (SQRT(9.81)) * ((P65-M65)^(3/2)) * ((I65)^(3/2)) * J65</f>
        <v>1.0668606505999944E-2</v>
      </c>
      <c r="R65">
        <f>3.97 * (SQRT(1.65)) * (SQRT(9.81)) * ((P65-N65)^(3/2)) * ((I65)^(3/2)) * J65</f>
        <v>1.3318021396934717E-2</v>
      </c>
      <c r="S65">
        <f>Q65 * 31500000</f>
        <v>336061.10493899824</v>
      </c>
      <c r="T65">
        <f>R65 * 31500000</f>
        <v>419517.67400344356</v>
      </c>
    </row>
    <row r="66" spans="1:20" ht="17" x14ac:dyDescent="0.2">
      <c r="A66" t="s">
        <v>15</v>
      </c>
      <c r="B66" s="18" t="s">
        <v>624</v>
      </c>
      <c r="C66" s="13" t="s">
        <v>626</v>
      </c>
      <c r="D66" s="3">
        <v>0.27700000000000002</v>
      </c>
      <c r="E66">
        <f>D66*31500000</f>
        <v>8725500</v>
      </c>
      <c r="F66" s="6">
        <v>0.65</v>
      </c>
      <c r="G66">
        <f>F66*1000000</f>
        <v>650000</v>
      </c>
      <c r="H66">
        <f>I66 * 1000</f>
        <v>9</v>
      </c>
      <c r="I66">
        <v>8.9999999999999993E-3</v>
      </c>
      <c r="J66" s="3">
        <v>10.1</v>
      </c>
      <c r="K66" s="3">
        <v>0.24</v>
      </c>
      <c r="L66">
        <v>8.8299999999999993E-3</v>
      </c>
      <c r="M66">
        <v>4.9500000000000002E-2</v>
      </c>
      <c r="N66">
        <f>0.15 * L66^(0.25)</f>
        <v>4.5981320043578904E-2</v>
      </c>
      <c r="O66">
        <f>1000*9.81*K66*L66</f>
        <v>20.789352000000001</v>
      </c>
      <c r="P66">
        <f>O66/(1650*9.81*I66)</f>
        <v>0.14270707070707073</v>
      </c>
      <c r="Q66">
        <f>3.97 * (SQRT(1.65)) * (SQRT(9.81)) * ((P66-M66)^(3/2)) * ((I66)^(3/2)) * J66</f>
        <v>3.9194525345111917E-3</v>
      </c>
      <c r="R66">
        <f>3.97 * (SQRT(1.65)) * (SQRT(9.81)) * ((P66-N66)^(3/2)) * ((I66)^(3/2)) * J66</f>
        <v>4.1434803518211596E-3</v>
      </c>
      <c r="S66">
        <f>Q66 * 31500000</f>
        <v>123462.75483710253</v>
      </c>
      <c r="T66">
        <f>R66 * 31500000</f>
        <v>130519.63108236653</v>
      </c>
    </row>
    <row r="67" spans="1:20" ht="17" x14ac:dyDescent="0.2">
      <c r="A67" t="s">
        <v>15</v>
      </c>
      <c r="B67" s="18" t="s">
        <v>624</v>
      </c>
      <c r="C67" s="13" t="s">
        <v>636</v>
      </c>
      <c r="D67" s="3">
        <v>1.1200000000000001</v>
      </c>
      <c r="E67">
        <f>D67*31500000</f>
        <v>35280000</v>
      </c>
      <c r="F67" s="6">
        <v>5.75</v>
      </c>
      <c r="G67">
        <f>F67*1000000</f>
        <v>5750000</v>
      </c>
      <c r="H67">
        <f>I67 * 1000</f>
        <v>9</v>
      </c>
      <c r="I67">
        <v>8.9999999999999993E-3</v>
      </c>
      <c r="J67" s="3">
        <v>7.09</v>
      </c>
      <c r="K67" s="3">
        <v>0.42</v>
      </c>
      <c r="L67">
        <v>1.74E-3</v>
      </c>
      <c r="M67">
        <v>4.9500000000000002E-2</v>
      </c>
      <c r="N67">
        <f>0.15 * L67^(0.25)</f>
        <v>3.0635753828780504E-2</v>
      </c>
      <c r="O67">
        <f>1000*9.81*K67*L67</f>
        <v>7.1691479999999999</v>
      </c>
      <c r="P67">
        <f>O67/(1650*9.81*I67)</f>
        <v>4.9212121212121214E-2</v>
      </c>
      <c r="Q67" t="e">
        <f>3.97 * (SQRT(1.65)) * (SQRT(9.81)) * ((P67-M67)^(3/2)) * ((I67)^(3/2)) * J67</f>
        <v>#NUM!</v>
      </c>
      <c r="R67">
        <f>3.97 * (SQRT(1.65)) * (SQRT(9.81)) * ((P67-N67)^(3/2)) * ((I67)^(3/2)) * J67</f>
        <v>2.4480380801098021E-4</v>
      </c>
      <c r="S67" t="e">
        <f>Q67 * 31500000</f>
        <v>#NUM!</v>
      </c>
      <c r="T67">
        <f>R67 * 31500000</f>
        <v>7711.3199523458761</v>
      </c>
    </row>
    <row r="68" spans="1:20" ht="17" x14ac:dyDescent="0.2">
      <c r="A68" t="s">
        <v>15</v>
      </c>
      <c r="B68" s="18" t="s">
        <v>384</v>
      </c>
      <c r="C68" s="13" t="s">
        <v>385</v>
      </c>
      <c r="D68" s="3">
        <v>3.2422789349999999</v>
      </c>
      <c r="E68">
        <f>D68*31500000</f>
        <v>102131786.4525</v>
      </c>
      <c r="F68" s="6">
        <v>3.8072852999999998</v>
      </c>
      <c r="G68">
        <f>F68*1000000</f>
        <v>3807285.3</v>
      </c>
      <c r="H68">
        <f>I68 * 1000</f>
        <v>9.4699999999999989</v>
      </c>
      <c r="I68">
        <v>9.4699999999999993E-3</v>
      </c>
      <c r="J68" s="3">
        <v>5.7607200000000001</v>
      </c>
      <c r="K68" s="3">
        <v>0.50596799999999997</v>
      </c>
      <c r="L68">
        <v>1.6E-2</v>
      </c>
      <c r="M68">
        <v>4.9500000000000002E-2</v>
      </c>
      <c r="N68">
        <f>0.15 * L68^(0.25)</f>
        <v>5.3348382301167681E-2</v>
      </c>
      <c r="O68">
        <f>1000*9.81*K68*L68</f>
        <v>79.416737280000007</v>
      </c>
      <c r="P68">
        <f>O68/(1650*9.81*I68)</f>
        <v>0.51809465297110502</v>
      </c>
      <c r="Q68">
        <f>3.97 * (SQRT(1.65)) * (SQRT(9.81)) * ((P68-M68)^(3/2)) * ((I68)^(3/2)) * J68</f>
        <v>2.7199737382928597E-2</v>
      </c>
      <c r="R68">
        <f>3.97 * (SQRT(1.65)) * (SQRT(9.81)) * ((P68-N68)^(3/2)) * ((I68)^(3/2)) * J68</f>
        <v>2.6865355272567861E-2</v>
      </c>
      <c r="S68">
        <f>Q68 * 31500000</f>
        <v>856791.7275622508</v>
      </c>
      <c r="T68">
        <f>R68 * 31500000</f>
        <v>846258.69108588761</v>
      </c>
    </row>
    <row r="69" spans="1:20" ht="17" x14ac:dyDescent="0.2">
      <c r="A69" t="s">
        <v>15</v>
      </c>
      <c r="B69" s="18" t="s">
        <v>598</v>
      </c>
      <c r="C69" s="13" t="s">
        <v>599</v>
      </c>
      <c r="D69" s="3">
        <v>1.019406477</v>
      </c>
      <c r="E69">
        <f>D69*31500000</f>
        <v>32111304.0255</v>
      </c>
      <c r="F69" s="6">
        <v>1.9683923999999999</v>
      </c>
      <c r="G69">
        <f>F69*1000000</f>
        <v>1968392.4</v>
      </c>
      <c r="H69">
        <f>I69 * 1000</f>
        <v>9.7800000000000011</v>
      </c>
      <c r="I69">
        <v>9.7800000000000005E-3</v>
      </c>
      <c r="J69" s="3">
        <v>4.5720000000000001</v>
      </c>
      <c r="K69" s="3">
        <v>0.32918399999999998</v>
      </c>
      <c r="L69">
        <v>6.7000000000000002E-3</v>
      </c>
      <c r="M69">
        <v>4.9500000000000002E-2</v>
      </c>
      <c r="N69">
        <f>0.15 * L69^(0.25)</f>
        <v>4.2915083288644573E-2</v>
      </c>
      <c r="O69">
        <f>1000*9.81*K69*L69</f>
        <v>21.636276768000002</v>
      </c>
      <c r="P69">
        <f>O69/(1650*9.81*I69)</f>
        <v>0.13667551589514779</v>
      </c>
      <c r="Q69">
        <f>3.97 * (SQRT(1.65)) * (SQRT(9.81)) * ((P69-M69)^(3/2)) * ((I69)^(3/2)) * J69</f>
        <v>1.8179137550922296E-3</v>
      </c>
      <c r="R69">
        <f>3.97 * (SQRT(1.65)) * (SQRT(9.81)) * ((P69-N69)^(3/2)) * ((I69)^(3/2)) * J69</f>
        <v>2.0277335655724811E-3</v>
      </c>
      <c r="S69">
        <f>Q69 * 31500000</f>
        <v>57264.283285405232</v>
      </c>
      <c r="T69">
        <f>R69 * 31500000</f>
        <v>63873.607315533154</v>
      </c>
    </row>
    <row r="70" spans="1:20" ht="17" x14ac:dyDescent="0.2">
      <c r="A70" t="s">
        <v>15</v>
      </c>
      <c r="B70" s="18" t="s">
        <v>532</v>
      </c>
      <c r="C70" s="13" t="s">
        <v>537</v>
      </c>
      <c r="D70" s="3">
        <v>2.2653477273600005</v>
      </c>
      <c r="E70">
        <f>D70*31500000</f>
        <v>71358453.411840022</v>
      </c>
      <c r="F70" s="6">
        <v>100.75061099999999</v>
      </c>
      <c r="G70">
        <f>F70*1000000</f>
        <v>100750610.99999999</v>
      </c>
      <c r="H70">
        <f>I70 * 1000</f>
        <v>10</v>
      </c>
      <c r="I70">
        <v>0.01</v>
      </c>
      <c r="J70" s="3">
        <v>7.4980800000000007</v>
      </c>
      <c r="K70" s="3">
        <v>0.45</v>
      </c>
      <c r="L70">
        <v>2.0100000000000001E-3</v>
      </c>
      <c r="M70">
        <v>4.9500000000000002E-2</v>
      </c>
      <c r="N70">
        <f>0.15 * L70^(0.25)</f>
        <v>3.1760715195280079E-2</v>
      </c>
      <c r="O70">
        <f>1000*9.81*K70*L70</f>
        <v>8.8731450000000009</v>
      </c>
      <c r="P70">
        <f>O70/(1650*9.81*I70)</f>
        <v>5.4818181818181821E-2</v>
      </c>
      <c r="Q70">
        <f>3.97 * (SQRT(1.65)) * (SQRT(9.81)) * ((P70-M70)^(3/2)) * ((I70)^(3/2)) * J70</f>
        <v>4.6447444420144468E-5</v>
      </c>
      <c r="R70">
        <f>3.97 * (SQRT(1.65)) * (SQRT(9.81)) * ((P70-N70)^(3/2)) * ((I70)^(3/2)) * J70</f>
        <v>4.1930924247849283E-4</v>
      </c>
      <c r="S70">
        <f>Q70 * 31500000</f>
        <v>1463.0944992345508</v>
      </c>
      <c r="T70">
        <f>R70 * 31500000</f>
        <v>13208.241138072524</v>
      </c>
    </row>
    <row r="71" spans="1:20" ht="17" x14ac:dyDescent="0.2">
      <c r="A71" t="s">
        <v>15</v>
      </c>
      <c r="B71" s="18" t="s">
        <v>624</v>
      </c>
      <c r="C71" s="13" t="s">
        <v>625</v>
      </c>
      <c r="D71" s="10">
        <v>2.1000000000000001E-2</v>
      </c>
      <c r="E71">
        <f>D71*31500000</f>
        <v>661500</v>
      </c>
      <c r="F71" s="6">
        <v>0.28000000000000003</v>
      </c>
      <c r="G71">
        <f>F71*1000000</f>
        <v>280000</v>
      </c>
      <c r="H71">
        <f>I71 * 1000</f>
        <v>10</v>
      </c>
      <c r="I71">
        <v>0.01</v>
      </c>
      <c r="J71" s="3">
        <v>0.97</v>
      </c>
      <c r="K71" s="3">
        <v>0.12</v>
      </c>
      <c r="L71">
        <v>4.9000000000000002E-2</v>
      </c>
      <c r="M71">
        <v>4.9500000000000002E-2</v>
      </c>
      <c r="N71">
        <f>0.15 * L71^(0.25)</f>
        <v>7.0573276208244703E-2</v>
      </c>
      <c r="O71">
        <f>1000*9.81*K71*L71</f>
        <v>57.682800000000007</v>
      </c>
      <c r="P71">
        <f>O71/(1650*9.81*I71)</f>
        <v>0.35636363636363638</v>
      </c>
      <c r="Q71">
        <f>3.97 * (SQRT(1.65)) * (SQRT(9.81)) * ((P71-M71)^(3/2)) * ((I71)^(3/2)) * J71</f>
        <v>2.6336427160500173E-3</v>
      </c>
      <c r="R71">
        <f>3.97 * (SQRT(1.65)) * (SQRT(9.81)) * ((P71-N71)^(3/2)) * ((I71)^(3/2)) * J71</f>
        <v>2.3670644361525302E-3</v>
      </c>
      <c r="S71">
        <f>Q71 * 31500000</f>
        <v>82959.745555575544</v>
      </c>
      <c r="T71">
        <f>R71 * 31500000</f>
        <v>74562.529738804704</v>
      </c>
    </row>
    <row r="72" spans="1:20" ht="17" x14ac:dyDescent="0.2">
      <c r="A72" t="s">
        <v>15</v>
      </c>
      <c r="B72" s="18" t="s">
        <v>624</v>
      </c>
      <c r="C72" s="13" t="s">
        <v>635</v>
      </c>
      <c r="D72" s="3">
        <v>1.39</v>
      </c>
      <c r="E72">
        <f>D72*31500000</f>
        <v>43785000</v>
      </c>
      <c r="F72" s="6">
        <v>24.1</v>
      </c>
      <c r="G72">
        <f>F72*1000000</f>
        <v>24100000</v>
      </c>
      <c r="H72">
        <f>I72 * 1000</f>
        <v>10</v>
      </c>
      <c r="I72">
        <v>0.01</v>
      </c>
      <c r="J72" s="3">
        <v>8.0299999999999994</v>
      </c>
      <c r="K72" s="3">
        <v>0.4</v>
      </c>
      <c r="L72">
        <v>2.99E-3</v>
      </c>
      <c r="M72">
        <v>4.9500000000000002E-2</v>
      </c>
      <c r="N72">
        <f>0.15 * L72^(0.25)</f>
        <v>3.5075918809124709E-2</v>
      </c>
      <c r="O72">
        <f>1000*9.81*K72*L72</f>
        <v>11.732760000000001</v>
      </c>
      <c r="P72">
        <f>O72/(1650*9.81*I72)</f>
        <v>7.2484848484848485E-2</v>
      </c>
      <c r="Q72">
        <f>3.97 * (SQRT(1.65)) * (SQRT(9.81)) * ((P72-M72)^(3/2)) * ((I72)^(3/2)) * J72</f>
        <v>4.4693564793333072E-4</v>
      </c>
      <c r="R72">
        <f>3.97 * (SQRT(1.65)) * (SQRT(9.81)) * ((P72-N72)^(3/2)) * ((I72)^(3/2)) * J72</f>
        <v>9.2799460562791307E-4</v>
      </c>
      <c r="S72">
        <f>Q72 * 31500000</f>
        <v>14078.472909899918</v>
      </c>
      <c r="T72">
        <f>R72 * 31500000</f>
        <v>29231.830077279261</v>
      </c>
    </row>
    <row r="73" spans="1:20" ht="17" x14ac:dyDescent="0.2">
      <c r="A73" t="s">
        <v>15</v>
      </c>
      <c r="B73" s="18" t="s">
        <v>102</v>
      </c>
      <c r="C73" s="14" t="s">
        <v>130</v>
      </c>
      <c r="D73" s="3">
        <f>690*0.3048^3</f>
        <v>19.538624148480004</v>
      </c>
      <c r="E73">
        <f>D73*31500000</f>
        <v>615466660.67712009</v>
      </c>
      <c r="F73" s="6">
        <v>192.17725799999999</v>
      </c>
      <c r="G73">
        <f>F73*1000000</f>
        <v>192177258</v>
      </c>
      <c r="H73">
        <f>I73 * 1000</f>
        <v>10.1</v>
      </c>
      <c r="I73">
        <v>1.01E-2</v>
      </c>
      <c r="J73" s="3">
        <f>72*0.3048</f>
        <v>21.945600000000002</v>
      </c>
      <c r="K73" s="3">
        <v>0.93</v>
      </c>
      <c r="L73">
        <v>1E-3</v>
      </c>
      <c r="M73">
        <v>4.9500000000000002E-2</v>
      </c>
      <c r="N73">
        <f>0.15 * L73^(0.25)</f>
        <v>2.6674191150583844E-2</v>
      </c>
      <c r="O73">
        <f>1000*9.81*K73*L73</f>
        <v>9.1233000000000004</v>
      </c>
      <c r="P73">
        <f>O73/(1650*9.81*I73)</f>
        <v>5.5805580558055817E-2</v>
      </c>
      <c r="Q73">
        <f>3.97 * (SQRT(1.65)) * (SQRT(9.81)) * ((P73-M73)^(3/2)) * ((I73)^(3/2)) * J73</f>
        <v>1.781492999225974E-4</v>
      </c>
      <c r="R73">
        <f>3.97 * (SQRT(1.65)) * (SQRT(9.81)) * ((P73-N73)^(3/2)) * ((I73)^(3/2)) * J73</f>
        <v>1.7690426366936277E-3</v>
      </c>
      <c r="S73">
        <f>Q73 * 31500000</f>
        <v>5611.7029475618183</v>
      </c>
      <c r="T73">
        <f>R73 * 31500000</f>
        <v>55724.843055849269</v>
      </c>
    </row>
    <row r="74" spans="1:20" ht="17" x14ac:dyDescent="0.2">
      <c r="A74" t="s">
        <v>15</v>
      </c>
      <c r="B74" s="17" t="s">
        <v>175</v>
      </c>
      <c r="C74" s="12" t="s">
        <v>178</v>
      </c>
      <c r="D74" s="3">
        <v>0.99108963072000011</v>
      </c>
      <c r="E74">
        <f>D74*31500000</f>
        <v>31219323.367680002</v>
      </c>
      <c r="F74" s="8">
        <v>282.30890999999997</v>
      </c>
      <c r="G74">
        <f>F74*1000000</f>
        <v>282308909.99999994</v>
      </c>
      <c r="H74">
        <f>I74 * 1000</f>
        <v>10.200000000000001</v>
      </c>
      <c r="I74">
        <v>1.0200000000000001E-2</v>
      </c>
      <c r="J74" s="3">
        <v>4.8768000000000002</v>
      </c>
      <c r="K74" s="3">
        <v>0.67</v>
      </c>
      <c r="L74">
        <v>6.8999999999999999E-3</v>
      </c>
      <c r="M74">
        <v>4.9500000000000002E-2</v>
      </c>
      <c r="N74">
        <f>0.15 * L74^(0.25)</f>
        <v>4.3231821256530086E-2</v>
      </c>
      <c r="O74">
        <f>1000*9.81*K74*L74</f>
        <v>45.351630000000007</v>
      </c>
      <c r="P74">
        <f>O74/(1650*9.81*I74)</f>
        <v>0.27468805704099825</v>
      </c>
      <c r="Q74">
        <f>3.97 * (SQRT(1.65)) * (SQRT(9.81)) * ((P74-M74)^(3/2)) * ((I74)^(3/2)) * J74</f>
        <v>8.5747253060380457E-3</v>
      </c>
      <c r="R74">
        <f>3.97 * (SQRT(1.65)) * (SQRT(9.81)) * ((P74-N74)^(3/2)) * ((I74)^(3/2)) * J74</f>
        <v>8.9352254366901959E-3</v>
      </c>
      <c r="S74">
        <f>Q74 * 31500000</f>
        <v>270103.84714019846</v>
      </c>
      <c r="T74">
        <f>R74 * 31500000</f>
        <v>281459.60125574114</v>
      </c>
    </row>
    <row r="75" spans="1:20" ht="17" x14ac:dyDescent="0.2">
      <c r="A75" t="s">
        <v>15</v>
      </c>
      <c r="B75" s="18" t="s">
        <v>384</v>
      </c>
      <c r="C75" s="13" t="s">
        <v>386</v>
      </c>
      <c r="D75" s="3">
        <v>17.38427845976064</v>
      </c>
      <c r="E75">
        <f>D75*31500000</f>
        <v>547604771.48246014</v>
      </c>
      <c r="F75" s="6">
        <v>13.752846899999998</v>
      </c>
      <c r="G75">
        <f>F75*1000000</f>
        <v>13752846.899999999</v>
      </c>
      <c r="H75">
        <f>I75 * 1000</f>
        <v>10.31</v>
      </c>
      <c r="I75">
        <v>1.031E-2</v>
      </c>
      <c r="J75" s="3">
        <v>15.578328000000001</v>
      </c>
      <c r="K75" s="3">
        <v>0.57607200000000003</v>
      </c>
      <c r="L75">
        <v>5.8999999999999999E-3</v>
      </c>
      <c r="M75">
        <v>4.9500000000000002E-2</v>
      </c>
      <c r="N75">
        <f>0.15 * L75^(0.25)</f>
        <v>4.1572320037140544E-2</v>
      </c>
      <c r="O75">
        <f>1000*9.81*K75*L75</f>
        <v>33.342471288000006</v>
      </c>
      <c r="P75">
        <f>O75/(1650*9.81*I75)</f>
        <v>0.19979571466360996</v>
      </c>
      <c r="Q75">
        <f>3.97 * (SQRT(1.65)) * (SQRT(9.81)) * ((P75-M75)^(3/2)) * ((I75)^(3/2)) * J75</f>
        <v>1.517734201536442E-2</v>
      </c>
      <c r="R75">
        <f>3.97 * (SQRT(1.65)) * (SQRT(9.81)) * ((P75-N75)^(3/2)) * ((I75)^(3/2)) * J75</f>
        <v>1.6393884498160951E-2</v>
      </c>
      <c r="S75">
        <f>Q75 * 31500000</f>
        <v>478086.27348397922</v>
      </c>
      <c r="T75">
        <f>R75 * 31500000</f>
        <v>516407.36169206997</v>
      </c>
    </row>
    <row r="76" spans="1:20" ht="17" x14ac:dyDescent="0.2">
      <c r="A76" t="s">
        <v>15</v>
      </c>
      <c r="B76" s="18" t="s">
        <v>555</v>
      </c>
      <c r="C76" s="13" t="s">
        <v>563</v>
      </c>
      <c r="D76" s="3">
        <v>1.8122781818880003</v>
      </c>
      <c r="E76">
        <f>D76*31500000</f>
        <v>57086762.729472011</v>
      </c>
      <c r="F76" s="6">
        <v>2.6935895999999997</v>
      </c>
      <c r="G76">
        <f>F76*1000000</f>
        <v>2693589.5999999996</v>
      </c>
      <c r="H76">
        <f>I76 * 1000</f>
        <v>10.6</v>
      </c>
      <c r="I76">
        <v>1.06E-2</v>
      </c>
      <c r="J76" s="3">
        <v>4.7244000000000002</v>
      </c>
      <c r="K76" s="3">
        <v>0.51206399999999996</v>
      </c>
      <c r="L76">
        <v>2.5000000000000001E-3</v>
      </c>
      <c r="M76">
        <v>4.9500000000000002E-2</v>
      </c>
      <c r="N76">
        <f>0.15 * L76^(0.25)</f>
        <v>3.3541019662496847E-2</v>
      </c>
      <c r="O76">
        <f>1000*9.81*K76*L76</f>
        <v>12.558369599999999</v>
      </c>
      <c r="P76">
        <f>O76/(1650*9.81*I76)</f>
        <v>7.3193825042881647E-2</v>
      </c>
      <c r="Q76">
        <f>3.97 * (SQRT(1.65)) * (SQRT(9.81)) * ((P76-M76)^(3/2)) * ((I76)^(3/2)) * J76</f>
        <v>3.0034832009212921E-4</v>
      </c>
      <c r="R76">
        <f>3.97 * (SQRT(1.65)) * (SQRT(9.81)) * ((P76-N76)^(3/2)) * ((I76)^(3/2)) * J76</f>
        <v>6.5025442908765382E-4</v>
      </c>
      <c r="S76">
        <f>Q76 * 31500000</f>
        <v>9460.9720829020698</v>
      </c>
      <c r="T76">
        <f>R76 * 31500000</f>
        <v>20483.014516261097</v>
      </c>
    </row>
    <row r="77" spans="1:20" ht="17" x14ac:dyDescent="0.2">
      <c r="A77" t="s">
        <v>15</v>
      </c>
      <c r="B77" s="18" t="s">
        <v>421</v>
      </c>
      <c r="C77" s="13" t="s">
        <v>435</v>
      </c>
      <c r="D77" s="3">
        <v>23.531299517952004</v>
      </c>
      <c r="E77">
        <f>D77*31500000</f>
        <v>741235934.8154881</v>
      </c>
      <c r="F77" s="6">
        <v>60.864764999999998</v>
      </c>
      <c r="G77">
        <f>F77*1000000</f>
        <v>60864765</v>
      </c>
      <c r="H77">
        <f>I77 * 1000</f>
        <v>10.668000000000001</v>
      </c>
      <c r="I77">
        <v>1.0668E-2</v>
      </c>
      <c r="J77" s="3">
        <v>17.891760000000001</v>
      </c>
      <c r="K77" s="3">
        <v>1.38</v>
      </c>
      <c r="L77">
        <v>1E-3</v>
      </c>
      <c r="M77">
        <v>4.9500000000000002E-2</v>
      </c>
      <c r="N77">
        <f>0.15 * L77^(0.25)</f>
        <v>2.6674191150583844E-2</v>
      </c>
      <c r="O77">
        <f>1000*9.81*K77*L77</f>
        <v>13.537799999999999</v>
      </c>
      <c r="P77">
        <f>O77/(1650*9.81*I77)</f>
        <v>7.8399290997716184E-2</v>
      </c>
      <c r="Q77">
        <f>3.97 * (SQRT(1.65)) * (SQRT(9.81)) * ((P77-M77)^(3/2)) * ((I77)^(3/2)) * J77</f>
        <v>1.5469466601004836E-3</v>
      </c>
      <c r="R77">
        <f>3.97 * (SQRT(1.65)) * (SQRT(9.81)) * ((P77-N77)^(3/2)) * ((I77)^(3/2)) * J77</f>
        <v>3.7042182194502969E-3</v>
      </c>
      <c r="S77">
        <f>Q77 * 31500000</f>
        <v>48728.819793165232</v>
      </c>
      <c r="T77">
        <f>R77 * 31500000</f>
        <v>116682.87391268436</v>
      </c>
    </row>
    <row r="78" spans="1:20" ht="17" x14ac:dyDescent="0.2">
      <c r="A78" t="s">
        <v>15</v>
      </c>
      <c r="B78" s="18" t="s">
        <v>398</v>
      </c>
      <c r="C78" s="13" t="s">
        <v>399</v>
      </c>
      <c r="D78" s="3">
        <v>3.2507739889999998</v>
      </c>
      <c r="E78">
        <f>D78*31500000</f>
        <v>102399380.65349999</v>
      </c>
      <c r="F78" s="6">
        <v>5.4130790999999991</v>
      </c>
      <c r="G78">
        <f>F78*1000000</f>
        <v>5413079.0999999987</v>
      </c>
      <c r="H78">
        <f>I78 * 1000</f>
        <v>10.69</v>
      </c>
      <c r="I78">
        <v>1.069E-2</v>
      </c>
      <c r="J78" s="3">
        <v>4.026408</v>
      </c>
      <c r="K78" s="3">
        <v>0.44196000000000002</v>
      </c>
      <c r="L78">
        <v>1.2E-2</v>
      </c>
      <c r="M78">
        <v>4.9500000000000002E-2</v>
      </c>
      <c r="N78">
        <f>0.15 * L78^(0.25)</f>
        <v>4.9646263794703091E-2</v>
      </c>
      <c r="O78">
        <f>1000*9.81*K78*L78</f>
        <v>52.027531199999999</v>
      </c>
      <c r="P78">
        <f>O78/(1650*9.81*I78)</f>
        <v>0.30067862913513055</v>
      </c>
      <c r="Q78">
        <f>3.97 * (SQRT(1.65)) * (SQRT(9.81)) * ((P78-M78)^(3/2)) * ((I78)^(3/2)) * J78</f>
        <v>8.9479871022347234E-3</v>
      </c>
      <c r="R78">
        <f>3.97 * (SQRT(1.65)) * (SQRT(9.81)) * ((P78-N78)^(3/2)) * ((I78)^(3/2)) * J78</f>
        <v>8.9401724883424998E-3</v>
      </c>
      <c r="S78">
        <f>Q78 * 31500000</f>
        <v>281861.59372039378</v>
      </c>
      <c r="T78">
        <f>R78 * 31500000</f>
        <v>281615.43338278873</v>
      </c>
    </row>
    <row r="79" spans="1:20" ht="34" x14ac:dyDescent="0.2">
      <c r="A79" t="s">
        <v>15</v>
      </c>
      <c r="B79" s="18" t="s">
        <v>456</v>
      </c>
      <c r="C79" s="13" t="s">
        <v>497</v>
      </c>
      <c r="D79" s="3">
        <v>12.3</v>
      </c>
      <c r="E79">
        <f>D79*31500000</f>
        <v>387450000</v>
      </c>
      <c r="F79" s="6">
        <v>101.527608</v>
      </c>
      <c r="G79">
        <f>F79*1000000</f>
        <v>101527608</v>
      </c>
      <c r="H79">
        <f>I79 * 1000</f>
        <v>10.9</v>
      </c>
      <c r="I79">
        <v>1.09E-2</v>
      </c>
      <c r="J79" s="3">
        <v>15.674999999999999</v>
      </c>
      <c r="K79" s="3">
        <v>1.1000000000000001</v>
      </c>
      <c r="L79">
        <v>3.0000000000000001E-3</v>
      </c>
      <c r="M79">
        <v>4.9500000000000002E-2</v>
      </c>
      <c r="N79">
        <f>0.15 * L79^(0.25)</f>
        <v>3.5105209789810736E-2</v>
      </c>
      <c r="O79">
        <f>1000*9.81*K79*L79</f>
        <v>32.372999999999998</v>
      </c>
      <c r="P79">
        <f>O79/(1650*9.81*I79)</f>
        <v>0.18348623853211007</v>
      </c>
      <c r="Q79">
        <f>3.97 * (SQRT(1.65)) * (SQRT(9.81)) * ((P79-M79)^(3/2)) * ((I79)^(3/2)) * J79</f>
        <v>1.3973479805935288E-2</v>
      </c>
      <c r="R79">
        <f>3.97 * (SQRT(1.65)) * (SQRT(9.81)) * ((P79-N79)^(3/2)) * ((I79)^(3/2)) * J79</f>
        <v>1.6284778117887363E-2</v>
      </c>
      <c r="S79">
        <f>Q79 * 31500000</f>
        <v>440164.61388696154</v>
      </c>
      <c r="T79">
        <f>R79 * 31500000</f>
        <v>512970.51071345195</v>
      </c>
    </row>
    <row r="80" spans="1:20" ht="34" x14ac:dyDescent="0.2">
      <c r="A80" t="s">
        <v>15</v>
      </c>
      <c r="B80" s="18" t="s">
        <v>454</v>
      </c>
      <c r="C80" s="13" t="s">
        <v>455</v>
      </c>
      <c r="D80" s="3">
        <v>29.73</v>
      </c>
      <c r="E80">
        <f>D80*31500000</f>
        <v>936495000</v>
      </c>
      <c r="F80" s="6">
        <v>367.77857999999998</v>
      </c>
      <c r="G80">
        <f>F80*1000000</f>
        <v>367778580</v>
      </c>
      <c r="H80">
        <f>I80 * 1000</f>
        <v>10.921999999999999</v>
      </c>
      <c r="I80">
        <v>1.0921999999999999E-2</v>
      </c>
      <c r="J80" s="3">
        <v>19</v>
      </c>
      <c r="K80" s="3">
        <v>1.5</v>
      </c>
      <c r="L80">
        <v>3.0000000000000001E-3</v>
      </c>
      <c r="M80">
        <v>4.9500000000000002E-2</v>
      </c>
      <c r="N80">
        <f>0.15 * L80^(0.25)</f>
        <v>3.5105209789810736E-2</v>
      </c>
      <c r="O80">
        <f>1000*9.81*K80*L80</f>
        <v>44.145000000000003</v>
      </c>
      <c r="P80">
        <f>O80/(1650*9.81*I80)</f>
        <v>0.24970451632235191</v>
      </c>
      <c r="Q80">
        <f>3.97 * (SQRT(1.65)) * (SQRT(9.81)) * ((P80-M80)^(3/2)) * ((I80)^(3/2)) * J80</f>
        <v>3.1030205180343124E-2</v>
      </c>
      <c r="R80">
        <f>3.97 * (SQRT(1.65)) * (SQRT(9.81)) * ((P80-N80)^(3/2)) * ((I80)^(3/2)) * J80</f>
        <v>3.4436286562756414E-2</v>
      </c>
      <c r="S80">
        <f>Q80 * 31500000</f>
        <v>977451.46318080835</v>
      </c>
      <c r="T80">
        <f>R80 * 31500000</f>
        <v>1084743.026726827</v>
      </c>
    </row>
    <row r="81" spans="1:20" ht="17" x14ac:dyDescent="0.2">
      <c r="A81" t="s">
        <v>15</v>
      </c>
      <c r="B81" s="18" t="s">
        <v>198</v>
      </c>
      <c r="C81" s="13" t="s">
        <v>208</v>
      </c>
      <c r="D81" s="3">
        <v>5.5</v>
      </c>
      <c r="E81">
        <f>D81*31500000</f>
        <v>173250000</v>
      </c>
      <c r="F81" s="6">
        <v>45.324824999999997</v>
      </c>
      <c r="G81">
        <f>F81*1000000</f>
        <v>45324825</v>
      </c>
      <c r="H81">
        <f>I81 * 1000</f>
        <v>11</v>
      </c>
      <c r="I81">
        <v>1.0999999999999999E-2</v>
      </c>
      <c r="J81" s="3">
        <v>8</v>
      </c>
      <c r="K81" s="3">
        <v>0.37</v>
      </c>
      <c r="L81">
        <v>1.6199999999999999E-2</v>
      </c>
      <c r="M81">
        <v>4.9500000000000002E-2</v>
      </c>
      <c r="N81">
        <f>0.15 * L81^(0.25)</f>
        <v>5.3514320175122441E-2</v>
      </c>
      <c r="O81">
        <f>1000*9.81*K81*L81</f>
        <v>58.801139999999997</v>
      </c>
      <c r="P81">
        <f>O81/(1650*9.81*I81)</f>
        <v>0.33024793388429757</v>
      </c>
      <c r="Q81">
        <f>3.97 * (SQRT(1.65)) * (SQRT(9.81)) * ((P81-M81)^(3/2)) * ((I81)^(3/2)) * J81</f>
        <v>2.1929102147294748E-2</v>
      </c>
      <c r="R81">
        <f>3.97 * (SQRT(1.65)) * (SQRT(9.81)) * ((P81-N81)^(3/2)) * ((I81)^(3/2)) * J81</f>
        <v>2.1460452195372934E-2</v>
      </c>
      <c r="S81">
        <f>Q81 * 31500000</f>
        <v>690766.71763978456</v>
      </c>
      <c r="T81">
        <f>R81 * 31500000</f>
        <v>676004.24415424746</v>
      </c>
    </row>
    <row r="82" spans="1:20" ht="17" x14ac:dyDescent="0.2">
      <c r="A82" t="s">
        <v>15</v>
      </c>
      <c r="B82" s="18" t="s">
        <v>324</v>
      </c>
      <c r="C82" s="13" t="s">
        <v>326</v>
      </c>
      <c r="D82" s="3">
        <v>1.3592086364160001</v>
      </c>
      <c r="E82">
        <f>D82*31500000</f>
        <v>42815072.047104001</v>
      </c>
      <c r="F82" s="6">
        <v>1.8388928999999998</v>
      </c>
      <c r="G82">
        <f>F82*1000000</f>
        <v>1838892.9</v>
      </c>
      <c r="H82">
        <f>I82 * 1000</f>
        <v>11</v>
      </c>
      <c r="I82">
        <v>1.0999999999999999E-2</v>
      </c>
      <c r="J82" s="3">
        <v>3.1394400000000005</v>
      </c>
      <c r="K82" s="3">
        <v>0.4</v>
      </c>
      <c r="L82">
        <v>3.8999999999999998E-3</v>
      </c>
      <c r="M82">
        <v>4.9500000000000002E-2</v>
      </c>
      <c r="N82">
        <f>0.15 * L82^(0.25)</f>
        <v>3.748499099159075E-2</v>
      </c>
      <c r="O82">
        <f>1000*9.81*K82*L82</f>
        <v>15.303599999999999</v>
      </c>
      <c r="P82">
        <f>O82/(1650*9.81*I82)</f>
        <v>8.5950413223140509E-2</v>
      </c>
      <c r="Q82">
        <f>3.97 * (SQRT(1.65)) * (SQRT(9.81)) * ((P82-M82)^(3/2)) * ((I82)^(3/2)) * J82</f>
        <v>4.0258897904540768E-4</v>
      </c>
      <c r="R82">
        <f>3.97 * (SQRT(1.65)) * (SQRT(9.81)) * ((P82-N82)^(3/2)) * ((I82)^(3/2)) * J82</f>
        <v>6.1724303591512814E-4</v>
      </c>
      <c r="S82">
        <f>Q82 * 31500000</f>
        <v>12681.552839930342</v>
      </c>
      <c r="T82">
        <f>R82 * 31500000</f>
        <v>19443.155631326536</v>
      </c>
    </row>
    <row r="83" spans="1:20" ht="17" x14ac:dyDescent="0.2">
      <c r="A83" t="s">
        <v>15</v>
      </c>
      <c r="B83" s="18" t="s">
        <v>532</v>
      </c>
      <c r="C83" s="13" t="s">
        <v>551</v>
      </c>
      <c r="D83" s="3">
        <v>40.719625399296007</v>
      </c>
      <c r="E83">
        <f>D83*31500000</f>
        <v>1282668200.0778241</v>
      </c>
      <c r="F83" s="6">
        <v>391.08848999999998</v>
      </c>
      <c r="G83">
        <f>F83*1000000</f>
        <v>391088490</v>
      </c>
      <c r="H83">
        <f>I83 * 1000</f>
        <v>11</v>
      </c>
      <c r="I83">
        <v>1.0999999999999999E-2</v>
      </c>
      <c r="J83" s="3">
        <v>22.86</v>
      </c>
      <c r="K83" s="3">
        <v>1.31</v>
      </c>
      <c r="L83">
        <v>2.3400000000000001E-3</v>
      </c>
      <c r="M83">
        <v>4.9500000000000002E-2</v>
      </c>
      <c r="N83">
        <f>0.15 * L83^(0.25)</f>
        <v>3.2990980525293638E-2</v>
      </c>
      <c r="O83">
        <f>1000*9.81*K83*L83</f>
        <v>30.071574000000002</v>
      </c>
      <c r="P83">
        <f>O83/(1650*9.81*I83)</f>
        <v>0.16889256198347111</v>
      </c>
      <c r="Q83">
        <f>3.97 * (SQRT(1.65)) * (SQRT(9.81)) * ((P83-M83)^(3/2)) * ((I83)^(3/2)) * J83</f>
        <v>1.7377934011260102E-2</v>
      </c>
      <c r="R83">
        <f>3.97 * (SQRT(1.65)) * (SQRT(9.81)) * ((P83-N83)^(3/2)) * ((I83)^(3/2)) * J83</f>
        <v>2.1104205260429498E-2</v>
      </c>
      <c r="S83">
        <f>Q83 * 31500000</f>
        <v>547404.92135469324</v>
      </c>
      <c r="T83">
        <f>R83 * 31500000</f>
        <v>664782.46570352919</v>
      </c>
    </row>
    <row r="84" spans="1:20" ht="17" x14ac:dyDescent="0.2">
      <c r="A84" t="s">
        <v>15</v>
      </c>
      <c r="B84" s="18" t="s">
        <v>598</v>
      </c>
      <c r="C84" s="13" t="s">
        <v>602</v>
      </c>
      <c r="D84" s="3">
        <v>3.398021591</v>
      </c>
      <c r="E84">
        <f>D84*31500000</f>
        <v>107037680.11650001</v>
      </c>
      <c r="F84" s="6">
        <v>3.4964865000000001</v>
      </c>
      <c r="G84">
        <f>F84*1000000</f>
        <v>3496486.5</v>
      </c>
      <c r="H84">
        <f>I84 * 1000</f>
        <v>11.03</v>
      </c>
      <c r="I84">
        <v>1.103E-2</v>
      </c>
      <c r="J84" s="3">
        <v>7.7419200000000004</v>
      </c>
      <c r="K84" s="3">
        <v>0.57911999999999997</v>
      </c>
      <c r="L84">
        <v>8.6999999999999994E-3</v>
      </c>
      <c r="M84">
        <v>4.9500000000000002E-2</v>
      </c>
      <c r="N84">
        <f>0.15 * L84^(0.25)</f>
        <v>4.5811137149660265E-2</v>
      </c>
      <c r="O84">
        <f>1000*9.81*K84*L84</f>
        <v>49.426154639999993</v>
      </c>
      <c r="P84">
        <f>O84/(1650*9.81*I84)</f>
        <v>0.27683969339817027</v>
      </c>
      <c r="Q84">
        <f>3.97 * (SQRT(1.65)) * (SQRT(9.81)) * ((P84-M84)^(3/2)) * ((I84)^(3/2)) * J84</f>
        <v>1.5527153107018361E-2</v>
      </c>
      <c r="R84">
        <f>3.97 * (SQRT(1.65)) * (SQRT(9.81)) * ((P84-N84)^(3/2)) * ((I84)^(3/2)) * J84</f>
        <v>1.5906602438513696E-2</v>
      </c>
      <c r="S84">
        <f>Q84 * 31500000</f>
        <v>489105.32287107839</v>
      </c>
      <c r="T84">
        <f>R84 * 31500000</f>
        <v>501057.97681318142</v>
      </c>
    </row>
    <row r="85" spans="1:20" ht="17" x14ac:dyDescent="0.2">
      <c r="A85" t="s">
        <v>15</v>
      </c>
      <c r="B85" s="18" t="s">
        <v>598</v>
      </c>
      <c r="C85" s="13" t="s">
        <v>607</v>
      </c>
      <c r="D85" s="3">
        <v>21.945556109999998</v>
      </c>
      <c r="E85">
        <f>D85*31500000</f>
        <v>691285017.46499991</v>
      </c>
      <c r="F85" s="6">
        <v>45.065825999999994</v>
      </c>
      <c r="G85">
        <f>F85*1000000</f>
        <v>45065825.999999993</v>
      </c>
      <c r="H85">
        <f>I85 * 1000</f>
        <v>11.129999999999999</v>
      </c>
      <c r="I85">
        <v>1.1129999999999999E-2</v>
      </c>
      <c r="J85" s="3">
        <v>12.801600000000001</v>
      </c>
      <c r="K85" s="3">
        <v>1.0728960000000001</v>
      </c>
      <c r="L85">
        <v>2.8999999999999998E-3</v>
      </c>
      <c r="M85">
        <v>4.9500000000000002E-2</v>
      </c>
      <c r="N85">
        <f>0.15 * L85^(0.25)</f>
        <v>3.4808936806591251E-2</v>
      </c>
      <c r="O85">
        <f>1000*9.81*K85*L85</f>
        <v>30.522818304000001</v>
      </c>
      <c r="P85">
        <f>O85/(1650*9.81*I85)</f>
        <v>0.16942461814914647</v>
      </c>
      <c r="Q85">
        <f>3.97 * (SQRT(1.65)) * (SQRT(9.81)) * ((P85-M85)^(3/2)) * ((I85)^(3/2)) * J85</f>
        <v>9.9709490845326255E-3</v>
      </c>
      <c r="R85">
        <f>3.97 * (SQRT(1.65)) * (SQRT(9.81)) * ((P85-N85)^(3/2)) * ((I85)^(3/2)) * J85</f>
        <v>1.1858164279596713E-2</v>
      </c>
      <c r="S85">
        <f>Q85 * 31500000</f>
        <v>314084.89616277767</v>
      </c>
      <c r="T85">
        <f>R85 * 31500000</f>
        <v>373532.17480729648</v>
      </c>
    </row>
    <row r="86" spans="1:20" ht="17" x14ac:dyDescent="0.2">
      <c r="A86" t="s">
        <v>15</v>
      </c>
      <c r="B86" s="18" t="s">
        <v>372</v>
      </c>
      <c r="C86" s="13" t="s">
        <v>383</v>
      </c>
      <c r="D86" s="3">
        <v>100.52480540160002</v>
      </c>
      <c r="E86">
        <f>D86*31500000</f>
        <v>3166531370.1504006</v>
      </c>
      <c r="F86" s="5">
        <v>279.71891999999997</v>
      </c>
      <c r="G86">
        <f>F86*1000000</f>
        <v>279718919.99999994</v>
      </c>
      <c r="H86">
        <f>I86 * 1000</f>
        <v>11.299999999999999</v>
      </c>
      <c r="I86">
        <v>1.1299999999999999E-2</v>
      </c>
      <c r="J86" s="3">
        <v>29.382720000000003</v>
      </c>
      <c r="K86" s="3">
        <v>1.86</v>
      </c>
      <c r="L86">
        <v>2E-3</v>
      </c>
      <c r="M86">
        <v>4.9500000000000002E-2</v>
      </c>
      <c r="N86">
        <f>0.15 * L86^(0.25)</f>
        <v>3.1721137903216928E-2</v>
      </c>
      <c r="O86">
        <f>1000*9.81*K86*L86</f>
        <v>36.493200000000002</v>
      </c>
      <c r="P86">
        <f>O86/(1650*9.81*I86)</f>
        <v>0.19951729686242964</v>
      </c>
      <c r="Q86">
        <f>3.97 * (SQRT(1.65)) * (SQRT(9.81)) * ((P86-M86)^(3/2)) * ((I86)^(3/2)) * J86</f>
        <v>3.275583297407017E-2</v>
      </c>
      <c r="R86">
        <f>3.97 * (SQRT(1.65)) * (SQRT(9.81)) * ((P86-N86)^(3/2)) * ((I86)^(3/2)) * J86</f>
        <v>3.8748033544679365E-2</v>
      </c>
      <c r="S86">
        <f>Q86 * 31500000</f>
        <v>1031808.7386832103</v>
      </c>
      <c r="T86">
        <f>R86 * 31500000</f>
        <v>1220563.0566574</v>
      </c>
    </row>
    <row r="87" spans="1:20" ht="17" x14ac:dyDescent="0.2">
      <c r="A87" t="s">
        <v>15</v>
      </c>
      <c r="B87" s="18" t="s">
        <v>555</v>
      </c>
      <c r="C87" s="13" t="s">
        <v>573</v>
      </c>
      <c r="D87" s="3"/>
      <c r="E87">
        <f>D87*31500000</f>
        <v>0</v>
      </c>
      <c r="F87" s="6">
        <v>101.00961</v>
      </c>
      <c r="G87">
        <f>F87*1000000</f>
        <v>101009610</v>
      </c>
      <c r="H87">
        <f>I87 * 1000</f>
        <v>11.43</v>
      </c>
      <c r="I87">
        <v>1.1429999999999999E-2</v>
      </c>
      <c r="J87" s="3">
        <v>12.8</v>
      </c>
      <c r="K87" s="3">
        <v>0.9</v>
      </c>
      <c r="L87">
        <v>2.7299999999999998E-3</v>
      </c>
      <c r="M87">
        <v>4.9500000000000002E-2</v>
      </c>
      <c r="N87">
        <f>0.15 * L87^(0.25)</f>
        <v>3.4287192112874766E-2</v>
      </c>
      <c r="O87">
        <f>1000*9.81*K87*L87</f>
        <v>24.103169999999999</v>
      </c>
      <c r="P87">
        <f>O87/(1650*9.81*I87)</f>
        <v>0.13027916964924841</v>
      </c>
      <c r="Q87">
        <f>3.97 * (SQRT(1.65)) * (SQRT(9.81)) * ((P87-M87)^(3/2)) * ((I87)^(3/2)) * J87</f>
        <v>5.7358181613451943E-3</v>
      </c>
      <c r="R87">
        <f>3.97 * (SQRT(1.65)) * (SQRT(9.81)) * ((P87-N87)^(3/2)) * ((I87)^(3/2)) * J87</f>
        <v>7.4301692376777494E-3</v>
      </c>
      <c r="S87">
        <f>Q87 * 31500000</f>
        <v>180678.27208237362</v>
      </c>
      <c r="T87">
        <f>R87 * 31500000</f>
        <v>234050.33098684909</v>
      </c>
    </row>
    <row r="88" spans="1:20" ht="17" x14ac:dyDescent="0.2">
      <c r="A88" t="s">
        <v>15</v>
      </c>
      <c r="B88" s="17" t="s">
        <v>187</v>
      </c>
      <c r="C88" s="12" t="s">
        <v>193</v>
      </c>
      <c r="D88" s="3">
        <v>141</v>
      </c>
      <c r="E88">
        <f>D88*31500000</f>
        <v>4441500000</v>
      </c>
      <c r="F88" s="8">
        <v>1714.5733799999998</v>
      </c>
      <c r="G88">
        <f>F88*1000000</f>
        <v>1714573379.9999998</v>
      </c>
      <c r="H88">
        <f>I88 * 1000</f>
        <v>11.5</v>
      </c>
      <c r="I88">
        <v>1.15E-2</v>
      </c>
      <c r="J88" s="3">
        <v>27</v>
      </c>
      <c r="K88" s="3">
        <v>3.51</v>
      </c>
      <c r="L88" s="4">
        <v>2E-3</v>
      </c>
      <c r="M88">
        <v>4.9500000000000002E-2</v>
      </c>
      <c r="N88">
        <f>0.15 * L88^(0.25)</f>
        <v>3.1721137903216928E-2</v>
      </c>
      <c r="O88">
        <f>1000*9.81*K88*L88</f>
        <v>68.866199999999992</v>
      </c>
      <c r="P88">
        <f>O88/(1650*9.81*I88)</f>
        <v>0.36996047430830037</v>
      </c>
      <c r="Q88">
        <f>3.97 * (SQRT(1.65)) * (SQRT(9.81)) * ((P88-M88)^(3/2)) * ((I88)^(3/2)) * J88</f>
        <v>9.6480426351430865E-2</v>
      </c>
      <c r="R88">
        <f>3.97 * (SQRT(1.65)) * (SQRT(9.81)) * ((P88-N88)^(3/2)) * ((I88)^(3/2)) * J88</f>
        <v>0.10461974993308124</v>
      </c>
      <c r="S88">
        <f>Q88 * 31500000</f>
        <v>3039133.4300700724</v>
      </c>
      <c r="T88">
        <f>R88 * 31500000</f>
        <v>3295522.1228920589</v>
      </c>
    </row>
    <row r="89" spans="1:20" ht="17" x14ac:dyDescent="0.2">
      <c r="A89" t="s">
        <v>15</v>
      </c>
      <c r="B89" s="18" t="s">
        <v>598</v>
      </c>
      <c r="C89" s="13" t="s">
        <v>603</v>
      </c>
      <c r="D89" s="3">
        <v>7.928717046</v>
      </c>
      <c r="E89">
        <f>D89*31500000</f>
        <v>249754586.949</v>
      </c>
      <c r="F89" s="6">
        <v>18.932826899999998</v>
      </c>
      <c r="G89">
        <f>F89*1000000</f>
        <v>18932826.899999999</v>
      </c>
      <c r="H89">
        <f>I89 * 1000</f>
        <v>11.690000000000001</v>
      </c>
      <c r="I89">
        <v>1.1690000000000001E-2</v>
      </c>
      <c r="J89" s="3">
        <v>11.186159999999999</v>
      </c>
      <c r="K89" s="3">
        <v>0.71932799999999997</v>
      </c>
      <c r="L89">
        <v>2.0999999999999999E-3</v>
      </c>
      <c r="M89">
        <v>4.9500000000000002E-2</v>
      </c>
      <c r="N89">
        <f>0.15 * L89^(0.25)</f>
        <v>3.211042714392108E-2</v>
      </c>
      <c r="O89">
        <f>1000*9.81*K89*L89</f>
        <v>14.818876127999999</v>
      </c>
      <c r="P89">
        <f>O89/(1650*9.81*I89)</f>
        <v>7.8315514425694052E-2</v>
      </c>
      <c r="Q89">
        <f>3.97 * (SQRT(1.65)) * (SQRT(9.81)) * ((P89-M89)^(3/2)) * ((I89)^(3/2)) * J89</f>
        <v>1.1046109447215096E-3</v>
      </c>
      <c r="R89">
        <f>3.97 * (SQRT(1.65)) * (SQRT(9.81)) * ((P89-N89)^(3/2)) * ((I89)^(3/2)) * J89</f>
        <v>2.2428718937780091E-3</v>
      </c>
      <c r="S89">
        <f>Q89 * 31500000</f>
        <v>34795.244758727553</v>
      </c>
      <c r="T89">
        <f>R89 * 31500000</f>
        <v>70650.464654007286</v>
      </c>
    </row>
    <row r="90" spans="1:20" ht="34" x14ac:dyDescent="0.2">
      <c r="A90" t="s">
        <v>15</v>
      </c>
      <c r="B90" s="18" t="s">
        <v>198</v>
      </c>
      <c r="C90" s="13" t="s">
        <v>225</v>
      </c>
      <c r="D90" s="3">
        <v>7.62</v>
      </c>
      <c r="E90">
        <f>D90*31500000</f>
        <v>240030000</v>
      </c>
      <c r="F90" s="6">
        <v>31.597877999999994</v>
      </c>
      <c r="G90">
        <f>F90*1000000</f>
        <v>31597877.999999993</v>
      </c>
      <c r="H90">
        <f>I90 * 1000</f>
        <v>12</v>
      </c>
      <c r="I90">
        <v>1.2E-2</v>
      </c>
      <c r="J90" s="3">
        <v>10</v>
      </c>
      <c r="K90" s="3">
        <v>0.73</v>
      </c>
      <c r="L90">
        <v>2.5000000000000001E-3</v>
      </c>
      <c r="M90">
        <v>4.9500000000000002E-2</v>
      </c>
      <c r="N90">
        <f>0.15 * L90^(0.25)</f>
        <v>3.3541019662496847E-2</v>
      </c>
      <c r="O90">
        <f>1000*9.81*K90*L90</f>
        <v>17.90325</v>
      </c>
      <c r="P90">
        <f>O90/(1650*9.81*I90)</f>
        <v>9.2171717171717168E-2</v>
      </c>
      <c r="Q90">
        <f>3.97 * (SQRT(1.65)) * (SQRT(9.81)) * ((P90-M90)^(3/2)) * ((I90)^(3/2)) * J90</f>
        <v>1.8507554264109245E-3</v>
      </c>
      <c r="R90">
        <f>3.97 * (SQRT(1.65)) * (SQRT(9.81)) * ((P90-N90)^(3/2)) * ((I90)^(3/2)) * J90</f>
        <v>2.9807561105601446E-3</v>
      </c>
      <c r="S90">
        <f>Q90 * 31500000</f>
        <v>58298.795931944122</v>
      </c>
      <c r="T90">
        <f>R90 * 31500000</f>
        <v>93893.817482644561</v>
      </c>
    </row>
    <row r="91" spans="1:20" ht="34" x14ac:dyDescent="0.2">
      <c r="A91" t="s">
        <v>15</v>
      </c>
      <c r="B91" s="18" t="s">
        <v>532</v>
      </c>
      <c r="C91" s="13" t="s">
        <v>533</v>
      </c>
      <c r="D91" s="3">
        <v>2.3502982671360004</v>
      </c>
      <c r="E91">
        <f>D91*31500000</f>
        <v>74034395.414784014</v>
      </c>
      <c r="F91" s="6">
        <v>58.274774999999998</v>
      </c>
      <c r="G91">
        <f>F91*1000000</f>
        <v>58274775</v>
      </c>
      <c r="H91">
        <f>I91 * 1000</f>
        <v>12</v>
      </c>
      <c r="I91">
        <v>1.2E-2</v>
      </c>
      <c r="J91" s="3">
        <v>7.8333599999999999</v>
      </c>
      <c r="K91" s="3">
        <v>0.35</v>
      </c>
      <c r="L91">
        <v>5.0299999999999997E-3</v>
      </c>
      <c r="M91">
        <v>4.9500000000000002E-2</v>
      </c>
      <c r="N91">
        <f>0.15 * L91^(0.25)</f>
        <v>3.994691590579607E-2</v>
      </c>
      <c r="O91">
        <f>1000*9.81*K91*L91</f>
        <v>17.270505</v>
      </c>
      <c r="P91">
        <f>O91/(1650*9.81*I91)</f>
        <v>8.8914141414141418E-2</v>
      </c>
      <c r="Q91">
        <f>3.97 * (SQRT(1.65)) * (SQRT(9.81)) * ((P91-M91)^(3/2)) * ((I91)^(3/2)) * J91</f>
        <v>1.2869599837405713E-3</v>
      </c>
      <c r="R91">
        <f>3.97 * (SQRT(1.65)) * (SQRT(9.81)) * ((P91-N91)^(3/2)) * ((I91)^(3/2)) * J91</f>
        <v>1.7821538120528604E-3</v>
      </c>
      <c r="S91">
        <f>Q91 * 31500000</f>
        <v>40539.239487827996</v>
      </c>
      <c r="T91">
        <f>R91 * 31500000</f>
        <v>56137.845079665101</v>
      </c>
    </row>
    <row r="92" spans="1:20" ht="17" x14ac:dyDescent="0.2">
      <c r="A92" t="s">
        <v>15</v>
      </c>
      <c r="B92" s="18" t="s">
        <v>624</v>
      </c>
      <c r="C92" s="13" t="s">
        <v>640</v>
      </c>
      <c r="D92" s="3">
        <v>1.82</v>
      </c>
      <c r="E92">
        <f>D92*31500000</f>
        <v>57330000</v>
      </c>
      <c r="F92" s="6">
        <v>0.33</v>
      </c>
      <c r="G92">
        <f>F92*1000000</f>
        <v>330000</v>
      </c>
      <c r="H92">
        <f>I92 * 1000</f>
        <v>12</v>
      </c>
      <c r="I92">
        <v>1.2E-2</v>
      </c>
      <c r="J92" s="3">
        <v>10.9</v>
      </c>
      <c r="K92" s="3">
        <v>0.61</v>
      </c>
      <c r="L92">
        <v>9.1999999999999998E-3</v>
      </c>
      <c r="M92">
        <v>4.9500000000000002E-2</v>
      </c>
      <c r="N92">
        <f>0.15 * L92^(0.25)</f>
        <v>4.6455615220237091E-2</v>
      </c>
      <c r="O92">
        <f>1000*9.81*K92*L92</f>
        <v>55.053719999999991</v>
      </c>
      <c r="P92">
        <f>O92/(1650*9.81*I92)</f>
        <v>0.28343434343434337</v>
      </c>
      <c r="Q92">
        <f>3.97 * (SQRT(1.65)) * (SQRT(9.81)) * ((P92-M92)^(3/2)) * ((I92)^(3/2)) * J92</f>
        <v>2.5894428246789065E-2</v>
      </c>
      <c r="R92">
        <f>3.97 * (SQRT(1.65)) * (SQRT(9.81)) * ((P92-N92)^(3/2)) * ((I92)^(3/2)) * J92</f>
        <v>2.640154828260486E-2</v>
      </c>
      <c r="S92">
        <f>Q92 * 31500000</f>
        <v>815674.48977385554</v>
      </c>
      <c r="T92">
        <f>R92 * 31500000</f>
        <v>831648.7709020531</v>
      </c>
    </row>
    <row r="93" spans="1:20" ht="17" x14ac:dyDescent="0.2">
      <c r="A93" t="s">
        <v>15</v>
      </c>
      <c r="B93" s="18" t="s">
        <v>643</v>
      </c>
      <c r="C93" s="13" t="s">
        <v>672</v>
      </c>
      <c r="D93" s="3">
        <v>91.8</v>
      </c>
      <c r="E93">
        <f>D93*31500000</f>
        <v>2891700000</v>
      </c>
      <c r="F93" s="6">
        <v>567</v>
      </c>
      <c r="G93">
        <f>F93*1000000</f>
        <v>567000000</v>
      </c>
      <c r="H93">
        <f>I93 * 1000</f>
        <v>12</v>
      </c>
      <c r="I93">
        <v>1.2E-2</v>
      </c>
      <c r="J93" s="3">
        <v>42.1</v>
      </c>
      <c r="K93" s="3">
        <v>2.58</v>
      </c>
      <c r="L93">
        <v>6.9999999999999999E-4</v>
      </c>
      <c r="M93">
        <v>4.9500000000000002E-2</v>
      </c>
      <c r="N93">
        <f>0.15 * L93^(0.25)</f>
        <v>2.4398648425466789E-2</v>
      </c>
      <c r="O93">
        <f>1000*9.81*K93*L93</f>
        <v>17.71686</v>
      </c>
      <c r="P93">
        <f>O93/(1650*9.81*I93)</f>
        <v>9.1212121212121217E-2</v>
      </c>
      <c r="Q93">
        <f>3.97 * (SQRT(1.65)) * (SQRT(9.81)) * ((P93-M93)^(3/2)) * ((I93)^(3/2)) * J93</f>
        <v>7.5303361144165174E-3</v>
      </c>
      <c r="R93">
        <f>3.97 * (SQRT(1.65)) * (SQRT(9.81)) * ((P93-N93)^(3/2)) * ((I93)^(3/2)) * J93</f>
        <v>1.5265710290975391E-2</v>
      </c>
      <c r="S93">
        <f>Q93 * 31500000</f>
        <v>237205.58760412029</v>
      </c>
      <c r="T93">
        <f>R93 * 31500000</f>
        <v>480869.87416572485</v>
      </c>
    </row>
    <row r="94" spans="1:20" ht="17" x14ac:dyDescent="0.2">
      <c r="A94" t="s">
        <v>15</v>
      </c>
      <c r="B94" s="18" t="s">
        <v>555</v>
      </c>
      <c r="C94" s="13" t="s">
        <v>571</v>
      </c>
      <c r="D94" s="3">
        <v>5.7200030115840006</v>
      </c>
      <c r="E94">
        <f>D94*31500000</f>
        <v>180180094.86489603</v>
      </c>
      <c r="F94" s="6">
        <v>8.1066686999999984</v>
      </c>
      <c r="G94">
        <f>F94*1000000</f>
        <v>8106668.6999999983</v>
      </c>
      <c r="H94">
        <f>I94 * 1000</f>
        <v>12.41</v>
      </c>
      <c r="I94">
        <v>1.2410000000000001E-2</v>
      </c>
      <c r="J94" s="3">
        <v>6.6446400000000008</v>
      </c>
      <c r="K94" s="3">
        <v>0.85648800000000003</v>
      </c>
      <c r="L94">
        <v>5.8999999999999999E-3</v>
      </c>
      <c r="M94">
        <v>4.9500000000000002E-2</v>
      </c>
      <c r="N94">
        <f>0.15 * L94^(0.25)</f>
        <v>4.1572320037140544E-2</v>
      </c>
      <c r="O94">
        <f>1000*9.81*K94*L94</f>
        <v>49.572668952000008</v>
      </c>
      <c r="P94">
        <f>O94/(1650*9.81*I94)</f>
        <v>0.24678432349278442</v>
      </c>
      <c r="Q94">
        <f>3.97 * (SQRT(1.65)) * (SQRT(9.81)) * ((P94-M94)^(3/2)) * ((I94)^(3/2)) * J94</f>
        <v>1.285686182481484E-2</v>
      </c>
      <c r="R94">
        <f>3.97 * (SQRT(1.65)) * (SQRT(9.81)) * ((P94-N94)^(3/2)) * ((I94)^(3/2)) * J94</f>
        <v>1.3639556576973249E-2</v>
      </c>
      <c r="S94">
        <f>Q94 * 31500000</f>
        <v>404991.14748166746</v>
      </c>
      <c r="T94">
        <f>R94 * 31500000</f>
        <v>429646.03217465733</v>
      </c>
    </row>
    <row r="95" spans="1:20" ht="17" x14ac:dyDescent="0.2">
      <c r="A95" t="s">
        <v>15</v>
      </c>
      <c r="B95" s="18" t="s">
        <v>76</v>
      </c>
      <c r="C95" s="13" t="s">
        <v>83</v>
      </c>
      <c r="D95" s="3">
        <v>9.0047572162560012</v>
      </c>
      <c r="E95">
        <f>D95*31500000</f>
        <v>283649852.31206405</v>
      </c>
      <c r="F95" s="6">
        <v>41.439839999999997</v>
      </c>
      <c r="G95">
        <f>F95*1000000</f>
        <v>41439840</v>
      </c>
      <c r="H95">
        <f>I95 * 1000</f>
        <v>12.44</v>
      </c>
      <c r="I95">
        <v>1.244E-2</v>
      </c>
      <c r="J95" s="3">
        <v>15.773400000000001</v>
      </c>
      <c r="K95" s="3">
        <v>0.65200000000000002</v>
      </c>
      <c r="L95">
        <v>2.0999999999999999E-3</v>
      </c>
      <c r="M95">
        <v>4.9500000000000002E-2</v>
      </c>
      <c r="N95">
        <f>0.15 * L95^(0.25)</f>
        <v>3.211042714392108E-2</v>
      </c>
      <c r="O95">
        <f>1000*9.81*K95*L95</f>
        <v>13.431851999999999</v>
      </c>
      <c r="P95">
        <f>O95/(1650*9.81*I95)</f>
        <v>6.6705641625255774E-2</v>
      </c>
      <c r="Q95">
        <f>3.97 * (SQRT(1.65)) * (SQRT(9.81)) * ((P95-M95)^(3/2)) * ((I95)^(3/2)) * J95</f>
        <v>7.8891312074974953E-4</v>
      </c>
      <c r="R95">
        <f>3.97 * (SQRT(1.65)) * (SQRT(9.81)) * ((P95-N95)^(3/2)) * ((I95)^(3/2)) * J95</f>
        <v>2.2492975545330075E-3</v>
      </c>
      <c r="S95">
        <f>Q95 * 31500000</f>
        <v>24850.76330361711</v>
      </c>
      <c r="T95">
        <f>R95 * 31500000</f>
        <v>70852.872967789735</v>
      </c>
    </row>
    <row r="96" spans="1:20" ht="17" x14ac:dyDescent="0.2">
      <c r="A96" t="s">
        <v>15</v>
      </c>
      <c r="B96" s="18" t="s">
        <v>555</v>
      </c>
      <c r="C96" s="13" t="s">
        <v>570</v>
      </c>
      <c r="D96" s="3">
        <v>5</v>
      </c>
      <c r="E96">
        <f>D96*31500000</f>
        <v>157500000</v>
      </c>
      <c r="F96" s="6">
        <v>20.331421499999998</v>
      </c>
      <c r="G96">
        <f>F96*1000000</f>
        <v>20331421.499999996</v>
      </c>
      <c r="H96">
        <f>I96 * 1000</f>
        <v>12.94</v>
      </c>
      <c r="I96">
        <v>1.294E-2</v>
      </c>
      <c r="J96" s="3">
        <v>12.1</v>
      </c>
      <c r="K96" s="3">
        <v>0.8</v>
      </c>
      <c r="L96">
        <v>1.57E-3</v>
      </c>
      <c r="M96">
        <v>4.9500000000000002E-2</v>
      </c>
      <c r="N96">
        <f>0.15 * L96^(0.25)</f>
        <v>2.9858375274404214E-2</v>
      </c>
      <c r="O96">
        <f>1000*9.81*K96*L96</f>
        <v>12.32136</v>
      </c>
      <c r="P96">
        <f>O96/(1650*9.81*I96)</f>
        <v>5.8826284483162385E-2</v>
      </c>
      <c r="Q96">
        <f>3.97 * (SQRT(1.65)) * (SQRT(9.81)) * ((P96-M96)^(3/2)) * ((I96)^(3/2)) * J96</f>
        <v>2.5622219980840362E-4</v>
      </c>
      <c r="R96">
        <f>3.97 * (SQRT(1.65)) * (SQRT(9.81)) * ((P96-N96)^(3/2)) * ((I96)^(3/2)) * J96</f>
        <v>1.4025859796414262E-3</v>
      </c>
      <c r="S96">
        <f>Q96 * 31500000</f>
        <v>8070.9992939647136</v>
      </c>
      <c r="T96">
        <f>R96 * 31500000</f>
        <v>44181.458358704927</v>
      </c>
    </row>
    <row r="97" spans="1:20" ht="17" x14ac:dyDescent="0.2">
      <c r="A97" t="s">
        <v>15</v>
      </c>
      <c r="B97" s="18" t="s">
        <v>532</v>
      </c>
      <c r="C97" s="13" t="s">
        <v>540</v>
      </c>
      <c r="D97" s="3">
        <v>9.6560446878720008</v>
      </c>
      <c r="E97">
        <f>D97*31500000</f>
        <v>304165407.66796803</v>
      </c>
      <c r="F97" s="6">
        <v>533.53793999999994</v>
      </c>
      <c r="G97">
        <f>F97*1000000</f>
        <v>533537939.99999994</v>
      </c>
      <c r="H97">
        <f>I97 * 1000</f>
        <v>13</v>
      </c>
      <c r="I97">
        <v>1.2999999999999999E-2</v>
      </c>
      <c r="J97" s="3">
        <v>21.945600000000002</v>
      </c>
      <c r="K97" s="3">
        <v>0.57999999999999996</v>
      </c>
      <c r="L97">
        <v>7.9000000000000001E-4</v>
      </c>
      <c r="M97">
        <v>4.9500000000000002E-2</v>
      </c>
      <c r="N97">
        <f>0.15 * L97^(0.25)</f>
        <v>2.5147686166225782E-2</v>
      </c>
      <c r="O97">
        <f>1000*9.81*K97*L97</f>
        <v>4.4949419999999991</v>
      </c>
      <c r="P97">
        <f>O97/(1650*9.81*I97)</f>
        <v>2.1361305361305358E-2</v>
      </c>
      <c r="Q97" t="e">
        <f>3.97 * (SQRT(1.65)) * (SQRT(9.81)) * ((P97-M97)^(3/2)) * ((I97)^(3/2)) * J97</f>
        <v>#NUM!</v>
      </c>
      <c r="R97" t="e">
        <f>3.97 * (SQRT(1.65)) * (SQRT(9.81)) * ((P97-N97)^(3/2)) * ((I97)^(3/2)) * J97</f>
        <v>#NUM!</v>
      </c>
      <c r="S97" t="e">
        <f>Q97 * 31500000</f>
        <v>#NUM!</v>
      </c>
      <c r="T97" t="e">
        <f>R97 * 31500000</f>
        <v>#NUM!</v>
      </c>
    </row>
    <row r="98" spans="1:20" ht="17" x14ac:dyDescent="0.2">
      <c r="A98" t="s">
        <v>15</v>
      </c>
      <c r="B98" s="18" t="s">
        <v>643</v>
      </c>
      <c r="C98" s="13" t="s">
        <v>673</v>
      </c>
      <c r="D98" s="3">
        <v>69.400000000000006</v>
      </c>
      <c r="E98">
        <f>D98*31500000</f>
        <v>2186100000</v>
      </c>
      <c r="F98" s="6">
        <v>644</v>
      </c>
      <c r="G98">
        <f>F98*1000000</f>
        <v>644000000</v>
      </c>
      <c r="H98">
        <f>I98 * 1000</f>
        <v>13</v>
      </c>
      <c r="I98">
        <v>1.2999999999999999E-2</v>
      </c>
      <c r="J98" s="3">
        <v>33</v>
      </c>
      <c r="K98" s="3">
        <v>3.08</v>
      </c>
      <c r="L98">
        <v>2.5000000000000001E-3</v>
      </c>
      <c r="M98">
        <v>4.9500000000000002E-2</v>
      </c>
      <c r="N98">
        <f>0.15 * L98^(0.25)</f>
        <v>3.3541019662496847E-2</v>
      </c>
      <c r="O98">
        <f>1000*9.81*K98*L98</f>
        <v>75.537000000000006</v>
      </c>
      <c r="P98">
        <f>O98/(1650*9.81*I98)</f>
        <v>0.35897435897435903</v>
      </c>
      <c r="Q98">
        <f>3.97 * (SQRT(1.65)) * (SQRT(9.81)) * ((P98-M98)^(3/2)) * ((I98)^(3/2)) * J98</f>
        <v>0.13450330594590221</v>
      </c>
      <c r="R98">
        <f>3.97 * (SQRT(1.65)) * (SQRT(9.81)) * ((P98-N98)^(3/2)) * ((I98)^(3/2)) * J98</f>
        <v>0.14504040866435688</v>
      </c>
      <c r="S98">
        <f>Q98 * 31500000</f>
        <v>4236854.1372959195</v>
      </c>
      <c r="T98">
        <f>R98 * 31500000</f>
        <v>4568772.872927242</v>
      </c>
    </row>
    <row r="99" spans="1:20" ht="17" x14ac:dyDescent="0.2">
      <c r="A99" t="s">
        <v>15</v>
      </c>
      <c r="B99" s="17" t="s">
        <v>187</v>
      </c>
      <c r="C99" s="12" t="s">
        <v>195</v>
      </c>
      <c r="D99" s="3">
        <v>11553</v>
      </c>
      <c r="E99">
        <f>D99*31500000</f>
        <v>363919500000</v>
      </c>
      <c r="F99" s="8">
        <v>516444.00599999994</v>
      </c>
      <c r="G99">
        <f>F99*1000000</f>
        <v>516444005999.99994</v>
      </c>
      <c r="H99">
        <f>I99 * 1000</f>
        <v>13.4</v>
      </c>
      <c r="I99">
        <v>1.34E-2</v>
      </c>
      <c r="J99" s="3">
        <v>594</v>
      </c>
      <c r="K99" s="3">
        <v>8.84</v>
      </c>
      <c r="L99" s="4">
        <v>4.0000000000000002E-4</v>
      </c>
      <c r="M99">
        <v>4.9500000000000002E-2</v>
      </c>
      <c r="N99">
        <f>0.15 * L99^(0.25)</f>
        <v>2.1213203435596423E-2</v>
      </c>
      <c r="O99">
        <f>1000*9.81*K99*L99</f>
        <v>34.688159999999996</v>
      </c>
      <c r="P99">
        <f>O99/(1650*9.81*I99)</f>
        <v>0.15992763455450021</v>
      </c>
      <c r="Q99">
        <f>3.97 * (SQRT(1.65)) * (SQRT(9.81)) * ((P99-M99)^(3/2)) * ((I99)^(3/2)) * J99</f>
        <v>0.54004167934284775</v>
      </c>
      <c r="R99">
        <f>3.97 * (SQRT(1.65)) * (SQRT(9.81)) * ((P99-N99)^(3/2)) * ((I99)^(3/2)) * J99</f>
        <v>0.76031418447385968</v>
      </c>
      <c r="S99">
        <f>Q99 * 31500000</f>
        <v>17011312.899299704</v>
      </c>
      <c r="T99">
        <f>R99 * 31500000</f>
        <v>23949896.810926579</v>
      </c>
    </row>
    <row r="100" spans="1:20" ht="17" x14ac:dyDescent="0.2">
      <c r="A100" t="s">
        <v>15</v>
      </c>
      <c r="B100" s="18" t="s">
        <v>555</v>
      </c>
      <c r="C100" s="13" t="s">
        <v>558</v>
      </c>
      <c r="D100" s="3">
        <f>54*0.3048^3</f>
        <v>1.5291097159680003</v>
      </c>
      <c r="E100">
        <f>D100*31500000</f>
        <v>48166956.052992009</v>
      </c>
      <c r="F100" s="6">
        <v>2.6158899</v>
      </c>
      <c r="G100">
        <f>F100*1000000</f>
        <v>2615889.9</v>
      </c>
      <c r="H100">
        <f>I100 * 1000</f>
        <v>13.43</v>
      </c>
      <c r="I100">
        <v>1.3429999999999999E-2</v>
      </c>
      <c r="J100" s="3">
        <f>21.5*0.3048</f>
        <v>6.5532000000000004</v>
      </c>
      <c r="K100" s="3">
        <v>0.34</v>
      </c>
      <c r="L100">
        <v>9.1000000000000004E-3</v>
      </c>
      <c r="M100">
        <v>4.9500000000000002E-2</v>
      </c>
      <c r="N100">
        <f>0.15 * L100^(0.25)</f>
        <v>4.6328859290814914E-2</v>
      </c>
      <c r="O100">
        <f>1000*9.81*K100*L100</f>
        <v>30.352140000000002</v>
      </c>
      <c r="P100">
        <f>O100/(1650*9.81*I100)</f>
        <v>0.13962408899117762</v>
      </c>
      <c r="Q100">
        <f>3.97 * (SQRT(1.65)) * (SQRT(9.81)) * ((P100-M100)^(3/2)) * ((I100)^(3/2)) * J100</f>
        <v>4.4075348584651361E-3</v>
      </c>
      <c r="R100">
        <f>3.97 * (SQRT(1.65)) * (SQRT(9.81)) * ((P100-N100)^(3/2)) * ((I100)^(3/2)) * J100</f>
        <v>4.6421971605720104E-3</v>
      </c>
      <c r="S100">
        <f>Q100 * 31500000</f>
        <v>138837.3480416518</v>
      </c>
      <c r="T100">
        <f>R100 * 31500000</f>
        <v>146229.21055801833</v>
      </c>
    </row>
    <row r="101" spans="1:20" ht="17" x14ac:dyDescent="0.2">
      <c r="A101" t="s">
        <v>15</v>
      </c>
      <c r="B101" s="18" t="s">
        <v>598</v>
      </c>
      <c r="C101" s="13" t="s">
        <v>600</v>
      </c>
      <c r="D101" s="3">
        <v>1.529109716</v>
      </c>
      <c r="E101">
        <f>D101*31500000</f>
        <v>48166956.053999998</v>
      </c>
      <c r="F101" s="6">
        <v>2.6158899</v>
      </c>
      <c r="G101">
        <f>F101*1000000</f>
        <v>2615889.9</v>
      </c>
      <c r="H101">
        <f>I101 * 1000</f>
        <v>13.43</v>
      </c>
      <c r="I101">
        <v>1.3429999999999999E-2</v>
      </c>
      <c r="J101" s="3">
        <v>6.5532000000000004</v>
      </c>
      <c r="K101" s="3">
        <v>0.34442400000000001</v>
      </c>
      <c r="L101">
        <v>9.1000000000000004E-3</v>
      </c>
      <c r="M101">
        <v>4.9500000000000002E-2</v>
      </c>
      <c r="N101">
        <f>0.15 * L101^(0.25)</f>
        <v>4.6328859290814914E-2</v>
      </c>
      <c r="O101">
        <f>1000*9.81*K101*L101</f>
        <v>30.747074904000005</v>
      </c>
      <c r="P101">
        <f>O101/(1650*9.81*I101)</f>
        <v>0.141440844784404</v>
      </c>
      <c r="Q101">
        <f>3.97 * (SQRT(1.65)) * (SQRT(9.81)) * ((P101-M101)^(3/2)) * ((I101)^(3/2)) * J101</f>
        <v>4.5414774171636052E-3</v>
      </c>
      <c r="R101">
        <f>3.97 * (SQRT(1.65)) * (SQRT(9.81)) * ((P101-N101)^(3/2)) * ((I101)^(3/2)) * J101</f>
        <v>4.7784527484080047E-3</v>
      </c>
      <c r="S101">
        <f>Q101 * 31500000</f>
        <v>143056.53864065357</v>
      </c>
      <c r="T101">
        <f>R101 * 31500000</f>
        <v>150521.26157485213</v>
      </c>
    </row>
    <row r="102" spans="1:20" ht="17" x14ac:dyDescent="0.2">
      <c r="A102" t="s">
        <v>15</v>
      </c>
      <c r="B102" s="17" t="s">
        <v>187</v>
      </c>
      <c r="C102" s="12" t="s">
        <v>194</v>
      </c>
      <c r="D102" s="3">
        <v>73</v>
      </c>
      <c r="E102">
        <f>D102*31500000</f>
        <v>2299500000</v>
      </c>
      <c r="F102" s="8">
        <v>922.03643999999997</v>
      </c>
      <c r="G102">
        <f>F102*1000000</f>
        <v>922036440</v>
      </c>
      <c r="H102">
        <f>I102 * 1000</f>
        <v>13.5</v>
      </c>
      <c r="I102">
        <v>1.35E-2</v>
      </c>
      <c r="J102" s="3">
        <v>37</v>
      </c>
      <c r="K102" s="3">
        <v>3.51</v>
      </c>
      <c r="L102" s="4">
        <v>2E-3</v>
      </c>
      <c r="M102">
        <v>4.9500000000000002E-2</v>
      </c>
      <c r="N102">
        <f>0.15 * L102^(0.25)</f>
        <v>3.1721137903216928E-2</v>
      </c>
      <c r="O102">
        <f>1000*9.81*K102*L102</f>
        <v>68.866199999999992</v>
      </c>
      <c r="P102">
        <f>O102/(1650*9.81*I102)</f>
        <v>0.31515151515151513</v>
      </c>
      <c r="Q102">
        <f>3.97 * (SQRT(1.65)) * (SQRT(9.81)) * ((P102-M102)^(3/2)) * ((I102)^(3/2)) * J102</f>
        <v>0.12692226252668209</v>
      </c>
      <c r="R102">
        <f>3.97 * (SQRT(1.65)) * (SQRT(9.81)) * ((P102-N102)^(3/2)) * ((I102)^(3/2)) * J102</f>
        <v>0.13987463028594788</v>
      </c>
      <c r="S102">
        <f>Q102 * 31500000</f>
        <v>3998051.2695904858</v>
      </c>
      <c r="T102">
        <f>R102 * 31500000</f>
        <v>4406050.8540073577</v>
      </c>
    </row>
    <row r="103" spans="1:20" ht="34" x14ac:dyDescent="0.2">
      <c r="A103" t="s">
        <v>15</v>
      </c>
      <c r="B103" s="18" t="s">
        <v>372</v>
      </c>
      <c r="C103" s="13" t="s">
        <v>373</v>
      </c>
      <c r="D103" s="3">
        <v>0.56633693184000011</v>
      </c>
      <c r="E103">
        <f>D103*31500000</f>
        <v>17839613.352960005</v>
      </c>
      <c r="F103" s="5">
        <v>0.85469669999999998</v>
      </c>
      <c r="G103">
        <f>F103*1000000</f>
        <v>854696.7</v>
      </c>
      <c r="H103">
        <f>I103 * 1000</f>
        <v>13.5</v>
      </c>
      <c r="I103">
        <v>1.35E-2</v>
      </c>
      <c r="J103" s="3">
        <v>2.7584400000000002</v>
      </c>
      <c r="K103" s="3">
        <v>0.18</v>
      </c>
      <c r="L103">
        <v>1.4999999999999999E-2</v>
      </c>
      <c r="M103">
        <v>4.9500000000000002E-2</v>
      </c>
      <c r="N103">
        <f>0.15 * L103^(0.25)</f>
        <v>5.2494532673708745E-2</v>
      </c>
      <c r="O103">
        <f>1000*9.81*K103*L103</f>
        <v>26.486999999999998</v>
      </c>
      <c r="P103">
        <f>O103/(1650*9.81*I103)</f>
        <v>0.1212121212121212</v>
      </c>
      <c r="Q103">
        <f>3.97 * (SQRT(1.65)) * (SQRT(9.81)) * ((P103-M103)^(3/2)) * ((I103)^(3/2)) * J103</f>
        <v>1.3271500585550927E-3</v>
      </c>
      <c r="R103">
        <f>3.97 * (SQRT(1.65)) * (SQRT(9.81)) * ((P103-N103)^(3/2)) * ((I103)^(3/2)) * J103</f>
        <v>1.2448959188475456E-3</v>
      </c>
      <c r="S103">
        <f>Q103 * 31500000</f>
        <v>41805.22684448542</v>
      </c>
      <c r="T103">
        <f>R103 * 31500000</f>
        <v>39214.221443697686</v>
      </c>
    </row>
    <row r="104" spans="1:20" ht="17" x14ac:dyDescent="0.2">
      <c r="A104" t="s">
        <v>15</v>
      </c>
      <c r="B104" s="18" t="s">
        <v>555</v>
      </c>
      <c r="C104" s="13" t="s">
        <v>593</v>
      </c>
      <c r="D104" s="3">
        <v>59.18220937728001</v>
      </c>
      <c r="E104">
        <f>D104*31500000</f>
        <v>1864239595.3843203</v>
      </c>
      <c r="F104" s="6">
        <v>196.062243</v>
      </c>
      <c r="G104">
        <f>F104*1000000</f>
        <v>196062243</v>
      </c>
      <c r="H104">
        <f>I104 * 1000</f>
        <v>13.83</v>
      </c>
      <c r="I104">
        <v>1.383E-2</v>
      </c>
      <c r="J104" s="3">
        <v>30.0228</v>
      </c>
      <c r="K104" s="3">
        <v>2.0116800000000001</v>
      </c>
      <c r="L104">
        <v>1.5E-3</v>
      </c>
      <c r="M104">
        <v>4.9500000000000002E-2</v>
      </c>
      <c r="N104">
        <f>0.15 * L104^(0.25)</f>
        <v>2.9519845068981459E-2</v>
      </c>
      <c r="O104">
        <f>1000*9.81*K104*L104</f>
        <v>29.601871200000001</v>
      </c>
      <c r="P104">
        <f>O104/(1650*9.81*I104)</f>
        <v>0.13223427331887203</v>
      </c>
      <c r="Q104">
        <f>3.97 * (SQRT(1.65)) * (SQRT(9.81)) * ((P104-M104)^(3/2)) * ((I104)^(3/2)) * J104</f>
        <v>1.8560070902066225E-2</v>
      </c>
      <c r="R104">
        <f>3.97 * (SQRT(1.65)) * (SQRT(9.81)) * ((P104-N104)^(3/2)) * ((I104)^(3/2)) * J104</f>
        <v>2.5674300820754177E-2</v>
      </c>
      <c r="S104">
        <f>Q104 * 31500000</f>
        <v>584642.23341508606</v>
      </c>
      <c r="T104">
        <f>R104 * 31500000</f>
        <v>808740.47585375654</v>
      </c>
    </row>
    <row r="105" spans="1:20" ht="17" x14ac:dyDescent="0.2">
      <c r="A105" t="s">
        <v>15</v>
      </c>
      <c r="B105" s="18" t="s">
        <v>419</v>
      </c>
      <c r="C105" s="13" t="s">
        <v>420</v>
      </c>
      <c r="D105" s="3">
        <v>6.2212111959999996</v>
      </c>
      <c r="E105">
        <f>D105*31500000</f>
        <v>195968152.67399999</v>
      </c>
      <c r="F105" s="6">
        <v>13.208948999999999</v>
      </c>
      <c r="G105">
        <f>F105*1000000</f>
        <v>13208948.999999998</v>
      </c>
      <c r="H105">
        <f>I105 * 1000</f>
        <v>13.860000000000001</v>
      </c>
      <c r="I105">
        <v>1.3860000000000001E-2</v>
      </c>
      <c r="J105" s="3">
        <v>10.54608</v>
      </c>
      <c r="K105" s="3">
        <v>0.36575999999999997</v>
      </c>
      <c r="L105">
        <v>1.2E-2</v>
      </c>
      <c r="M105">
        <v>4.9500000000000002E-2</v>
      </c>
      <c r="N105">
        <f>0.15 * L105^(0.25)</f>
        <v>4.9646263794703091E-2</v>
      </c>
      <c r="O105">
        <f>1000*9.81*K105*L105</f>
        <v>43.057267199999998</v>
      </c>
      <c r="P105">
        <f>O105/(1650*9.81*I105)</f>
        <v>0.19192443919716645</v>
      </c>
      <c r="Q105">
        <f>3.97 * (SQRT(1.65)) * (SQRT(9.81)) * ((P105-M105)^(3/2)) * ((I105)^(3/2)) * J105</f>
        <v>1.4773373117784738E-2</v>
      </c>
      <c r="R105">
        <f>3.97 * (SQRT(1.65)) * (SQRT(9.81)) * ((P105-N105)^(3/2)) * ((I105)^(3/2)) * J105</f>
        <v>1.4750621530010425E-2</v>
      </c>
      <c r="S105">
        <f>Q105 * 31500000</f>
        <v>465361.25321021926</v>
      </c>
      <c r="T105">
        <f>R105 * 31500000</f>
        <v>464644.57819532836</v>
      </c>
    </row>
    <row r="106" spans="1:20" ht="17" x14ac:dyDescent="0.2">
      <c r="A106" t="s">
        <v>15</v>
      </c>
      <c r="B106" s="18" t="s">
        <v>328</v>
      </c>
      <c r="C106" s="13" t="s">
        <v>334</v>
      </c>
      <c r="D106" s="3">
        <v>0.8</v>
      </c>
      <c r="E106">
        <f>D106*31500000</f>
        <v>25200000</v>
      </c>
      <c r="F106" s="6">
        <v>124.31951999999998</v>
      </c>
      <c r="G106">
        <f>F106*1000000</f>
        <v>124319519.99999999</v>
      </c>
      <c r="H106">
        <f>I106 * 1000</f>
        <v>14</v>
      </c>
      <c r="I106">
        <v>1.4E-2</v>
      </c>
      <c r="J106" s="3">
        <v>3</v>
      </c>
      <c r="K106" s="3">
        <v>0.3</v>
      </c>
      <c r="L106">
        <v>4.9000000000000002E-2</v>
      </c>
      <c r="M106">
        <v>4.9500000000000002E-2</v>
      </c>
      <c r="N106">
        <f>0.15 * L106^(0.25)</f>
        <v>7.0573276208244703E-2</v>
      </c>
      <c r="O106">
        <f>1000*9.81*K106*L106</f>
        <v>144.20699999999999</v>
      </c>
      <c r="P106">
        <f>O106/(1650*9.81*I106)</f>
        <v>0.63636363636363624</v>
      </c>
      <c r="Q106">
        <f>3.97 * (SQRT(1.65)) * (SQRT(9.81)) * ((P106-M106)^(3/2)) * ((I106)^(3/2)) * J106</f>
        <v>3.5685032058429045E-2</v>
      </c>
      <c r="R106">
        <f>3.97 * (SQRT(1.65)) * (SQRT(9.81)) * ((P106-N106)^(3/2)) * ((I106)^(3/2)) * J106</f>
        <v>3.3780308107186297E-2</v>
      </c>
      <c r="S106">
        <f>Q106 * 31500000</f>
        <v>1124078.509840515</v>
      </c>
      <c r="T106">
        <f>R106 * 31500000</f>
        <v>1064079.7053763682</v>
      </c>
    </row>
    <row r="107" spans="1:20" ht="17" x14ac:dyDescent="0.2">
      <c r="A107" t="s">
        <v>15</v>
      </c>
      <c r="B107" s="18" t="s">
        <v>384</v>
      </c>
      <c r="C107" s="13" t="s">
        <v>392</v>
      </c>
      <c r="D107" s="3">
        <v>29.59</v>
      </c>
      <c r="E107">
        <f>D107*31500000</f>
        <v>932085000</v>
      </c>
      <c r="F107" s="6">
        <v>90.131651999999988</v>
      </c>
      <c r="G107">
        <f>F107*1000000</f>
        <v>90131651.999999985</v>
      </c>
      <c r="H107">
        <f>I107 * 1000</f>
        <v>14</v>
      </c>
      <c r="I107">
        <v>1.4E-2</v>
      </c>
      <c r="J107" s="3">
        <v>15.85</v>
      </c>
      <c r="K107" s="3">
        <v>1.19</v>
      </c>
      <c r="L107">
        <v>2.0999999999999999E-3</v>
      </c>
      <c r="M107">
        <v>4.9500000000000002E-2</v>
      </c>
      <c r="N107">
        <f>0.15 * L107^(0.25)</f>
        <v>3.211042714392108E-2</v>
      </c>
      <c r="O107">
        <f>1000*9.81*K107*L107</f>
        <v>24.515189999999997</v>
      </c>
      <c r="P107">
        <f>O107/(1650*9.81*I107)</f>
        <v>0.10818181818181816</v>
      </c>
      <c r="Q107">
        <f>3.97 * (SQRT(1.65)) * (SQRT(9.81)) * ((P107-M107)^(3/2)) * ((I107)^(3/2)) * J107</f>
        <v>5.9613366046441969E-3</v>
      </c>
      <c r="R107">
        <f>3.97 * (SQRT(1.65)) * (SQRT(9.81)) * ((P107-N107)^(3/2)) * ((I107)^(3/2)) * J107</f>
        <v>8.7987370568730957E-3</v>
      </c>
      <c r="S107">
        <f>Q107 * 31500000</f>
        <v>187782.10304629221</v>
      </c>
      <c r="T107">
        <f>R107 * 31500000</f>
        <v>277160.21729150251</v>
      </c>
    </row>
    <row r="108" spans="1:20" ht="17" x14ac:dyDescent="0.2">
      <c r="A108" t="s">
        <v>15</v>
      </c>
      <c r="B108" s="18" t="s">
        <v>643</v>
      </c>
      <c r="C108" s="13" t="s">
        <v>674</v>
      </c>
      <c r="D108" s="3">
        <v>668</v>
      </c>
      <c r="E108">
        <f>D108*31500000</f>
        <v>21042000000</v>
      </c>
      <c r="F108" s="6">
        <v>4620</v>
      </c>
      <c r="G108">
        <f>F108*1000000</f>
        <v>4620000000</v>
      </c>
      <c r="H108">
        <f>I108 * 1000</f>
        <v>14</v>
      </c>
      <c r="I108">
        <v>1.4E-2</v>
      </c>
      <c r="J108" s="3">
        <v>69</v>
      </c>
      <c r="K108" s="3">
        <v>5.95</v>
      </c>
      <c r="L108">
        <v>8.0000000000000004E-4</v>
      </c>
      <c r="M108">
        <v>4.9500000000000002E-2</v>
      </c>
      <c r="N108">
        <f>0.15 * L108^(0.25)</f>
        <v>2.5226892457611439E-2</v>
      </c>
      <c r="O108">
        <f>1000*9.81*K108*L108</f>
        <v>46.695599999999999</v>
      </c>
      <c r="P108">
        <f>O108/(1650*9.81*I108)</f>
        <v>0.20606060606060603</v>
      </c>
      <c r="Q108">
        <f>3.97 * (SQRT(1.65)) * (SQRT(9.81)) * ((P108-M108)^(3/2)) * ((I108)^(3/2)) * J108</f>
        <v>0.11309199559226943</v>
      </c>
      <c r="R108">
        <f>3.97 * (SQRT(1.65)) * (SQRT(9.81)) * ((P108-N108)^(3/2)) * ((I108)^(3/2)) * J108</f>
        <v>0.14038710826855802</v>
      </c>
      <c r="S108">
        <f>Q108 * 31500000</f>
        <v>3562397.8611564869</v>
      </c>
      <c r="T108">
        <f>R108 * 31500000</f>
        <v>4422193.910459578</v>
      </c>
    </row>
    <row r="109" spans="1:20" ht="17" x14ac:dyDescent="0.2">
      <c r="A109" t="s">
        <v>15</v>
      </c>
      <c r="B109" s="18" t="s">
        <v>267</v>
      </c>
      <c r="C109" s="13" t="s">
        <v>272</v>
      </c>
      <c r="D109" s="3">
        <v>1.1000000000000001</v>
      </c>
      <c r="E109">
        <f>D109*31500000</f>
        <v>34650000</v>
      </c>
      <c r="F109" s="6">
        <v>133.643484</v>
      </c>
      <c r="G109">
        <f>F109*1000000</f>
        <v>133643484</v>
      </c>
      <c r="H109">
        <f>I109 * 1000</f>
        <v>14.1</v>
      </c>
      <c r="I109">
        <v>1.41E-2</v>
      </c>
      <c r="J109" s="3">
        <v>3</v>
      </c>
      <c r="K109" s="3">
        <v>0.5</v>
      </c>
      <c r="L109">
        <v>6.6E-3</v>
      </c>
      <c r="M109">
        <v>4.9500000000000002E-2</v>
      </c>
      <c r="N109">
        <f>0.15 * L109^(0.25)</f>
        <v>4.275404824157697E-2</v>
      </c>
      <c r="O109">
        <f>1000*9.81*K109*L109</f>
        <v>32.372999999999998</v>
      </c>
      <c r="P109">
        <f>O109/(1650*9.81*I109)</f>
        <v>0.14184397163120566</v>
      </c>
      <c r="Q109">
        <f>3.97 * (SQRT(1.65)) * (SQRT(9.81)) * ((P109-M109)^(3/2)) * ((I109)^(3/2)) * J109</f>
        <v>2.2512811245864826E-3</v>
      </c>
      <c r="R109">
        <f>3.97 * (SQRT(1.65)) * (SQRT(9.81)) * ((P109-N109)^(3/2)) * ((I109)^(3/2)) * J109</f>
        <v>2.5024254326510122E-3</v>
      </c>
      <c r="S109">
        <f>Q109 * 31500000</f>
        <v>70915.355424474197</v>
      </c>
      <c r="T109">
        <f>R109 * 31500000</f>
        <v>78826.401128506885</v>
      </c>
    </row>
    <row r="110" spans="1:20" ht="17" x14ac:dyDescent="0.2">
      <c r="A110" t="s">
        <v>15</v>
      </c>
      <c r="B110" s="18" t="s">
        <v>555</v>
      </c>
      <c r="C110" s="13" t="s">
        <v>560</v>
      </c>
      <c r="D110" s="3">
        <f>98*0.3048^3</f>
        <v>2.7750509660160003</v>
      </c>
      <c r="E110">
        <f>D110*31500000</f>
        <v>87414105.429504007</v>
      </c>
      <c r="F110" s="6">
        <v>3.8331851999999995</v>
      </c>
      <c r="G110">
        <f>F110*1000000</f>
        <v>3833185.1999999997</v>
      </c>
      <c r="H110">
        <f>I110 * 1000</f>
        <v>14.200000000000001</v>
      </c>
      <c r="I110">
        <v>1.4200000000000001E-2</v>
      </c>
      <c r="J110" s="3">
        <f>19*0.3048</f>
        <v>5.7911999999999999</v>
      </c>
      <c r="K110" s="3">
        <v>0.46</v>
      </c>
      <c r="L110">
        <v>6.7000000000000002E-3</v>
      </c>
      <c r="M110">
        <v>4.9500000000000002E-2</v>
      </c>
      <c r="N110">
        <f>0.15 * L110^(0.25)</f>
        <v>4.2915083288644573E-2</v>
      </c>
      <c r="O110">
        <f>1000*9.81*K110*L110</f>
        <v>30.234420000000004</v>
      </c>
      <c r="P110">
        <f>O110/(1650*9.81*I110)</f>
        <v>0.1315407597097738</v>
      </c>
      <c r="Q110">
        <f>3.97 * (SQRT(1.65)) * (SQRT(9.81)) * ((P110-M110)^(3/2)) * ((I110)^(3/2)) * J110</f>
        <v>3.6780071805714693E-3</v>
      </c>
      <c r="R110">
        <f>3.97 * (SQRT(1.65)) * (SQRT(9.81)) * ((P110-N110)^(3/2)) * ((I110)^(3/2)) * J110</f>
        <v>4.1295944838261826E-3</v>
      </c>
      <c r="S110">
        <f>Q110 * 31500000</f>
        <v>115857.22618800128</v>
      </c>
      <c r="T110">
        <f>R110 * 31500000</f>
        <v>130082.22624052475</v>
      </c>
    </row>
    <row r="111" spans="1:20" ht="17" x14ac:dyDescent="0.2">
      <c r="A111" t="s">
        <v>15</v>
      </c>
      <c r="B111" s="18" t="s">
        <v>372</v>
      </c>
      <c r="C111" s="13" t="s">
        <v>374</v>
      </c>
      <c r="D111" s="3">
        <v>0.76455485798400014</v>
      </c>
      <c r="E111">
        <f>D111*31500000</f>
        <v>24083478.026496004</v>
      </c>
      <c r="F111" s="5">
        <v>1.1654955</v>
      </c>
      <c r="G111">
        <f>F111*1000000</f>
        <v>1165495.5</v>
      </c>
      <c r="H111">
        <f>I111 * 1000</f>
        <v>14.3</v>
      </c>
      <c r="I111">
        <v>1.43E-2</v>
      </c>
      <c r="J111" s="3">
        <v>3.4442400000000002</v>
      </c>
      <c r="K111" s="3">
        <v>0.18</v>
      </c>
      <c r="L111">
        <v>1.4999999999999999E-2</v>
      </c>
      <c r="M111">
        <v>4.9500000000000002E-2</v>
      </c>
      <c r="N111">
        <f>0.15 * L111^(0.25)</f>
        <v>5.2494532673708745E-2</v>
      </c>
      <c r="O111">
        <f>1000*9.81*K111*L111</f>
        <v>26.486999999999998</v>
      </c>
      <c r="P111">
        <f>O111/(1650*9.81*I111)</f>
        <v>0.1144310235219326</v>
      </c>
      <c r="Q111">
        <f>3.97 * (SQRT(1.65)) * (SQRT(9.81)) * ((P111-M111)^(3/2)) * ((I111)^(3/2)) * J111</f>
        <v>1.5564773963953446E-3</v>
      </c>
      <c r="R111">
        <f>3.97 * (SQRT(1.65)) * (SQRT(9.81)) * ((P111-N111)^(3/2)) * ((I111)^(3/2)) * J111</f>
        <v>1.4500545439820405E-3</v>
      </c>
      <c r="S111">
        <f>Q111 * 31500000</f>
        <v>49029.037986453353</v>
      </c>
      <c r="T111">
        <f>R111 * 31500000</f>
        <v>45676.718135434276</v>
      </c>
    </row>
    <row r="112" spans="1:20" ht="17" x14ac:dyDescent="0.2">
      <c r="A112" t="s">
        <v>15</v>
      </c>
      <c r="B112" s="18" t="s">
        <v>102</v>
      </c>
      <c r="C112" s="14" t="s">
        <v>129</v>
      </c>
      <c r="D112" s="3">
        <v>17</v>
      </c>
      <c r="E112">
        <f>D112*31500000</f>
        <v>535500000</v>
      </c>
      <c r="F112" s="6">
        <v>45.324824999999997</v>
      </c>
      <c r="G112">
        <f>F112*1000000</f>
        <v>45324825</v>
      </c>
      <c r="H112">
        <f>I112 * 1000</f>
        <v>14.5</v>
      </c>
      <c r="I112">
        <v>1.4500000000000001E-2</v>
      </c>
      <c r="J112" s="3">
        <v>17.5</v>
      </c>
      <c r="K112" s="3">
        <v>0.93</v>
      </c>
      <c r="L112">
        <v>1E-3</v>
      </c>
      <c r="M112">
        <v>4.9500000000000002E-2</v>
      </c>
      <c r="N112">
        <f>0.15 * L112^(0.25)</f>
        <v>2.6674191150583844E-2</v>
      </c>
      <c r="O112">
        <f>1000*9.81*K112*L112</f>
        <v>9.1233000000000004</v>
      </c>
      <c r="P112">
        <f>O112/(1650*9.81*I112)</f>
        <v>3.8871473354231974E-2</v>
      </c>
      <c r="Q112" t="e">
        <f>3.97 * (SQRT(1.65)) * (SQRT(9.81)) * ((P112-M112)^(3/2)) * ((I112)^(3/2)) * J112</f>
        <v>#NUM!</v>
      </c>
      <c r="R112">
        <f>3.97 * (SQRT(1.65)) * (SQRT(9.81)) * ((P112-N112)^(3/2)) * ((I112)^(3/2)) * J112</f>
        <v>6.5743321623392185E-4</v>
      </c>
      <c r="S112" t="e">
        <f>Q112 * 31500000</f>
        <v>#NUM!</v>
      </c>
      <c r="T112">
        <f>R112 * 31500000</f>
        <v>20709.146311368539</v>
      </c>
    </row>
    <row r="113" spans="1:20" ht="17" x14ac:dyDescent="0.2">
      <c r="A113" t="s">
        <v>15</v>
      </c>
      <c r="B113" s="18" t="s">
        <v>384</v>
      </c>
      <c r="C113" s="13" t="s">
        <v>393</v>
      </c>
      <c r="D113" s="3">
        <v>39.299999999999997</v>
      </c>
      <c r="E113">
        <f>D113*31500000</f>
        <v>1237950000</v>
      </c>
      <c r="F113" s="6">
        <v>81.066687000000002</v>
      </c>
      <c r="G113">
        <f>F113*1000000</f>
        <v>81066687</v>
      </c>
      <c r="H113">
        <f>I113 * 1000</f>
        <v>14.540000000000001</v>
      </c>
      <c r="I113">
        <v>1.4540000000000001E-2</v>
      </c>
      <c r="J113" s="3">
        <v>20.100000000000001</v>
      </c>
      <c r="K113" s="3">
        <v>1.2</v>
      </c>
      <c r="L113">
        <v>2.5000000000000001E-3</v>
      </c>
      <c r="M113">
        <v>4.9500000000000002E-2</v>
      </c>
      <c r="N113">
        <f>0.15 * L113^(0.25)</f>
        <v>3.3541019662496847E-2</v>
      </c>
      <c r="O113">
        <f>1000*9.81*K113*L113</f>
        <v>29.43</v>
      </c>
      <c r="P113">
        <f>O113/(1650*9.81*I113)</f>
        <v>0.12504689258471927</v>
      </c>
      <c r="Q113">
        <f>3.97 * (SQRT(1.65)) * (SQRT(9.81)) * ((P113-M113)^(3/2)) * ((I113)^(3/2)) * J113</f>
        <v>1.1687848082636046E-2</v>
      </c>
      <c r="R113">
        <f>3.97 * (SQRT(1.65)) * (SQRT(9.81)) * ((P113-N113)^(3/2)) * ((I113)^(3/2)) * J113</f>
        <v>1.5580561404351724E-2</v>
      </c>
      <c r="S113">
        <f>Q113 * 31500000</f>
        <v>368167.21460303548</v>
      </c>
      <c r="T113">
        <f>R113 * 31500000</f>
        <v>490787.68423707929</v>
      </c>
    </row>
    <row r="114" spans="1:20" ht="17" x14ac:dyDescent="0.2">
      <c r="A114" t="s">
        <v>15</v>
      </c>
      <c r="B114" s="18" t="s">
        <v>555</v>
      </c>
      <c r="C114" s="13" t="s">
        <v>596</v>
      </c>
      <c r="D114" s="3">
        <v>291.66351989760005</v>
      </c>
      <c r="E114">
        <f>D114*31500000</f>
        <v>9187400876.7744026</v>
      </c>
      <c r="F114" s="6">
        <v>1390.8246299999998</v>
      </c>
      <c r="G114">
        <f>F114*1000000</f>
        <v>1390824629.9999998</v>
      </c>
      <c r="H114">
        <f>I114 * 1000</f>
        <v>14.71</v>
      </c>
      <c r="I114">
        <v>1.4710000000000001E-2</v>
      </c>
      <c r="J114" s="3">
        <v>75.590400000000002</v>
      </c>
      <c r="K114" s="3">
        <v>2.319528</v>
      </c>
      <c r="L114">
        <v>2.9999999999999997E-4</v>
      </c>
      <c r="M114">
        <v>4.9500000000000002E-2</v>
      </c>
      <c r="N114">
        <f>0.15 * L114^(0.25)</f>
        <v>1.9741110194287387E-2</v>
      </c>
      <c r="O114">
        <f>1000*9.81*K114*L114</f>
        <v>6.8263709039999991</v>
      </c>
      <c r="P114">
        <f>O114/(1650*9.81*I114)</f>
        <v>2.8669773190779305E-2</v>
      </c>
      <c r="Q114" t="e">
        <f>3.97 * (SQRT(1.65)) * (SQRT(9.81)) * ((P114-M114)^(3/2)) * ((I114)^(3/2)) * J114</f>
        <v>#NUM!</v>
      </c>
      <c r="R114">
        <f>3.97 * (SQRT(1.65)) * (SQRT(9.81)) * ((P114-N114)^(3/2)) * ((I114)^(3/2)) * J114</f>
        <v>1.8173236653114726E-3</v>
      </c>
      <c r="S114" t="e">
        <f>Q114 * 31500000</f>
        <v>#NUM!</v>
      </c>
      <c r="T114">
        <f>R114 * 31500000</f>
        <v>57245.695457311391</v>
      </c>
    </row>
    <row r="115" spans="1:20" ht="17" x14ac:dyDescent="0.2">
      <c r="A115" t="s">
        <v>15</v>
      </c>
      <c r="B115" s="18" t="s">
        <v>233</v>
      </c>
      <c r="C115" s="13" t="s">
        <v>264</v>
      </c>
      <c r="D115" s="3">
        <v>20.869515938304001</v>
      </c>
      <c r="E115">
        <f>D115*31500000</f>
        <v>657389752.05657601</v>
      </c>
      <c r="F115" s="6">
        <v>391.08848999999998</v>
      </c>
      <c r="G115">
        <f>F115*1000000</f>
        <v>391088490</v>
      </c>
      <c r="H115">
        <f>I115 * 1000</f>
        <v>15</v>
      </c>
      <c r="I115">
        <v>1.4999999999999999E-2</v>
      </c>
      <c r="J115" s="3">
        <v>14.538960000000001</v>
      </c>
      <c r="K115" s="3">
        <v>1.0271760000000001</v>
      </c>
      <c r="L115">
        <v>1E-3</v>
      </c>
      <c r="M115">
        <v>4.9500000000000002E-2</v>
      </c>
      <c r="N115">
        <f>0.15 * L115^(0.25)</f>
        <v>2.6674191150583844E-2</v>
      </c>
      <c r="O115">
        <f>1000*9.81*K115*L115</f>
        <v>10.076596560000002</v>
      </c>
      <c r="P115">
        <f>O115/(1650*9.81*I115)</f>
        <v>4.1502060606060619E-2</v>
      </c>
      <c r="Q115" t="e">
        <f>3.97 * (SQRT(1.65)) * (SQRT(9.81)) * ((P115-M115)^(3/2)) * ((I115)^(3/2)) * J115</f>
        <v>#NUM!</v>
      </c>
      <c r="R115">
        <f>3.97 * (SQRT(1.65)) * (SQRT(9.81)) * ((P115-N115)^(3/2)) * ((I115)^(3/2)) * J115</f>
        <v>7.7029192227271608E-4</v>
      </c>
      <c r="S115" t="e">
        <f>Q115 * 31500000</f>
        <v>#NUM!</v>
      </c>
      <c r="T115">
        <f>R115 * 31500000</f>
        <v>24264.195551590557</v>
      </c>
    </row>
    <row r="116" spans="1:20" ht="17" x14ac:dyDescent="0.2">
      <c r="A116" t="s">
        <v>15</v>
      </c>
      <c r="B116" s="18" t="s">
        <v>328</v>
      </c>
      <c r="C116" s="13" t="s">
        <v>333</v>
      </c>
      <c r="D116" s="3">
        <v>0.4</v>
      </c>
      <c r="E116">
        <f>D116*31500000</f>
        <v>12600000</v>
      </c>
      <c r="F116" s="6">
        <v>10.774358399999999</v>
      </c>
      <c r="G116">
        <f>F116*1000000</f>
        <v>10774358.399999999</v>
      </c>
      <c r="H116">
        <f>I116 * 1000</f>
        <v>15</v>
      </c>
      <c r="I116">
        <v>1.4999999999999999E-2</v>
      </c>
      <c r="J116" s="3">
        <v>2.5</v>
      </c>
      <c r="K116" s="3">
        <v>0.3</v>
      </c>
      <c r="L116">
        <v>5.0999999999999997E-2</v>
      </c>
      <c r="M116">
        <v>4.9500000000000002E-2</v>
      </c>
      <c r="N116">
        <f>0.15 * L116^(0.25)</f>
        <v>7.128264449209426E-2</v>
      </c>
      <c r="O116">
        <f>1000*9.81*K116*L116</f>
        <v>150.09299999999999</v>
      </c>
      <c r="P116">
        <f>O116/(1650*9.81*I116)</f>
        <v>0.61818181818181817</v>
      </c>
      <c r="Q116">
        <f>3.97 * (SQRT(1.65)) * (SQRT(9.81)) * ((P116-M116)^(3/2)) * ((I116)^(3/2)) * J116</f>
        <v>3.1459215957851019E-2</v>
      </c>
      <c r="R116">
        <f>3.97 * (SQRT(1.65)) * (SQRT(9.81)) * ((P116-N116)^(3/2)) * ((I116)^(3/2)) * J116</f>
        <v>2.9669127889407218E-2</v>
      </c>
      <c r="S116">
        <f>Q116 * 31500000</f>
        <v>990965.30267230712</v>
      </c>
      <c r="T116">
        <f>R116 * 31500000</f>
        <v>934577.52851632738</v>
      </c>
    </row>
    <row r="117" spans="1:20" ht="17" x14ac:dyDescent="0.2">
      <c r="A117" t="s">
        <v>15</v>
      </c>
      <c r="B117" s="18" t="s">
        <v>624</v>
      </c>
      <c r="C117" s="13" t="s">
        <v>631</v>
      </c>
      <c r="D117" s="3">
        <v>1.58</v>
      </c>
      <c r="E117">
        <f>D117*31500000</f>
        <v>49770000</v>
      </c>
      <c r="F117" s="6">
        <v>0.12</v>
      </c>
      <c r="G117">
        <f>F117*1000000</f>
        <v>120000</v>
      </c>
      <c r="H117">
        <f>I117 * 1000</f>
        <v>15</v>
      </c>
      <c r="I117">
        <v>1.4999999999999999E-2</v>
      </c>
      <c r="J117" s="3">
        <v>22</v>
      </c>
      <c r="K117" s="3">
        <v>0.35</v>
      </c>
      <c r="L117">
        <v>2.5999999999999999E-3</v>
      </c>
      <c r="M117">
        <v>4.9500000000000002E-2</v>
      </c>
      <c r="N117">
        <f>0.15 * L117^(0.25)</f>
        <v>3.3871512965298382E-2</v>
      </c>
      <c r="O117">
        <f>1000*9.81*K117*L117</f>
        <v>8.9270999999999994</v>
      </c>
      <c r="P117">
        <f>O117/(1650*9.81*I117)</f>
        <v>3.6767676767676769E-2</v>
      </c>
      <c r="Q117" t="e">
        <f>3.97 * (SQRT(1.65)) * (SQRT(9.81)) * ((P117-M117)^(3/2)) * ((I117)^(3/2)) * J117</f>
        <v>#NUM!</v>
      </c>
      <c r="R117">
        <f>3.97 * (SQRT(1.65)) * (SQRT(9.81)) * ((P117-N117)^(3/2)) * ((I117)^(3/2)) * J117</f>
        <v>1.0061465301298277E-4</v>
      </c>
      <c r="S117" t="e">
        <f>Q117 * 31500000</f>
        <v>#NUM!</v>
      </c>
      <c r="T117">
        <f>R117 * 31500000</f>
        <v>3169.3615699089573</v>
      </c>
    </row>
    <row r="118" spans="1:20" ht="17" x14ac:dyDescent="0.2">
      <c r="A118" t="s">
        <v>15</v>
      </c>
      <c r="B118" s="18" t="s">
        <v>643</v>
      </c>
      <c r="C118" s="13" t="s">
        <v>661</v>
      </c>
      <c r="D118" s="3">
        <v>24.5</v>
      </c>
      <c r="E118">
        <f>D118*31500000</f>
        <v>771750000</v>
      </c>
      <c r="F118" s="6">
        <v>790</v>
      </c>
      <c r="G118">
        <f>F118*1000000</f>
        <v>790000000</v>
      </c>
      <c r="H118">
        <f>I118 * 1000</f>
        <v>15</v>
      </c>
      <c r="I118">
        <v>1.4999999999999999E-2</v>
      </c>
      <c r="J118" s="3">
        <v>13</v>
      </c>
      <c r="K118" s="3">
        <v>0.83</v>
      </c>
      <c r="L118">
        <v>9.1999999999999998E-3</v>
      </c>
      <c r="M118">
        <v>4.9500000000000002E-2</v>
      </c>
      <c r="N118">
        <f>0.15 * L118^(0.25)</f>
        <v>4.6455615220237091E-2</v>
      </c>
      <c r="O118">
        <f>1000*9.81*K118*L118</f>
        <v>74.909159999999986</v>
      </c>
      <c r="P118">
        <f>O118/(1650*9.81*I118)</f>
        <v>0.30852525252525248</v>
      </c>
      <c r="Q118">
        <f>3.97 * (SQRT(1.65)) * (SQRT(9.81)) * ((P118-M118)^(3/2)) * ((I118)^(3/2)) * J118</f>
        <v>5.0287538967042932E-2</v>
      </c>
      <c r="R118">
        <f>3.97 * (SQRT(1.65)) * (SQRT(9.81)) * ((P118-N118)^(3/2)) * ((I118)^(3/2)) * J118</f>
        <v>5.1176700807652221E-2</v>
      </c>
      <c r="S118">
        <f>Q118 * 31500000</f>
        <v>1584057.4774618524</v>
      </c>
      <c r="T118">
        <f>R118 * 31500000</f>
        <v>1612066.075441045</v>
      </c>
    </row>
    <row r="119" spans="1:20" ht="17" x14ac:dyDescent="0.2">
      <c r="A119" t="s">
        <v>15</v>
      </c>
      <c r="B119" s="18" t="s">
        <v>643</v>
      </c>
      <c r="C119" s="13" t="s">
        <v>662</v>
      </c>
      <c r="D119" s="3">
        <v>12.6</v>
      </c>
      <c r="E119">
        <f>D119*31500000</f>
        <v>396900000</v>
      </c>
      <c r="F119" s="6">
        <v>1217</v>
      </c>
      <c r="G119">
        <f>F119*1000000</f>
        <v>1217000000</v>
      </c>
      <c r="H119">
        <f>I119 * 1000</f>
        <v>15</v>
      </c>
      <c r="I119">
        <v>1.4999999999999999E-2</v>
      </c>
      <c r="J119" s="3">
        <v>15</v>
      </c>
      <c r="K119" s="3">
        <v>0.9</v>
      </c>
      <c r="L119">
        <v>7.4000000000000003E-3</v>
      </c>
      <c r="M119">
        <v>4.9500000000000002E-2</v>
      </c>
      <c r="N119">
        <f>0.15 * L119^(0.25)</f>
        <v>4.399458131502778E-2</v>
      </c>
      <c r="O119">
        <f>1000*9.81*K119*L119</f>
        <v>65.334600000000009</v>
      </c>
      <c r="P119">
        <f>O119/(1650*9.81*I119)</f>
        <v>0.26909090909090916</v>
      </c>
      <c r="Q119">
        <f>3.97 * (SQRT(1.65)) * (SQRT(9.81)) * ((P119-M119)^(3/2)) * ((I119)^(3/2)) * J119</f>
        <v>4.5291495929004486E-2</v>
      </c>
      <c r="R119">
        <f>3.97 * (SQRT(1.65)) * (SQRT(9.81)) * ((P119-N119)^(3/2)) * ((I119)^(3/2)) * J119</f>
        <v>4.7005399180181005E-2</v>
      </c>
      <c r="S119">
        <f>Q119 * 31500000</f>
        <v>1426682.1217636412</v>
      </c>
      <c r="T119">
        <f>R119 * 31500000</f>
        <v>1480670.0741757017</v>
      </c>
    </row>
    <row r="120" spans="1:20" ht="17" x14ac:dyDescent="0.2">
      <c r="A120" t="s">
        <v>15</v>
      </c>
      <c r="B120" s="18" t="s">
        <v>267</v>
      </c>
      <c r="C120" s="13" t="s">
        <v>275</v>
      </c>
      <c r="D120" s="3">
        <v>3.1714868183040004</v>
      </c>
      <c r="E120">
        <f>D120*31500000</f>
        <v>99901834.776576012</v>
      </c>
      <c r="F120" s="6">
        <v>48.950810999999995</v>
      </c>
      <c r="G120">
        <f>F120*1000000</f>
        <v>48950810.999999993</v>
      </c>
      <c r="H120">
        <f>I120 * 1000</f>
        <v>15.100000000000001</v>
      </c>
      <c r="I120">
        <v>1.5100000000000001E-2</v>
      </c>
      <c r="J120" s="3">
        <v>7.6809599999999998</v>
      </c>
      <c r="K120" s="3">
        <v>0.52</v>
      </c>
      <c r="L120">
        <v>4.7000000000000002E-3</v>
      </c>
      <c r="M120">
        <v>4.9500000000000002E-2</v>
      </c>
      <c r="N120">
        <f>0.15 * L120^(0.25)</f>
        <v>3.9274957480438279E-2</v>
      </c>
      <c r="O120">
        <f>1000*9.81*K120*L120</f>
        <v>23.975639999999999</v>
      </c>
      <c r="P120">
        <f>O120/(1650*9.81*I120)</f>
        <v>9.8093517961067619E-2</v>
      </c>
      <c r="Q120">
        <f>3.97 * (SQRT(1.65)) * (SQRT(9.81)) * ((P120-M120)^(3/2)) * ((I120)^(3/2)) * J120</f>
        <v>2.4384587811088388E-3</v>
      </c>
      <c r="R120">
        <f>3.97 * (SQRT(1.65)) * (SQRT(9.81)) * ((P120-N120)^(3/2)) * ((I120)^(3/2)) * J120</f>
        <v>3.2472781782851624E-3</v>
      </c>
      <c r="S120">
        <f>Q120 * 31500000</f>
        <v>76811.451604928414</v>
      </c>
      <c r="T120">
        <f>R120 * 31500000</f>
        <v>102289.26261598262</v>
      </c>
    </row>
    <row r="121" spans="1:20" ht="17" x14ac:dyDescent="0.2">
      <c r="A121" t="s">
        <v>15</v>
      </c>
      <c r="B121" s="18" t="s">
        <v>555</v>
      </c>
      <c r="C121" s="13" t="s">
        <v>559</v>
      </c>
      <c r="D121" s="3">
        <v>1.4724760227840001</v>
      </c>
      <c r="E121">
        <f>D121*31500000</f>
        <v>46382994.717696004</v>
      </c>
      <c r="F121" s="6">
        <v>2.848989</v>
      </c>
      <c r="G121">
        <f>F121*1000000</f>
        <v>2848989</v>
      </c>
      <c r="H121">
        <f>I121 * 1000</f>
        <v>15.17</v>
      </c>
      <c r="I121">
        <v>1.5169999999999999E-2</v>
      </c>
      <c r="J121" s="3">
        <v>4.5110400000000004</v>
      </c>
      <c r="K121" s="3">
        <v>0.38709600000000005</v>
      </c>
      <c r="L121">
        <v>7.8000000000000005E-3</v>
      </c>
      <c r="M121">
        <v>4.9500000000000002E-2</v>
      </c>
      <c r="N121">
        <f>0.15 * L121^(0.25)</f>
        <v>4.4577417993012618E-2</v>
      </c>
      <c r="O121">
        <f>1000*9.81*K121*L121</f>
        <v>29.619811728000006</v>
      </c>
      <c r="P121">
        <f>O121/(1650*9.81*I121)</f>
        <v>0.12062678731947027</v>
      </c>
      <c r="Q121">
        <f>3.97 * (SQRT(1.65)) * (SQRT(9.81)) * ((P121-M121)^(3/2)) * ((I121)^(3/2)) * J121</f>
        <v>2.553711433750808E-3</v>
      </c>
      <c r="R121">
        <f>3.97 * (SQRT(1.65)) * (SQRT(9.81)) * ((P121-N121)^(3/2)) * ((I121)^(3/2)) * J121</f>
        <v>2.8233547958611575E-3</v>
      </c>
      <c r="S121">
        <f>Q121 * 31500000</f>
        <v>80441.910163150445</v>
      </c>
      <c r="T121">
        <f>R121 * 31500000</f>
        <v>88935.676069626468</v>
      </c>
    </row>
    <row r="122" spans="1:20" ht="34" x14ac:dyDescent="0.2">
      <c r="A122" t="s">
        <v>15</v>
      </c>
      <c r="B122" s="18" t="s">
        <v>555</v>
      </c>
      <c r="C122" s="13" t="s">
        <v>588</v>
      </c>
      <c r="D122" s="3">
        <v>17.839613352960004</v>
      </c>
      <c r="E122">
        <f>D122*31500000</f>
        <v>561947820.61824012</v>
      </c>
      <c r="F122" s="6">
        <v>57.238779000000001</v>
      </c>
      <c r="G122">
        <f>F122*1000000</f>
        <v>57238779</v>
      </c>
      <c r="H122">
        <f>I122 * 1000</f>
        <v>15.17</v>
      </c>
      <c r="I122">
        <v>1.5169999999999999E-2</v>
      </c>
      <c r="J122" s="3">
        <v>13.929360000000001</v>
      </c>
      <c r="K122" s="3">
        <v>1.3685520000000002</v>
      </c>
      <c r="L122">
        <v>1.9E-3</v>
      </c>
      <c r="M122">
        <v>4.9500000000000002E-2</v>
      </c>
      <c r="N122">
        <f>0.15 * L122^(0.25)</f>
        <v>3.131696444894766E-2</v>
      </c>
      <c r="O122">
        <f>1000*9.81*K122*L122</f>
        <v>25.508440728000004</v>
      </c>
      <c r="P122">
        <f>O122/(1650*9.81*I122)</f>
        <v>0.10388321447833644</v>
      </c>
      <c r="Q122">
        <f>3.97 * (SQRT(1.65)) * (SQRT(9.81)) * ((P122-M122)^(3/2)) * ((I122)^(3/2)) * J122</f>
        <v>5.2719808961402227E-3</v>
      </c>
      <c r="R122">
        <f>3.97 * (SQRT(1.65)) * (SQRT(9.81)) * ((P122-N122)^(3/2)) * ((I122)^(3/2)) * J122</f>
        <v>8.1260321778603012E-3</v>
      </c>
      <c r="S122">
        <f>Q122 * 31500000</f>
        <v>166067.39822841701</v>
      </c>
      <c r="T122">
        <f>R122 * 31500000</f>
        <v>255970.0136025995</v>
      </c>
    </row>
    <row r="123" spans="1:20" ht="17" x14ac:dyDescent="0.2">
      <c r="A123" t="s">
        <v>15</v>
      </c>
      <c r="B123" s="18" t="s">
        <v>16</v>
      </c>
      <c r="C123" s="13" t="s">
        <v>17</v>
      </c>
      <c r="D123" s="3">
        <v>1.1000000000000001</v>
      </c>
      <c r="E123">
        <f>D123*31500000</f>
        <v>34650000</v>
      </c>
      <c r="F123" s="2">
        <v>4.09</v>
      </c>
      <c r="G123">
        <f>F123*1000000</f>
        <v>4090000</v>
      </c>
      <c r="H123">
        <f>I123 * 1000</f>
        <v>15.2</v>
      </c>
      <c r="I123">
        <v>1.52E-2</v>
      </c>
      <c r="J123" s="3">
        <v>4.0999999999999996</v>
      </c>
      <c r="K123" s="3">
        <v>0.4</v>
      </c>
      <c r="L123">
        <v>5.7999999999999996E-3</v>
      </c>
      <c r="M123">
        <v>4.9500000000000002E-2</v>
      </c>
      <c r="N123">
        <f>0.15 * L123^(0.25)</f>
        <v>4.1395035316078417E-2</v>
      </c>
      <c r="O123">
        <f>1000*9.81*K123*L123</f>
        <v>22.7592</v>
      </c>
      <c r="P123">
        <f>O123/(1650*9.81*I123)</f>
        <v>9.2503987240829352E-2</v>
      </c>
      <c r="Q123">
        <f>3.97 * (SQRT(1.65)) * (SQRT(9.81)) * ((P123-M123)^(3/2)) * ((I123)^(3/2)) * J123</f>
        <v>1.0944081226347932E-3</v>
      </c>
      <c r="R123">
        <f>3.97 * (SQRT(1.65)) * (SQRT(9.81)) * ((P123-N123)^(3/2)) * ((I123)^(3/2)) * J123</f>
        <v>1.4179525039133632E-3</v>
      </c>
      <c r="S123">
        <f>Q123 * 31500000</f>
        <v>34473.855862995988</v>
      </c>
      <c r="T123">
        <f>R123 * 31500000</f>
        <v>44665.503873270944</v>
      </c>
    </row>
    <row r="124" spans="1:20" ht="17" x14ac:dyDescent="0.2">
      <c r="A124" t="s">
        <v>15</v>
      </c>
      <c r="B124" s="18" t="s">
        <v>198</v>
      </c>
      <c r="C124" s="13" t="s">
        <v>214</v>
      </c>
      <c r="D124" s="3">
        <v>2.7523974887424005</v>
      </c>
      <c r="E124">
        <f>D124*31500000</f>
        <v>86700520.895385623</v>
      </c>
      <c r="F124" s="6">
        <v>15.798938999999997</v>
      </c>
      <c r="G124">
        <f>F124*1000000</f>
        <v>15798938.999999996</v>
      </c>
      <c r="H124">
        <f>I124 * 1000</f>
        <v>15.5</v>
      </c>
      <c r="I124">
        <v>1.55E-2</v>
      </c>
      <c r="J124" s="3">
        <v>2.7432000000000003</v>
      </c>
      <c r="K124" s="3">
        <v>0.45720000000000005</v>
      </c>
      <c r="L124">
        <v>5.2000000000000005E-2</v>
      </c>
      <c r="M124">
        <v>4.9500000000000002E-2</v>
      </c>
      <c r="N124">
        <f>0.15 * L124^(0.25)</f>
        <v>7.1629528917522001E-2</v>
      </c>
      <c r="O124">
        <f>1000*9.81*K124*L124</f>
        <v>233.22686400000003</v>
      </c>
      <c r="P124">
        <f>O124/(1650*9.81*I124)</f>
        <v>0.92959530791788869</v>
      </c>
      <c r="Q124">
        <f>3.97 * (SQRT(1.65)) * (SQRT(9.81)) * ((P124-M124)^(3/2)) * ((I124)^(3/2)) * J124</f>
        <v>6.9809826776585884E-2</v>
      </c>
      <c r="R124">
        <f>3.97 * (SQRT(1.65)) * (SQRT(9.81)) * ((P124-N124)^(3/2)) * ((I124)^(3/2)) * J124</f>
        <v>6.7193451620033651E-2</v>
      </c>
      <c r="S124">
        <f>Q124 * 31500000</f>
        <v>2199009.5434624553</v>
      </c>
      <c r="T124">
        <f>R124 * 31500000</f>
        <v>2116593.7260310599</v>
      </c>
    </row>
    <row r="125" spans="1:20" ht="17" x14ac:dyDescent="0.2">
      <c r="A125" t="s">
        <v>15</v>
      </c>
      <c r="B125" s="18" t="s">
        <v>555</v>
      </c>
      <c r="C125" s="13" t="s">
        <v>585</v>
      </c>
      <c r="D125" s="3">
        <v>19.510307301888002</v>
      </c>
      <c r="E125">
        <f>D125*31500000</f>
        <v>614574680.00947201</v>
      </c>
      <c r="F125" s="6">
        <v>101.527608</v>
      </c>
      <c r="G125">
        <f>F125*1000000</f>
        <v>101527608</v>
      </c>
      <c r="H125">
        <f>I125 * 1000</f>
        <v>15.62</v>
      </c>
      <c r="I125">
        <v>1.5619999999999998E-2</v>
      </c>
      <c r="J125" s="3">
        <v>15.910560000000002</v>
      </c>
      <c r="K125" s="3">
        <v>1.2252959999999999</v>
      </c>
      <c r="L125">
        <v>1.7000000000000001E-3</v>
      </c>
      <c r="M125">
        <v>4.9500000000000002E-2</v>
      </c>
      <c r="N125">
        <f>0.15 * L125^(0.25)</f>
        <v>3.0458147773033958E-2</v>
      </c>
      <c r="O125">
        <f>1000*9.81*K125*L125</f>
        <v>20.434261392</v>
      </c>
      <c r="P125">
        <f>O125/(1650*9.81*I125)</f>
        <v>8.0821138400651846E-2</v>
      </c>
      <c r="Q125">
        <f>3.97 * (SQRT(1.65)) * (SQRT(9.81)) * ((P125-M125)^(3/2)) * ((I125)^(3/2)) * J125</f>
        <v>2.749984844611841E-3</v>
      </c>
      <c r="R125">
        <f>3.97 * (SQRT(1.65)) * (SQRT(9.81)) * ((P125-N125)^(3/2)) * ((I125)^(3/2)) * J125</f>
        <v>5.6071381877012549E-3</v>
      </c>
      <c r="S125">
        <f>Q125 * 31500000</f>
        <v>86624.522605272985</v>
      </c>
      <c r="T125">
        <f>R125 * 31500000</f>
        <v>176624.85291258953</v>
      </c>
    </row>
    <row r="126" spans="1:20" ht="17" x14ac:dyDescent="0.2">
      <c r="A126" t="s">
        <v>15</v>
      </c>
      <c r="B126" s="18" t="s">
        <v>598</v>
      </c>
      <c r="C126" s="13" t="s">
        <v>608</v>
      </c>
      <c r="D126" s="3">
        <v>19.510307300000001</v>
      </c>
      <c r="E126">
        <f>D126*31500000</f>
        <v>614574679.95000005</v>
      </c>
      <c r="F126" s="6">
        <v>101.527608</v>
      </c>
      <c r="G126">
        <f>F126*1000000</f>
        <v>101527608</v>
      </c>
      <c r="H126">
        <f>I126 * 1000</f>
        <v>15.620000000000001</v>
      </c>
      <c r="I126">
        <v>1.562E-2</v>
      </c>
      <c r="J126" s="3">
        <v>15.91056</v>
      </c>
      <c r="K126" s="3">
        <v>1.2252959999999999</v>
      </c>
      <c r="L126">
        <v>1.6999999999999999E-3</v>
      </c>
      <c r="M126">
        <v>4.9500000000000002E-2</v>
      </c>
      <c r="N126">
        <f>0.15 * L126^(0.25)</f>
        <v>3.0458147773033958E-2</v>
      </c>
      <c r="O126">
        <f>1000*9.81*K126*L126</f>
        <v>20.434261391999996</v>
      </c>
      <c r="P126">
        <f>O126/(1650*9.81*I126)</f>
        <v>8.0821138400651832E-2</v>
      </c>
      <c r="Q126">
        <f>3.97 * (SQRT(1.65)) * (SQRT(9.81)) * ((P126-M126)^(3/2)) * ((I126)^(3/2)) * J126</f>
        <v>2.749984844611841E-3</v>
      </c>
      <c r="R126">
        <f>3.97 * (SQRT(1.65)) * (SQRT(9.81)) * ((P126-N126)^(3/2)) * ((I126)^(3/2)) * J126</f>
        <v>5.6071381877012489E-3</v>
      </c>
      <c r="S126">
        <f>Q126 * 31500000</f>
        <v>86624.522605272985</v>
      </c>
      <c r="T126">
        <f>R126 * 31500000</f>
        <v>176624.85291258933</v>
      </c>
    </row>
    <row r="127" spans="1:20" ht="17" x14ac:dyDescent="0.2">
      <c r="A127" t="s">
        <v>15</v>
      </c>
      <c r="B127" s="18" t="s">
        <v>102</v>
      </c>
      <c r="C127" s="14" t="s">
        <v>146</v>
      </c>
      <c r="D127" s="3">
        <v>27.8</v>
      </c>
      <c r="E127">
        <f>D127*31500000</f>
        <v>875700000</v>
      </c>
      <c r="F127" s="6">
        <v>135.45647699999998</v>
      </c>
      <c r="G127">
        <f>F127*1000000</f>
        <v>135456476.99999997</v>
      </c>
      <c r="H127">
        <f>I127 * 1000</f>
        <v>15.8</v>
      </c>
      <c r="I127">
        <v>1.5800000000000002E-2</v>
      </c>
      <c r="J127" s="3">
        <v>19.3</v>
      </c>
      <c r="K127" s="3">
        <v>1.53</v>
      </c>
      <c r="L127">
        <v>1E-3</v>
      </c>
      <c r="M127">
        <v>4.9500000000000002E-2</v>
      </c>
      <c r="N127">
        <f>0.15 * L127^(0.25)</f>
        <v>2.6674191150583844E-2</v>
      </c>
      <c r="O127">
        <f>1000*9.81*K127*L127</f>
        <v>15.009300000000001</v>
      </c>
      <c r="P127">
        <f>O127/(1650*9.81*I127)</f>
        <v>5.8688147295742232E-2</v>
      </c>
      <c r="Q127">
        <f>3.97 * (SQRT(1.65)) * (SQRT(9.81)) * ((P127-M127)^(3/2)) * ((I127)^(3/2)) * J127</f>
        <v>5.3920243548954343E-4</v>
      </c>
      <c r="R127">
        <f>3.97 * (SQRT(1.65)) * (SQRT(9.81)) * ((P127-N127)^(3/2)) * ((I127)^(3/2)) * J127</f>
        <v>3.5068641350358264E-3</v>
      </c>
      <c r="S127">
        <f>Q127 * 31500000</f>
        <v>16984.876717920619</v>
      </c>
      <c r="T127">
        <f>R127 * 31500000</f>
        <v>110466.22025362853</v>
      </c>
    </row>
    <row r="128" spans="1:20" ht="17" x14ac:dyDescent="0.2">
      <c r="A128" t="s">
        <v>15</v>
      </c>
      <c r="B128" s="18" t="s">
        <v>76</v>
      </c>
      <c r="C128" s="13" t="s">
        <v>92</v>
      </c>
      <c r="D128" s="3">
        <v>45.306954547200007</v>
      </c>
      <c r="E128">
        <f>D128*31500000</f>
        <v>1427169068.2368002</v>
      </c>
      <c r="F128" s="6">
        <v>136.233474</v>
      </c>
      <c r="G128">
        <f>F128*1000000</f>
        <v>136233474</v>
      </c>
      <c r="H128">
        <f>I128 * 1000</f>
        <v>16.95</v>
      </c>
      <c r="I128">
        <v>1.695E-2</v>
      </c>
      <c r="J128" s="3">
        <v>25.755600000000001</v>
      </c>
      <c r="K128" s="3">
        <v>1.0880000000000001</v>
      </c>
      <c r="L128">
        <v>3.8E-3</v>
      </c>
      <c r="M128">
        <v>4.9500000000000002E-2</v>
      </c>
      <c r="N128">
        <f>0.15 * L128^(0.25)</f>
        <v>3.7242356942975827E-2</v>
      </c>
      <c r="O128">
        <f>1000*9.81*K128*L128</f>
        <v>40.558464000000001</v>
      </c>
      <c r="P128">
        <f>O128/(1650*9.81*I128)</f>
        <v>0.14782872977563244</v>
      </c>
      <c r="Q128">
        <f>3.97 * (SQRT(1.65)) * (SQRT(9.81)) * ((P128-M128)^(3/2)) * ((I128)^(3/2)) * J128</f>
        <v>2.7990705916357213E-2</v>
      </c>
      <c r="R128">
        <f>3.97 * (SQRT(1.65)) * (SQRT(9.81)) * ((P128-N128)^(3/2)) * ((I128)^(3/2)) * J128</f>
        <v>3.3384557833016915E-2</v>
      </c>
      <c r="S128">
        <f>Q128 * 31500000</f>
        <v>881707.23636525217</v>
      </c>
      <c r="T128">
        <f>R128 * 31500000</f>
        <v>1051613.5717400329</v>
      </c>
    </row>
    <row r="129" spans="1:20" ht="17" x14ac:dyDescent="0.2">
      <c r="A129" t="s">
        <v>15</v>
      </c>
      <c r="B129" s="18" t="s">
        <v>398</v>
      </c>
      <c r="C129" s="13" t="s">
        <v>403</v>
      </c>
      <c r="D129" s="3">
        <v>52.867552590000003</v>
      </c>
      <c r="E129">
        <f>D129*31500000</f>
        <v>1665327906.585</v>
      </c>
      <c r="F129" s="6">
        <v>162.65137199999998</v>
      </c>
      <c r="G129">
        <f>F129*1000000</f>
        <v>162651371.99999997</v>
      </c>
      <c r="H129">
        <f>I129 * 1000</f>
        <v>16.95</v>
      </c>
      <c r="I129">
        <v>1.695E-2</v>
      </c>
      <c r="J129" s="3">
        <v>25.359359999999999</v>
      </c>
      <c r="K129" s="3">
        <v>1.456944</v>
      </c>
      <c r="L129">
        <v>1.9E-3</v>
      </c>
      <c r="M129">
        <v>4.9500000000000002E-2</v>
      </c>
      <c r="N129">
        <f>0.15 * L129^(0.25)</f>
        <v>3.131696444894766E-2</v>
      </c>
      <c r="O129">
        <f>1000*9.81*K129*L129</f>
        <v>27.155979216000002</v>
      </c>
      <c r="P129">
        <f>O129/(1650*9.81*I129)</f>
        <v>9.8978943416465542E-2</v>
      </c>
      <c r="Q129">
        <f>3.97 * (SQRT(1.65)) * (SQRT(9.81)) * ((P129-M129)^(3/2)) * ((I129)^(3/2)) * J129</f>
        <v>9.8376292405457817E-3</v>
      </c>
      <c r="R129">
        <f>3.97 * (SQRT(1.65)) * (SQRT(9.81)) * ((P129-N129)^(3/2)) * ((I129)^(3/2)) * J129</f>
        <v>1.5731743944199676E-2</v>
      </c>
      <c r="S129">
        <f>Q129 * 31500000</f>
        <v>309885.32107719214</v>
      </c>
      <c r="T129">
        <f>R129 * 31500000</f>
        <v>495549.9342422898</v>
      </c>
    </row>
    <row r="130" spans="1:20" ht="17" x14ac:dyDescent="0.2">
      <c r="A130" t="s">
        <v>15</v>
      </c>
      <c r="B130" s="18" t="s">
        <v>598</v>
      </c>
      <c r="C130" s="13" t="s">
        <v>601</v>
      </c>
      <c r="D130" s="3">
        <v>1.868911875</v>
      </c>
      <c r="E130">
        <f>D130*31500000</f>
        <v>58870724.0625</v>
      </c>
      <c r="F130" s="6">
        <v>1.8906926999999998</v>
      </c>
      <c r="G130">
        <f>F130*1000000</f>
        <v>1890692.6999999997</v>
      </c>
      <c r="H130">
        <f>I130 * 1000</f>
        <v>16.990000000000002</v>
      </c>
      <c r="I130">
        <v>1.6990000000000002E-2</v>
      </c>
      <c r="J130" s="3">
        <v>4.3891200000000001</v>
      </c>
      <c r="K130" s="3">
        <v>0.43281599999999998</v>
      </c>
      <c r="L130">
        <v>1.23E-2</v>
      </c>
      <c r="M130">
        <v>4.9500000000000002E-2</v>
      </c>
      <c r="N130">
        <f>0.15 * L130^(0.25)</f>
        <v>4.9953685689267398E-2</v>
      </c>
      <c r="O130">
        <f>1000*9.81*K130*L130</f>
        <v>52.224877007999993</v>
      </c>
      <c r="P130">
        <f>O130/(1650*9.81*I130)</f>
        <v>0.18990268072127986</v>
      </c>
      <c r="Q130">
        <f>3.97 * (SQRT(1.65)) * (SQRT(9.81)) * ((P130-M130)^(3/2)) * ((I130)^(3/2)) * J130</f>
        <v>8.167659147113043E-3</v>
      </c>
      <c r="R130">
        <f>3.97 * (SQRT(1.65)) * (SQRT(9.81)) * ((P130-N130)^(3/2)) * ((I130)^(3/2)) * J130</f>
        <v>8.1281026908094113E-3</v>
      </c>
      <c r="S130">
        <f>Q130 * 31500000</f>
        <v>257281.26313406086</v>
      </c>
      <c r="T130">
        <f>R130 * 31500000</f>
        <v>256035.23476049645</v>
      </c>
    </row>
    <row r="131" spans="1:20" ht="17" x14ac:dyDescent="0.2">
      <c r="A131" t="s">
        <v>15</v>
      </c>
      <c r="B131" s="18" t="s">
        <v>532</v>
      </c>
      <c r="C131" s="13" t="s">
        <v>536</v>
      </c>
      <c r="D131" s="3">
        <v>5.2952503127040007</v>
      </c>
      <c r="E131">
        <f>D131*31500000</f>
        <v>166800384.85017604</v>
      </c>
      <c r="F131" s="6">
        <v>66.303743999999995</v>
      </c>
      <c r="G131">
        <f>F131*1000000</f>
        <v>66303743.999999993</v>
      </c>
      <c r="H131">
        <f>I131 * 1000</f>
        <v>17</v>
      </c>
      <c r="I131">
        <v>1.7000000000000001E-2</v>
      </c>
      <c r="J131" s="3">
        <v>12.31392</v>
      </c>
      <c r="K131" s="3">
        <v>0.42</v>
      </c>
      <c r="L131">
        <v>4.8199999999999996E-3</v>
      </c>
      <c r="M131">
        <v>4.9500000000000002E-2</v>
      </c>
      <c r="N131">
        <f>0.15 * L131^(0.25)</f>
        <v>3.9523283595798056E-2</v>
      </c>
      <c r="O131">
        <f>1000*9.81*K131*L131</f>
        <v>19.859363999999999</v>
      </c>
      <c r="P131">
        <f>O131/(1650*9.81*I131)</f>
        <v>7.2171122994652406E-2</v>
      </c>
      <c r="Q131">
        <f>3.97 * (SQRT(1.65)) * (SQRT(9.81)) * ((P131-M131)^(3/2)) * ((I131)^(3/2)) * J131</f>
        <v>1.4881484008554225E-3</v>
      </c>
      <c r="R131">
        <f>3.97 * (SQRT(1.65)) * (SQRT(9.81)) * ((P131-N131)^(3/2)) * ((I131)^(3/2)) * J131</f>
        <v>2.5716884863035807E-3</v>
      </c>
      <c r="S131">
        <f>Q131 * 31500000</f>
        <v>46876.674626945809</v>
      </c>
      <c r="T131">
        <f>R131 * 31500000</f>
        <v>81008.187318562792</v>
      </c>
    </row>
    <row r="132" spans="1:20" ht="17" x14ac:dyDescent="0.2">
      <c r="A132" t="s">
        <v>15</v>
      </c>
      <c r="B132" s="18" t="s">
        <v>621</v>
      </c>
      <c r="C132" s="13" t="s">
        <v>623</v>
      </c>
      <c r="D132" s="3">
        <v>106.75451165184002</v>
      </c>
      <c r="E132">
        <f>D132*31500000</f>
        <v>3362767117.0329604</v>
      </c>
      <c r="F132" s="6">
        <v>756.27707999999996</v>
      </c>
      <c r="G132">
        <f>F132*1000000</f>
        <v>756277080</v>
      </c>
      <c r="H132">
        <f>I132 * 1000</f>
        <v>17.100000000000001</v>
      </c>
      <c r="I132">
        <v>1.7100000000000001E-2</v>
      </c>
      <c r="J132" s="3">
        <v>58.166000000000004</v>
      </c>
      <c r="K132" s="3">
        <v>1.7170399999999999</v>
      </c>
      <c r="L132">
        <v>1E-3</v>
      </c>
      <c r="M132">
        <v>4.9500000000000002E-2</v>
      </c>
      <c r="N132">
        <f>0.15 * L132^(0.25)</f>
        <v>2.6674191150583844E-2</v>
      </c>
      <c r="O132">
        <f>1000*9.81*K132*L132</f>
        <v>16.844162399999998</v>
      </c>
      <c r="P132">
        <f>O132/(1650*9.81*I132)</f>
        <v>6.0855573276625899E-2</v>
      </c>
      <c r="Q132">
        <f>3.97 * (SQRT(1.65)) * (SQRT(9.81)) * ((P132-M132)^(3/2)) * ((I132)^(3/2)) * J132</f>
        <v>2.5138765295797125E-3</v>
      </c>
      <c r="R132">
        <f>3.97 * (SQRT(1.65)) * (SQRT(9.81)) * ((P132-N132)^(3/2)) * ((I132)^(3/2)) * J132</f>
        <v>1.312848995771267E-2</v>
      </c>
      <c r="S132">
        <f>Q132 * 31500000</f>
        <v>79187.11068176094</v>
      </c>
      <c r="T132">
        <f>R132 * 31500000</f>
        <v>413547.43366794911</v>
      </c>
    </row>
    <row r="133" spans="1:20" ht="17" x14ac:dyDescent="0.2">
      <c r="A133" t="s">
        <v>15</v>
      </c>
      <c r="B133" s="18" t="s">
        <v>198</v>
      </c>
      <c r="C133" s="13" t="s">
        <v>207</v>
      </c>
      <c r="D133" s="3">
        <v>2.42</v>
      </c>
      <c r="E133">
        <f>D133*31500000</f>
        <v>76230000</v>
      </c>
      <c r="F133" s="6">
        <v>220.14914999999999</v>
      </c>
      <c r="G133">
        <f>F133*1000000</f>
        <v>220149150</v>
      </c>
      <c r="H133">
        <f>I133 * 1000</f>
        <v>17.5</v>
      </c>
      <c r="I133">
        <v>1.7500000000000002E-2</v>
      </c>
      <c r="J133" s="3">
        <v>7</v>
      </c>
      <c r="K133" s="3">
        <v>0.37</v>
      </c>
      <c r="L133">
        <v>3.56E-2</v>
      </c>
      <c r="M133">
        <v>4.9500000000000002E-2</v>
      </c>
      <c r="N133">
        <f>0.15 * L133^(0.25)</f>
        <v>6.5155901570199085E-2</v>
      </c>
      <c r="O133">
        <f>1000*9.81*K133*L133</f>
        <v>129.21732</v>
      </c>
      <c r="P133">
        <f>O133/(1650*9.81*I133)</f>
        <v>0.45617316017316017</v>
      </c>
      <c r="Q133">
        <f>3.97 * (SQRT(1.65)) * (SQRT(9.81)) * ((P133-M133)^(3/2)) * ((I133)^(3/2)) * J133</f>
        <v>6.71259370685965E-2</v>
      </c>
      <c r="R133">
        <f>3.97 * (SQRT(1.65)) * (SQRT(9.81)) * ((P133-N133)^(3/2)) * ((I133)^(3/2)) * J133</f>
        <v>6.3287215119828488E-2</v>
      </c>
      <c r="S133">
        <f>Q133 * 31500000</f>
        <v>2114467.0176607897</v>
      </c>
      <c r="T133">
        <f>R133 * 31500000</f>
        <v>1993547.2762745973</v>
      </c>
    </row>
    <row r="134" spans="1:20" ht="17" x14ac:dyDescent="0.2">
      <c r="A134" t="s">
        <v>15</v>
      </c>
      <c r="B134" s="18" t="s">
        <v>598</v>
      </c>
      <c r="C134" s="13" t="s">
        <v>604</v>
      </c>
      <c r="D134" s="3">
        <v>15.34773085</v>
      </c>
      <c r="E134">
        <f>D134*31500000</f>
        <v>483453521.77499998</v>
      </c>
      <c r="F134" s="6">
        <v>94.016636999999989</v>
      </c>
      <c r="G134">
        <f>F134*1000000</f>
        <v>94016636.999999985</v>
      </c>
      <c r="H134">
        <f>I134 * 1000</f>
        <v>17.73</v>
      </c>
      <c r="I134">
        <v>1.7729999999999999E-2</v>
      </c>
      <c r="J134" s="3">
        <v>19.17192</v>
      </c>
      <c r="K134" s="3">
        <v>0.81381599999999998</v>
      </c>
      <c r="L134">
        <v>2.0999999999999999E-3</v>
      </c>
      <c r="M134">
        <v>4.9500000000000002E-2</v>
      </c>
      <c r="N134">
        <f>0.15 * L134^(0.25)</f>
        <v>3.211042714392108E-2</v>
      </c>
      <c r="O134">
        <f>1000*9.81*K134*L134</f>
        <v>16.765423415999997</v>
      </c>
      <c r="P134">
        <f>O134/(1650*9.81*I134)</f>
        <v>5.8418827872634971E-2</v>
      </c>
      <c r="Q134">
        <f>3.97 * (SQRT(1.65)) * (SQRT(9.81)) * ((P134-M134)^(3/2)) * ((I134)^(3/2)) * J134</f>
        <v>6.0891597459750688E-4</v>
      </c>
      <c r="R134">
        <f>3.97 * (SQRT(1.65)) * (SQRT(9.81)) * ((P134-N134)^(3/2)) * ((I134)^(3/2)) * J134</f>
        <v>3.0848735486659427E-3</v>
      </c>
      <c r="S134">
        <f>Q134 * 31500000</f>
        <v>19180.853199821468</v>
      </c>
      <c r="T134">
        <f>R134 * 31500000</f>
        <v>97173.516782977196</v>
      </c>
    </row>
    <row r="135" spans="1:20" ht="17" x14ac:dyDescent="0.2">
      <c r="A135" t="s">
        <v>15</v>
      </c>
      <c r="B135" s="18" t="s">
        <v>555</v>
      </c>
      <c r="C135" s="13" t="s">
        <v>595</v>
      </c>
      <c r="D135" s="3">
        <v>59.46537784320001</v>
      </c>
      <c r="E135">
        <f>D135*31500000</f>
        <v>1873159402.0608003</v>
      </c>
      <c r="F135" s="6">
        <v>404.03843999999998</v>
      </c>
      <c r="G135">
        <f>F135*1000000</f>
        <v>404038440</v>
      </c>
      <c r="H135">
        <f>I135 * 1000</f>
        <v>17.899999999999999</v>
      </c>
      <c r="I135">
        <v>1.7899999999999999E-2</v>
      </c>
      <c r="J135" s="3">
        <v>27.218640000000001</v>
      </c>
      <c r="K135" s="3">
        <v>2.310384</v>
      </c>
      <c r="L135">
        <v>1.1999999999999999E-3</v>
      </c>
      <c r="M135">
        <v>4.9500000000000002E-2</v>
      </c>
      <c r="N135">
        <f>0.15 * L135^(0.25)</f>
        <v>2.7918145773062984E-2</v>
      </c>
      <c r="O135">
        <f>1000*9.81*K135*L135</f>
        <v>27.197840447999997</v>
      </c>
      <c r="P135">
        <f>O135/(1650*9.81*I135)</f>
        <v>9.3870350431691216E-2</v>
      </c>
      <c r="Q135">
        <f>3.97 * (SQRT(1.65)) * (SQRT(9.81)) * ((P135-M135)^(3/2)) * ((I135)^(3/2)) * J135</f>
        <v>9.7308827282931634E-3</v>
      </c>
      <c r="R135">
        <f>3.97 * (SQRT(1.65)) * (SQRT(9.81)) * ((P135-N135)^(3/2)) * ((I135)^(3/2)) * J135</f>
        <v>1.7634247311006917E-2</v>
      </c>
      <c r="S135">
        <f>Q135 * 31500000</f>
        <v>306522.80594123463</v>
      </c>
      <c r="T135">
        <f>R135 * 31500000</f>
        <v>555478.7902967179</v>
      </c>
    </row>
    <row r="136" spans="1:20" ht="17" x14ac:dyDescent="0.2">
      <c r="A136" t="s">
        <v>15</v>
      </c>
      <c r="B136" s="18" t="s">
        <v>398</v>
      </c>
      <c r="C136" s="13" t="s">
        <v>402</v>
      </c>
      <c r="D136" s="3">
        <v>59.437061</v>
      </c>
      <c r="E136">
        <f>D136*31500000</f>
        <v>1872267421.5</v>
      </c>
      <c r="F136" s="6">
        <v>136.233474</v>
      </c>
      <c r="G136">
        <f>F136*1000000</f>
        <v>136233474</v>
      </c>
      <c r="H136">
        <f>I136 * 1000</f>
        <v>17.97</v>
      </c>
      <c r="I136">
        <v>1.797E-2</v>
      </c>
      <c r="J136" s="3">
        <v>23.622</v>
      </c>
      <c r="K136" s="3">
        <v>1.344168</v>
      </c>
      <c r="L136">
        <v>1.4E-3</v>
      </c>
      <c r="M136">
        <v>4.9500000000000002E-2</v>
      </c>
      <c r="N136">
        <f>0.15 * L136^(0.25)</f>
        <v>2.9015046304015038E-2</v>
      </c>
      <c r="O136">
        <f>1000*9.81*K136*L136</f>
        <v>18.460803311999999</v>
      </c>
      <c r="P136">
        <f>O136/(1650*9.81*I136)</f>
        <v>6.3467233267567161E-2</v>
      </c>
      <c r="Q136">
        <f>3.97 * (SQRT(1.65)) * (SQRT(9.81)) * ((P136-M136)^(3/2)) * ((I136)^(3/2)) * J136</f>
        <v>1.5002766255572408E-3</v>
      </c>
      <c r="R136">
        <f>3.97 * (SQRT(1.65)) * (SQRT(9.81)) * ((P136-N136)^(3/2)) * ((I136)^(3/2)) * J136</f>
        <v>5.8120716083401337E-3</v>
      </c>
      <c r="S136">
        <f>Q136 * 31500000</f>
        <v>47258.713705053087</v>
      </c>
      <c r="T136">
        <f>R136 * 31500000</f>
        <v>183080.25566271422</v>
      </c>
    </row>
    <row r="137" spans="1:20" ht="17" x14ac:dyDescent="0.2">
      <c r="A137" t="s">
        <v>15</v>
      </c>
      <c r="B137" s="17" t="s">
        <v>187</v>
      </c>
      <c r="C137" s="12" t="s">
        <v>188</v>
      </c>
      <c r="D137" s="3">
        <v>8.5</v>
      </c>
      <c r="E137">
        <f>D137*31500000</f>
        <v>267750000</v>
      </c>
      <c r="F137" s="8">
        <v>181.29929999999999</v>
      </c>
      <c r="G137">
        <f>F137*1000000</f>
        <v>181299300</v>
      </c>
      <c r="H137">
        <f>I137 * 1000</f>
        <v>18</v>
      </c>
      <c r="I137">
        <v>1.7999999999999999E-2</v>
      </c>
      <c r="J137" s="3">
        <v>12</v>
      </c>
      <c r="K137" s="3">
        <v>0.49</v>
      </c>
      <c r="L137" s="4">
        <v>1.5599999999999999E-2</v>
      </c>
      <c r="M137">
        <v>4.9500000000000002E-2</v>
      </c>
      <c r="N137">
        <f>0.15 * L137^(0.25)</f>
        <v>5.3011782645740926E-2</v>
      </c>
      <c r="O137">
        <f>1000*9.81*K137*L137</f>
        <v>74.987639999999985</v>
      </c>
      <c r="P137">
        <f>O137/(1650*9.81*I137)</f>
        <v>0.25737373737373737</v>
      </c>
      <c r="Q137">
        <f>3.97 * (SQRT(1.65)) * (SQRT(9.81)) * ((P137-M137)^(3/2)) * ((I137)^(3/2)) * J137</f>
        <v>4.3868867476464443E-2</v>
      </c>
      <c r="R137">
        <f>3.97 * (SQRT(1.65)) * (SQRT(9.81)) * ((P137-N137)^(3/2)) * ((I137)^(3/2)) * J137</f>
        <v>4.2761906379972139E-2</v>
      </c>
      <c r="S137">
        <f>Q137 * 31500000</f>
        <v>1381869.3255086299</v>
      </c>
      <c r="T137">
        <f>R137 * 31500000</f>
        <v>1347000.0509691224</v>
      </c>
    </row>
    <row r="138" spans="1:20" ht="17" x14ac:dyDescent="0.2">
      <c r="A138" t="s">
        <v>15</v>
      </c>
      <c r="B138" s="18" t="s">
        <v>643</v>
      </c>
      <c r="C138" s="13" t="s">
        <v>669</v>
      </c>
      <c r="D138" s="3">
        <v>226</v>
      </c>
      <c r="E138">
        <f>D138*31500000</f>
        <v>7119000000</v>
      </c>
      <c r="F138" s="6">
        <v>8029</v>
      </c>
      <c r="G138">
        <f>F138*1000000</f>
        <v>8029000000</v>
      </c>
      <c r="H138">
        <f>I138 * 1000</f>
        <v>18</v>
      </c>
      <c r="I138">
        <v>1.7999999999999999E-2</v>
      </c>
      <c r="J138" s="3">
        <v>58</v>
      </c>
      <c r="K138" s="3">
        <v>1.78</v>
      </c>
      <c r="L138">
        <v>8.0000000000000004E-4</v>
      </c>
      <c r="M138">
        <v>4.9500000000000002E-2</v>
      </c>
      <c r="N138">
        <f>0.15 * L138^(0.25)</f>
        <v>2.5226892457611439E-2</v>
      </c>
      <c r="O138">
        <f>1000*9.81*K138*L138</f>
        <v>13.969440000000001</v>
      </c>
      <c r="P138">
        <f>O138/(1650*9.81*I138)</f>
        <v>4.7946127946127952E-2</v>
      </c>
      <c r="Q138" t="e">
        <f>3.97 * (SQRT(1.65)) * (SQRT(9.81)) * ((P138-M138)^(3/2)) * ((I138)^(3/2)) * J138</f>
        <v>#NUM!</v>
      </c>
      <c r="R138">
        <f>3.97 * (SQRT(1.65)) * (SQRT(9.81)) * ((P138-N138)^(3/2)) * ((I138)^(3/2)) * J138</f>
        <v>7.6611559592942805E-3</v>
      </c>
      <c r="S138" t="e">
        <f>Q138 * 31500000</f>
        <v>#NUM!</v>
      </c>
      <c r="T138">
        <f>R138 * 31500000</f>
        <v>241326.41271776982</v>
      </c>
    </row>
    <row r="139" spans="1:20" ht="17" x14ac:dyDescent="0.2">
      <c r="A139" t="s">
        <v>15</v>
      </c>
      <c r="B139" s="18" t="s">
        <v>76</v>
      </c>
      <c r="C139" s="13" t="s">
        <v>94</v>
      </c>
      <c r="D139" s="3">
        <v>27.01</v>
      </c>
      <c r="E139">
        <f>D139*31500000</f>
        <v>850815000</v>
      </c>
      <c r="F139" s="6">
        <v>473.96816999999999</v>
      </c>
      <c r="G139">
        <f>F139*1000000</f>
        <v>473968170</v>
      </c>
      <c r="H139">
        <f>I139 * 1000</f>
        <v>18.13</v>
      </c>
      <c r="I139">
        <v>1.813E-2</v>
      </c>
      <c r="J139" s="3">
        <v>30.053280000000001</v>
      </c>
      <c r="K139" s="3">
        <v>1.21</v>
      </c>
      <c r="L139">
        <v>8.0000000000000004E-4</v>
      </c>
      <c r="M139">
        <v>4.9500000000000002E-2</v>
      </c>
      <c r="N139">
        <f>0.15 * L139^(0.25)</f>
        <v>2.5226892457611439E-2</v>
      </c>
      <c r="O139">
        <f>1000*9.81*K139*L139</f>
        <v>9.496080000000001</v>
      </c>
      <c r="P139">
        <f>O139/(1650*9.81*I139)</f>
        <v>3.2358889501746646E-2</v>
      </c>
      <c r="Q139" t="e">
        <f>3.97 * (SQRT(1.65)) * (SQRT(9.81)) * ((P139-M139)^(3/2)) * ((I139)^(3/2)) * J139</f>
        <v>#NUM!</v>
      </c>
      <c r="R139">
        <f>3.97 * (SQRT(1.65)) * (SQRT(9.81)) * ((P139-N139)^(3/2)) * ((I139)^(3/2)) * J139</f>
        <v>7.0578479520924762E-4</v>
      </c>
      <c r="S139" t="e">
        <f>Q139 * 31500000</f>
        <v>#NUM!</v>
      </c>
      <c r="T139">
        <f>R139 * 31500000</f>
        <v>22232.221049091298</v>
      </c>
    </row>
    <row r="140" spans="1:20" ht="17" x14ac:dyDescent="0.2">
      <c r="A140" t="s">
        <v>15</v>
      </c>
      <c r="B140" s="18" t="s">
        <v>102</v>
      </c>
      <c r="C140" s="14" t="s">
        <v>143</v>
      </c>
      <c r="D140" s="3">
        <v>25.428528239616</v>
      </c>
      <c r="E140">
        <f>D140*31500000</f>
        <v>800998639.54790401</v>
      </c>
      <c r="F140" s="6">
        <v>367.77857999999998</v>
      </c>
      <c r="G140">
        <f>F140*1000000</f>
        <v>367778580</v>
      </c>
      <c r="H140">
        <f>I140 * 1000</f>
        <v>18.2</v>
      </c>
      <c r="I140">
        <v>1.8200000000000001E-2</v>
      </c>
      <c r="J140" s="3">
        <f>77.7*0.3048</f>
        <v>23.682960000000001</v>
      </c>
      <c r="K140" s="3">
        <v>1.377696</v>
      </c>
      <c r="L140">
        <v>1E-3</v>
      </c>
      <c r="M140">
        <v>4.9500000000000002E-2</v>
      </c>
      <c r="N140">
        <f>0.15 * L140^(0.25)</f>
        <v>2.6674191150583844E-2</v>
      </c>
      <c r="O140">
        <f>1000*9.81*K140*L140</f>
        <v>13.515197760000001</v>
      </c>
      <c r="P140">
        <f>O140/(1650*9.81*I140)</f>
        <v>4.5877322677322675E-2</v>
      </c>
      <c r="Q140" t="e">
        <f>3.97 * (SQRT(1.65)) * (SQRT(9.81)) * ((P140-M140)^(3/2)) * ((I140)^(3/2)) * J140</f>
        <v>#NUM!</v>
      </c>
      <c r="R140">
        <f>3.97 * (SQRT(1.65)) * (SQRT(9.81)) * ((P140-N140)^(3/2)) * ((I140)^(3/2)) * J140</f>
        <v>2.4715427725713938E-3</v>
      </c>
      <c r="S140" t="e">
        <f>Q140 * 31500000</f>
        <v>#NUM!</v>
      </c>
      <c r="T140">
        <f>R140 * 31500000</f>
        <v>77853.5973359989</v>
      </c>
    </row>
    <row r="141" spans="1:20" ht="17" x14ac:dyDescent="0.2">
      <c r="A141" t="s">
        <v>15</v>
      </c>
      <c r="B141" s="18" t="s">
        <v>456</v>
      </c>
      <c r="C141" s="13" t="s">
        <v>486</v>
      </c>
      <c r="D141" s="3">
        <v>9.9</v>
      </c>
      <c r="E141">
        <f>D141*31500000</f>
        <v>311850000</v>
      </c>
      <c r="F141" s="6">
        <v>57.238779000000001</v>
      </c>
      <c r="G141">
        <f>F141*1000000</f>
        <v>57238779</v>
      </c>
      <c r="H141">
        <f>I141 * 1000</f>
        <v>18.3</v>
      </c>
      <c r="I141">
        <v>1.83E-2</v>
      </c>
      <c r="J141" s="3">
        <v>16.833333333333332</v>
      </c>
      <c r="K141" s="3">
        <v>0.80000000000000016</v>
      </c>
      <c r="L141">
        <v>1E-3</v>
      </c>
      <c r="M141">
        <v>4.9500000000000002E-2</v>
      </c>
      <c r="N141">
        <f>0.15 * L141^(0.25)</f>
        <v>2.6674191150583844E-2</v>
      </c>
      <c r="O141">
        <f>1000*9.81*K141*L141</f>
        <v>7.8480000000000016</v>
      </c>
      <c r="P141">
        <f>O141/(1650*9.81*I141)</f>
        <v>2.6494452723960928E-2</v>
      </c>
      <c r="Q141" t="e">
        <f>3.97 * (SQRT(1.65)) * (SQRT(9.81)) * ((P141-M141)^(3/2)) * ((I141)^(3/2)) * J141</f>
        <v>#NUM!</v>
      </c>
      <c r="R141" t="e">
        <f>3.97 * (SQRT(1.65)) * (SQRT(9.81)) * ((P141-N141)^(3/2)) * ((I141)^(3/2)) * J141</f>
        <v>#NUM!</v>
      </c>
      <c r="S141" t="e">
        <f>Q141 * 31500000</f>
        <v>#NUM!</v>
      </c>
      <c r="T141" t="e">
        <f>R141 * 31500000</f>
        <v>#NUM!</v>
      </c>
    </row>
    <row r="142" spans="1:20" ht="17" x14ac:dyDescent="0.2">
      <c r="A142" t="s">
        <v>15</v>
      </c>
      <c r="B142" s="18" t="s">
        <v>76</v>
      </c>
      <c r="C142" s="13" t="s">
        <v>82</v>
      </c>
      <c r="D142" s="3">
        <v>5.1536660797440002</v>
      </c>
      <c r="E142">
        <f>D142*31500000</f>
        <v>162340481.51193601</v>
      </c>
      <c r="F142" s="6">
        <v>50.245805999999995</v>
      </c>
      <c r="G142">
        <f>F142*1000000</f>
        <v>50245805.999999993</v>
      </c>
      <c r="H142">
        <f>I142 * 1000</f>
        <v>18.32</v>
      </c>
      <c r="I142">
        <v>1.8319999999999999E-2</v>
      </c>
      <c r="J142" s="3">
        <v>16.931640000000002</v>
      </c>
      <c r="K142" s="3">
        <v>0.62179200000000001</v>
      </c>
      <c r="L142">
        <v>2E-3</v>
      </c>
      <c r="M142">
        <v>4.9500000000000002E-2</v>
      </c>
      <c r="N142">
        <f>0.15 * L142^(0.25)</f>
        <v>3.1721137903216928E-2</v>
      </c>
      <c r="O142">
        <f>1000*9.81*K142*L142</f>
        <v>12.19955904</v>
      </c>
      <c r="P142">
        <f>O142/(1650*9.81*I142)</f>
        <v>4.1140134974196114E-2</v>
      </c>
      <c r="Q142" t="e">
        <f>3.97 * (SQRT(1.65)) * (SQRT(9.81)) * ((P142-M142)^(3/2)) * ((I142)^(3/2)) * J142</f>
        <v>#NUM!</v>
      </c>
      <c r="R142">
        <f>3.97 * (SQRT(1.65)) * (SQRT(9.81)) * ((P142-N142)^(3/2)) * ((I142)^(3/2)) * J142</f>
        <v>6.1300103144535983E-4</v>
      </c>
      <c r="S142" t="e">
        <f>Q142 * 31500000</f>
        <v>#NUM!</v>
      </c>
      <c r="T142">
        <f>R142 * 31500000</f>
        <v>19309.532490528836</v>
      </c>
    </row>
    <row r="143" spans="1:20" ht="17" x14ac:dyDescent="0.2">
      <c r="A143" t="s">
        <v>15</v>
      </c>
      <c r="B143" s="18" t="s">
        <v>456</v>
      </c>
      <c r="C143" s="13" t="s">
        <v>518</v>
      </c>
      <c r="D143" s="3">
        <v>117.2</v>
      </c>
      <c r="E143">
        <f>D143*31500000</f>
        <v>3691800000</v>
      </c>
      <c r="F143" s="6">
        <v>903.90650999999991</v>
      </c>
      <c r="G143">
        <f>F143*1000000</f>
        <v>903906509.99999988</v>
      </c>
      <c r="H143">
        <f>I143 * 1000</f>
        <v>18.399999999999999</v>
      </c>
      <c r="I143">
        <v>1.84E-2</v>
      </c>
      <c r="J143" s="3">
        <v>57.199999999999996</v>
      </c>
      <c r="K143" s="3">
        <v>2.0666666666666669</v>
      </c>
      <c r="L143">
        <v>1E-3</v>
      </c>
      <c r="M143">
        <v>4.9500000000000002E-2</v>
      </c>
      <c r="N143">
        <f>0.15 * L143^(0.25)</f>
        <v>2.6674191150583844E-2</v>
      </c>
      <c r="O143">
        <f>1000*9.81*K143*L143</f>
        <v>20.274000000000004</v>
      </c>
      <c r="P143">
        <f>O143/(1650*9.81*I143)</f>
        <v>6.8072024593763741E-2</v>
      </c>
      <c r="Q143">
        <f>3.97 * (SQRT(1.65)) * (SQRT(9.81)) * ((P143-M143)^(3/2)) * ((I143)^(3/2)) * J143</f>
        <v>5.771366058362727E-3</v>
      </c>
      <c r="R143">
        <f>3.97 * (SQRT(1.65)) * (SQRT(9.81)) * ((P143-N143)^(3/2)) * ((I143)^(3/2)) * J143</f>
        <v>1.9206850908593455E-2</v>
      </c>
      <c r="S143">
        <f>Q143 * 31500000</f>
        <v>181798.03083842591</v>
      </c>
      <c r="T143">
        <f>R143 * 31500000</f>
        <v>605015.80362069386</v>
      </c>
    </row>
    <row r="144" spans="1:20" ht="17" x14ac:dyDescent="0.2">
      <c r="A144" t="s">
        <v>15</v>
      </c>
      <c r="B144" s="18" t="s">
        <v>555</v>
      </c>
      <c r="C144" s="13" t="s">
        <v>577</v>
      </c>
      <c r="D144" s="3">
        <v>16.706939489280003</v>
      </c>
      <c r="E144">
        <f>D144*31500000</f>
        <v>526268593.91232008</v>
      </c>
      <c r="F144" s="6">
        <v>14.1154455</v>
      </c>
      <c r="G144">
        <f>F144*1000000</f>
        <v>14115445.5</v>
      </c>
      <c r="H144">
        <f>I144 * 1000</f>
        <v>18.66</v>
      </c>
      <c r="I144">
        <v>1.866E-2</v>
      </c>
      <c r="J144" s="3">
        <v>10.515600000000001</v>
      </c>
      <c r="K144" s="3">
        <v>0.98145600000000011</v>
      </c>
      <c r="L144">
        <v>5.1000000000000004E-3</v>
      </c>
      <c r="M144">
        <v>4.9500000000000002E-2</v>
      </c>
      <c r="N144">
        <f>0.15 * L144^(0.25)</f>
        <v>4.0085176766756832E-2</v>
      </c>
      <c r="O144">
        <f>1000*9.81*K144*L144</f>
        <v>49.103225136000006</v>
      </c>
      <c r="P144">
        <f>O144/(1650*9.81*I144)</f>
        <v>0.16257187956737801</v>
      </c>
      <c r="Q144">
        <f>3.97 * (SQRT(1.65)) * (SQRT(9.81)) * ((P144-M144)^(3/2)) * ((I144)^(3/2)) * J144</f>
        <v>1.6277976475833761E-2</v>
      </c>
      <c r="R144">
        <f>3.97 * (SQRT(1.65)) * (SQRT(9.81)) * ((P144-N144)^(3/2)) * ((I144)^(3/2)) * J144</f>
        <v>1.8352782406098288E-2</v>
      </c>
      <c r="S144">
        <f>Q144 * 31500000</f>
        <v>512756.25898876344</v>
      </c>
      <c r="T144">
        <f>R144 * 31500000</f>
        <v>578112.64579209604</v>
      </c>
    </row>
    <row r="145" spans="1:20" ht="17" x14ac:dyDescent="0.2">
      <c r="A145" t="s">
        <v>15</v>
      </c>
      <c r="B145" s="17" t="s">
        <v>187</v>
      </c>
      <c r="C145" s="12" t="s">
        <v>192</v>
      </c>
      <c r="D145" s="3">
        <v>368</v>
      </c>
      <c r="E145">
        <f>D145*31500000</f>
        <v>11592000000</v>
      </c>
      <c r="F145" s="8">
        <v>5620.2782999999999</v>
      </c>
      <c r="G145">
        <f>F145*1000000</f>
        <v>5620278300</v>
      </c>
      <c r="H145">
        <f>I145 * 1000</f>
        <v>18.8</v>
      </c>
      <c r="I145">
        <v>1.8800000000000001E-2</v>
      </c>
      <c r="J145" s="3">
        <v>99</v>
      </c>
      <c r="K145" s="3">
        <v>2.79</v>
      </c>
      <c r="L145" s="4">
        <v>8.0000000000000004E-4</v>
      </c>
      <c r="M145">
        <v>4.9500000000000002E-2</v>
      </c>
      <c r="N145">
        <f>0.15 * L145^(0.25)</f>
        <v>2.5226892457611439E-2</v>
      </c>
      <c r="O145">
        <f>1000*9.81*K145*L145</f>
        <v>21.895920000000004</v>
      </c>
      <c r="P145">
        <f>O145/(1650*9.81*I145)</f>
        <v>7.1953578336557078E-2</v>
      </c>
      <c r="Q145">
        <f>3.97 * (SQRT(1.65)) * (SQRT(9.81)) * ((P145-M145)^(3/2)) * ((I145)^(3/2)) * J145</f>
        <v>1.3714099465414466E-2</v>
      </c>
      <c r="R145">
        <f>3.97 * (SQRT(1.65)) * (SQRT(9.81)) * ((P145-N145)^(3/2)) * ((I145)^(3/2)) * J145</f>
        <v>4.1170526441557755E-2</v>
      </c>
      <c r="S145">
        <f>Q145 * 31500000</f>
        <v>431994.13316055568</v>
      </c>
      <c r="T145">
        <f>R145 * 31500000</f>
        <v>1296871.5829090693</v>
      </c>
    </row>
    <row r="146" spans="1:20" ht="17" x14ac:dyDescent="0.2">
      <c r="A146" t="s">
        <v>15</v>
      </c>
      <c r="B146" s="18" t="s">
        <v>372</v>
      </c>
      <c r="C146" s="13" t="s">
        <v>375</v>
      </c>
      <c r="D146" s="3">
        <v>0.87782224435200018</v>
      </c>
      <c r="E146">
        <f>D146*31500000</f>
        <v>27651400.697088007</v>
      </c>
      <c r="F146" s="5">
        <v>3.4964865000000001</v>
      </c>
      <c r="G146">
        <f>F146*1000000</f>
        <v>3496486.5</v>
      </c>
      <c r="H146">
        <f>I146 * 1000</f>
        <v>18.8</v>
      </c>
      <c r="I146">
        <v>1.8800000000000001E-2</v>
      </c>
      <c r="J146" s="3">
        <v>2.8590240000000002</v>
      </c>
      <c r="K146" s="3">
        <v>0.3</v>
      </c>
      <c r="L146">
        <v>7.0000000000000001E-3</v>
      </c>
      <c r="M146">
        <v>4.9500000000000002E-2</v>
      </c>
      <c r="N146">
        <f>0.15 * L146^(0.25)</f>
        <v>4.3387614127786168E-2</v>
      </c>
      <c r="O146">
        <f>1000*9.81*K146*L146</f>
        <v>20.600999999999999</v>
      </c>
      <c r="P146">
        <f>O146/(1650*9.81*I146)</f>
        <v>6.7698259187620888E-2</v>
      </c>
      <c r="Q146">
        <f>3.97 * (SQRT(1.65)) * (SQRT(9.81)) * ((P146-M146)^(3/2)) * ((I146)^(3/2)) * J146</f>
        <v>2.8897902851246168E-4</v>
      </c>
      <c r="R146">
        <f>3.97 * (SQRT(1.65)) * (SQRT(9.81)) * ((P146-N146)^(3/2)) * ((I146)^(3/2)) * J146</f>
        <v>4.461863514677058E-4</v>
      </c>
      <c r="S146">
        <f>Q146 * 31500000</f>
        <v>9102.8393981425434</v>
      </c>
      <c r="T146">
        <f>R146 * 31500000</f>
        <v>14054.870071232732</v>
      </c>
    </row>
    <row r="147" spans="1:20" ht="17" x14ac:dyDescent="0.2">
      <c r="A147" t="s">
        <v>15</v>
      </c>
      <c r="B147" s="17" t="s">
        <v>187</v>
      </c>
      <c r="C147" s="12" t="s">
        <v>190</v>
      </c>
      <c r="D147" s="3">
        <v>163</v>
      </c>
      <c r="E147">
        <f>D147*31500000</f>
        <v>5134500000</v>
      </c>
      <c r="F147" s="8">
        <v>2437.1805899999999</v>
      </c>
      <c r="G147">
        <f>F147*1000000</f>
        <v>2437180590</v>
      </c>
      <c r="H147">
        <f>I147 * 1000</f>
        <v>19</v>
      </c>
      <c r="I147">
        <v>1.9E-2</v>
      </c>
      <c r="J147" s="3">
        <v>68</v>
      </c>
      <c r="K147" s="3">
        <v>1.23</v>
      </c>
      <c r="L147" s="4">
        <v>1.6999999999999999E-3</v>
      </c>
      <c r="M147">
        <v>4.9500000000000002E-2</v>
      </c>
      <c r="N147">
        <f>0.15 * L147^(0.25)</f>
        <v>3.0458147773033958E-2</v>
      </c>
      <c r="O147">
        <f>1000*9.81*K147*L147</f>
        <v>20.512709999999998</v>
      </c>
      <c r="P147">
        <f>O147/(1650*9.81*I147)</f>
        <v>6.6698564593301438E-2</v>
      </c>
      <c r="Q147">
        <f>3.97 * (SQRT(1.65)) * (SQRT(9.81)) * ((P147-M147)^(3/2)) * ((I147)^(3/2)) * J147</f>
        <v>6.4157081461982323E-3</v>
      </c>
      <c r="R147">
        <f>3.97 * (SQRT(1.65)) * (SQRT(9.81)) * ((P147-N147)^(3/2)) * ((I147)^(3/2)) * J147</f>
        <v>1.9624385784290887E-2</v>
      </c>
      <c r="S147">
        <f>Q147 * 31500000</f>
        <v>202094.80660524432</v>
      </c>
      <c r="T147">
        <f>R147 * 31500000</f>
        <v>618168.15220516291</v>
      </c>
    </row>
    <row r="148" spans="1:20" ht="17" x14ac:dyDescent="0.2">
      <c r="A148" t="s">
        <v>15</v>
      </c>
      <c r="B148" s="18" t="s">
        <v>198</v>
      </c>
      <c r="C148" s="13" t="s">
        <v>202</v>
      </c>
      <c r="D148" s="3">
        <v>0.53500000000000003</v>
      </c>
      <c r="E148">
        <f>D148*31500000</f>
        <v>16852500</v>
      </c>
      <c r="F148" s="6">
        <v>84.433673999999996</v>
      </c>
      <c r="G148">
        <f>F148*1000000</f>
        <v>84433674</v>
      </c>
      <c r="H148">
        <f>I148 * 1000</f>
        <v>19</v>
      </c>
      <c r="I148">
        <v>1.9E-2</v>
      </c>
      <c r="J148" s="3">
        <v>3</v>
      </c>
      <c r="K148" s="3">
        <v>0.3</v>
      </c>
      <c r="L148">
        <v>1.2999999999999999E-2</v>
      </c>
      <c r="M148">
        <v>4.9500000000000002E-2</v>
      </c>
      <c r="N148">
        <f>0.15 * L148^(0.25)</f>
        <v>5.0649725630777707E-2</v>
      </c>
      <c r="O148">
        <f>1000*9.81*K148*L148</f>
        <v>38.259</v>
      </c>
      <c r="P148">
        <f>O148/(1650*9.81*I148)</f>
        <v>0.12440191387559808</v>
      </c>
      <c r="Q148">
        <f>3.97 * (SQRT(1.65)) * (SQRT(9.81)) * ((P148-M148)^(3/2)) * ((I148)^(3/2)) * J148</f>
        <v>2.5725155638862854E-3</v>
      </c>
      <c r="R148">
        <f>3.97 * (SQRT(1.65)) * (SQRT(9.81)) * ((P148-N148)^(3/2)) * ((I148)^(3/2)) * J148</f>
        <v>2.5135122397465827E-3</v>
      </c>
      <c r="S148">
        <f>Q148 * 31500000</f>
        <v>81034.240262417996</v>
      </c>
      <c r="T148">
        <f>R148 * 31500000</f>
        <v>79175.635552017353</v>
      </c>
    </row>
    <row r="149" spans="1:20" ht="17" x14ac:dyDescent="0.2">
      <c r="A149" t="s">
        <v>15</v>
      </c>
      <c r="B149" s="18" t="s">
        <v>198</v>
      </c>
      <c r="C149" s="13" t="s">
        <v>216</v>
      </c>
      <c r="D149" s="3">
        <v>5.9</v>
      </c>
      <c r="E149">
        <f>D149*31500000</f>
        <v>185850000</v>
      </c>
      <c r="F149" s="6">
        <v>47.914814999999997</v>
      </c>
      <c r="G149">
        <f>F149*1000000</f>
        <v>47914815</v>
      </c>
      <c r="H149">
        <f>I149 * 1000</f>
        <v>19</v>
      </c>
      <c r="I149">
        <v>1.9E-2</v>
      </c>
      <c r="J149" s="3">
        <v>8</v>
      </c>
      <c r="K149" s="3">
        <v>0.46</v>
      </c>
      <c r="L149">
        <v>2.63E-2</v>
      </c>
      <c r="M149">
        <v>4.9500000000000002E-2</v>
      </c>
      <c r="N149">
        <f>0.15 * L149^(0.25)</f>
        <v>6.0406016393659348E-2</v>
      </c>
      <c r="O149">
        <f>1000*9.81*K149*L149</f>
        <v>118.68138000000002</v>
      </c>
      <c r="P149">
        <f>O149/(1650*9.81*I149)</f>
        <v>0.3859011164274323</v>
      </c>
      <c r="Q149">
        <f>3.97 * (SQRT(1.65)) * (SQRT(9.81)) * ((P149-M149)^(3/2)) * ((I149)^(3/2)) * J149</f>
        <v>6.5294035893890545E-2</v>
      </c>
      <c r="R149">
        <f>3.97 * (SQRT(1.65)) * (SQRT(9.81)) * ((P149-N149)^(3/2)) * ((I149)^(3/2)) * J149</f>
        <v>6.2144693969265641E-2</v>
      </c>
      <c r="S149">
        <f>Q149 * 31500000</f>
        <v>2056762.1306575523</v>
      </c>
      <c r="T149">
        <f>R149 * 31500000</f>
        <v>1957557.8600318676</v>
      </c>
    </row>
    <row r="150" spans="1:20" ht="17" x14ac:dyDescent="0.2">
      <c r="A150" t="s">
        <v>15</v>
      </c>
      <c r="B150" s="18" t="s">
        <v>446</v>
      </c>
      <c r="C150" s="13" t="s">
        <v>449</v>
      </c>
      <c r="D150" s="3">
        <v>16.399999999999999</v>
      </c>
      <c r="E150">
        <f>D150*31500000</f>
        <v>516599999.99999994</v>
      </c>
      <c r="F150" s="6">
        <v>23.465309399999999</v>
      </c>
      <c r="G150">
        <f>F150*1000000</f>
        <v>23465309.399999999</v>
      </c>
      <c r="H150">
        <f>I150 * 1000</f>
        <v>19</v>
      </c>
      <c r="I150">
        <v>1.9E-2</v>
      </c>
      <c r="J150" s="3">
        <v>17.3</v>
      </c>
      <c r="K150" s="3">
        <v>0.5</v>
      </c>
      <c r="L150">
        <v>2E-3</v>
      </c>
      <c r="M150">
        <v>4.9500000000000002E-2</v>
      </c>
      <c r="N150">
        <f>0.15 * L150^(0.25)</f>
        <v>3.1721137903216928E-2</v>
      </c>
      <c r="O150">
        <f>1000*9.81*K150*L150</f>
        <v>9.81</v>
      </c>
      <c r="P150">
        <f>O150/(1650*9.81*I150)</f>
        <v>3.1897926634768745E-2</v>
      </c>
      <c r="Q150" t="e">
        <f>3.97 * (SQRT(1.65)) * (SQRT(9.81)) * ((P150-M150)^(3/2)) * ((I150)^(3/2)) * J150</f>
        <v>#NUM!</v>
      </c>
      <c r="R150">
        <f>3.97 * (SQRT(1.65)) * (SQRT(9.81)) * ((P150-N150)^(3/2)) * ((I150)^(3/2)) * J150</f>
        <v>1.7010824218031856E-6</v>
      </c>
      <c r="S150" t="e">
        <f>Q150 * 31500000</f>
        <v>#NUM!</v>
      </c>
      <c r="T150">
        <f>R150 * 31500000</f>
        <v>53.584096286800346</v>
      </c>
    </row>
    <row r="151" spans="1:20" ht="17" x14ac:dyDescent="0.2">
      <c r="A151" t="s">
        <v>15</v>
      </c>
      <c r="B151" s="18" t="s">
        <v>532</v>
      </c>
      <c r="C151" s="13" t="s">
        <v>548</v>
      </c>
      <c r="D151" s="3">
        <v>24</v>
      </c>
      <c r="E151">
        <f>D151*31500000</f>
        <v>756000000</v>
      </c>
      <c r="F151" s="6">
        <v>725.19719999999995</v>
      </c>
      <c r="G151">
        <f>F151*1000000</f>
        <v>725197200</v>
      </c>
      <c r="H151">
        <f>I151 * 1000</f>
        <v>19</v>
      </c>
      <c r="I151">
        <v>1.9E-2</v>
      </c>
      <c r="J151" s="3">
        <v>27.553920000000002</v>
      </c>
      <c r="K151" s="3">
        <v>0.96</v>
      </c>
      <c r="L151">
        <v>7.2999999999999996E-4</v>
      </c>
      <c r="M151">
        <v>4.9500000000000002E-2</v>
      </c>
      <c r="N151">
        <f>0.15 * L151^(0.25)</f>
        <v>2.4655963251813611E-2</v>
      </c>
      <c r="O151">
        <f>1000*9.81*K151*L151</f>
        <v>6.8748480000000001</v>
      </c>
      <c r="P151">
        <f>O151/(1650*9.81*I151)</f>
        <v>2.2354066985645935E-2</v>
      </c>
      <c r="Q151" t="e">
        <f>3.97 * (SQRT(1.65)) * (SQRT(9.81)) * ((P151-M151)^(3/2)) * ((I151)^(3/2)) * J151</f>
        <v>#NUM!</v>
      </c>
      <c r="R151" t="e">
        <f>3.97 * (SQRT(1.65)) * (SQRT(9.81)) * ((P151-N151)^(3/2)) * ((I151)^(3/2)) * J151</f>
        <v>#NUM!</v>
      </c>
      <c r="S151" t="e">
        <f>Q151 * 31500000</f>
        <v>#NUM!</v>
      </c>
      <c r="T151" t="e">
        <f>R151 * 31500000</f>
        <v>#NUM!</v>
      </c>
    </row>
    <row r="152" spans="1:20" ht="17" x14ac:dyDescent="0.2">
      <c r="A152" t="s">
        <v>15</v>
      </c>
      <c r="B152" s="18" t="s">
        <v>384</v>
      </c>
      <c r="C152" s="13" t="s">
        <v>395</v>
      </c>
      <c r="D152" s="3">
        <v>74.020236991488005</v>
      </c>
      <c r="E152">
        <f>D152*31500000</f>
        <v>2331637465.2318721</v>
      </c>
      <c r="F152" s="6">
        <v>244.49505600000001</v>
      </c>
      <c r="G152">
        <f>F152*1000000</f>
        <v>244495056</v>
      </c>
      <c r="H152">
        <f>I152 * 1000</f>
        <v>19.04</v>
      </c>
      <c r="I152">
        <v>1.9039999999999998E-2</v>
      </c>
      <c r="J152" s="3">
        <v>30.784800000000001</v>
      </c>
      <c r="K152" s="3">
        <v>1.4295120000000001</v>
      </c>
      <c r="L152">
        <v>2.0999999999999999E-3</v>
      </c>
      <c r="M152">
        <v>4.9500000000000002E-2</v>
      </c>
      <c r="N152">
        <f>0.15 * L152^(0.25)</f>
        <v>3.211042714392108E-2</v>
      </c>
      <c r="O152">
        <f>1000*9.81*K152*L152</f>
        <v>29.449376711999999</v>
      </c>
      <c r="P152">
        <f>O152/(1650*9.81*I152)</f>
        <v>9.5555614973262037E-2</v>
      </c>
      <c r="Q152">
        <f>3.97 * (SQRT(1.65)) * (SQRT(9.81)) * ((P152-M152)^(3/2)) * ((I152)^(3/2)) * J152</f>
        <v>1.2768139344875556E-2</v>
      </c>
      <c r="R152">
        <f>3.97 * (SQRT(1.65)) * (SQRT(9.81)) * ((P152-N152)^(3/2)) * ((I152)^(3/2)) * J152</f>
        <v>2.0644376280302277E-2</v>
      </c>
      <c r="S152">
        <f>Q152 * 31500000</f>
        <v>402196.38936358003</v>
      </c>
      <c r="T152">
        <f>R152 * 31500000</f>
        <v>650297.85282952175</v>
      </c>
    </row>
    <row r="153" spans="1:20" ht="17" x14ac:dyDescent="0.2">
      <c r="A153" t="s">
        <v>15</v>
      </c>
      <c r="B153" s="18" t="s">
        <v>456</v>
      </c>
      <c r="C153" s="13" t="s">
        <v>487</v>
      </c>
      <c r="D153" s="3">
        <v>9.1746582958079994</v>
      </c>
      <c r="E153">
        <f>D153*31500000</f>
        <v>289001736.31795198</v>
      </c>
      <c r="F153" s="6">
        <v>31.856877000000001</v>
      </c>
      <c r="G153">
        <f>F153*1000000</f>
        <v>31856877</v>
      </c>
      <c r="H153">
        <f>I153 * 1000</f>
        <v>19.05</v>
      </c>
      <c r="I153">
        <v>1.9050000000000001E-2</v>
      </c>
      <c r="J153" s="3">
        <v>13.106399999999999</v>
      </c>
      <c r="K153" s="3">
        <v>0.81533999999999995</v>
      </c>
      <c r="L153">
        <v>2E-3</v>
      </c>
      <c r="M153">
        <v>4.9500000000000002E-2</v>
      </c>
      <c r="N153">
        <f>0.15 * L153^(0.25)</f>
        <v>3.1721137903216928E-2</v>
      </c>
      <c r="O153">
        <f>1000*9.81*K153*L153</f>
        <v>15.9969708</v>
      </c>
      <c r="P153">
        <f>O153/(1650*9.81*I153)</f>
        <v>5.1878787878787878E-2</v>
      </c>
      <c r="Q153">
        <f>3.97 * (SQRT(1.65)) * (SQRT(9.81)) * ((P153-M153)^(3/2)) * ((I153)^(3/2)) * J153</f>
        <v>6.3859637087270091E-5</v>
      </c>
      <c r="R153">
        <f>3.97 * (SQRT(1.65)) * (SQRT(9.81)) * ((P153-N153)^(3/2)) * ((I153)^(3/2)) * J153</f>
        <v>1.5752617232546733E-3</v>
      </c>
      <c r="S153">
        <f>Q153 * 31500000</f>
        <v>2011.578568249008</v>
      </c>
      <c r="T153">
        <f>R153 * 31500000</f>
        <v>49620.74428252221</v>
      </c>
    </row>
    <row r="154" spans="1:20" ht="17" x14ac:dyDescent="0.2">
      <c r="A154" t="s">
        <v>15</v>
      </c>
      <c r="B154" s="18" t="s">
        <v>198</v>
      </c>
      <c r="C154" s="13" t="s">
        <v>215</v>
      </c>
      <c r="D154" s="3">
        <v>6.85</v>
      </c>
      <c r="E154">
        <f>D154*31500000</f>
        <v>215775000</v>
      </c>
      <c r="F154" s="6">
        <v>80.289689999999993</v>
      </c>
      <c r="G154">
        <f>F154*1000000</f>
        <v>80289690</v>
      </c>
      <c r="H154">
        <f>I154 * 1000</f>
        <v>19.5</v>
      </c>
      <c r="I154">
        <v>1.95E-2</v>
      </c>
      <c r="J154" s="3">
        <v>7</v>
      </c>
      <c r="K154" s="3">
        <v>0.46</v>
      </c>
      <c r="L154">
        <v>6.0400000000000002E-2</v>
      </c>
      <c r="M154">
        <v>4.9500000000000002E-2</v>
      </c>
      <c r="N154">
        <f>0.15 * L154^(0.25)</f>
        <v>7.4361902728144524E-2</v>
      </c>
      <c r="O154">
        <f>1000*9.81*K154*L154</f>
        <v>272.56104000000005</v>
      </c>
      <c r="P154">
        <f>O154/(1650*9.81*I154)</f>
        <v>0.86352758352758363</v>
      </c>
      <c r="Q154">
        <f>3.97 * (SQRT(1.65)) * (SQRT(9.81)) * ((P154-M154)^(3/2)) * ((I154)^(3/2)) * J154</f>
        <v>0.22360196798996712</v>
      </c>
      <c r="R154">
        <f>3.97 * (SQRT(1.65)) * (SQRT(9.81)) * ((P154-N154)^(3/2)) * ((I154)^(3/2)) * J154</f>
        <v>0.21343676275293424</v>
      </c>
      <c r="S154">
        <f>Q154 * 31500000</f>
        <v>7043461.9916839646</v>
      </c>
      <c r="T154">
        <f>R154 * 31500000</f>
        <v>6723258.026717429</v>
      </c>
    </row>
    <row r="155" spans="1:20" ht="17" x14ac:dyDescent="0.2">
      <c r="A155" t="s">
        <v>15</v>
      </c>
      <c r="B155" s="18" t="s">
        <v>267</v>
      </c>
      <c r="C155" s="13" t="s">
        <v>284</v>
      </c>
      <c r="D155" s="3">
        <v>22.1</v>
      </c>
      <c r="E155">
        <f>D155*31500000</f>
        <v>696150000</v>
      </c>
      <c r="F155" s="6">
        <v>118.362543</v>
      </c>
      <c r="G155">
        <f>F155*1000000</f>
        <v>118362543</v>
      </c>
      <c r="H155">
        <f>I155 * 1000</f>
        <v>19.8</v>
      </c>
      <c r="I155">
        <v>1.9800000000000002E-2</v>
      </c>
      <c r="J155" s="3">
        <v>17.899999999999999</v>
      </c>
      <c r="K155" s="3">
        <v>0.9</v>
      </c>
      <c r="L155">
        <v>2.7000000000000001E-3</v>
      </c>
      <c r="M155">
        <v>4.9500000000000002E-2</v>
      </c>
      <c r="N155">
        <f>0.15 * L155^(0.25)</f>
        <v>3.4192605854321663E-2</v>
      </c>
      <c r="O155">
        <f>1000*9.81*K155*L155</f>
        <v>23.8383</v>
      </c>
      <c r="P155">
        <f>O155/(1650*9.81*I155)</f>
        <v>7.43801652892562E-2</v>
      </c>
      <c r="Q155">
        <f>3.97 * (SQRT(1.65)) * (SQRT(9.81)) * ((P155-M155)^(3/2)) * ((I155)^(3/2)) * J155</f>
        <v>3.1260627452000004E-3</v>
      </c>
      <c r="R155">
        <f>3.97 * (SQRT(1.65)) * (SQRT(9.81)) * ((P155-N155)^(3/2)) * ((I155)^(3/2)) * J155</f>
        <v>6.4173429305315281E-3</v>
      </c>
      <c r="S155">
        <f>Q155 * 31500000</f>
        <v>98470.976473800009</v>
      </c>
      <c r="T155">
        <f>R155 * 31500000</f>
        <v>202146.30231174314</v>
      </c>
    </row>
    <row r="156" spans="1:20" ht="17" x14ac:dyDescent="0.2">
      <c r="A156" t="s">
        <v>15</v>
      </c>
      <c r="B156" s="18" t="s">
        <v>456</v>
      </c>
      <c r="C156" s="13" t="s">
        <v>521</v>
      </c>
      <c r="D156" s="3">
        <v>182.36049205248003</v>
      </c>
      <c r="E156">
        <f>D156*31500000</f>
        <v>5744355499.653121</v>
      </c>
      <c r="F156" s="6">
        <v>940.16636999999992</v>
      </c>
      <c r="G156">
        <f>F156*1000000</f>
        <v>940166369.99999988</v>
      </c>
      <c r="H156">
        <f>I156 * 1000</f>
        <v>19.812000000000001</v>
      </c>
      <c r="I156">
        <v>1.9812E-2</v>
      </c>
      <c r="J156" s="3">
        <v>68.986400000000003</v>
      </c>
      <c r="K156" s="3">
        <v>2.79</v>
      </c>
      <c r="L156">
        <v>1E-3</v>
      </c>
      <c r="M156">
        <v>4.9500000000000002E-2</v>
      </c>
      <c r="N156">
        <f>0.15 * L156^(0.25)</f>
        <v>2.6674191150583844E-2</v>
      </c>
      <c r="O156">
        <f>1000*9.81*K156*L156</f>
        <v>27.369900000000001</v>
      </c>
      <c r="P156">
        <f>O156/(1650*9.81*I156)</f>
        <v>8.5347723142998738E-2</v>
      </c>
      <c r="Q156">
        <f>3.97 * (SQRT(1.65)) * (SQRT(9.81)) * ((P156-M156)^(3/2)) * ((I156)^(3/2)) * J156</f>
        <v>2.0855245614963207E-2</v>
      </c>
      <c r="R156">
        <f>3.97 * (SQRT(1.65)) * (SQRT(9.81)) * ((P156-N156)^(3/2)) * ((I156)^(3/2)) * J156</f>
        <v>4.3670311760119804E-2</v>
      </c>
      <c r="S156">
        <f>Q156 * 31500000</f>
        <v>656940.23687134101</v>
      </c>
      <c r="T156">
        <f>R156 * 31500000</f>
        <v>1375614.8204437739</v>
      </c>
    </row>
    <row r="157" spans="1:20" ht="17" x14ac:dyDescent="0.2">
      <c r="A157" t="s">
        <v>15</v>
      </c>
      <c r="B157" s="18" t="s">
        <v>198</v>
      </c>
      <c r="C157" s="13" t="s">
        <v>222</v>
      </c>
      <c r="D157" s="3">
        <v>10.199999999999999</v>
      </c>
      <c r="E157">
        <f>D157*31500000</f>
        <v>321300000</v>
      </c>
      <c r="F157" s="6">
        <v>45.324824999999997</v>
      </c>
      <c r="G157">
        <f>F157*1000000</f>
        <v>45324825</v>
      </c>
      <c r="H157">
        <f>I157 * 1000</f>
        <v>20</v>
      </c>
      <c r="I157">
        <v>0.02</v>
      </c>
      <c r="J157" s="3">
        <v>12</v>
      </c>
      <c r="K157" s="3">
        <v>0.55000000000000004</v>
      </c>
      <c r="L157">
        <v>1.18E-2</v>
      </c>
      <c r="M157">
        <v>4.9500000000000002E-2</v>
      </c>
      <c r="N157">
        <f>0.15 * L157^(0.25)</f>
        <v>4.9438098775337717E-2</v>
      </c>
      <c r="O157">
        <f>1000*9.81*K157*L157</f>
        <v>63.666899999999998</v>
      </c>
      <c r="P157">
        <f>O157/(1650*9.81*I157)</f>
        <v>0.19666666666666666</v>
      </c>
      <c r="Q157">
        <f>3.97 * (SQRT(1.65)) * (SQRT(9.81)) * ((P157-M157)^(3/2)) * ((I157)^(3/2)) * J157</f>
        <v>3.0606058350201977E-2</v>
      </c>
      <c r="R157">
        <f>3.97 * (SQRT(1.65)) * (SQRT(9.81)) * ((P157-N157)^(3/2)) * ((I157)^(3/2)) * J157</f>
        <v>3.0625370655201357E-2</v>
      </c>
      <c r="S157">
        <f>Q157 * 31500000</f>
        <v>964090.83803136228</v>
      </c>
      <c r="T157">
        <f>R157 * 31500000</f>
        <v>964699.17563884275</v>
      </c>
    </row>
    <row r="158" spans="1:20" ht="17" x14ac:dyDescent="0.2">
      <c r="A158" t="s">
        <v>15</v>
      </c>
      <c r="B158" s="18" t="s">
        <v>456</v>
      </c>
      <c r="C158" s="13" t="s">
        <v>495</v>
      </c>
      <c r="D158" s="3">
        <v>19.538624148480004</v>
      </c>
      <c r="E158">
        <f>D158*31500000</f>
        <v>615466660.67712009</v>
      </c>
      <c r="F158" s="6">
        <v>71.224724999999992</v>
      </c>
      <c r="G158">
        <f>F158*1000000</f>
        <v>71224724.999999985</v>
      </c>
      <c r="H158">
        <f>I158 * 1000</f>
        <v>20.065999999999999</v>
      </c>
      <c r="I158">
        <v>2.0066000000000001E-2</v>
      </c>
      <c r="J158" s="3">
        <v>17.33296</v>
      </c>
      <c r="K158" s="3">
        <v>1.06</v>
      </c>
      <c r="L158">
        <v>5.0000000000000001E-3</v>
      </c>
      <c r="M158">
        <v>4.9500000000000002E-2</v>
      </c>
      <c r="N158">
        <f>0.15 * L158^(0.25)</f>
        <v>3.9887219227087413E-2</v>
      </c>
      <c r="O158">
        <f>1000*9.81*K158*L158</f>
        <v>51.993000000000002</v>
      </c>
      <c r="P158">
        <f>O158/(1650*9.81*I158)</f>
        <v>0.16007780385334458</v>
      </c>
      <c r="Q158">
        <f>3.97 * (SQRT(1.65)) * (SQRT(9.81)) * ((P158-M158)^(3/2)) * ((I158)^(3/2)) * J158</f>
        <v>2.8935625150896316E-2</v>
      </c>
      <c r="R158">
        <f>3.97 * (SQRT(1.65)) * (SQRT(9.81)) * ((P158-N158)^(3/2)) * ((I158)^(3/2)) * J158</f>
        <v>3.2789636387252463E-2</v>
      </c>
      <c r="S158">
        <f>Q158 * 31500000</f>
        <v>911472.19225323398</v>
      </c>
      <c r="T158">
        <f>R158 * 31500000</f>
        <v>1032873.5461984526</v>
      </c>
    </row>
    <row r="159" spans="1:20" ht="17" x14ac:dyDescent="0.2">
      <c r="A159" t="s">
        <v>15</v>
      </c>
      <c r="B159" s="18" t="s">
        <v>372</v>
      </c>
      <c r="C159" s="13" t="s">
        <v>376</v>
      </c>
      <c r="D159" s="3">
        <v>0.96277278412800016</v>
      </c>
      <c r="E159">
        <f>D159*31500000</f>
        <v>30327342.700032003</v>
      </c>
      <c r="F159" s="5">
        <v>0.95829629999999988</v>
      </c>
      <c r="G159">
        <f>F159*1000000</f>
        <v>958296.29999999993</v>
      </c>
      <c r="H159">
        <f>I159 * 1000</f>
        <v>20.2</v>
      </c>
      <c r="I159">
        <v>2.0199999999999999E-2</v>
      </c>
      <c r="J159" s="3">
        <v>2.9260800000000002</v>
      </c>
      <c r="K159" s="3">
        <v>0.34</v>
      </c>
      <c r="L159">
        <v>6.0000000000000001E-3</v>
      </c>
      <c r="M159">
        <v>4.9500000000000002E-2</v>
      </c>
      <c r="N159">
        <f>0.15 * L159^(0.25)</f>
        <v>4.1747365255706111E-2</v>
      </c>
      <c r="O159">
        <f>1000*9.81*K159*L159</f>
        <v>20.0124</v>
      </c>
      <c r="P159">
        <f>O159/(1650*9.81*I159)</f>
        <v>6.120612061206121E-2</v>
      </c>
      <c r="Q159">
        <f>3.97 * (SQRT(1.65)) * (SQRT(9.81)) * ((P159-M159)^(3/2)) * ((I159)^(3/2)) * J159</f>
        <v>1.6994160835109105E-4</v>
      </c>
      <c r="R159">
        <f>3.97 * (SQRT(1.65)) * (SQRT(9.81)) * ((P159-N159)^(3/2)) * ((I159)^(3/2)) * J159</f>
        <v>3.6421079961365687E-4</v>
      </c>
      <c r="S159">
        <f>Q159 * 31500000</f>
        <v>5353.1606630593678</v>
      </c>
      <c r="T159">
        <f>R159 * 31500000</f>
        <v>11472.640187830191</v>
      </c>
    </row>
    <row r="160" spans="1:20" ht="17" x14ac:dyDescent="0.2">
      <c r="A160" t="s">
        <v>15</v>
      </c>
      <c r="B160" s="18" t="s">
        <v>384</v>
      </c>
      <c r="C160" s="13" t="s">
        <v>397</v>
      </c>
      <c r="D160" s="3">
        <v>75.3</v>
      </c>
      <c r="E160">
        <f>D160*31500000</f>
        <v>2371950000</v>
      </c>
      <c r="F160" s="6">
        <v>264.17897999999997</v>
      </c>
      <c r="G160">
        <f>F160*1000000</f>
        <v>264178979.99999997</v>
      </c>
      <c r="H160">
        <f>I160 * 1000</f>
        <v>20.2</v>
      </c>
      <c r="I160">
        <v>2.0199999999999999E-2</v>
      </c>
      <c r="J160" s="3">
        <v>26.3</v>
      </c>
      <c r="K160" s="3">
        <v>1.8</v>
      </c>
      <c r="L160">
        <v>1.2999999999999999E-3</v>
      </c>
      <c r="M160">
        <v>4.9500000000000002E-2</v>
      </c>
      <c r="N160">
        <f>0.15 * L160^(0.25)</f>
        <v>2.8482433831739123E-2</v>
      </c>
      <c r="O160">
        <f>1000*9.81*K160*L160</f>
        <v>22.955399999999997</v>
      </c>
      <c r="P160">
        <f>O160/(1650*9.81*I160)</f>
        <v>7.0207020702070203E-2</v>
      </c>
      <c r="Q160">
        <f>3.97 * (SQRT(1.65)) * (SQRT(9.81)) * ((P160-M160)^(3/2)) * ((I160)^(3/2)) * J160</f>
        <v>3.5935708502406512E-3</v>
      </c>
      <c r="R160">
        <f>3.97 * (SQRT(1.65)) * (SQRT(9.81)) * ((P160-N160)^(3/2)) * ((I160)^(3/2)) * J160</f>
        <v>1.027869201099259E-2</v>
      </c>
      <c r="S160">
        <f>Q160 * 31500000</f>
        <v>113197.48178258051</v>
      </c>
      <c r="T160">
        <f>R160 * 31500000</f>
        <v>323778.79834626656</v>
      </c>
    </row>
    <row r="161" spans="1:20" ht="34" x14ac:dyDescent="0.2">
      <c r="A161" t="s">
        <v>15</v>
      </c>
      <c r="B161" s="18" t="s">
        <v>528</v>
      </c>
      <c r="C161" s="13" t="s">
        <v>529</v>
      </c>
      <c r="D161" s="3">
        <v>20</v>
      </c>
      <c r="E161">
        <f>D161*31500000</f>
        <v>630000000</v>
      </c>
      <c r="F161" s="6">
        <v>69.929729999999992</v>
      </c>
      <c r="G161">
        <f>F161*1000000</f>
        <v>69929729.999999985</v>
      </c>
      <c r="H161">
        <f>I161 * 1000</f>
        <v>20.5</v>
      </c>
      <c r="I161">
        <v>2.0500000000000001E-2</v>
      </c>
      <c r="J161" s="3">
        <v>37.5</v>
      </c>
      <c r="K161" s="3">
        <v>1.21</v>
      </c>
      <c r="L161">
        <v>7.0000000000000001E-3</v>
      </c>
      <c r="M161">
        <v>4.9500000000000002E-2</v>
      </c>
      <c r="N161">
        <f>0.15 * L161^(0.25)</f>
        <v>4.3387614127786168E-2</v>
      </c>
      <c r="O161">
        <f>1000*9.81*K161*L161</f>
        <v>83.090699999999998</v>
      </c>
      <c r="P161">
        <f>O161/(1650*9.81*I161)</f>
        <v>0.25040650406504061</v>
      </c>
      <c r="Q161">
        <f>3.97 * (SQRT(1.65)) * (SQRT(9.81)) * ((P161-M161)^(3/2)) * ((I161)^(3/2)) * J161</f>
        <v>0.15831426057380971</v>
      </c>
      <c r="R161">
        <f>3.97 * (SQRT(1.65)) * (SQRT(9.81)) * ((P161-N161)^(3/2)) * ((I161)^(3/2)) * J161</f>
        <v>0.16559377438129672</v>
      </c>
      <c r="S161">
        <f>Q161 * 31500000</f>
        <v>4986899.2080750056</v>
      </c>
      <c r="T161">
        <f>R161 * 31500000</f>
        <v>5216203.8930108463</v>
      </c>
    </row>
    <row r="162" spans="1:20" ht="17" x14ac:dyDescent="0.2">
      <c r="A162" t="s">
        <v>15</v>
      </c>
      <c r="B162" s="18" t="s">
        <v>621</v>
      </c>
      <c r="C162" s="13" t="s">
        <v>622</v>
      </c>
      <c r="D162" s="3">
        <v>48.138639206400008</v>
      </c>
      <c r="E162">
        <f>D162*31500000</f>
        <v>1516367135.0016003</v>
      </c>
      <c r="F162" s="6">
        <v>128.98150199999998</v>
      </c>
      <c r="G162">
        <f>F162*1000000</f>
        <v>128981501.99999999</v>
      </c>
      <c r="H162">
        <f>I162 * 1000</f>
        <v>20.633333333333333</v>
      </c>
      <c r="I162">
        <v>2.0633333333333333E-2</v>
      </c>
      <c r="J162" s="3">
        <v>22.951440000000002</v>
      </c>
      <c r="K162" s="3">
        <v>0.99568000000000012</v>
      </c>
      <c r="L162">
        <v>4.0000000000000001E-3</v>
      </c>
      <c r="M162">
        <v>4.9500000000000002E-2</v>
      </c>
      <c r="N162">
        <f>0.15 * L162^(0.25)</f>
        <v>3.7723002890488071E-2</v>
      </c>
      <c r="O162">
        <f>1000*9.81*K162*L162</f>
        <v>39.070483200000005</v>
      </c>
      <c r="P162">
        <f>O162/(1650*9.81*I162)</f>
        <v>0.11698399177559114</v>
      </c>
      <c r="Q162">
        <f>3.97 * (SQRT(1.65)) * (SQRT(9.81)) * ((P162-M162)^(3/2)) * ((I162)^(3/2)) * J162</f>
        <v>1.9047244586016435E-2</v>
      </c>
      <c r="R162">
        <f>3.97 * (SQRT(1.65)) * (SQRT(9.81)) * ((P162-N162)^(3/2)) * ((I162)^(3/2)) * J162</f>
        <v>2.4244891366294017E-2</v>
      </c>
      <c r="S162">
        <f>Q162 * 31500000</f>
        <v>599988.20445951773</v>
      </c>
      <c r="T162">
        <f>R162 * 31500000</f>
        <v>763714.0780382615</v>
      </c>
    </row>
    <row r="163" spans="1:20" ht="17" x14ac:dyDescent="0.2">
      <c r="A163" t="s">
        <v>15</v>
      </c>
      <c r="B163" s="18" t="s">
        <v>102</v>
      </c>
      <c r="C163" s="14" t="s">
        <v>109</v>
      </c>
      <c r="D163" s="3">
        <v>5.7</v>
      </c>
      <c r="E163">
        <f>D163*31500000</f>
        <v>179550000</v>
      </c>
      <c r="F163" s="6">
        <v>14.9701422</v>
      </c>
      <c r="G163">
        <f>F163*1000000</f>
        <v>14970142.199999999</v>
      </c>
      <c r="H163">
        <f>I163 * 1000</f>
        <v>20.7</v>
      </c>
      <c r="I163">
        <v>2.07E-2</v>
      </c>
      <c r="J163" s="3">
        <v>5.5</v>
      </c>
      <c r="K163" s="3">
        <v>0.55000000000000004</v>
      </c>
      <c r="L163">
        <v>1.0999999999999999E-2</v>
      </c>
      <c r="M163">
        <v>4.9500000000000002E-2</v>
      </c>
      <c r="N163">
        <f>0.15 * L163^(0.25)</f>
        <v>4.8577977606965493E-2</v>
      </c>
      <c r="O163">
        <f>1000*9.81*K163*L163</f>
        <v>59.350499999999997</v>
      </c>
      <c r="P163">
        <f>O163/(1650*9.81*I163)</f>
        <v>0.17713365539452497</v>
      </c>
      <c r="Q163">
        <f>3.97 * (SQRT(1.65)) * (SQRT(9.81)) * ((P163-M163)^(3/2)) * ((I163)^(3/2)) * J163</f>
        <v>1.1929795566053556E-2</v>
      </c>
      <c r="R163">
        <f>3.97 * (SQRT(1.65)) * (SQRT(9.81)) * ((P163-N163)^(3/2)) * ((I163)^(3/2)) * J163</f>
        <v>1.2059299573462785E-2</v>
      </c>
      <c r="S163">
        <f>Q163 * 31500000</f>
        <v>375788.56033068703</v>
      </c>
      <c r="T163">
        <f>R163 * 31500000</f>
        <v>379867.93656407774</v>
      </c>
    </row>
    <row r="164" spans="1:20" ht="17" x14ac:dyDescent="0.2">
      <c r="A164" t="s">
        <v>15</v>
      </c>
      <c r="B164" s="18" t="s">
        <v>456</v>
      </c>
      <c r="C164" s="13" t="s">
        <v>507</v>
      </c>
      <c r="D164" s="3">
        <v>181.19999999999996</v>
      </c>
      <c r="E164">
        <f>D164*31500000</f>
        <v>5707799999.999999</v>
      </c>
      <c r="F164" s="6">
        <v>349.64864999999998</v>
      </c>
      <c r="G164">
        <f>F164*1000000</f>
        <v>349648650</v>
      </c>
      <c r="H164">
        <f>I164 * 1000</f>
        <v>20.7</v>
      </c>
      <c r="I164">
        <v>2.07E-2</v>
      </c>
      <c r="J164" s="3">
        <v>52.633333333333333</v>
      </c>
      <c r="K164" s="3">
        <v>1.4666666666666668</v>
      </c>
      <c r="L164">
        <v>1E-3</v>
      </c>
      <c r="M164">
        <v>4.9500000000000002E-2</v>
      </c>
      <c r="N164">
        <f>0.15 * L164^(0.25)</f>
        <v>2.6674191150583844E-2</v>
      </c>
      <c r="O164">
        <f>1000*9.81*K164*L164</f>
        <v>14.388000000000002</v>
      </c>
      <c r="P164">
        <f>O164/(1650*9.81*I164)</f>
        <v>4.2941492216854546E-2</v>
      </c>
      <c r="Q164" t="e">
        <f>3.97 * (SQRT(1.65)) * (SQRT(9.81)) * ((P164-M164)^(3/2)) * ((I164)^(3/2)) * J164</f>
        <v>#NUM!</v>
      </c>
      <c r="R164">
        <f>3.97 * (SQRT(1.65)) * (SQRT(9.81)) * ((P164-N164)^(3/2)) * ((I164)^(3/2)) * J164</f>
        <v>5.1946540818609641E-3</v>
      </c>
      <c r="S164" t="e">
        <f>Q164 * 31500000</f>
        <v>#NUM!</v>
      </c>
      <c r="T164">
        <f>R164 * 31500000</f>
        <v>163631.60357862036</v>
      </c>
    </row>
    <row r="165" spans="1:20" ht="17" x14ac:dyDescent="0.2">
      <c r="A165" t="s">
        <v>15</v>
      </c>
      <c r="B165" s="17" t="s">
        <v>187</v>
      </c>
      <c r="C165" s="12" t="s">
        <v>189</v>
      </c>
      <c r="D165" s="3">
        <v>510</v>
      </c>
      <c r="E165">
        <f>D165*31500000</f>
        <v>16065000000</v>
      </c>
      <c r="F165" s="8">
        <v>5091.9203399999997</v>
      </c>
      <c r="G165">
        <f>F165*1000000</f>
        <v>5091920340</v>
      </c>
      <c r="H165">
        <f>I165 * 1000</f>
        <v>21</v>
      </c>
      <c r="I165">
        <v>2.1000000000000001E-2</v>
      </c>
      <c r="J165" s="3">
        <v>152</v>
      </c>
      <c r="K165" s="3">
        <v>1.01</v>
      </c>
      <c r="L165" s="4">
        <v>4.1999999999999997E-3</v>
      </c>
      <c r="M165">
        <v>4.9500000000000002E-2</v>
      </c>
      <c r="N165">
        <f>0.15 * L165^(0.25)</f>
        <v>3.8185948425327458E-2</v>
      </c>
      <c r="O165">
        <f>1000*9.81*K165*L165</f>
        <v>41.614019999999996</v>
      </c>
      <c r="P165">
        <f>O165/(1650*9.81*I165)</f>
        <v>0.12242424242424239</v>
      </c>
      <c r="Q165">
        <f>3.97 * (SQRT(1.65)) * (SQRT(9.81)) * ((P165-M165)^(3/2)) * ((I165)^(3/2)) * J165</f>
        <v>0.1454947765294875</v>
      </c>
      <c r="R165">
        <f>3.97 * (SQRT(1.65)) * (SQRT(9.81)) * ((P165-N165)^(3/2)) * ((I165)^(3/2)) * J165</f>
        <v>0.18063581252946859</v>
      </c>
      <c r="S165">
        <f>Q165 * 31500000</f>
        <v>4583085.4606788559</v>
      </c>
      <c r="T165">
        <f>R165 * 31500000</f>
        <v>5690028.0946782604</v>
      </c>
    </row>
    <row r="166" spans="1:20" ht="17" x14ac:dyDescent="0.2">
      <c r="A166" t="s">
        <v>15</v>
      </c>
      <c r="B166" s="18" t="s">
        <v>196</v>
      </c>
      <c r="C166" s="13" t="s">
        <v>197</v>
      </c>
      <c r="D166" s="3">
        <v>127.4</v>
      </c>
      <c r="E166">
        <f>D166*31500000</f>
        <v>4013100000</v>
      </c>
      <c r="F166" s="6">
        <v>1605.7937999999999</v>
      </c>
      <c r="G166">
        <f>F166*1000000</f>
        <v>1605793800</v>
      </c>
      <c r="H166">
        <f>I166 * 1000</f>
        <v>21</v>
      </c>
      <c r="I166" s="9">
        <v>2.1000000000000001E-2</v>
      </c>
      <c r="J166" s="3">
        <v>61</v>
      </c>
      <c r="K166" s="3">
        <v>1.17</v>
      </c>
      <c r="L166">
        <v>4.1000000000000003E-3</v>
      </c>
      <c r="M166">
        <v>4.9500000000000002E-2</v>
      </c>
      <c r="N166">
        <f>0.15 * L166^(0.25)</f>
        <v>3.7956593016528643E-2</v>
      </c>
      <c r="O166">
        <f>1000*9.81*K166*L166</f>
        <v>47.058569999999996</v>
      </c>
      <c r="P166">
        <f>O166/(1650*9.81*I166)</f>
        <v>0.13844155844155842</v>
      </c>
      <c r="Q166">
        <f>3.97 * (SQRT(1.65)) * (SQRT(9.81)) * ((P166-M166)^(3/2)) * ((I166)^(3/2)) * J166</f>
        <v>7.8647126945613141E-2</v>
      </c>
      <c r="R166">
        <f>3.97 * (SQRT(1.65)) * (SQRT(9.81)) * ((P166-N166)^(3/2)) * ((I166)^(3/2)) * J166</f>
        <v>9.4444656369616214E-2</v>
      </c>
      <c r="S166">
        <f>Q166 * 31500000</f>
        <v>2477384.498786814</v>
      </c>
      <c r="T166">
        <f>R166 * 31500000</f>
        <v>2975006.6756429109</v>
      </c>
    </row>
    <row r="167" spans="1:20" ht="17" x14ac:dyDescent="0.2">
      <c r="A167" t="s">
        <v>15</v>
      </c>
      <c r="B167" s="18" t="s">
        <v>328</v>
      </c>
      <c r="C167" s="13" t="s">
        <v>360</v>
      </c>
      <c r="D167" s="3">
        <v>5.4</v>
      </c>
      <c r="E167">
        <f>D167*31500000</f>
        <v>170100000</v>
      </c>
      <c r="F167" s="6">
        <v>70.965725999999989</v>
      </c>
      <c r="G167">
        <f>F167*1000000</f>
        <v>70965725.999999985</v>
      </c>
      <c r="H167">
        <f>I167 * 1000</f>
        <v>21</v>
      </c>
      <c r="I167">
        <v>2.1000000000000001E-2</v>
      </c>
      <c r="J167" s="3">
        <v>9.1</v>
      </c>
      <c r="K167" s="3">
        <v>0.7</v>
      </c>
      <c r="L167">
        <v>8.0000000000000002E-3</v>
      </c>
      <c r="M167">
        <v>4.9500000000000002E-2</v>
      </c>
      <c r="N167">
        <f>0.15 * L167^(0.25)</f>
        <v>4.4860463436636612E-2</v>
      </c>
      <c r="O167">
        <f>1000*9.81*K167*L167</f>
        <v>54.936</v>
      </c>
      <c r="P167">
        <f>O167/(1650*9.81*I167)</f>
        <v>0.1616161616161616</v>
      </c>
      <c r="Q167">
        <f>3.97 * (SQRT(1.65)) * (SQRT(9.81)) * ((P167-M167)^(3/2)) * ((I167)^(3/2)) * J167</f>
        <v>1.6605029381216586E-2</v>
      </c>
      <c r="R167">
        <f>3.97 * (SQRT(1.65)) * (SQRT(9.81)) * ((P167-N167)^(3/2)) * ((I167)^(3/2)) * J167</f>
        <v>1.7646331956851738E-2</v>
      </c>
      <c r="S167">
        <f>Q167 * 31500000</f>
        <v>523058.42550832249</v>
      </c>
      <c r="T167">
        <f>R167 * 31500000</f>
        <v>555859.4566408298</v>
      </c>
    </row>
    <row r="168" spans="1:20" ht="17" x14ac:dyDescent="0.2">
      <c r="A168" t="s">
        <v>15</v>
      </c>
      <c r="B168" s="18" t="s">
        <v>367</v>
      </c>
      <c r="C168" s="13" t="s">
        <v>369</v>
      </c>
      <c r="D168" s="3">
        <v>5.4085176989999999</v>
      </c>
      <c r="E168">
        <f>D168*31500000</f>
        <v>170368307.5185</v>
      </c>
      <c r="F168" s="5">
        <v>70.965725999999989</v>
      </c>
      <c r="G168">
        <f>F168*1000000</f>
        <v>70965725.999999985</v>
      </c>
      <c r="H168">
        <f>I168 * 1000</f>
        <v>21</v>
      </c>
      <c r="I168">
        <v>2.1000000000000001E-2</v>
      </c>
      <c r="J168" s="3">
        <v>9.1440000000000001</v>
      </c>
      <c r="K168" s="3">
        <v>0.67056000000000004</v>
      </c>
      <c r="L168">
        <v>1.4E-2</v>
      </c>
      <c r="M168">
        <v>4.9500000000000002E-2</v>
      </c>
      <c r="N168">
        <f>0.15 * L168^(0.25)</f>
        <v>5.1596859423755886E-2</v>
      </c>
      <c r="O168">
        <f>1000*9.81*K168*L168</f>
        <v>92.094710400000011</v>
      </c>
      <c r="P168">
        <f>O168/(1650*9.81*I168)</f>
        <v>0.27093333333333336</v>
      </c>
      <c r="Q168">
        <f>3.97 * (SQRT(1.65)) * (SQRT(9.81)) * ((P168-M168)^(3/2)) * ((I168)^(3/2)) * J168</f>
        <v>4.6312330797853095E-2</v>
      </c>
      <c r="R168">
        <f>3.97 * (SQRT(1.65)) * (SQRT(9.81)) * ((P168-N168)^(3/2)) * ((I168)^(3/2)) * J168</f>
        <v>4.5656059775613669E-2</v>
      </c>
      <c r="S168">
        <f>Q168 * 31500000</f>
        <v>1458838.4201323725</v>
      </c>
      <c r="T168">
        <f>R168 * 31500000</f>
        <v>1438165.8829318306</v>
      </c>
    </row>
    <row r="169" spans="1:20" ht="17" x14ac:dyDescent="0.2">
      <c r="A169" t="s">
        <v>15</v>
      </c>
      <c r="B169" s="18" t="s">
        <v>532</v>
      </c>
      <c r="C169" s="13" t="s">
        <v>535</v>
      </c>
      <c r="D169" s="3">
        <v>5.2952503127040007</v>
      </c>
      <c r="E169">
        <f>D169*31500000</f>
        <v>166800384.85017604</v>
      </c>
      <c r="F169" s="6">
        <v>128.72250299999999</v>
      </c>
      <c r="G169">
        <f>F169*1000000</f>
        <v>128722502.99999999</v>
      </c>
      <c r="H169">
        <f>I169 * 1000</f>
        <v>21</v>
      </c>
      <c r="I169">
        <v>2.1000000000000001E-2</v>
      </c>
      <c r="J169" s="3">
        <v>15.758160000000002</v>
      </c>
      <c r="K169" s="3">
        <v>0.41</v>
      </c>
      <c r="L169">
        <v>1.9499999999999999E-3</v>
      </c>
      <c r="M169">
        <v>4.9500000000000002E-2</v>
      </c>
      <c r="N169">
        <f>0.15 * L169^(0.25)</f>
        <v>3.1520994550646442E-2</v>
      </c>
      <c r="O169">
        <f>1000*9.81*K169*L169</f>
        <v>7.843094999999999</v>
      </c>
      <c r="P169">
        <f>O169/(1650*9.81*I169)</f>
        <v>2.3073593073593069E-2</v>
      </c>
      <c r="Q169" t="e">
        <f>3.97 * (SQRT(1.65)) * (SQRT(9.81)) * ((P169-M169)^(3/2)) * ((I169)^(3/2)) * J169</f>
        <v>#NUM!</v>
      </c>
      <c r="R169" t="e">
        <f>3.97 * (SQRT(1.65)) * (SQRT(9.81)) * ((P169-N169)^(3/2)) * ((I169)^(3/2)) * J169</f>
        <v>#NUM!</v>
      </c>
      <c r="S169" t="e">
        <f>Q169 * 31500000</f>
        <v>#NUM!</v>
      </c>
      <c r="T169" t="e">
        <f>R169 * 31500000</f>
        <v>#NUM!</v>
      </c>
    </row>
    <row r="170" spans="1:20" ht="34" x14ac:dyDescent="0.2">
      <c r="A170" t="s">
        <v>15</v>
      </c>
      <c r="B170" s="18" t="s">
        <v>532</v>
      </c>
      <c r="C170" s="13" t="s">
        <v>541</v>
      </c>
      <c r="D170" s="3">
        <v>18.7</v>
      </c>
      <c r="E170">
        <f>D170*31500000</f>
        <v>589050000</v>
      </c>
      <c r="F170" s="6">
        <v>1038.5859899999998</v>
      </c>
      <c r="G170">
        <f>F170*1000000</f>
        <v>1038585989.9999998</v>
      </c>
      <c r="H170">
        <f>I170 * 1000</f>
        <v>21</v>
      </c>
      <c r="I170">
        <v>2.1000000000000001E-2</v>
      </c>
      <c r="J170" s="3">
        <v>26.60904</v>
      </c>
      <c r="K170" s="3">
        <v>0.68</v>
      </c>
      <c r="L170">
        <v>1.5499999999999999E-3</v>
      </c>
      <c r="M170">
        <v>4.9500000000000002E-2</v>
      </c>
      <c r="N170">
        <f>0.15 * L170^(0.25)</f>
        <v>2.9762827248538209E-2</v>
      </c>
      <c r="O170">
        <f>1000*9.81*K170*L170</f>
        <v>10.339739999999999</v>
      </c>
      <c r="P170">
        <f>O170/(1650*9.81*I170)</f>
        <v>3.0418470418470411E-2</v>
      </c>
      <c r="Q170" t="e">
        <f>3.97 * (SQRT(1.65)) * (SQRT(9.81)) * ((P170-M170)^(3/2)) * ((I170)^(3/2)) * J170</f>
        <v>#NUM!</v>
      </c>
      <c r="R170">
        <f>3.97 * (SQRT(1.65)) * (SQRT(9.81)) * ((P170-N170)^(3/2)) * ((I170)^(3/2)) * J170</f>
        <v>2.171333051243312E-5</v>
      </c>
      <c r="S170" t="e">
        <f>Q170 * 31500000</f>
        <v>#NUM!</v>
      </c>
      <c r="T170">
        <f>R170 * 31500000</f>
        <v>683.96991114164325</v>
      </c>
    </row>
    <row r="171" spans="1:20" ht="34" x14ac:dyDescent="0.2">
      <c r="A171" t="s">
        <v>15</v>
      </c>
      <c r="B171" s="18" t="s">
        <v>532</v>
      </c>
      <c r="C171" s="13" t="s">
        <v>547</v>
      </c>
      <c r="D171" s="3">
        <v>22.398625654272003</v>
      </c>
      <c r="E171">
        <f>D171*31500000</f>
        <v>705556708.10956812</v>
      </c>
      <c r="F171" s="6">
        <v>424.75835999999998</v>
      </c>
      <c r="G171">
        <f>F171*1000000</f>
        <v>424758360</v>
      </c>
      <c r="H171">
        <f>I171 * 1000</f>
        <v>21</v>
      </c>
      <c r="I171">
        <v>2.1000000000000001E-2</v>
      </c>
      <c r="J171" s="3">
        <v>21.396960000000004</v>
      </c>
      <c r="K171" s="3">
        <v>0.83</v>
      </c>
      <c r="L171">
        <v>3.0200000000000001E-3</v>
      </c>
      <c r="M171">
        <v>4.9500000000000002E-2</v>
      </c>
      <c r="N171">
        <f>0.15 * L171^(0.25)</f>
        <v>3.5163572767326526E-2</v>
      </c>
      <c r="O171">
        <f>1000*9.81*K171*L171</f>
        <v>24.589745999999998</v>
      </c>
      <c r="P171">
        <f>O171/(1650*9.81*I171)</f>
        <v>7.234054834054833E-2</v>
      </c>
      <c r="Q171">
        <f>3.97 * (SQRT(1.65)) * (SQRT(9.81)) * ((P171-M171)^(3/2)) * ((I171)^(3/2)) * J171</f>
        <v>3.5901102722541312E-3</v>
      </c>
      <c r="R171">
        <f>3.97 * (SQRT(1.65)) * (SQRT(9.81)) * ((P171-N171)^(3/2)) * ((I171)^(3/2)) * J171</f>
        <v>7.455196306848458E-3</v>
      </c>
      <c r="S171">
        <f>Q171 * 31500000</f>
        <v>113088.47357600513</v>
      </c>
      <c r="T171">
        <f>R171 * 31500000</f>
        <v>234838.68366572642</v>
      </c>
    </row>
    <row r="172" spans="1:20" ht="17" x14ac:dyDescent="0.2">
      <c r="A172" t="s">
        <v>15</v>
      </c>
      <c r="B172" s="18" t="s">
        <v>643</v>
      </c>
      <c r="C172" s="13" t="s">
        <v>675</v>
      </c>
      <c r="D172" s="3">
        <v>580.6</v>
      </c>
      <c r="E172">
        <f>D172*31500000</f>
        <v>18288900000</v>
      </c>
      <c r="F172" s="6">
        <v>4636</v>
      </c>
      <c r="G172">
        <f>F172*1000000</f>
        <v>4636000000</v>
      </c>
      <c r="H172">
        <f>I172 * 1000</f>
        <v>21</v>
      </c>
      <c r="I172">
        <v>2.1000000000000001E-2</v>
      </c>
      <c r="J172" s="3">
        <v>99.1</v>
      </c>
      <c r="K172" s="3">
        <v>7.01</v>
      </c>
      <c r="L172">
        <v>8.4999999999999995E-4</v>
      </c>
      <c r="M172">
        <v>4.9500000000000002E-2</v>
      </c>
      <c r="N172">
        <f>0.15 * L172^(0.25)</f>
        <v>2.5612147277612168E-2</v>
      </c>
      <c r="O172">
        <f>1000*9.81*K172*L172</f>
        <v>58.452884999999988</v>
      </c>
      <c r="P172">
        <f>O172/(1650*9.81*I172)</f>
        <v>0.1719624819624819</v>
      </c>
      <c r="Q172">
        <f>3.97 * (SQRT(1.65)) * (SQRT(9.81)) * ((P172-M172)^(3/2)) * ((I172)^(3/2)) * J172</f>
        <v>0.20643064273922077</v>
      </c>
      <c r="R172">
        <f>3.97 * (SQRT(1.65)) * (SQRT(9.81)) * ((P172-N172)^(3/2)) * ((I172)^(3/2)) * J172</f>
        <v>0.26968709119337175</v>
      </c>
      <c r="S172">
        <f>Q172 * 31500000</f>
        <v>6502565.2462854544</v>
      </c>
      <c r="T172">
        <f>R172 * 31500000</f>
        <v>8495143.3725912105</v>
      </c>
    </row>
    <row r="173" spans="1:20" ht="17" x14ac:dyDescent="0.2">
      <c r="A173" t="s">
        <v>15</v>
      </c>
      <c r="B173" s="18" t="s">
        <v>372</v>
      </c>
      <c r="C173" s="13" t="s">
        <v>377</v>
      </c>
      <c r="D173" s="3">
        <v>4.8421807672320005</v>
      </c>
      <c r="E173">
        <f>D173*31500000</f>
        <v>152528694.16780803</v>
      </c>
      <c r="F173" s="5">
        <v>14.452144199999999</v>
      </c>
      <c r="G173">
        <f>F173*1000000</f>
        <v>14452144.199999999</v>
      </c>
      <c r="H173">
        <f>I173 * 1000</f>
        <v>21.6</v>
      </c>
      <c r="I173">
        <v>2.1600000000000001E-2</v>
      </c>
      <c r="J173" s="3">
        <v>15.331440000000001</v>
      </c>
      <c r="K173" s="3">
        <v>0.34</v>
      </c>
      <c r="L173">
        <v>4.0000000000000001E-3</v>
      </c>
      <c r="M173">
        <v>4.9500000000000002E-2</v>
      </c>
      <c r="N173">
        <f>0.15 * L173^(0.25)</f>
        <v>3.7723002890488071E-2</v>
      </c>
      <c r="O173">
        <f>1000*9.81*K173*L173</f>
        <v>13.341600000000001</v>
      </c>
      <c r="P173">
        <f>O173/(1650*9.81*I173)</f>
        <v>3.8159371492704833E-2</v>
      </c>
      <c r="Q173" t="e">
        <f>3.97 * (SQRT(1.65)) * (SQRT(9.81)) * ((P173-M173)^(3/2)) * ((I173)^(3/2)) * J173</f>
        <v>#NUM!</v>
      </c>
      <c r="R173">
        <f>3.97 * (SQRT(1.65)) * (SQRT(9.81)) * ((P173-N173)^(3/2)) * ((I173)^(3/2)) * J173</f>
        <v>7.0861574646164908E-6</v>
      </c>
      <c r="S173" t="e">
        <f>Q173 * 31500000</f>
        <v>#NUM!</v>
      </c>
      <c r="T173">
        <f>R173 * 31500000</f>
        <v>223.21396013541946</v>
      </c>
    </row>
    <row r="174" spans="1:20" ht="17" x14ac:dyDescent="0.2">
      <c r="A174" t="s">
        <v>15</v>
      </c>
      <c r="B174" s="18" t="s">
        <v>404</v>
      </c>
      <c r="C174" s="13" t="s">
        <v>409</v>
      </c>
      <c r="D174" s="3">
        <v>5.1791512416768013</v>
      </c>
      <c r="E174">
        <f>D174*31500000</f>
        <v>163143264.11281925</v>
      </c>
      <c r="F174" s="6">
        <v>12.431951999999999</v>
      </c>
      <c r="G174">
        <f>F174*1000000</f>
        <v>12431951.999999998</v>
      </c>
      <c r="H174">
        <f>I174 * 1000</f>
        <v>21.69</v>
      </c>
      <c r="I174">
        <v>2.1690000000000001E-2</v>
      </c>
      <c r="J174" s="3">
        <v>9.0525599999999997</v>
      </c>
      <c r="K174" s="3">
        <v>0.51816000000000006</v>
      </c>
      <c r="L174">
        <v>1.1000000000000001E-2</v>
      </c>
      <c r="M174">
        <v>4.9500000000000002E-2</v>
      </c>
      <c r="N174">
        <f>0.15 * L174^(0.25)</f>
        <v>4.8577977606965493E-2</v>
      </c>
      <c r="O174">
        <f>1000*9.81*K174*L174</f>
        <v>55.914645600000014</v>
      </c>
      <c r="P174">
        <f>O174/(1650*9.81*I174)</f>
        <v>0.15926233287229141</v>
      </c>
      <c r="Q174">
        <f>3.97 * (SQRT(1.65)) * (SQRT(9.81)) * ((P174-M174)^(3/2)) * ((I174)^(3/2)) * J174</f>
        <v>1.6796071545014092E-2</v>
      </c>
      <c r="R174">
        <f>3.97 * (SQRT(1.65)) * (SQRT(9.81)) * ((P174-N174)^(3/2)) * ((I174)^(3/2)) * J174</f>
        <v>1.700815018289125E-2</v>
      </c>
      <c r="S174">
        <f>Q174 * 31500000</f>
        <v>529076.25366794388</v>
      </c>
      <c r="T174">
        <f>R174 * 31500000</f>
        <v>535756.73076107434</v>
      </c>
    </row>
    <row r="175" spans="1:20" ht="17" x14ac:dyDescent="0.2">
      <c r="A175" t="s">
        <v>15</v>
      </c>
      <c r="B175" s="18" t="s">
        <v>267</v>
      </c>
      <c r="C175" s="13" t="s">
        <v>298</v>
      </c>
      <c r="D175" s="3">
        <v>38.200000000000003</v>
      </c>
      <c r="E175">
        <f>D175*31500000</f>
        <v>1203300000</v>
      </c>
      <c r="F175" s="6">
        <v>242.42306399999995</v>
      </c>
      <c r="G175">
        <f>F175*1000000</f>
        <v>242423063.99999994</v>
      </c>
      <c r="H175">
        <f>I175 * 1000</f>
        <v>21.9</v>
      </c>
      <c r="I175">
        <v>2.1899999999999999E-2</v>
      </c>
      <c r="J175" s="3">
        <v>27.9</v>
      </c>
      <c r="K175" s="3">
        <v>1.4</v>
      </c>
      <c r="L175">
        <v>2.2000000000000001E-3</v>
      </c>
      <c r="M175">
        <v>4.9500000000000002E-2</v>
      </c>
      <c r="N175">
        <f>0.15 * L175^(0.25)</f>
        <v>3.24860515600199E-2</v>
      </c>
      <c r="O175">
        <f>1000*9.81*K175*L175</f>
        <v>30.2148</v>
      </c>
      <c r="P175">
        <f>O175/(1650*9.81*I175)</f>
        <v>8.5235920852359204E-2</v>
      </c>
      <c r="Q175">
        <f>3.97 * (SQRT(1.65)) * (SQRT(9.81)) * ((P175-M175)^(3/2)) * ((I175)^(3/2)) * J175</f>
        <v>9.7565174239324336E-3</v>
      </c>
      <c r="R175">
        <f>3.97 * (SQRT(1.65)) * (SQRT(9.81)) * ((P175-N175)^(3/2)) * ((I175)^(3/2)) * J175</f>
        <v>1.7497235609230933E-2</v>
      </c>
      <c r="S175">
        <f>Q175 * 31500000</f>
        <v>307330.29885387165</v>
      </c>
      <c r="T175">
        <f>R175 * 31500000</f>
        <v>551162.92169077438</v>
      </c>
    </row>
    <row r="176" spans="1:20" ht="17" x14ac:dyDescent="0.2">
      <c r="A176" t="s">
        <v>15</v>
      </c>
      <c r="B176" s="18" t="s">
        <v>267</v>
      </c>
      <c r="C176" s="13" t="s">
        <v>283</v>
      </c>
      <c r="D176" s="3">
        <v>9.1999999999999993</v>
      </c>
      <c r="E176">
        <f>D176*31500000</f>
        <v>289800000</v>
      </c>
      <c r="F176" s="6">
        <v>44.547827999999996</v>
      </c>
      <c r="G176">
        <f>F176*1000000</f>
        <v>44547827.999999993</v>
      </c>
      <c r="H176">
        <f>I176 * 1000</f>
        <v>22</v>
      </c>
      <c r="I176">
        <v>2.1999999999999999E-2</v>
      </c>
      <c r="J176" s="3">
        <v>11.2</v>
      </c>
      <c r="K176" s="3">
        <v>0.9</v>
      </c>
      <c r="L176">
        <v>3.5999999999999999E-3</v>
      </c>
      <c r="M176">
        <v>4.9500000000000002E-2</v>
      </c>
      <c r="N176">
        <f>0.15 * L176^(0.25)</f>
        <v>3.6742346141747671E-2</v>
      </c>
      <c r="O176">
        <f>1000*9.81*K176*L176</f>
        <v>31.784399999999998</v>
      </c>
      <c r="P176">
        <f>O176/(1650*9.81*I176)</f>
        <v>8.9256198347107449E-2</v>
      </c>
      <c r="Q176">
        <f>3.97 * (SQRT(1.65)) * (SQRT(9.81)) * ((P176-M176)^(3/2)) * ((I176)^(3/2)) * J176</f>
        <v>4.6272855372795274E-3</v>
      </c>
      <c r="R176">
        <f>3.97 * (SQRT(1.65)) * (SQRT(9.81)) * ((P176-N176)^(3/2)) * ((I176)^(3/2)) * J176</f>
        <v>7.0247333366706298E-3</v>
      </c>
      <c r="S176">
        <f>Q176 * 31500000</f>
        <v>145759.4944243051</v>
      </c>
      <c r="T176">
        <f>R176 * 31500000</f>
        <v>221279.10010512485</v>
      </c>
    </row>
    <row r="177" spans="1:20" ht="17" x14ac:dyDescent="0.2">
      <c r="A177" t="s">
        <v>15</v>
      </c>
      <c r="B177" s="18" t="s">
        <v>372</v>
      </c>
      <c r="C177" s="13" t="s">
        <v>379</v>
      </c>
      <c r="D177" s="3">
        <v>8.5800045173760005</v>
      </c>
      <c r="E177">
        <f>D177*31500000</f>
        <v>270270142.29734403</v>
      </c>
      <c r="F177" s="5">
        <v>23.465309399999999</v>
      </c>
      <c r="G177">
        <f>F177*1000000</f>
        <v>23465309.399999999</v>
      </c>
      <c r="H177">
        <f>I177 * 1000</f>
        <v>22.4</v>
      </c>
      <c r="I177">
        <v>2.24E-2</v>
      </c>
      <c r="J177" s="3">
        <v>8.9001599999999996</v>
      </c>
      <c r="K177" s="3">
        <v>0.64</v>
      </c>
      <c r="L177">
        <v>4.0000000000000001E-3</v>
      </c>
      <c r="M177">
        <v>4.9500000000000002E-2</v>
      </c>
      <c r="N177">
        <f>0.15 * L177^(0.25)</f>
        <v>3.7723002890488071E-2</v>
      </c>
      <c r="O177">
        <f>1000*9.81*K177*L177</f>
        <v>25.113600000000002</v>
      </c>
      <c r="P177">
        <f>O177/(1650*9.81*I177)</f>
        <v>6.9264069264069264E-2</v>
      </c>
      <c r="Q177">
        <f>3.97 * (SQRT(1.65)) * (SQRT(9.81)) * ((P177-M177)^(3/2)) * ((I177)^(3/2)) * J177</f>
        <v>1.3241932660219193E-3</v>
      </c>
      <c r="R177">
        <f>3.97 * (SQRT(1.65)) * (SQRT(9.81)) * ((P177-N177)^(3/2)) * ((I177)^(3/2)) * J177</f>
        <v>2.6696318969977968E-3</v>
      </c>
      <c r="S177">
        <f>Q177 * 31500000</f>
        <v>41712.087879690458</v>
      </c>
      <c r="T177">
        <f>R177 * 31500000</f>
        <v>84093.404755430602</v>
      </c>
    </row>
    <row r="178" spans="1:20" ht="17" x14ac:dyDescent="0.2">
      <c r="A178" t="s">
        <v>15</v>
      </c>
      <c r="B178" s="18" t="s">
        <v>367</v>
      </c>
      <c r="C178" s="13" t="s">
        <v>368</v>
      </c>
      <c r="D178" s="3">
        <v>1.4441591760000001</v>
      </c>
      <c r="E178">
        <f>D178*31500000</f>
        <v>45491014.044</v>
      </c>
      <c r="F178" s="5">
        <v>17.819131199999998</v>
      </c>
      <c r="G178">
        <f>F178*1000000</f>
        <v>17819131.199999999</v>
      </c>
      <c r="H178">
        <f>I178 * 1000</f>
        <v>22.599999999999998</v>
      </c>
      <c r="I178">
        <v>2.2599999999999999E-2</v>
      </c>
      <c r="J178" s="3">
        <v>4.5720000000000001</v>
      </c>
      <c r="K178" s="3">
        <v>0.36575999999999997</v>
      </c>
      <c r="L178">
        <v>3.3000000000000002E-2</v>
      </c>
      <c r="M178">
        <v>4.9500000000000002E-2</v>
      </c>
      <c r="N178">
        <f>0.15 * L178^(0.25)</f>
        <v>6.3932213930315396E-2</v>
      </c>
      <c r="O178">
        <f>1000*9.81*K178*L178</f>
        <v>118.40748480000001</v>
      </c>
      <c r="P178">
        <f>O178/(1650*9.81*I178)</f>
        <v>0.32368141592920358</v>
      </c>
      <c r="Q178">
        <f>3.97 * (SQRT(1.65)) * (SQRT(9.81)) * ((P178-M178)^(3/2)) * ((I178)^(3/2)) * J178</f>
        <v>3.5619915538246373E-2</v>
      </c>
      <c r="R178">
        <f>3.97 * (SQRT(1.65)) * (SQRT(9.81)) * ((P178-N178)^(3/2)) * ((I178)^(3/2)) * J178</f>
        <v>3.2844843433628652E-2</v>
      </c>
      <c r="S178">
        <f>Q178 * 31500000</f>
        <v>1122027.3394547608</v>
      </c>
      <c r="T178">
        <f>R178 * 31500000</f>
        <v>1034612.5681593026</v>
      </c>
    </row>
    <row r="179" spans="1:20" ht="17" x14ac:dyDescent="0.2">
      <c r="A179" t="s">
        <v>15</v>
      </c>
      <c r="B179" s="19" t="s">
        <v>45</v>
      </c>
      <c r="C179" s="13" t="s">
        <v>56</v>
      </c>
      <c r="D179" s="3">
        <v>6.7</v>
      </c>
      <c r="E179">
        <f>D179*31500000</f>
        <v>211050000</v>
      </c>
      <c r="F179" s="6">
        <v>135</v>
      </c>
      <c r="G179">
        <f>F179*1000000</f>
        <v>135000000</v>
      </c>
      <c r="H179">
        <f>I179 * 1000</f>
        <v>23</v>
      </c>
      <c r="I179">
        <v>2.3E-2</v>
      </c>
      <c r="J179" s="7">
        <v>10</v>
      </c>
      <c r="K179" s="7">
        <v>0.48</v>
      </c>
      <c r="L179">
        <v>2.3E-3</v>
      </c>
      <c r="M179">
        <v>4.9500000000000002E-2</v>
      </c>
      <c r="N179">
        <f>0.15 * L179^(0.25)</f>
        <v>3.2849080546422632E-2</v>
      </c>
      <c r="O179">
        <f>1000*9.81*K179*L179</f>
        <v>10.83024</v>
      </c>
      <c r="P179">
        <f>O179/(1650*9.81*I179)</f>
        <v>2.9090909090909091E-2</v>
      </c>
      <c r="Q179" t="e">
        <f>3.97 * (SQRT(1.65)) * (SQRT(9.81)) * ((P179-M179)^(3/2)) * ((I179)^(3/2)) * J179</f>
        <v>#NUM!</v>
      </c>
      <c r="R179" t="e">
        <f>3.97 * (SQRT(1.65)) * (SQRT(9.81)) * ((P179-N179)^(3/2)) * ((I179)^(3/2)) * J179</f>
        <v>#NUM!</v>
      </c>
      <c r="S179" t="e">
        <f>Q179 * 31500000</f>
        <v>#NUM!</v>
      </c>
      <c r="T179" t="e">
        <f>R179 * 31500000</f>
        <v>#NUM!</v>
      </c>
    </row>
    <row r="180" spans="1:20" ht="17" x14ac:dyDescent="0.2">
      <c r="A180" t="s">
        <v>15</v>
      </c>
      <c r="B180" s="18" t="s">
        <v>102</v>
      </c>
      <c r="C180" s="14" t="s">
        <v>150</v>
      </c>
      <c r="D180" s="3">
        <v>68.158649746943993</v>
      </c>
      <c r="E180">
        <f>D180*31500000</f>
        <v>2146997467.0287359</v>
      </c>
      <c r="F180" s="6">
        <v>551.66786999999999</v>
      </c>
      <c r="G180">
        <f>F180*1000000</f>
        <v>551667870</v>
      </c>
      <c r="H180">
        <f>I180 * 1000</f>
        <v>23</v>
      </c>
      <c r="I180">
        <v>2.3E-2</v>
      </c>
      <c r="J180" s="3">
        <f>127*0.3048</f>
        <v>38.709600000000002</v>
      </c>
      <c r="K180" s="3">
        <v>1.5727679999999999</v>
      </c>
      <c r="L180">
        <v>1E-3</v>
      </c>
      <c r="M180">
        <v>4.9500000000000002E-2</v>
      </c>
      <c r="N180">
        <f>0.15 * L180^(0.25)</f>
        <v>2.6674191150583844E-2</v>
      </c>
      <c r="O180">
        <f>1000*9.81*K180*L180</f>
        <v>15.428854079999999</v>
      </c>
      <c r="P180">
        <f>O180/(1650*9.81*I180)</f>
        <v>4.1443162055335971E-2</v>
      </c>
      <c r="Q180" t="e">
        <f>3.97 * (SQRT(1.65)) * (SQRT(9.81)) * ((P180-M180)^(3/2)) * ((I180)^(3/2)) * J180</f>
        <v>#NUM!</v>
      </c>
      <c r="R180">
        <f>3.97 * (SQRT(1.65)) * (SQRT(9.81)) * ((P180-N180)^(3/2)) * ((I180)^(3/2)) * J180</f>
        <v>3.8708181841661396E-3</v>
      </c>
      <c r="S180" t="e">
        <f>Q180 * 31500000</f>
        <v>#NUM!</v>
      </c>
      <c r="T180">
        <f>R180 * 31500000</f>
        <v>121930.7728012334</v>
      </c>
    </row>
    <row r="181" spans="1:20" ht="17" x14ac:dyDescent="0.2">
      <c r="A181" t="s">
        <v>15</v>
      </c>
      <c r="B181" s="18" t="s">
        <v>609</v>
      </c>
      <c r="C181" s="13" t="s">
        <v>620</v>
      </c>
      <c r="D181" s="3">
        <v>14.3</v>
      </c>
      <c r="E181">
        <f>D181*31500000</f>
        <v>450450000</v>
      </c>
      <c r="F181" s="6">
        <v>165.24136199999998</v>
      </c>
      <c r="G181">
        <f>F181*1000000</f>
        <v>165241361.99999997</v>
      </c>
      <c r="H181">
        <f>I181 * 1000</f>
        <v>23</v>
      </c>
      <c r="I181">
        <v>2.3E-2</v>
      </c>
      <c r="J181" s="3">
        <v>12.8</v>
      </c>
      <c r="K181" s="3">
        <v>0.9</v>
      </c>
      <c r="L181">
        <v>1E-3</v>
      </c>
      <c r="M181">
        <v>4.9500000000000002E-2</v>
      </c>
      <c r="N181">
        <f>0.15 * L181^(0.25)</f>
        <v>2.6674191150583844E-2</v>
      </c>
      <c r="O181">
        <f>1000*9.81*K181*L181</f>
        <v>8.8290000000000006</v>
      </c>
      <c r="P181">
        <f>O181/(1650*9.81*I181)</f>
        <v>2.3715415019762848E-2</v>
      </c>
      <c r="Q181" t="e">
        <f>3.97 * (SQRT(1.65)) * (SQRT(9.81)) * ((P181-M181)^(3/2)) * ((I181)^(3/2)) * J181</f>
        <v>#NUM!</v>
      </c>
      <c r="R181" t="e">
        <f>3.97 * (SQRT(1.65)) * (SQRT(9.81)) * ((P181-N181)^(3/2)) * ((I181)^(3/2)) * J181</f>
        <v>#NUM!</v>
      </c>
      <c r="S181" t="e">
        <f>Q181 * 31500000</f>
        <v>#NUM!</v>
      </c>
      <c r="T181" t="e">
        <f>R181 * 31500000</f>
        <v>#NUM!</v>
      </c>
    </row>
    <row r="182" spans="1:20" ht="17" x14ac:dyDescent="0.2">
      <c r="A182" t="s">
        <v>15</v>
      </c>
      <c r="B182" s="18" t="s">
        <v>624</v>
      </c>
      <c r="C182" s="13" t="s">
        <v>629</v>
      </c>
      <c r="D182" s="3">
        <v>1.22</v>
      </c>
      <c r="E182">
        <f>D182*31500000</f>
        <v>38430000</v>
      </c>
      <c r="F182" s="6">
        <v>55.9</v>
      </c>
      <c r="G182">
        <f>F182*1000000</f>
        <v>55900000</v>
      </c>
      <c r="H182">
        <f>I182 * 1000</f>
        <v>23</v>
      </c>
      <c r="I182">
        <v>2.3E-2</v>
      </c>
      <c r="J182" s="3">
        <v>10.3</v>
      </c>
      <c r="K182" s="3">
        <v>0.3</v>
      </c>
      <c r="L182">
        <v>7.7400000000000004E-3</v>
      </c>
      <c r="M182">
        <v>4.9500000000000002E-2</v>
      </c>
      <c r="N182">
        <f>0.15 * L182^(0.25)</f>
        <v>4.4491443787688538E-2</v>
      </c>
      <c r="O182">
        <f>1000*9.81*K182*L182</f>
        <v>22.77882</v>
      </c>
      <c r="P182">
        <f>O182/(1650*9.81*I182)</f>
        <v>6.1185770750988147E-2</v>
      </c>
      <c r="Q182">
        <f>3.97 * (SQRT(1.65)) * (SQRT(9.81)) * ((P182-M182)^(3/2)) * ((I182)^(3/2)) * J182</f>
        <v>7.2490651766636159E-4</v>
      </c>
      <c r="R182">
        <f>3.97 * (SQRT(1.65)) * (SQRT(9.81)) * ((P182-N182)^(3/2)) * ((I182)^(3/2)) * J182</f>
        <v>1.2377967379769994E-3</v>
      </c>
      <c r="S182">
        <f>Q182 * 31500000</f>
        <v>22834.555306490391</v>
      </c>
      <c r="T182">
        <f>R182 * 31500000</f>
        <v>38990.59724627548</v>
      </c>
    </row>
    <row r="183" spans="1:20" ht="17" x14ac:dyDescent="0.2">
      <c r="A183" t="s">
        <v>15</v>
      </c>
      <c r="B183" s="18" t="s">
        <v>173</v>
      </c>
      <c r="C183" s="13" t="s">
        <v>174</v>
      </c>
      <c r="D183" s="3">
        <v>103</v>
      </c>
      <c r="E183">
        <f>D183*31500000</f>
        <v>3244500000</v>
      </c>
      <c r="F183" s="6">
        <v>808.07687999999996</v>
      </c>
      <c r="G183">
        <f>F183*1000000</f>
        <v>808076880</v>
      </c>
      <c r="H183">
        <f>I183 * 1000</f>
        <v>23.66</v>
      </c>
      <c r="I183">
        <v>2.366E-2</v>
      </c>
      <c r="J183" s="7">
        <v>51.72</v>
      </c>
      <c r="K183" s="7">
        <v>1.25</v>
      </c>
      <c r="L183">
        <v>1.57E-3</v>
      </c>
      <c r="M183">
        <v>4.9500000000000002E-2</v>
      </c>
      <c r="N183">
        <f>0.15 * L183^(0.25)</f>
        <v>2.9858375274404214E-2</v>
      </c>
      <c r="O183">
        <f>1000*9.81*K183*L183</f>
        <v>19.252124999999999</v>
      </c>
      <c r="P183">
        <f>O183/(1650*9.81*I183)</f>
        <v>5.027024257793488E-2</v>
      </c>
      <c r="Q183">
        <f>3.97 * (SQRT(1.65)) * (SQRT(9.81)) * ((P183-M183)^(3/2)) * ((I183)^(3/2)) * J183</f>
        <v>6.4267128005255253E-5</v>
      </c>
      <c r="R183">
        <f>3.97 * (SQRT(1.65)) * (SQRT(9.81)) * ((P183-N183)^(3/2)) * ((I183)^(3/2)) * J183</f>
        <v>8.7674180206651457E-3</v>
      </c>
      <c r="S183">
        <f>Q183 * 31500000</f>
        <v>2024.4145321655405</v>
      </c>
      <c r="T183">
        <f>R183 * 31500000</f>
        <v>276173.66765095206</v>
      </c>
    </row>
    <row r="184" spans="1:20" ht="17" x14ac:dyDescent="0.2">
      <c r="A184" t="s">
        <v>15</v>
      </c>
      <c r="B184" s="19" t="s">
        <v>45</v>
      </c>
      <c r="C184" s="13" t="s">
        <v>50</v>
      </c>
      <c r="D184" s="3">
        <v>1.9</v>
      </c>
      <c r="E184">
        <f>D184*31500000</f>
        <v>59850000</v>
      </c>
      <c r="F184" s="6">
        <v>16.899999999999999</v>
      </c>
      <c r="G184">
        <f>F184*1000000</f>
        <v>16900000</v>
      </c>
      <c r="H184">
        <f>I184 * 1000</f>
        <v>24</v>
      </c>
      <c r="I184">
        <v>2.4E-2</v>
      </c>
      <c r="J184" s="7">
        <v>5</v>
      </c>
      <c r="K184" s="7">
        <v>0.31</v>
      </c>
      <c r="L184">
        <v>6.1000000000000004E-3</v>
      </c>
      <c r="M184">
        <v>4.9500000000000002E-2</v>
      </c>
      <c r="N184">
        <f>0.15 * L184^(0.25)</f>
        <v>4.1920235890068623E-2</v>
      </c>
      <c r="O184">
        <f>1000*9.81*K184*L184</f>
        <v>18.550710000000002</v>
      </c>
      <c r="P184">
        <f>O184/(1650*9.81*I184)</f>
        <v>4.7752525252525262E-2</v>
      </c>
      <c r="Q184" t="e">
        <f>3.97 * (SQRT(1.65)) * (SQRT(9.81)) * ((P184-M184)^(3/2)) * ((I184)^(3/2)) * J184</f>
        <v>#NUM!</v>
      </c>
      <c r="R184">
        <f>3.97 * (SQRT(1.65)) * (SQRT(9.81)) * ((P184-N184)^(3/2)) * ((I184)^(3/2)) * J184</f>
        <v>1.322551047359749E-4</v>
      </c>
      <c r="S184" t="e">
        <f>Q184 * 31500000</f>
        <v>#NUM!</v>
      </c>
      <c r="T184">
        <f>R184 * 31500000</f>
        <v>4166.0357991832088</v>
      </c>
    </row>
    <row r="185" spans="1:20" ht="17" x14ac:dyDescent="0.2">
      <c r="A185" t="s">
        <v>15</v>
      </c>
      <c r="B185" s="19" t="s">
        <v>45</v>
      </c>
      <c r="C185" s="13" t="s">
        <v>64</v>
      </c>
      <c r="D185" s="3">
        <v>85.2</v>
      </c>
      <c r="E185">
        <f>D185*31500000</f>
        <v>2683800000</v>
      </c>
      <c r="F185" s="6">
        <v>3706</v>
      </c>
      <c r="G185">
        <f>F185*1000000</f>
        <v>3706000000</v>
      </c>
      <c r="H185">
        <f>I185 * 1000</f>
        <v>24</v>
      </c>
      <c r="I185">
        <v>2.4E-2</v>
      </c>
      <c r="J185" s="7">
        <v>47</v>
      </c>
      <c r="K185" s="7">
        <v>0.97</v>
      </c>
      <c r="L185">
        <v>1.4E-3</v>
      </c>
      <c r="M185">
        <v>4.9500000000000002E-2</v>
      </c>
      <c r="N185">
        <f>0.15 * L185^(0.25)</f>
        <v>2.9015046304015038E-2</v>
      </c>
      <c r="O185">
        <f>1000*9.81*K185*L185</f>
        <v>13.321979999999998</v>
      </c>
      <c r="P185">
        <f>O185/(1650*9.81*I185)</f>
        <v>3.4292929292929292E-2</v>
      </c>
      <c r="Q185" t="e">
        <f>3.97 * (SQRT(1.65)) * (SQRT(9.81)) * ((P185-M185)^(3/2)) * ((I185)^(3/2)) * J185</f>
        <v>#NUM!</v>
      </c>
      <c r="R185">
        <f>3.97 * (SQRT(1.65)) * (SQRT(9.81)) * ((P185-N185)^(3/2)) * ((I185)^(3/2)) * J185</f>
        <v>1.0702157536607282E-3</v>
      </c>
      <c r="S185" t="e">
        <f>Q185 * 31500000</f>
        <v>#NUM!</v>
      </c>
      <c r="T185">
        <f>R185 * 31500000</f>
        <v>33711.796240312942</v>
      </c>
    </row>
    <row r="186" spans="1:20" ht="17" x14ac:dyDescent="0.2">
      <c r="A186" t="s">
        <v>15</v>
      </c>
      <c r="B186" s="18" t="s">
        <v>198</v>
      </c>
      <c r="C186" s="13" t="s">
        <v>201</v>
      </c>
      <c r="D186" s="3">
        <v>1.5092879233536001</v>
      </c>
      <c r="E186">
        <f>D186*31500000</f>
        <v>47542569.585638404</v>
      </c>
      <c r="F186" s="6">
        <v>16.2910371</v>
      </c>
      <c r="G186">
        <f>F186*1000000</f>
        <v>16291037.1</v>
      </c>
      <c r="H186">
        <f>I186 * 1000</f>
        <v>24</v>
      </c>
      <c r="I186">
        <v>2.4E-2</v>
      </c>
      <c r="J186" s="3">
        <v>2.4384000000000001</v>
      </c>
      <c r="K186" s="3">
        <v>0.27432000000000001</v>
      </c>
      <c r="L186">
        <v>3.6900000000000002E-2</v>
      </c>
      <c r="M186">
        <v>4.9500000000000002E-2</v>
      </c>
      <c r="N186">
        <f>0.15 * L186^(0.25)</f>
        <v>6.5742747586841635E-2</v>
      </c>
      <c r="O186">
        <f>1000*9.81*K186*L186</f>
        <v>99.300822480000008</v>
      </c>
      <c r="P186">
        <f>O186/(1650*9.81*I186)</f>
        <v>0.25561636363636364</v>
      </c>
      <c r="Q186">
        <f>3.97 * (SQRT(1.65)) * (SQRT(9.81)) * ((P186-M186)^(3/2)) * ((I186)^(3/2)) * J186</f>
        <v>1.3550568084574683E-2</v>
      </c>
      <c r="R186">
        <f>3.97 * (SQRT(1.65)) * (SQRT(9.81)) * ((P186-N186)^(3/2)) * ((I186)^(3/2)) * J186</f>
        <v>1.198079747573175E-2</v>
      </c>
      <c r="S186">
        <f>Q186 * 31500000</f>
        <v>426842.89466410252</v>
      </c>
      <c r="T186">
        <f>R186 * 31500000</f>
        <v>377395.12048555014</v>
      </c>
    </row>
    <row r="187" spans="1:20" ht="34" x14ac:dyDescent="0.2">
      <c r="A187" t="s">
        <v>15</v>
      </c>
      <c r="B187" s="18" t="s">
        <v>372</v>
      </c>
      <c r="C187" s="13" t="s">
        <v>378</v>
      </c>
      <c r="D187" s="3">
        <v>5.8</v>
      </c>
      <c r="E187">
        <f>D187*31500000</f>
        <v>182700000</v>
      </c>
      <c r="F187" s="5">
        <v>19.735723799999999</v>
      </c>
      <c r="G187">
        <f>F187*1000000</f>
        <v>19735723.799999997</v>
      </c>
      <c r="H187">
        <f>I187 * 1000</f>
        <v>24.1</v>
      </c>
      <c r="I187">
        <v>2.41E-2</v>
      </c>
      <c r="J187" s="3">
        <v>8.66</v>
      </c>
      <c r="K187" s="3">
        <v>0.61</v>
      </c>
      <c r="L187">
        <v>2E-3</v>
      </c>
      <c r="M187">
        <v>4.9500000000000002E-2</v>
      </c>
      <c r="N187">
        <f>0.15 * L187^(0.25)</f>
        <v>3.1721137903216928E-2</v>
      </c>
      <c r="O187">
        <f>1000*9.81*K187*L187</f>
        <v>11.9682</v>
      </c>
      <c r="P187">
        <f>O187/(1650*9.81*I187)</f>
        <v>3.0680246447881303E-2</v>
      </c>
      <c r="Q187" t="e">
        <f>3.97 * (SQRT(1.65)) * (SQRT(9.81)) * ((P187-M187)^(3/2)) * ((I187)^(3/2)) * J187</f>
        <v>#NUM!</v>
      </c>
      <c r="R187" t="e">
        <f>3.97 * (SQRT(1.65)) * (SQRT(9.81)) * ((P187-N187)^(3/2)) * ((I187)^(3/2)) * J187</f>
        <v>#NUM!</v>
      </c>
      <c r="S187" t="e">
        <f>Q187 * 31500000</f>
        <v>#NUM!</v>
      </c>
      <c r="T187" t="e">
        <f>R187 * 31500000</f>
        <v>#NUM!</v>
      </c>
    </row>
    <row r="188" spans="1:20" ht="17" x14ac:dyDescent="0.2">
      <c r="A188" t="s">
        <v>15</v>
      </c>
      <c r="B188" s="18" t="s">
        <v>102</v>
      </c>
      <c r="C188" s="14" t="s">
        <v>128</v>
      </c>
      <c r="D188" s="3">
        <v>31.54</v>
      </c>
      <c r="E188">
        <f>D188*31500000</f>
        <v>993510000</v>
      </c>
      <c r="F188" s="6">
        <v>182.335296</v>
      </c>
      <c r="G188">
        <f>F188*1000000</f>
        <v>182335296</v>
      </c>
      <c r="H188">
        <f>I188 * 1000</f>
        <v>24.2</v>
      </c>
      <c r="I188">
        <v>2.4199999999999999E-2</v>
      </c>
      <c r="J188" s="3">
        <v>33.83</v>
      </c>
      <c r="K188" s="3">
        <v>0.9</v>
      </c>
      <c r="L188">
        <v>1E-3</v>
      </c>
      <c r="M188">
        <v>4.9500000000000002E-2</v>
      </c>
      <c r="N188">
        <f>0.15 * L188^(0.25)</f>
        <v>2.6674191150583844E-2</v>
      </c>
      <c r="O188">
        <f>1000*9.81*K188*L188</f>
        <v>8.8290000000000006</v>
      </c>
      <c r="P188">
        <f>O188/(1650*9.81*I188)</f>
        <v>2.2539444027047335E-2</v>
      </c>
      <c r="Q188" t="e">
        <f>3.97 * (SQRT(1.65)) * (SQRT(9.81)) * ((P188-M188)^(3/2)) * ((I188)^(3/2)) * J188</f>
        <v>#NUM!</v>
      </c>
      <c r="R188" t="e">
        <f>3.97 * (SQRT(1.65)) * (SQRT(9.81)) * ((P188-N188)^(3/2)) * ((I188)^(3/2)) * J188</f>
        <v>#NUM!</v>
      </c>
      <c r="S188" t="e">
        <f>Q188 * 31500000</f>
        <v>#NUM!</v>
      </c>
      <c r="T188" t="e">
        <f>R188 * 31500000</f>
        <v>#NUM!</v>
      </c>
    </row>
    <row r="189" spans="1:20" ht="34" x14ac:dyDescent="0.2">
      <c r="A189" t="s">
        <v>15</v>
      </c>
      <c r="B189" s="18" t="s">
        <v>161</v>
      </c>
      <c r="C189" s="13" t="s">
        <v>164</v>
      </c>
      <c r="D189" s="3">
        <v>46.5</v>
      </c>
      <c r="E189">
        <f>D189*31500000</f>
        <v>1464750000</v>
      </c>
      <c r="F189" s="6">
        <v>142.44944999999998</v>
      </c>
      <c r="G189">
        <f>F189*1000000</f>
        <v>142449449.99999997</v>
      </c>
      <c r="H189">
        <f>I189 * 1000</f>
        <v>24.299999999999997</v>
      </c>
      <c r="I189">
        <v>2.4299999999999999E-2</v>
      </c>
      <c r="J189" s="3">
        <v>29.6</v>
      </c>
      <c r="K189" s="3">
        <v>0.8</v>
      </c>
      <c r="L189">
        <v>4.0000000000000001E-3</v>
      </c>
      <c r="M189">
        <v>4.9500000000000002E-2</v>
      </c>
      <c r="N189">
        <f>0.15 * L189^(0.25)</f>
        <v>3.7723002890488071E-2</v>
      </c>
      <c r="O189">
        <f>1000*9.81*K189*L189</f>
        <v>31.391999999999999</v>
      </c>
      <c r="P189">
        <f>O189/(1650*9.81*I189)</f>
        <v>7.9810450180820544E-2</v>
      </c>
      <c r="Q189">
        <f>3.97 * (SQRT(1.65)) * (SQRT(9.81)) * ((P189-M189)^(3/2)) * ((I189)^(3/2)) * J189</f>
        <v>9.4505412934470893E-3</v>
      </c>
      <c r="R189">
        <f>3.97 * (SQRT(1.65)) * (SQRT(9.81)) * ((P189-N189)^(3/2)) * ((I189)^(3/2)) * J189</f>
        <v>1.5463114874920175E-2</v>
      </c>
      <c r="S189">
        <f>Q189 * 31500000</f>
        <v>297692.0507435833</v>
      </c>
      <c r="T189">
        <f>R189 * 31500000</f>
        <v>487088.11855998548</v>
      </c>
    </row>
    <row r="190" spans="1:20" ht="17" x14ac:dyDescent="0.2">
      <c r="A190" t="s">
        <v>15</v>
      </c>
      <c r="B190" s="18" t="s">
        <v>102</v>
      </c>
      <c r="C190" s="14" t="s">
        <v>135</v>
      </c>
      <c r="D190" s="3">
        <v>17.103375341568</v>
      </c>
      <c r="E190">
        <f>D190*31500000</f>
        <v>538756323.25939202</v>
      </c>
      <c r="F190" s="6">
        <v>209.27119199999999</v>
      </c>
      <c r="G190">
        <f>F190*1000000</f>
        <v>209271191.99999997</v>
      </c>
      <c r="H190">
        <f>I190 * 1000</f>
        <v>24.4</v>
      </c>
      <c r="I190">
        <v>2.4399999999999998E-2</v>
      </c>
      <c r="J190" s="3">
        <f>63.7*0.3048</f>
        <v>19.415760000000002</v>
      </c>
      <c r="K190" s="3">
        <v>1.1033759999999999</v>
      </c>
      <c r="L190">
        <v>1E-3</v>
      </c>
      <c r="M190">
        <v>4.9500000000000002E-2</v>
      </c>
      <c r="N190">
        <f>0.15 * L190^(0.25)</f>
        <v>2.6674191150583844E-2</v>
      </c>
      <c r="O190">
        <f>1000*9.81*K190*L190</f>
        <v>10.824118559999999</v>
      </c>
      <c r="P190">
        <f>O190/(1650*9.81*I190)</f>
        <v>2.7406259314456036E-2</v>
      </c>
      <c r="Q190" t="e">
        <f>3.97 * (SQRT(1.65)) * (SQRT(9.81)) * ((P190-M190)^(3/2)) * ((I190)^(3/2)) * J190</f>
        <v>#NUM!</v>
      </c>
      <c r="R190">
        <f>3.97 * (SQRT(1.65)) * (SQRT(9.81)) * ((P190-N190)^(3/2)) * ((I190)^(3/2)) * J190</f>
        <v>2.3411724136196122E-5</v>
      </c>
      <c r="S190" t="e">
        <f>Q190 * 31500000</f>
        <v>#NUM!</v>
      </c>
      <c r="T190">
        <f>R190 * 31500000</f>
        <v>737.46931029017787</v>
      </c>
    </row>
    <row r="191" spans="1:20" ht="17" x14ac:dyDescent="0.2">
      <c r="A191" t="s">
        <v>15</v>
      </c>
      <c r="B191" s="18" t="s">
        <v>198</v>
      </c>
      <c r="C191" s="13" t="s">
        <v>212</v>
      </c>
      <c r="D191" s="3">
        <v>2.25</v>
      </c>
      <c r="E191">
        <f>D191*31500000</f>
        <v>70875000</v>
      </c>
      <c r="F191" s="6">
        <v>14.244945</v>
      </c>
      <c r="G191">
        <f>F191*1000000</f>
        <v>14244945</v>
      </c>
      <c r="H191">
        <f>I191 * 1000</f>
        <v>24.5</v>
      </c>
      <c r="I191">
        <v>2.4500000000000001E-2</v>
      </c>
      <c r="J191" s="3">
        <v>3</v>
      </c>
      <c r="K191" s="3">
        <v>0.4</v>
      </c>
      <c r="L191">
        <v>6.25E-2</v>
      </c>
      <c r="M191">
        <v>4.9500000000000002E-2</v>
      </c>
      <c r="N191">
        <f>0.15 * L191^(0.25)</f>
        <v>7.4999999999999997E-2</v>
      </c>
      <c r="O191">
        <f>1000*9.81*K191*L191</f>
        <v>245.25</v>
      </c>
      <c r="P191">
        <f>O191/(1650*9.81*I191)</f>
        <v>0.6184291898577613</v>
      </c>
      <c r="Q191">
        <f>3.97 * (SQRT(1.65)) * (SQRT(9.81)) * ((P191-M191)^(3/2)) * ((I191)^(3/2)) * J191</f>
        <v>7.8854174324410692E-2</v>
      </c>
      <c r="R191">
        <f>3.97 * (SQRT(1.65)) * (SQRT(9.81)) * ((P191-N191)^(3/2)) * ((I191)^(3/2)) * J191</f>
        <v>7.3612540717864827E-2</v>
      </c>
      <c r="S191">
        <f>Q191 * 31500000</f>
        <v>2483906.4912189366</v>
      </c>
      <c r="T191">
        <f>R191 * 31500000</f>
        <v>2318795.0326127419</v>
      </c>
    </row>
    <row r="192" spans="1:20" ht="34" x14ac:dyDescent="0.2">
      <c r="A192" t="s">
        <v>15</v>
      </c>
      <c r="B192" s="18" t="s">
        <v>233</v>
      </c>
      <c r="C192" s="13" t="s">
        <v>240</v>
      </c>
      <c r="D192" s="3">
        <v>1.8689118750720002</v>
      </c>
      <c r="E192">
        <f>D192*31500000</f>
        <v>58870724.064768009</v>
      </c>
      <c r="F192" s="6">
        <v>8.8318659000000004</v>
      </c>
      <c r="G192">
        <f>F192*1000000</f>
        <v>8831865.9000000004</v>
      </c>
      <c r="H192">
        <f>I192 * 1000</f>
        <v>24.7</v>
      </c>
      <c r="I192">
        <v>2.47E-2</v>
      </c>
      <c r="J192" s="3">
        <v>3.9319200000000003</v>
      </c>
      <c r="K192" s="3">
        <v>0.49</v>
      </c>
      <c r="L192">
        <v>4.0000000000000001E-3</v>
      </c>
      <c r="M192">
        <v>4.9500000000000002E-2</v>
      </c>
      <c r="N192">
        <f>0.15 * L192^(0.25)</f>
        <v>3.7723002890488071E-2</v>
      </c>
      <c r="O192">
        <f>1000*9.81*K192*L192</f>
        <v>19.227599999999999</v>
      </c>
      <c r="P192">
        <f>O192/(1650*9.81*I192)</f>
        <v>4.8092258618574406E-2</v>
      </c>
      <c r="Q192" t="e">
        <f>3.97 * (SQRT(1.65)) * (SQRT(9.81)) * ((P192-M192)^(3/2)) * ((I192)^(3/2)) * J192</f>
        <v>#NUM!</v>
      </c>
      <c r="R192">
        <f>3.97 * (SQRT(1.65)) * (SQRT(9.81)) * ((P192-N192)^(3/2)) * ((I192)^(3/2)) * J192</f>
        <v>2.5741773418036306E-4</v>
      </c>
      <c r="S192" t="e">
        <f>Q192 * 31500000</f>
        <v>#NUM!</v>
      </c>
      <c r="T192">
        <f>R192 * 31500000</f>
        <v>8108.6586266814365</v>
      </c>
    </row>
    <row r="193" spans="1:20" ht="17" x14ac:dyDescent="0.2">
      <c r="A193" t="s">
        <v>15</v>
      </c>
      <c r="B193" s="18" t="s">
        <v>456</v>
      </c>
      <c r="C193" s="13" t="s">
        <v>473</v>
      </c>
      <c r="D193" s="3">
        <v>6.4279241763839998</v>
      </c>
      <c r="E193">
        <f>D193*31500000</f>
        <v>202479611.55609599</v>
      </c>
      <c r="F193" s="6">
        <v>24.553105199999997</v>
      </c>
      <c r="G193">
        <f>F193*1000000</f>
        <v>24553105.199999999</v>
      </c>
      <c r="H193">
        <f>I193 * 1000</f>
        <v>24.891999999999999</v>
      </c>
      <c r="I193">
        <v>2.4892000000000001E-2</v>
      </c>
      <c r="J193" s="3">
        <v>11.75004</v>
      </c>
      <c r="K193" s="3">
        <v>0.64007999999999998</v>
      </c>
      <c r="L193">
        <v>2E-3</v>
      </c>
      <c r="M193">
        <v>4.9500000000000002E-2</v>
      </c>
      <c r="N193">
        <f>0.15 * L193^(0.25)</f>
        <v>3.1721137903216928E-2</v>
      </c>
      <c r="O193">
        <f>1000*9.81*K193*L193</f>
        <v>12.558369600000001</v>
      </c>
      <c r="P193">
        <f>O193/(1650*9.81*I193)</f>
        <v>3.1168831168831172E-2</v>
      </c>
      <c r="Q193" t="e">
        <f>3.97 * (SQRT(1.65)) * (SQRT(9.81)) * ((P193-M193)^(3/2)) * ((I193)^(3/2)) * J193</f>
        <v>#NUM!</v>
      </c>
      <c r="R193" t="e">
        <f>3.97 * (SQRT(1.65)) * (SQRT(9.81)) * ((P193-N193)^(3/2)) * ((I193)^(3/2)) * J193</f>
        <v>#NUM!</v>
      </c>
      <c r="S193" t="e">
        <f>Q193 * 31500000</f>
        <v>#NUM!</v>
      </c>
      <c r="T193" t="e">
        <f>R193 * 31500000</f>
        <v>#NUM!</v>
      </c>
    </row>
    <row r="194" spans="1:20" ht="17" x14ac:dyDescent="0.2">
      <c r="A194" t="s">
        <v>15</v>
      </c>
      <c r="B194" s="18" t="s">
        <v>74</v>
      </c>
      <c r="C194" s="14" t="s">
        <v>75</v>
      </c>
      <c r="D194" s="3">
        <v>7.1</v>
      </c>
      <c r="E194">
        <f>D194*31500000</f>
        <v>223650000</v>
      </c>
      <c r="F194" s="6">
        <v>888.36656999999991</v>
      </c>
      <c r="G194">
        <f>F194*1000000</f>
        <v>888366569.99999988</v>
      </c>
      <c r="H194">
        <f>I194 * 1000</f>
        <v>25</v>
      </c>
      <c r="I194">
        <v>2.5000000000000001E-2</v>
      </c>
      <c r="J194" s="3">
        <v>7.8</v>
      </c>
      <c r="K194" s="3">
        <v>0.57999999999999996</v>
      </c>
      <c r="L194">
        <v>4.0000000000000001E-3</v>
      </c>
      <c r="M194">
        <v>4.9500000000000002E-2</v>
      </c>
      <c r="N194">
        <f>0.15 * L194^(0.25)</f>
        <v>3.7723002890488071E-2</v>
      </c>
      <c r="O194">
        <f>1000*9.81*K194*L194</f>
        <v>22.759199999999996</v>
      </c>
      <c r="P194">
        <f>O194/(1650*9.81*I194)</f>
        <v>5.6242424242424233E-2</v>
      </c>
      <c r="Q194">
        <f>3.97 * (SQRT(1.65)) * (SQRT(9.81)) * ((P194-M194)^(3/2)) * ((I194)^(3/2)) * J194</f>
        <v>2.7264385352875157E-4</v>
      </c>
      <c r="R194">
        <f>3.97 * (SQRT(1.65)) * (SQRT(9.81)) * ((P194-N194)^(3/2)) * ((I194)^(3/2)) * J194</f>
        <v>1.2411169804433168E-3</v>
      </c>
      <c r="S194">
        <f>Q194 * 31500000</f>
        <v>8588.2813861556751</v>
      </c>
      <c r="T194">
        <f>R194 * 31500000</f>
        <v>39095.184883964481</v>
      </c>
    </row>
    <row r="195" spans="1:20" ht="17" x14ac:dyDescent="0.2">
      <c r="A195" t="s">
        <v>15</v>
      </c>
      <c r="B195" s="18" t="s">
        <v>532</v>
      </c>
      <c r="C195" s="13" t="s">
        <v>543</v>
      </c>
      <c r="D195" s="3">
        <v>24.324171222528005</v>
      </c>
      <c r="E195">
        <f>D195*31500000</f>
        <v>766211393.50963211</v>
      </c>
      <c r="F195" s="6">
        <v>758.8670699999999</v>
      </c>
      <c r="G195">
        <f>F195*1000000</f>
        <v>758867069.99999988</v>
      </c>
      <c r="H195">
        <f>I195 * 1000</f>
        <v>25</v>
      </c>
      <c r="I195">
        <v>2.5000000000000001E-2</v>
      </c>
      <c r="J195" s="3">
        <v>28.315920000000002</v>
      </c>
      <c r="K195" s="3">
        <v>0.73</v>
      </c>
      <c r="L195">
        <v>2.0999999999999999E-3</v>
      </c>
      <c r="M195">
        <v>4.9500000000000002E-2</v>
      </c>
      <c r="N195">
        <f>0.15 * L195^(0.25)</f>
        <v>3.211042714392108E-2</v>
      </c>
      <c r="O195">
        <f>1000*9.81*K195*L195</f>
        <v>15.038729999999999</v>
      </c>
      <c r="P195">
        <f>O195/(1650*9.81*I195)</f>
        <v>3.7163636363636357E-2</v>
      </c>
      <c r="Q195" t="e">
        <f>3.97 * (SQRT(1.65)) * (SQRT(9.81)) * ((P195-M195)^(3/2)) * ((I195)^(3/2)) * J195</f>
        <v>#NUM!</v>
      </c>
      <c r="R195">
        <f>3.97 * (SQRT(1.65)) * (SQRT(9.81)) * ((P195-N195)^(3/2)) * ((I195)^(3/2)) * J195</f>
        <v>6.4218268556587147E-4</v>
      </c>
      <c r="S195" t="e">
        <f>Q195 * 31500000</f>
        <v>#NUM!</v>
      </c>
      <c r="T195">
        <f>R195 * 31500000</f>
        <v>20228.75459532495</v>
      </c>
    </row>
    <row r="196" spans="1:20" ht="17" x14ac:dyDescent="0.2">
      <c r="A196" t="s">
        <v>15</v>
      </c>
      <c r="B196" s="18" t="s">
        <v>267</v>
      </c>
      <c r="C196" s="13" t="s">
        <v>289</v>
      </c>
      <c r="D196" s="3">
        <v>19.3</v>
      </c>
      <c r="E196">
        <f>D196*31500000</f>
        <v>607950000</v>
      </c>
      <c r="F196" s="6">
        <v>114.73655699999998</v>
      </c>
      <c r="G196">
        <f>F196*1000000</f>
        <v>114736556.99999997</v>
      </c>
      <c r="H196">
        <f>I196 * 1000</f>
        <v>25.6</v>
      </c>
      <c r="I196">
        <v>2.5600000000000001E-2</v>
      </c>
      <c r="J196" s="3">
        <v>17.2</v>
      </c>
      <c r="K196" s="3">
        <v>1.1000000000000001</v>
      </c>
      <c r="L196">
        <v>1.6999999999999999E-3</v>
      </c>
      <c r="M196">
        <v>4.9500000000000002E-2</v>
      </c>
      <c r="N196">
        <f>0.15 * L196^(0.25)</f>
        <v>3.0458147773033958E-2</v>
      </c>
      <c r="O196">
        <f>1000*9.81*K196*L196</f>
        <v>18.3447</v>
      </c>
      <c r="P196">
        <f>O196/(1650*9.81*I196)</f>
        <v>4.4270833333333329E-2</v>
      </c>
      <c r="Q196" t="e">
        <f>3.97 * (SQRT(1.65)) * (SQRT(9.81)) * ((P196-M196)^(3/2)) * ((I196)^(3/2)) * J196</f>
        <v>#NUM!</v>
      </c>
      <c r="R196">
        <f>3.97 * (SQRT(1.65)) * (SQRT(9.81)) * ((P196-N196)^(3/2)) * ((I196)^(3/2)) * J196</f>
        <v>1.8267224472727351E-3</v>
      </c>
      <c r="S196" t="e">
        <f>Q196 * 31500000</f>
        <v>#NUM!</v>
      </c>
      <c r="T196">
        <f>R196 * 31500000</f>
        <v>57541.757089091159</v>
      </c>
    </row>
    <row r="197" spans="1:20" ht="34" x14ac:dyDescent="0.2">
      <c r="A197" t="s">
        <v>15</v>
      </c>
      <c r="B197" s="18" t="s">
        <v>456</v>
      </c>
      <c r="C197" s="13" t="s">
        <v>459</v>
      </c>
      <c r="D197" s="3">
        <v>4.2475269888000007</v>
      </c>
      <c r="E197">
        <f>D197*31500000</f>
        <v>133797100.14720002</v>
      </c>
      <c r="F197" s="6">
        <v>4.2993833999999991</v>
      </c>
      <c r="G197">
        <f>F197*1000000</f>
        <v>4299383.3999999994</v>
      </c>
      <c r="H197">
        <f>I197 * 1000</f>
        <v>25.908000000000001</v>
      </c>
      <c r="I197">
        <v>2.5908E-2</v>
      </c>
      <c r="J197" s="3">
        <v>10.165080000000001</v>
      </c>
      <c r="K197" s="3">
        <v>0.27</v>
      </c>
      <c r="L197">
        <v>2.3E-2</v>
      </c>
      <c r="M197">
        <v>4.9500000000000002E-2</v>
      </c>
      <c r="N197">
        <f>0.15 * L197^(0.25)</f>
        <v>5.841484357441349E-2</v>
      </c>
      <c r="O197">
        <f>1000*9.81*K197*L197</f>
        <v>60.920100000000005</v>
      </c>
      <c r="P197">
        <f>O197/(1650*9.81*I197)</f>
        <v>0.14526927449576826</v>
      </c>
      <c r="Q197">
        <f>3.97 * (SQRT(1.65)) * (SQRT(9.81)) * ((P197-M197)^(3/2)) * ((I197)^(3/2)) * J197</f>
        <v>2.0066328245894667E-2</v>
      </c>
      <c r="R197">
        <f>3.97 * (SQRT(1.65)) * (SQRT(9.81)) * ((P197-N197)^(3/2)) * ((I197)^(3/2)) * J197</f>
        <v>1.7330719160407949E-2</v>
      </c>
      <c r="S197">
        <f>Q197 * 31500000</f>
        <v>632089.33974568197</v>
      </c>
      <c r="T197">
        <f>R197 * 31500000</f>
        <v>545917.65355285036</v>
      </c>
    </row>
    <row r="198" spans="1:20" ht="17" x14ac:dyDescent="0.2">
      <c r="A198" t="s">
        <v>15</v>
      </c>
      <c r="B198" s="18" t="s">
        <v>532</v>
      </c>
      <c r="C198" s="13" t="s">
        <v>544</v>
      </c>
      <c r="D198" s="3">
        <v>11.128520710656002</v>
      </c>
      <c r="E198">
        <f>D198*31500000</f>
        <v>350548402.38566405</v>
      </c>
      <c r="F198" s="6">
        <v>360.00860999999998</v>
      </c>
      <c r="G198">
        <f>F198*1000000</f>
        <v>360008610</v>
      </c>
      <c r="H198">
        <f>I198 * 1000</f>
        <v>26</v>
      </c>
      <c r="I198">
        <v>2.5999999999999999E-2</v>
      </c>
      <c r="J198" s="3">
        <v>13.106400000000001</v>
      </c>
      <c r="K198" s="3">
        <v>0.78</v>
      </c>
      <c r="L198">
        <v>3.1800000000000001E-3</v>
      </c>
      <c r="M198">
        <v>4.9500000000000002E-2</v>
      </c>
      <c r="N198">
        <f>0.15 * L198^(0.25)</f>
        <v>3.5620338237984932E-2</v>
      </c>
      <c r="O198">
        <f>1000*9.81*K198*L198</f>
        <v>24.332724000000002</v>
      </c>
      <c r="P198">
        <f>O198/(1650*9.81*I198)</f>
        <v>5.7818181818181824E-2</v>
      </c>
      <c r="Q198">
        <f>3.97 * (SQRT(1.65)) * (SQRT(9.81)) * ((P198-M198)^(3/2)) * ((I198)^(3/2)) * J198</f>
        <v>6.6581417376898827E-4</v>
      </c>
      <c r="R198">
        <f>3.97 * (SQRT(1.65)) * (SQRT(9.81)) * ((P198-N198)^(3/2)) * ((I198)^(3/2)) * J198</f>
        <v>2.9025292360008682E-3</v>
      </c>
      <c r="S198">
        <f>Q198 * 31500000</f>
        <v>20973.146473723129</v>
      </c>
      <c r="T198">
        <f>R198 * 31500000</f>
        <v>91429.670934027352</v>
      </c>
    </row>
    <row r="199" spans="1:20" ht="17" x14ac:dyDescent="0.2">
      <c r="A199" t="s">
        <v>15</v>
      </c>
      <c r="B199" s="18" t="s">
        <v>609</v>
      </c>
      <c r="C199" s="13" t="s">
        <v>611</v>
      </c>
      <c r="D199" s="3">
        <v>6.2</v>
      </c>
      <c r="E199">
        <f>D199*31500000</f>
        <v>195300000</v>
      </c>
      <c r="F199" s="6">
        <v>123.283524</v>
      </c>
      <c r="G199">
        <f>F199*1000000</f>
        <v>123283524</v>
      </c>
      <c r="H199">
        <f>I199 * 1000</f>
        <v>26</v>
      </c>
      <c r="I199">
        <v>2.5999999999999999E-2</v>
      </c>
      <c r="J199" s="3">
        <v>8.6999999999999993</v>
      </c>
      <c r="K199" s="3">
        <v>0.53</v>
      </c>
      <c r="L199">
        <v>4.8999999999999998E-3</v>
      </c>
      <c r="M199">
        <v>4.9500000000000002E-2</v>
      </c>
      <c r="N199">
        <f>0.15 * L199^(0.25)</f>
        <v>3.968626966596886E-2</v>
      </c>
      <c r="O199">
        <f>1000*9.81*K199*L199</f>
        <v>25.476569999999999</v>
      </c>
      <c r="P199">
        <f>O199/(1650*9.81*I199)</f>
        <v>6.0536130536130536E-2</v>
      </c>
      <c r="Q199">
        <f>3.97 * (SQRT(1.65)) * (SQRT(9.81)) * ((P199-M199)^(3/2)) * ((I199)^(3/2)) * J199</f>
        <v>6.7541624217832153E-4</v>
      </c>
      <c r="R199">
        <f>3.97 * (SQRT(1.65)) * (SQRT(9.81)) * ((P199-N199)^(3/2)) * ((I199)^(3/2)) * J199</f>
        <v>1.7538845366043916E-3</v>
      </c>
      <c r="S199">
        <f>Q199 * 31500000</f>
        <v>21275.611628617127</v>
      </c>
      <c r="T199">
        <f>R199 * 31500000</f>
        <v>55247.362903038338</v>
      </c>
    </row>
    <row r="200" spans="1:20" ht="17" x14ac:dyDescent="0.2">
      <c r="A200" t="s">
        <v>15</v>
      </c>
      <c r="B200" s="18" t="s">
        <v>384</v>
      </c>
      <c r="C200" s="13" t="s">
        <v>394</v>
      </c>
      <c r="D200" s="3">
        <v>55.5</v>
      </c>
      <c r="E200">
        <f>D200*31500000</f>
        <v>1748250000</v>
      </c>
      <c r="F200" s="6">
        <v>90.131651999999988</v>
      </c>
      <c r="G200">
        <f>F200*1000000</f>
        <v>90131651.999999985</v>
      </c>
      <c r="H200">
        <f>I200 * 1000</f>
        <v>26.419999999999998</v>
      </c>
      <c r="I200">
        <v>2.6419999999999999E-2</v>
      </c>
      <c r="J200" s="3">
        <v>20.399999999999999</v>
      </c>
      <c r="K200" s="3">
        <v>1.3</v>
      </c>
      <c r="L200">
        <v>5.1999999999999998E-3</v>
      </c>
      <c r="M200">
        <v>4.9500000000000002E-2</v>
      </c>
      <c r="N200">
        <f>0.15 * L200^(0.25)</f>
        <v>4.0280244214239751E-2</v>
      </c>
      <c r="O200">
        <f>1000*9.81*K200*L200</f>
        <v>66.315600000000003</v>
      </c>
      <c r="P200">
        <f>O200/(1650*9.81*I200)</f>
        <v>0.15507076824260776</v>
      </c>
      <c r="Q200">
        <f>3.97 * (SQRT(1.65)) * (SQRT(9.81)) * ((P200-M200)^(3/2)) * ((I200)^(3/2)) * J200</f>
        <v>4.7996756829441885E-2</v>
      </c>
      <c r="R200">
        <f>3.97 * (SQRT(1.65)) * (SQRT(9.81)) * ((P200-N200)^(3/2)) * ((I200)^(3/2)) * J200</f>
        <v>5.441961032010461E-2</v>
      </c>
      <c r="S200">
        <f>Q200 * 31500000</f>
        <v>1511897.8401274194</v>
      </c>
      <c r="T200">
        <f>R200 * 31500000</f>
        <v>1714217.7250832953</v>
      </c>
    </row>
    <row r="201" spans="1:20" ht="17" x14ac:dyDescent="0.2">
      <c r="A201" t="s">
        <v>15</v>
      </c>
      <c r="B201" s="18" t="s">
        <v>102</v>
      </c>
      <c r="C201" s="14" t="s">
        <v>148</v>
      </c>
      <c r="D201" s="3">
        <v>67.7</v>
      </c>
      <c r="E201">
        <f>D201*31500000</f>
        <v>2132550000</v>
      </c>
      <c r="F201" s="6">
        <v>344.46866999999997</v>
      </c>
      <c r="G201">
        <f>F201*1000000</f>
        <v>344468670</v>
      </c>
      <c r="H201">
        <f>I201 * 1000</f>
        <v>26.9</v>
      </c>
      <c r="I201">
        <v>2.69E-2</v>
      </c>
      <c r="J201" s="3">
        <v>34.4</v>
      </c>
      <c r="K201" s="3">
        <v>1.55</v>
      </c>
      <c r="L201">
        <v>1E-3</v>
      </c>
      <c r="M201">
        <v>4.9500000000000002E-2</v>
      </c>
      <c r="N201">
        <f>0.15 * L201^(0.25)</f>
        <v>2.6674191150583844E-2</v>
      </c>
      <c r="O201">
        <f>1000*9.81*K201*L201</f>
        <v>15.205500000000001</v>
      </c>
      <c r="P201">
        <f>O201/(1650*9.81*I201)</f>
        <v>3.4921707784161315E-2</v>
      </c>
      <c r="Q201" t="e">
        <f>3.97 * (SQRT(1.65)) * (SQRT(9.81)) * ((P201-M201)^(3/2)) * ((I201)^(3/2)) * J201</f>
        <v>#NUM!</v>
      </c>
      <c r="R201">
        <f>3.97 * (SQRT(1.65)) * (SQRT(9.81)) * ((P201-N201)^(3/2)) * ((I201)^(3/2)) * J201</f>
        <v>1.8156772219279191E-3</v>
      </c>
      <c r="S201" t="e">
        <f>Q201 * 31500000</f>
        <v>#NUM!</v>
      </c>
      <c r="T201">
        <f>R201 * 31500000</f>
        <v>57193.832490729452</v>
      </c>
    </row>
    <row r="202" spans="1:20" ht="17" x14ac:dyDescent="0.2">
      <c r="A202" t="s">
        <v>15</v>
      </c>
      <c r="B202" s="18" t="s">
        <v>161</v>
      </c>
      <c r="C202" s="13" t="s">
        <v>166</v>
      </c>
      <c r="D202" s="3">
        <v>27.467341194239999</v>
      </c>
      <c r="E202">
        <f>D202*31500000</f>
        <v>865221247.61855996</v>
      </c>
      <c r="F202" s="6">
        <v>72.519719999999992</v>
      </c>
      <c r="G202">
        <f>F202*1000000</f>
        <v>72519719.999999985</v>
      </c>
      <c r="H202">
        <f>I202 * 1000</f>
        <v>27</v>
      </c>
      <c r="I202">
        <v>2.7E-2</v>
      </c>
      <c r="J202" s="3">
        <f>68.2*0.3048</f>
        <v>20.787360000000003</v>
      </c>
      <c r="K202" s="3">
        <v>0.84429600000000005</v>
      </c>
      <c r="L202">
        <v>4.0000000000000001E-3</v>
      </c>
      <c r="M202">
        <v>4.9500000000000002E-2</v>
      </c>
      <c r="N202">
        <f>0.15 * L202^(0.25)</f>
        <v>3.7723002890488071E-2</v>
      </c>
      <c r="O202">
        <f>1000*9.81*K202*L202</f>
        <v>33.130175040000005</v>
      </c>
      <c r="P202">
        <f>O202/(1650*9.81*I202)</f>
        <v>7.5806599326599333E-2</v>
      </c>
      <c r="Q202">
        <f>3.97 * (SQRT(1.65)) * (SQRT(9.81)) * ((P202-M202)^(3/2)) * ((I202)^(3/2)) * J202</f>
        <v>6.285054259477397E-3</v>
      </c>
      <c r="R202">
        <f>3.97 * (SQRT(1.65)) * (SQRT(9.81)) * ((P202-N202)^(3/2)) * ((I202)^(3/2)) * J202</f>
        <v>1.0947599414768451E-2</v>
      </c>
      <c r="S202">
        <f>Q202 * 31500000</f>
        <v>197979.20917353799</v>
      </c>
      <c r="T202">
        <f>R202 * 31500000</f>
        <v>344849.38156520622</v>
      </c>
    </row>
    <row r="203" spans="1:20" ht="17" x14ac:dyDescent="0.2">
      <c r="A203" t="s">
        <v>15</v>
      </c>
      <c r="B203" s="18" t="s">
        <v>198</v>
      </c>
      <c r="C203" s="13" t="s">
        <v>209</v>
      </c>
      <c r="D203" s="3">
        <v>6.29</v>
      </c>
      <c r="E203">
        <f>D203*31500000</f>
        <v>198135000</v>
      </c>
      <c r="F203" s="6">
        <v>19.735723799999999</v>
      </c>
      <c r="G203">
        <f>F203*1000000</f>
        <v>19735723.799999997</v>
      </c>
      <c r="H203">
        <f>I203 * 1000</f>
        <v>27</v>
      </c>
      <c r="I203">
        <v>2.7E-2</v>
      </c>
      <c r="J203" s="3">
        <v>9</v>
      </c>
      <c r="K203" s="3">
        <v>0.37</v>
      </c>
      <c r="L203">
        <v>5.0999999999999997E-2</v>
      </c>
      <c r="M203">
        <v>4.9500000000000002E-2</v>
      </c>
      <c r="N203">
        <f>0.15 * L203^(0.25)</f>
        <v>7.128264449209426E-2</v>
      </c>
      <c r="O203">
        <f>1000*9.81*K203*L203</f>
        <v>185.11469999999997</v>
      </c>
      <c r="P203">
        <f>O203/(1650*9.81*I203)</f>
        <v>0.42356902356902348</v>
      </c>
      <c r="Q203">
        <f>3.97 * (SQRT(1.65)) * (SQRT(9.81)) * ((P203-M203)^(3/2)) * ((I203)^(3/2)) * J203</f>
        <v>0.14590922720754723</v>
      </c>
      <c r="R203">
        <f>3.97 * (SQRT(1.65)) * (SQRT(9.81)) * ((P203-N203)^(3/2)) * ((I203)^(3/2)) * J203</f>
        <v>0.13335181034718094</v>
      </c>
      <c r="S203">
        <f>Q203 * 31500000</f>
        <v>4596140.6570377378</v>
      </c>
      <c r="T203">
        <f>R203 * 31500000</f>
        <v>4200582.0259361994</v>
      </c>
    </row>
    <row r="204" spans="1:20" ht="34" x14ac:dyDescent="0.2">
      <c r="A204" t="s">
        <v>15</v>
      </c>
      <c r="B204" s="18" t="s">
        <v>328</v>
      </c>
      <c r="C204" s="13" t="s">
        <v>366</v>
      </c>
      <c r="D204" s="3">
        <v>25.97</v>
      </c>
      <c r="E204">
        <f>D204*31500000</f>
        <v>818055000</v>
      </c>
      <c r="F204" s="6">
        <v>1054.1259299999999</v>
      </c>
      <c r="G204">
        <f>F204*1000000</f>
        <v>1054125929.9999999</v>
      </c>
      <c r="H204">
        <f>I204 * 1000</f>
        <v>27</v>
      </c>
      <c r="I204">
        <v>2.7E-2</v>
      </c>
      <c r="J204" s="3">
        <v>17.37</v>
      </c>
      <c r="K204" s="3">
        <v>0.82</v>
      </c>
      <c r="L204">
        <v>3.0000000000000001E-3</v>
      </c>
      <c r="M204">
        <v>4.9500000000000002E-2</v>
      </c>
      <c r="N204">
        <f>0.15 * L204^(0.25)</f>
        <v>3.5105209789810736E-2</v>
      </c>
      <c r="O204">
        <f>1000*9.81*K204*L204</f>
        <v>24.1326</v>
      </c>
      <c r="P204">
        <f>O204/(1650*9.81*I204)</f>
        <v>5.5218855218855216E-2</v>
      </c>
      <c r="Q204">
        <f>3.97 * (SQRT(1.65)) * (SQRT(9.81)) * ((P204-M204)^(3/2)) * ((I204)^(3/2)) * J204</f>
        <v>5.3232406515603338E-4</v>
      </c>
      <c r="R204">
        <f>3.97 * (SQRT(1.65)) * (SQRT(9.81)) * ((P204-N204)^(3/2)) * ((I204)^(3/2)) * J204</f>
        <v>3.5111439267452912E-3</v>
      </c>
      <c r="S204">
        <f>Q204 * 31500000</f>
        <v>16768.208052415051</v>
      </c>
      <c r="T204">
        <f>R204 * 31500000</f>
        <v>110601.03369247667</v>
      </c>
    </row>
    <row r="205" spans="1:20" ht="17" x14ac:dyDescent="0.2">
      <c r="A205" t="s">
        <v>15</v>
      </c>
      <c r="B205" s="18" t="s">
        <v>456</v>
      </c>
      <c r="C205" s="13" t="s">
        <v>496</v>
      </c>
      <c r="D205" s="3">
        <v>48.70000000000001</v>
      </c>
      <c r="E205">
        <f>D205*31500000</f>
        <v>1534050000.0000002</v>
      </c>
      <c r="F205" s="6">
        <v>264.17897999999997</v>
      </c>
      <c r="G205">
        <f>F205*1000000</f>
        <v>264178979.99999997</v>
      </c>
      <c r="H205">
        <f>I205 * 1000</f>
        <v>27</v>
      </c>
      <c r="I205">
        <v>2.7E-2</v>
      </c>
      <c r="J205" s="3">
        <v>24.133333333333336</v>
      </c>
      <c r="K205" s="3">
        <v>1.0666666666666667</v>
      </c>
      <c r="L205">
        <v>0.01</v>
      </c>
      <c r="M205">
        <v>4.9500000000000002E-2</v>
      </c>
      <c r="N205">
        <f>0.15 * L205^(0.25)</f>
        <v>4.7434164902525701E-2</v>
      </c>
      <c r="O205">
        <f>1000*9.81*K205*L205</f>
        <v>104.64</v>
      </c>
      <c r="P205">
        <f>O205/(1650*9.81*I205)</f>
        <v>0.23943135054246165</v>
      </c>
      <c r="Q205">
        <f>3.97 * (SQRT(1.65)) * (SQRT(9.81)) * ((P205-M205)^(3/2)) * ((I205)^(3/2)) * J205</f>
        <v>0.14155490572066382</v>
      </c>
      <c r="R205">
        <f>3.97 * (SQRT(1.65)) * (SQRT(9.81)) * ((P205-N205)^(3/2)) * ((I205)^(3/2)) * J205</f>
        <v>0.14387065948049194</v>
      </c>
      <c r="S205">
        <f>Q205 * 31500000</f>
        <v>4458979.5302009098</v>
      </c>
      <c r="T205">
        <f>R205 * 31500000</f>
        <v>4531925.7736354964</v>
      </c>
    </row>
    <row r="206" spans="1:20" ht="17" x14ac:dyDescent="0.2">
      <c r="A206" t="s">
        <v>15</v>
      </c>
      <c r="B206" s="18" t="s">
        <v>643</v>
      </c>
      <c r="C206" s="13" t="s">
        <v>650</v>
      </c>
      <c r="D206" s="3">
        <v>5.7</v>
      </c>
      <c r="E206">
        <f>D206*31500000</f>
        <v>179550000</v>
      </c>
      <c r="F206" s="6">
        <v>124</v>
      </c>
      <c r="G206">
        <f>F206*1000000</f>
        <v>124000000</v>
      </c>
      <c r="H206">
        <f>I206 * 1000</f>
        <v>27</v>
      </c>
      <c r="I206">
        <v>2.7E-2</v>
      </c>
      <c r="J206" s="3">
        <v>10</v>
      </c>
      <c r="K206" s="3">
        <v>0.57999999999999996</v>
      </c>
      <c r="L206">
        <v>3.7000000000000002E-3</v>
      </c>
      <c r="M206">
        <v>4.9500000000000002E-2</v>
      </c>
      <c r="N206">
        <f>0.15 * L206^(0.25)</f>
        <v>3.6994885718394911E-2</v>
      </c>
      <c r="O206">
        <f>1000*9.81*K206*L206</f>
        <v>21.052259999999997</v>
      </c>
      <c r="P206">
        <f>O206/(1650*9.81*I206)</f>
        <v>4.8170594837261493E-2</v>
      </c>
      <c r="Q206" t="e">
        <f>3.97 * (SQRT(1.65)) * (SQRT(9.81)) * ((P206-M206)^(3/2)) * ((I206)^(3/2)) * J206</f>
        <v>#NUM!</v>
      </c>
      <c r="R206">
        <f>3.97 * (SQRT(1.65)) * (SQRT(9.81)) * ((P206-N206)^(3/2)) * ((I206)^(3/2)) * J206</f>
        <v>8.3719237260744994E-4</v>
      </c>
      <c r="S206" t="e">
        <f>Q206 * 31500000</f>
        <v>#NUM!</v>
      </c>
      <c r="T206">
        <f>R206 * 31500000</f>
        <v>26371.559737134674</v>
      </c>
    </row>
    <row r="207" spans="1:20" ht="17" x14ac:dyDescent="0.2">
      <c r="A207" t="s">
        <v>15</v>
      </c>
      <c r="B207" s="18" t="s">
        <v>198</v>
      </c>
      <c r="C207" s="13" t="s">
        <v>210</v>
      </c>
      <c r="D207" s="3">
        <v>5.5</v>
      </c>
      <c r="E207">
        <f>D207*31500000</f>
        <v>173250000</v>
      </c>
      <c r="F207" s="6">
        <v>38.849849999999996</v>
      </c>
      <c r="G207">
        <f>F207*1000000</f>
        <v>38849850</v>
      </c>
      <c r="H207">
        <f>I207 * 1000</f>
        <v>27.5</v>
      </c>
      <c r="I207">
        <v>2.75E-2</v>
      </c>
      <c r="J207" s="3">
        <v>10</v>
      </c>
      <c r="K207" s="3">
        <v>0.37</v>
      </c>
      <c r="L207">
        <v>1.52E-2</v>
      </c>
      <c r="M207">
        <v>4.9500000000000002E-2</v>
      </c>
      <c r="N207">
        <f>0.15 * L207^(0.25)</f>
        <v>5.2668646283496219E-2</v>
      </c>
      <c r="O207">
        <f>1000*9.81*K207*L207</f>
        <v>55.171439999999997</v>
      </c>
      <c r="P207">
        <f>O207/(1650*9.81*I207)</f>
        <v>0.12394490358126721</v>
      </c>
      <c r="Q207">
        <f>3.97 * (SQRT(1.65)) * (SQRT(9.81)) * ((P207-M207)^(3/2)) * ((I207)^(3/2)) * J207</f>
        <v>1.4795119624559025E-2</v>
      </c>
      <c r="R207">
        <f>3.97 * (SQRT(1.65)) * (SQRT(9.81)) * ((P207-N207)^(3/2)) * ((I207)^(3/2)) * J207</f>
        <v>1.3860642229455171E-2</v>
      </c>
      <c r="S207">
        <f>Q207 * 31500000</f>
        <v>466046.26817360928</v>
      </c>
      <c r="T207">
        <f>R207 * 31500000</f>
        <v>436610.23022783792</v>
      </c>
    </row>
    <row r="208" spans="1:20" ht="17" x14ac:dyDescent="0.2">
      <c r="A208" t="s">
        <v>15</v>
      </c>
      <c r="B208" s="18" t="s">
        <v>198</v>
      </c>
      <c r="C208" s="13" t="s">
        <v>223</v>
      </c>
      <c r="D208" s="3">
        <v>11.6</v>
      </c>
      <c r="E208">
        <f>D208*31500000</f>
        <v>365400000</v>
      </c>
      <c r="F208" s="6">
        <v>132.08948999999998</v>
      </c>
      <c r="G208">
        <f>F208*1000000</f>
        <v>132089489.99999999</v>
      </c>
      <c r="H208">
        <f>I208 * 1000</f>
        <v>27.5</v>
      </c>
      <c r="I208">
        <v>2.75E-2</v>
      </c>
      <c r="J208" s="3">
        <v>10</v>
      </c>
      <c r="K208" s="3">
        <v>0.61</v>
      </c>
      <c r="L208">
        <v>1.2999999999999999E-2</v>
      </c>
      <c r="M208">
        <v>4.9500000000000002E-2</v>
      </c>
      <c r="N208">
        <f>0.15 * L208^(0.25)</f>
        <v>5.0649725630777707E-2</v>
      </c>
      <c r="O208">
        <f>1000*9.81*K208*L208</f>
        <v>77.793299999999988</v>
      </c>
      <c r="P208">
        <f>O208/(1650*9.81*I208)</f>
        <v>0.17476584022038563</v>
      </c>
      <c r="Q208">
        <f>3.97 * (SQRT(1.65)) * (SQRT(9.81)) * ((P208-M208)^(3/2)) * ((I208)^(3/2)) * J208</f>
        <v>3.2293491832523877E-2</v>
      </c>
      <c r="R208">
        <f>3.97 * (SQRT(1.65)) * (SQRT(9.81)) * ((P208-N208)^(3/2)) * ((I208)^(3/2)) * J208</f>
        <v>3.1849915234787717E-2</v>
      </c>
      <c r="S208">
        <f>Q208 * 31500000</f>
        <v>1017244.9927245021</v>
      </c>
      <c r="T208">
        <f>R208 * 31500000</f>
        <v>1003272.329895813</v>
      </c>
    </row>
    <row r="209" spans="1:20" ht="17" x14ac:dyDescent="0.2">
      <c r="A209" t="s">
        <v>15</v>
      </c>
      <c r="B209" s="18" t="s">
        <v>161</v>
      </c>
      <c r="C209" s="13" t="s">
        <v>170</v>
      </c>
      <c r="D209" s="3">
        <v>66.3</v>
      </c>
      <c r="E209">
        <f>D209*31500000</f>
        <v>2088450000</v>
      </c>
      <c r="F209" s="6">
        <v>221.44414499999999</v>
      </c>
      <c r="G209">
        <f>F209*1000000</f>
        <v>221444145</v>
      </c>
      <c r="H209">
        <f>I209 * 1000</f>
        <v>27.7</v>
      </c>
      <c r="I209">
        <v>2.7699999999999999E-2</v>
      </c>
      <c r="J209" s="3">
        <v>27.5</v>
      </c>
      <c r="K209" s="3">
        <v>1.6</v>
      </c>
      <c r="L209">
        <v>1E-3</v>
      </c>
      <c r="M209">
        <v>4.9500000000000002E-2</v>
      </c>
      <c r="N209">
        <f>0.15 * L209^(0.25)</f>
        <v>2.6674191150583844E-2</v>
      </c>
      <c r="O209">
        <f>1000*9.81*K209*L209</f>
        <v>15.696</v>
      </c>
      <c r="P209">
        <f>O209/(1650*9.81*I209)</f>
        <v>3.5007110819385186E-2</v>
      </c>
      <c r="Q209" t="e">
        <f>3.97 * (SQRT(1.65)) * (SQRT(9.81)) * ((P209-M209)^(3/2)) * ((I209)^(3/2)) * J209</f>
        <v>#NUM!</v>
      </c>
      <c r="R209">
        <f>3.97 * (SQRT(1.65)) * (SQRT(9.81)) * ((P209-N209)^(3/2)) * ((I209)^(3/2)) * J209</f>
        <v>1.5403347836477901E-3</v>
      </c>
      <c r="S209" t="e">
        <f>Q209 * 31500000</f>
        <v>#NUM!</v>
      </c>
      <c r="T209">
        <f>R209 * 31500000</f>
        <v>48520.545684905388</v>
      </c>
    </row>
    <row r="210" spans="1:20" ht="17" x14ac:dyDescent="0.2">
      <c r="A210" t="s">
        <v>15</v>
      </c>
      <c r="B210" s="18" t="s">
        <v>555</v>
      </c>
      <c r="C210" s="13" t="s">
        <v>557</v>
      </c>
      <c r="D210" s="3"/>
      <c r="E210">
        <f>D210*31500000</f>
        <v>0</v>
      </c>
      <c r="F210" s="6">
        <v>1.2949949999999999</v>
      </c>
      <c r="G210">
        <f>F210*1000000</f>
        <v>1294995</v>
      </c>
      <c r="H210">
        <f>I210 * 1000</f>
        <v>27.85</v>
      </c>
      <c r="I210">
        <v>2.785E-2</v>
      </c>
      <c r="J210" s="3">
        <v>4.7</v>
      </c>
      <c r="K210" s="3">
        <v>0.3</v>
      </c>
      <c r="L210">
        <v>1.2670000000000001E-2</v>
      </c>
      <c r="M210">
        <v>4.9500000000000002E-2</v>
      </c>
      <c r="N210">
        <f>0.15 * L210^(0.25)</f>
        <v>5.0325188789968167E-2</v>
      </c>
      <c r="O210">
        <f>1000*9.81*K210*L210</f>
        <v>37.28781</v>
      </c>
      <c r="P210">
        <f>O210/(1650*9.81*I210)</f>
        <v>8.2715847886404445E-2</v>
      </c>
      <c r="Q210">
        <f>3.97 * (SQRT(1.65)) * (SQRT(9.81)) * ((P210-M210)^(3/2)) * ((I210)^(3/2)) * J210</f>
        <v>2.1121300438971375E-3</v>
      </c>
      <c r="R210">
        <f>3.97 * (SQRT(1.65)) * (SQRT(9.81)) * ((P210-N210)^(3/2)) * ((I210)^(3/2)) * J210</f>
        <v>2.0339127447731508E-3</v>
      </c>
      <c r="S210">
        <f>Q210 * 31500000</f>
        <v>66532.096382759832</v>
      </c>
      <c r="T210">
        <f>R210 * 31500000</f>
        <v>64068.251460354251</v>
      </c>
    </row>
    <row r="211" spans="1:20" ht="17" x14ac:dyDescent="0.2">
      <c r="A211" t="s">
        <v>15</v>
      </c>
      <c r="B211" s="18" t="s">
        <v>555</v>
      </c>
      <c r="C211" s="13" t="s">
        <v>589</v>
      </c>
      <c r="D211" s="3">
        <v>70.510000000000005</v>
      </c>
      <c r="E211">
        <f>D211*31500000</f>
        <v>2221065000</v>
      </c>
      <c r="F211" s="6">
        <v>499.86806999999993</v>
      </c>
      <c r="G211">
        <f>F211*1000000</f>
        <v>499868069.99999994</v>
      </c>
      <c r="H211">
        <f>I211 * 1000</f>
        <v>27.86</v>
      </c>
      <c r="I211">
        <v>2.7859999999999999E-2</v>
      </c>
      <c r="J211" s="3">
        <v>43.43</v>
      </c>
      <c r="K211" s="3">
        <v>1.37</v>
      </c>
      <c r="L211">
        <v>1.1000000000000001E-3</v>
      </c>
      <c r="M211">
        <v>4.9500000000000002E-2</v>
      </c>
      <c r="N211">
        <f>0.15 * L211^(0.25)</f>
        <v>2.7317404302568082E-2</v>
      </c>
      <c r="O211">
        <f>1000*9.81*K211*L211</f>
        <v>14.783670000000003</v>
      </c>
      <c r="P211">
        <f>O211/(1650*9.81*I211)</f>
        <v>3.2782962431203641E-2</v>
      </c>
      <c r="Q211" t="e">
        <f>3.97 * (SQRT(1.65)) * (SQRT(9.81)) * ((P211-M211)^(3/2)) * ((I211)^(3/2)) * J211</f>
        <v>#NUM!</v>
      </c>
      <c r="R211">
        <f>3.97 * (SQRT(1.65)) * (SQRT(9.81)) * ((P211-N211)^(3/2)) * ((I211)^(3/2)) * J211</f>
        <v>1.3034076223260031E-3</v>
      </c>
      <c r="S211" t="e">
        <f>Q211 * 31500000</f>
        <v>#NUM!</v>
      </c>
      <c r="T211">
        <f>R211 * 31500000</f>
        <v>41057.340103269096</v>
      </c>
    </row>
    <row r="212" spans="1:20" ht="17" x14ac:dyDescent="0.2">
      <c r="A212" t="s">
        <v>15</v>
      </c>
      <c r="B212" s="18" t="s">
        <v>267</v>
      </c>
      <c r="C212" s="13" t="s">
        <v>279</v>
      </c>
      <c r="D212" s="3">
        <v>29.7</v>
      </c>
      <c r="E212">
        <f>D212*31500000</f>
        <v>935550000</v>
      </c>
      <c r="F212" s="6">
        <v>88.836656999999988</v>
      </c>
      <c r="G212">
        <f>F212*1000000</f>
        <v>88836656.999999985</v>
      </c>
      <c r="H212">
        <f>I212 * 1000</f>
        <v>28</v>
      </c>
      <c r="I212">
        <v>2.8000000000000001E-2</v>
      </c>
      <c r="J212" s="3">
        <v>17.3</v>
      </c>
      <c r="K212" s="3">
        <v>0.7</v>
      </c>
      <c r="L212">
        <v>5.3E-3</v>
      </c>
      <c r="M212">
        <v>4.9500000000000002E-2</v>
      </c>
      <c r="N212">
        <f>0.15 * L212^(0.25)</f>
        <v>4.0472518146121274E-2</v>
      </c>
      <c r="O212">
        <f>1000*9.81*K212*L212</f>
        <v>36.395099999999999</v>
      </c>
      <c r="P212">
        <f>O212/(1650*9.81*I212)</f>
        <v>8.0303030303030293E-2</v>
      </c>
      <c r="Q212">
        <f>3.97 * (SQRT(1.65)) * (SQRT(9.81)) * ((P212-M212)^(3/2)) * ((I212)^(3/2)) * J212</f>
        <v>6.9990693600257984E-3</v>
      </c>
      <c r="R212">
        <f>3.97 * (SQRT(1.65)) * (SQRT(9.81)) * ((P212-N212)^(3/2)) * ((I212)^(3/2)) * J212</f>
        <v>1.0291388399096766E-2</v>
      </c>
      <c r="S212">
        <f>Q212 * 31500000</f>
        <v>220470.68484081264</v>
      </c>
      <c r="T212">
        <f>R212 * 31500000</f>
        <v>324178.73457154812</v>
      </c>
    </row>
    <row r="213" spans="1:20" ht="17" x14ac:dyDescent="0.2">
      <c r="A213" t="s">
        <v>15</v>
      </c>
      <c r="B213" s="18" t="s">
        <v>328</v>
      </c>
      <c r="C213" s="13" t="s">
        <v>344</v>
      </c>
      <c r="D213" s="3">
        <v>2.1</v>
      </c>
      <c r="E213">
        <f>D213*31500000</f>
        <v>66150000</v>
      </c>
      <c r="F213" s="6">
        <v>48.950810999999995</v>
      </c>
      <c r="G213">
        <f>F213*1000000</f>
        <v>48950810.999999993</v>
      </c>
      <c r="H213">
        <f>I213 * 1000</f>
        <v>28</v>
      </c>
      <c r="I213">
        <v>2.8000000000000001E-2</v>
      </c>
      <c r="J213" s="3">
        <v>4.3</v>
      </c>
      <c r="K213" s="3">
        <v>0.5</v>
      </c>
      <c r="L213">
        <v>1.0999999999999999E-2</v>
      </c>
      <c r="M213">
        <v>4.9500000000000002E-2</v>
      </c>
      <c r="N213">
        <f>0.15 * L213^(0.25)</f>
        <v>4.8577977606965493E-2</v>
      </c>
      <c r="O213">
        <f>1000*9.81*K213*L213</f>
        <v>53.954999999999998</v>
      </c>
      <c r="P213">
        <f>O213/(1650*9.81*I213)</f>
        <v>0.11904761904761904</v>
      </c>
      <c r="Q213">
        <f>3.97 * (SQRT(1.65)) * (SQRT(9.81)) * ((P213-M213)^(3/2)) * ((I213)^(3/2)) * J213</f>
        <v>5.9019548798418782E-3</v>
      </c>
      <c r="R213">
        <f>3.97 * (SQRT(1.65)) * (SQRT(9.81)) * ((P213-N213)^(3/2)) * ((I213)^(3/2)) * J213</f>
        <v>6.0197101135203018E-3</v>
      </c>
      <c r="S213">
        <f>Q213 * 31500000</f>
        <v>185911.57871501916</v>
      </c>
      <c r="T213">
        <f>R213 * 31500000</f>
        <v>189620.8685758895</v>
      </c>
    </row>
    <row r="214" spans="1:20" ht="17" x14ac:dyDescent="0.2">
      <c r="A214" t="s">
        <v>15</v>
      </c>
      <c r="B214" s="18" t="s">
        <v>328</v>
      </c>
      <c r="C214" s="13" t="s">
        <v>364</v>
      </c>
      <c r="D214" s="3">
        <v>9.8000000000000007</v>
      </c>
      <c r="E214">
        <f>D214*31500000</f>
        <v>308700000</v>
      </c>
      <c r="F214" s="6">
        <v>538.71791999999994</v>
      </c>
      <c r="G214">
        <f>F214*1000000</f>
        <v>538717919.99999988</v>
      </c>
      <c r="H214">
        <f>I214 * 1000</f>
        <v>28</v>
      </c>
      <c r="I214">
        <v>2.8000000000000001E-2</v>
      </c>
      <c r="J214" s="3">
        <v>13.7</v>
      </c>
      <c r="K214" s="3">
        <v>0.8</v>
      </c>
      <c r="L214">
        <v>3.0000000000000001E-3</v>
      </c>
      <c r="M214">
        <v>4.9500000000000002E-2</v>
      </c>
      <c r="N214">
        <f>0.15 * L214^(0.25)</f>
        <v>3.5105209789810736E-2</v>
      </c>
      <c r="O214">
        <f>1000*9.81*K214*L214</f>
        <v>23.544</v>
      </c>
      <c r="P214">
        <f>O214/(1650*9.81*I214)</f>
        <v>5.1948051948051945E-2</v>
      </c>
      <c r="Q214">
        <f>3.97 * (SQRT(1.65)) * (SQRT(9.81)) * ((P214-M214)^(3/2)) * ((I214)^(3/2)) * J214</f>
        <v>1.2418111094080064E-4</v>
      </c>
      <c r="R214">
        <f>3.97 * (SQRT(1.65)) * (SQRT(9.81)) * ((P214-N214)^(3/2)) * ((I214)^(3/2)) * J214</f>
        <v>2.2410299712928342E-3</v>
      </c>
      <c r="S214">
        <f>Q214 * 31500000</f>
        <v>3911.7049946352199</v>
      </c>
      <c r="T214">
        <f>R214 * 31500000</f>
        <v>70592.444095724277</v>
      </c>
    </row>
    <row r="215" spans="1:20" ht="17" x14ac:dyDescent="0.2">
      <c r="A215" t="s">
        <v>15</v>
      </c>
      <c r="B215" s="18" t="s">
        <v>555</v>
      </c>
      <c r="C215" s="13" t="s">
        <v>566</v>
      </c>
      <c r="D215" s="3">
        <v>9.1</v>
      </c>
      <c r="E215">
        <f>D215*31500000</f>
        <v>286650000</v>
      </c>
      <c r="F215" s="6">
        <v>14.452144199999999</v>
      </c>
      <c r="G215">
        <f>F215*1000000</f>
        <v>14452144.199999999</v>
      </c>
      <c r="H215">
        <f>I215 * 1000</f>
        <v>28.23</v>
      </c>
      <c r="I215">
        <v>2.8230000000000002E-2</v>
      </c>
      <c r="J215" s="3">
        <v>9.4</v>
      </c>
      <c r="K215" s="3">
        <v>0.7</v>
      </c>
      <c r="L215">
        <v>6.4099999999999999E-3</v>
      </c>
      <c r="M215">
        <v>4.9500000000000002E-2</v>
      </c>
      <c r="N215">
        <f>0.15 * L215^(0.25)</f>
        <v>4.2442969984584356E-2</v>
      </c>
      <c r="O215">
        <f>1000*9.81*K215*L215</f>
        <v>44.017469999999996</v>
      </c>
      <c r="P215">
        <f>O215/(1650*9.81*I215)</f>
        <v>9.6329930548846573E-2</v>
      </c>
      <c r="Q215">
        <f>3.97 * (SQRT(1.65)) * (SQRT(9.81)) * ((P215-M215)^(3/2)) * ((I215)^(3/2)) * J215</f>
        <v>7.2168291488042451E-3</v>
      </c>
      <c r="R215">
        <f>3.97 * (SQRT(1.65)) * (SQRT(9.81)) * ((P215-N215)^(3/2)) * ((I215)^(3/2)) * J215</f>
        <v>8.9081328654570073E-3</v>
      </c>
      <c r="S215">
        <f>Q215 * 31500000</f>
        <v>227330.11818733372</v>
      </c>
      <c r="T215">
        <f>R215 * 31500000</f>
        <v>280606.18526189571</v>
      </c>
    </row>
    <row r="216" spans="1:20" ht="17" x14ac:dyDescent="0.2">
      <c r="A216" t="s">
        <v>15</v>
      </c>
      <c r="B216" s="18" t="s">
        <v>198</v>
      </c>
      <c r="C216" s="13" t="s">
        <v>230</v>
      </c>
      <c r="D216" s="3">
        <v>20.2</v>
      </c>
      <c r="E216">
        <f>D216*31500000</f>
        <v>636300000</v>
      </c>
      <c r="F216" s="6">
        <v>489.50810999999999</v>
      </c>
      <c r="G216">
        <f>F216*1000000</f>
        <v>489508110</v>
      </c>
      <c r="H216">
        <f>I216 * 1000</f>
        <v>28.5</v>
      </c>
      <c r="I216">
        <v>2.8500000000000001E-2</v>
      </c>
      <c r="J216" s="3">
        <v>16</v>
      </c>
      <c r="K216" s="3">
        <v>0.98</v>
      </c>
      <c r="L216">
        <v>3.5999999999999999E-3</v>
      </c>
      <c r="M216">
        <v>4.9500000000000002E-2</v>
      </c>
      <c r="N216">
        <f>0.15 * L216^(0.25)</f>
        <v>3.6742346141747671E-2</v>
      </c>
      <c r="O216">
        <f>1000*9.81*K216*L216</f>
        <v>34.609679999999997</v>
      </c>
      <c r="P216">
        <f>O216/(1650*9.81*I216)</f>
        <v>7.5023923444976076E-2</v>
      </c>
      <c r="Q216">
        <f>3.97 * (SQRT(1.65)) * (SQRT(9.81)) * ((P216-M216)^(3/2)) * ((I216)^(3/2)) * J216</f>
        <v>5.013896967847895E-3</v>
      </c>
      <c r="R216">
        <f>3.97 * (SQRT(1.65)) * (SQRT(9.81)) * ((P216-N216)^(3/2)) * ((I216)^(3/2)) * J216</f>
        <v>9.2095623099474385E-3</v>
      </c>
      <c r="S216">
        <f>Q216 * 31500000</f>
        <v>157937.7544872087</v>
      </c>
      <c r="T216">
        <f>R216 * 31500000</f>
        <v>290101.21276334429</v>
      </c>
    </row>
    <row r="217" spans="1:20" ht="17" x14ac:dyDescent="0.2">
      <c r="A217" t="s">
        <v>15</v>
      </c>
      <c r="B217" s="18" t="s">
        <v>456</v>
      </c>
      <c r="C217" s="13" t="s">
        <v>457</v>
      </c>
      <c r="D217" s="3">
        <v>0.82118855116800016</v>
      </c>
      <c r="E217">
        <f>D217*31500000</f>
        <v>25867439.361792006</v>
      </c>
      <c r="F217" s="6">
        <v>1.8129929999999996</v>
      </c>
      <c r="G217">
        <f>F217*1000000</f>
        <v>1812992.9999999995</v>
      </c>
      <c r="H217">
        <f>I217 * 1000</f>
        <v>28.701999999999998</v>
      </c>
      <c r="I217">
        <v>2.8701999999999998E-2</v>
      </c>
      <c r="J217" s="3">
        <v>3.3680399999999997</v>
      </c>
      <c r="K217" s="3">
        <v>0.22</v>
      </c>
      <c r="L217">
        <v>3.5000000000000003E-2</v>
      </c>
      <c r="M217">
        <v>4.9500000000000002E-2</v>
      </c>
      <c r="N217">
        <f>0.15 * L217^(0.25)</f>
        <v>6.4879615906081656E-2</v>
      </c>
      <c r="O217">
        <f>1000*9.81*K217*L217</f>
        <v>75.537000000000006</v>
      </c>
      <c r="P217">
        <f>O217/(1650*9.81*I217)</f>
        <v>0.16259029568206632</v>
      </c>
      <c r="Q217">
        <f>3.97 * (SQRT(1.65)) * (SQRT(9.81)) * ((P217-M217)^(3/2)) * ((I217)^(3/2)) * J217</f>
        <v>9.9483366374114555E-3</v>
      </c>
      <c r="R217">
        <f>3.97 * (SQRT(1.65)) * (SQRT(9.81)) * ((P217-N217)^(3/2)) * ((I217)^(3/2)) * J217</f>
        <v>7.9896088042530865E-3</v>
      </c>
      <c r="S217">
        <f>Q217 * 31500000</f>
        <v>313372.60407846083</v>
      </c>
      <c r="T217">
        <f>R217 * 31500000</f>
        <v>251672.67733397221</v>
      </c>
    </row>
    <row r="218" spans="1:20" ht="17" x14ac:dyDescent="0.2">
      <c r="A218" t="s">
        <v>15</v>
      </c>
      <c r="B218" s="18" t="s">
        <v>198</v>
      </c>
      <c r="C218" s="13" t="s">
        <v>199</v>
      </c>
      <c r="D218" s="3">
        <v>1.52</v>
      </c>
      <c r="E218">
        <f>D218*31500000</f>
        <v>47880000</v>
      </c>
      <c r="F218" s="6">
        <v>6.4749749999999997</v>
      </c>
      <c r="G218">
        <f>F218*1000000</f>
        <v>6474975</v>
      </c>
      <c r="H218">
        <f>I218 * 1000</f>
        <v>29</v>
      </c>
      <c r="I218">
        <v>2.9000000000000001E-2</v>
      </c>
      <c r="J218" s="3">
        <v>5</v>
      </c>
      <c r="K218" s="3">
        <v>0.24</v>
      </c>
      <c r="L218">
        <v>8.1000000000000003E-2</v>
      </c>
      <c r="M218">
        <v>4.9500000000000002E-2</v>
      </c>
      <c r="N218">
        <f>0.15 * L218^(0.25)</f>
        <v>8.0022573451751525E-2</v>
      </c>
      <c r="O218">
        <f>1000*9.81*K218*L218</f>
        <v>190.7064</v>
      </c>
      <c r="P218">
        <f>O218/(1650*9.81*I218)</f>
        <v>0.40626959247648903</v>
      </c>
      <c r="Q218">
        <f>3.97 * (SQRT(1.65)) * (SQRT(9.81)) * ((P218-M218)^(3/2)) * ((I218)^(3/2)) * J218</f>
        <v>8.4045745188273707E-2</v>
      </c>
      <c r="R218">
        <f>3.97 * (SQRT(1.65)) * (SQRT(9.81)) * ((P218-N218)^(3/2)) * ((I218)^(3/2)) * J218</f>
        <v>7.3494326087667636E-2</v>
      </c>
      <c r="S218">
        <f>Q218 * 31500000</f>
        <v>2647440.9734306219</v>
      </c>
      <c r="T218">
        <f>R218 * 31500000</f>
        <v>2315071.2717615305</v>
      </c>
    </row>
    <row r="219" spans="1:20" ht="17" x14ac:dyDescent="0.2">
      <c r="A219" t="s">
        <v>15</v>
      </c>
      <c r="B219" s="18" t="s">
        <v>404</v>
      </c>
      <c r="C219" s="13" t="s">
        <v>406</v>
      </c>
      <c r="D219" s="3">
        <v>0.2</v>
      </c>
      <c r="E219">
        <f>D219*31500000</f>
        <v>6300000</v>
      </c>
      <c r="F219" s="6">
        <v>0.51799799999999996</v>
      </c>
      <c r="G219">
        <f>F219*1000000</f>
        <v>517997.99999999994</v>
      </c>
      <c r="H219">
        <f>I219 * 1000</f>
        <v>29</v>
      </c>
      <c r="I219">
        <v>2.9000000000000001E-2</v>
      </c>
      <c r="J219" s="3">
        <v>2</v>
      </c>
      <c r="K219" s="3">
        <v>0.2</v>
      </c>
      <c r="L219">
        <v>4.7E-2</v>
      </c>
      <c r="M219">
        <v>4.9500000000000002E-2</v>
      </c>
      <c r="N219">
        <f>0.15 * L219^(0.25)</f>
        <v>6.9841848217617561E-2</v>
      </c>
      <c r="O219">
        <f>1000*9.81*K219*L219</f>
        <v>92.213999999999999</v>
      </c>
      <c r="P219">
        <f>O219/(1650*9.81*I219)</f>
        <v>0.19644723092998956</v>
      </c>
      <c r="Q219">
        <f>3.97 * (SQRT(1.65)) * (SQRT(9.81)) * ((P219-M219)^(3/2)) * ((I219)^(3/2)) * J219</f>
        <v>8.88660926376161E-3</v>
      </c>
      <c r="R219">
        <f>3.97 * (SQRT(1.65)) * (SQRT(9.81)) * ((P219-N219)^(3/2)) * ((I219)^(3/2)) * J219</f>
        <v>7.1067695137556255E-3</v>
      </c>
      <c r="S219">
        <f>Q219 * 31500000</f>
        <v>279928.19180849072</v>
      </c>
      <c r="T219">
        <f>R219 * 31500000</f>
        <v>223863.23968330221</v>
      </c>
    </row>
    <row r="220" spans="1:20" ht="17" x14ac:dyDescent="0.2">
      <c r="A220" t="s">
        <v>15</v>
      </c>
      <c r="B220" s="18" t="s">
        <v>532</v>
      </c>
      <c r="C220" s="13" t="s">
        <v>542</v>
      </c>
      <c r="D220" s="3">
        <v>14.215056989184003</v>
      </c>
      <c r="E220">
        <f>D220*31500000</f>
        <v>447774295.1592961</v>
      </c>
      <c r="F220" s="6">
        <v>512.81801999999993</v>
      </c>
      <c r="G220">
        <f>F220*1000000</f>
        <v>512818019.99999994</v>
      </c>
      <c r="H220">
        <f>I220 * 1000</f>
        <v>29</v>
      </c>
      <c r="I220">
        <v>2.9000000000000001E-2</v>
      </c>
      <c r="J220" s="3">
        <v>16.459199999999999</v>
      </c>
      <c r="K220" s="3">
        <v>0.71</v>
      </c>
      <c r="L220">
        <v>3.96E-3</v>
      </c>
      <c r="M220">
        <v>4.9500000000000002E-2</v>
      </c>
      <c r="N220">
        <f>0.15 * L220^(0.25)</f>
        <v>3.7628339652842832E-2</v>
      </c>
      <c r="O220">
        <f>1000*9.81*K220*L220</f>
        <v>27.581795999999997</v>
      </c>
      <c r="P220">
        <f>O220/(1650*9.81*I220)</f>
        <v>5.8758620689655164E-2</v>
      </c>
      <c r="Q220">
        <f>3.97 * (SQRT(1.65)) * (SQRT(9.81)) * ((P220-M220)^(3/2)) * ((I220)^(3/2)) * J220</f>
        <v>1.1566238413059779E-3</v>
      </c>
      <c r="R220">
        <f>3.97 * (SQRT(1.65)) * (SQRT(9.81)) * ((P220-N220)^(3/2)) * ((I220)^(3/2)) * J220</f>
        <v>3.9877746828431617E-3</v>
      </c>
      <c r="S220">
        <f>Q220 * 31500000</f>
        <v>36433.6510011383</v>
      </c>
      <c r="T220">
        <f>R220 * 31500000</f>
        <v>125614.9025095596</v>
      </c>
    </row>
    <row r="221" spans="1:20" ht="17" x14ac:dyDescent="0.2">
      <c r="A221" t="s">
        <v>15</v>
      </c>
      <c r="B221" s="18" t="s">
        <v>555</v>
      </c>
      <c r="C221" s="13" t="s">
        <v>579</v>
      </c>
      <c r="D221" s="3">
        <v>11</v>
      </c>
      <c r="E221">
        <f>D221*31500000</f>
        <v>346500000</v>
      </c>
      <c r="F221" s="6">
        <v>10.411759799999999</v>
      </c>
      <c r="G221">
        <f>F221*1000000</f>
        <v>10411759.799999999</v>
      </c>
      <c r="H221">
        <f>I221 * 1000</f>
        <v>29.17</v>
      </c>
      <c r="I221">
        <v>2.9170000000000001E-2</v>
      </c>
      <c r="J221" s="3">
        <v>10.8</v>
      </c>
      <c r="K221" s="3">
        <v>1</v>
      </c>
      <c r="L221">
        <v>5.9800000000000001E-3</v>
      </c>
      <c r="M221">
        <v>4.9500000000000002E-2</v>
      </c>
      <c r="N221">
        <f>0.15 * L221^(0.25)</f>
        <v>4.1712532213068872E-2</v>
      </c>
      <c r="O221">
        <f>1000*9.81*K221*L221</f>
        <v>58.663800000000002</v>
      </c>
      <c r="P221">
        <f>O221/(1650*9.81*I221)</f>
        <v>0.12424554076936661</v>
      </c>
      <c r="Q221">
        <f>3.97 * (SQRT(1.65)) * (SQRT(9.81)) * ((P221-M221)^(3/2)) * ((I221)^(3/2)) * J221</f>
        <v>1.7561973364429929E-2</v>
      </c>
      <c r="R221">
        <f>3.97 * (SQRT(1.65)) * (SQRT(9.81)) * ((P221-N221)^(3/2)) * ((I221)^(3/2)) * J221</f>
        <v>2.0376842876825361E-2</v>
      </c>
      <c r="S221">
        <f>Q221 * 31500000</f>
        <v>553202.16097954276</v>
      </c>
      <c r="T221">
        <f>R221 * 31500000</f>
        <v>641870.55061999883</v>
      </c>
    </row>
    <row r="222" spans="1:20" ht="17" x14ac:dyDescent="0.2">
      <c r="A222" t="s">
        <v>15</v>
      </c>
      <c r="B222" s="18" t="s">
        <v>76</v>
      </c>
      <c r="C222" s="13" t="s">
        <v>85</v>
      </c>
      <c r="D222" s="3">
        <v>8.3534697446399999</v>
      </c>
      <c r="E222">
        <f>D222*31500000</f>
        <v>263134296.95616001</v>
      </c>
      <c r="F222" s="6">
        <v>112.14656699999999</v>
      </c>
      <c r="G222">
        <f>F222*1000000</f>
        <v>112146566.99999999</v>
      </c>
      <c r="H222">
        <f>I222 * 1000</f>
        <v>29.64</v>
      </c>
      <c r="I222">
        <v>2.964E-2</v>
      </c>
      <c r="J222" s="3">
        <v>12.39012</v>
      </c>
      <c r="K222" s="3">
        <v>0.71628000000000003</v>
      </c>
      <c r="L222">
        <v>2.3999999999999998E-3</v>
      </c>
      <c r="M222">
        <v>4.9500000000000002E-2</v>
      </c>
      <c r="N222">
        <f>0.15 * L222^(0.25)</f>
        <v>3.3200457591009647E-2</v>
      </c>
      <c r="O222">
        <f>1000*9.81*K222*L222</f>
        <v>16.864096319999998</v>
      </c>
      <c r="P222">
        <f>O222/(1650*9.81*I222)</f>
        <v>3.5150533676849463E-2</v>
      </c>
      <c r="Q222" t="e">
        <f>3.97 * (SQRT(1.65)) * (SQRT(9.81)) * ((P222-M222)^(3/2)) * ((I222)^(3/2)) * J222</f>
        <v>#NUM!</v>
      </c>
      <c r="R222">
        <f>3.97 * (SQRT(1.65)) * (SQRT(9.81)) * ((P222-N222)^(3/2)) * ((I222)^(3/2)) * J222</f>
        <v>8.6963523725867755E-5</v>
      </c>
      <c r="S222" t="e">
        <f>Q222 * 31500000</f>
        <v>#NUM!</v>
      </c>
      <c r="T222">
        <f>R222 * 31500000</f>
        <v>2739.3509973648343</v>
      </c>
    </row>
    <row r="223" spans="1:20" ht="17" x14ac:dyDescent="0.2">
      <c r="A223" t="s">
        <v>15</v>
      </c>
      <c r="B223" s="17" t="s">
        <v>187</v>
      </c>
      <c r="C223" s="12" t="s">
        <v>191</v>
      </c>
      <c r="D223" s="3">
        <v>199</v>
      </c>
      <c r="E223">
        <f>D223*31500000</f>
        <v>6268500000</v>
      </c>
      <c r="F223" s="8">
        <v>2279.1911999999998</v>
      </c>
      <c r="G223">
        <f>F223*1000000</f>
        <v>2279191199.9999995</v>
      </c>
      <c r="H223">
        <f>I223 * 1000</f>
        <v>30</v>
      </c>
      <c r="I223">
        <v>0.03</v>
      </c>
      <c r="J223" s="3">
        <v>46</v>
      </c>
      <c r="K223" s="3">
        <v>1.5</v>
      </c>
      <c r="L223" s="4">
        <v>4.0000000000000001E-3</v>
      </c>
      <c r="M223">
        <v>4.9500000000000002E-2</v>
      </c>
      <c r="N223">
        <f>0.15 * L223^(0.25)</f>
        <v>3.7723002890488071E-2</v>
      </c>
      <c r="O223">
        <f>1000*9.81*K223*L223</f>
        <v>58.86</v>
      </c>
      <c r="P223">
        <f>O223/(1650*9.81*I223)</f>
        <v>0.12121212121212122</v>
      </c>
      <c r="Q223">
        <f>3.97 * (SQRT(1.65)) * (SQRT(9.81)) * ((P223-M223)^(3/2)) * ((I223)^(3/2)) * J223</f>
        <v>7.3315457622860736E-2</v>
      </c>
      <c r="R223">
        <f>3.97 * (SQRT(1.65)) * (SQRT(9.81)) * ((P223-N223)^(3/2)) * ((I223)^(3/2)) * J223</f>
        <v>9.2098277653581376E-2</v>
      </c>
      <c r="S223">
        <f>Q223 * 31500000</f>
        <v>2309436.9151201132</v>
      </c>
      <c r="T223">
        <f>R223 * 31500000</f>
        <v>2901095.7460878133</v>
      </c>
    </row>
    <row r="224" spans="1:20" ht="17" x14ac:dyDescent="0.2">
      <c r="A224" t="s">
        <v>15</v>
      </c>
      <c r="B224" s="18" t="s">
        <v>198</v>
      </c>
      <c r="C224" s="13" t="s">
        <v>228</v>
      </c>
      <c r="D224" s="3">
        <v>28.3</v>
      </c>
      <c r="E224">
        <f>D224*31500000</f>
        <v>891450000</v>
      </c>
      <c r="F224" s="6">
        <v>380.72852999999998</v>
      </c>
      <c r="G224">
        <f>F224*1000000</f>
        <v>380728530</v>
      </c>
      <c r="H224">
        <f>I224 * 1000</f>
        <v>30</v>
      </c>
      <c r="I224">
        <v>0.03</v>
      </c>
      <c r="J224" s="3">
        <v>24</v>
      </c>
      <c r="K224" s="3">
        <v>0.76</v>
      </c>
      <c r="L224">
        <v>4.0000000000000001E-3</v>
      </c>
      <c r="M224">
        <v>4.9500000000000002E-2</v>
      </c>
      <c r="N224">
        <f>0.15 * L224^(0.25)</f>
        <v>3.7723002890488071E-2</v>
      </c>
      <c r="O224">
        <f>1000*9.81*K224*L224</f>
        <v>29.822400000000002</v>
      </c>
      <c r="P224">
        <f>O224/(1650*9.81*I224)</f>
        <v>6.1414141414141421E-2</v>
      </c>
      <c r="Q224">
        <f>3.97 * (SQRT(1.65)) * (SQRT(9.81)) * ((P224-M224)^(3/2)) * ((I224)^(3/2)) * J224</f>
        <v>2.5903248521596698E-3</v>
      </c>
      <c r="R224">
        <f>3.97 * (SQRT(1.65)) * (SQRT(9.81)) * ((P224-N224)^(3/2)) * ((I224)^(3/2)) * J224</f>
        <v>7.2633839911388741E-3</v>
      </c>
      <c r="S224">
        <f>Q224 * 31500000</f>
        <v>81595.232843029604</v>
      </c>
      <c r="T224">
        <f>R224 * 31500000</f>
        <v>228796.59572087452</v>
      </c>
    </row>
    <row r="225" spans="1:20" ht="17" x14ac:dyDescent="0.2">
      <c r="A225" t="s">
        <v>15</v>
      </c>
      <c r="B225" s="18" t="s">
        <v>198</v>
      </c>
      <c r="C225" s="13" t="s">
        <v>229</v>
      </c>
      <c r="D225" s="3">
        <v>13.5</v>
      </c>
      <c r="E225">
        <f>D225*31500000</f>
        <v>425250000</v>
      </c>
      <c r="F225" s="6">
        <v>132.08948999999998</v>
      </c>
      <c r="G225">
        <f>F225*1000000</f>
        <v>132089489.99999999</v>
      </c>
      <c r="H225">
        <f>I225 * 1000</f>
        <v>30</v>
      </c>
      <c r="I225">
        <v>0.03</v>
      </c>
      <c r="J225" s="3">
        <v>10</v>
      </c>
      <c r="K225" s="3">
        <v>0.82</v>
      </c>
      <c r="L225">
        <v>9.9000000000000008E-3</v>
      </c>
      <c r="M225">
        <v>4.9500000000000002E-2</v>
      </c>
      <c r="N225">
        <f>0.15 * L225^(0.25)</f>
        <v>4.7315132182948562E-2</v>
      </c>
      <c r="O225">
        <f>1000*9.81*K225*L225</f>
        <v>79.63758</v>
      </c>
      <c r="P225">
        <f>O225/(1650*9.81*I225)</f>
        <v>0.16400000000000001</v>
      </c>
      <c r="Q225">
        <f>3.97 * (SQRT(1.65)) * (SQRT(9.81)) * ((P225-M225)^(3/2)) * ((I225)^(3/2)) * J225</f>
        <v>3.2155635320637567E-2</v>
      </c>
      <c r="R225">
        <f>3.97 * (SQRT(1.65)) * (SQRT(9.81)) * ((P225-N225)^(3/2)) * ((I225)^(3/2)) * J225</f>
        <v>3.3080393921392691E-2</v>
      </c>
      <c r="S225">
        <f>Q225 * 31500000</f>
        <v>1012902.5126000834</v>
      </c>
      <c r="T225">
        <f>R225 * 31500000</f>
        <v>1042032.4085238698</v>
      </c>
    </row>
    <row r="226" spans="1:20" ht="17" x14ac:dyDescent="0.2">
      <c r="A226" t="s">
        <v>15</v>
      </c>
      <c r="B226" s="18" t="s">
        <v>532</v>
      </c>
      <c r="C226" s="13" t="s">
        <v>552</v>
      </c>
      <c r="D226" s="3">
        <v>125.01887770368002</v>
      </c>
      <c r="E226">
        <f>D226*31500000</f>
        <v>3938094647.6659207</v>
      </c>
      <c r="F226" s="6">
        <v>997.14614999999992</v>
      </c>
      <c r="G226">
        <f>F226*1000000</f>
        <v>997146149.99999988</v>
      </c>
      <c r="H226">
        <f>I226 * 1000</f>
        <v>30</v>
      </c>
      <c r="I226">
        <v>0.03</v>
      </c>
      <c r="J226" s="3">
        <v>56.967120000000001</v>
      </c>
      <c r="K226" s="3">
        <v>1.34</v>
      </c>
      <c r="L226">
        <v>1.6999999999999999E-3</v>
      </c>
      <c r="M226">
        <v>4.9500000000000002E-2</v>
      </c>
      <c r="N226">
        <f>0.15 * L226^(0.25)</f>
        <v>3.0458147773033958E-2</v>
      </c>
      <c r="O226">
        <f>1000*9.81*K226*L226</f>
        <v>22.347180000000002</v>
      </c>
      <c r="P226">
        <f>O226/(1650*9.81*I226)</f>
        <v>4.6020202020202024E-2</v>
      </c>
      <c r="Q226" t="e">
        <f>3.97 * (SQRT(1.65)) * (SQRT(9.81)) * ((P226-M226)^(3/2)) * ((I226)^(3/2)) * J226</f>
        <v>#NUM!</v>
      </c>
      <c r="R226">
        <f>3.97 * (SQRT(1.65)) * (SQRT(9.81)) * ((P226-N226)^(3/2)) * ((I226)^(3/2)) * J226</f>
        <v>9.1785381208672641E-3</v>
      </c>
      <c r="S226" t="e">
        <f>Q226 * 31500000</f>
        <v>#NUM!</v>
      </c>
      <c r="T226">
        <f>R226 * 31500000</f>
        <v>289123.95080731879</v>
      </c>
    </row>
    <row r="227" spans="1:20" ht="34" x14ac:dyDescent="0.2">
      <c r="A227" t="s">
        <v>15</v>
      </c>
      <c r="B227" s="18" t="s">
        <v>609</v>
      </c>
      <c r="C227" s="13" t="s">
        <v>612</v>
      </c>
      <c r="D227" s="3">
        <v>12.8</v>
      </c>
      <c r="E227">
        <f>D227*31500000</f>
        <v>403200000</v>
      </c>
      <c r="F227" s="6">
        <v>91.167648</v>
      </c>
      <c r="G227">
        <f>F227*1000000</f>
        <v>91167648</v>
      </c>
      <c r="H227">
        <f>I227 * 1000</f>
        <v>30</v>
      </c>
      <c r="I227">
        <v>0.03</v>
      </c>
      <c r="J227" s="3">
        <v>10.8</v>
      </c>
      <c r="K227" s="3">
        <v>0.54</v>
      </c>
      <c r="L227">
        <v>1.1999999999999999E-3</v>
      </c>
      <c r="M227">
        <v>4.9500000000000002E-2</v>
      </c>
      <c r="N227">
        <f>0.15 * L227^(0.25)</f>
        <v>2.7918145773062984E-2</v>
      </c>
      <c r="O227">
        <f>1000*9.81*K227*L227</f>
        <v>6.3568800000000003</v>
      </c>
      <c r="P227">
        <f>O227/(1650*9.81*I227)</f>
        <v>1.3090909090909092E-2</v>
      </c>
      <c r="Q227" t="e">
        <f>3.97 * (SQRT(1.65)) * (SQRT(9.81)) * ((P227-M227)^(3/2)) * ((I227)^(3/2)) * J227</f>
        <v>#NUM!</v>
      </c>
      <c r="R227" t="e">
        <f>3.97 * (SQRT(1.65)) * (SQRT(9.81)) * ((P227-N227)^(3/2)) * ((I227)^(3/2)) * J227</f>
        <v>#NUM!</v>
      </c>
      <c r="S227" t="e">
        <f>Q227 * 31500000</f>
        <v>#NUM!</v>
      </c>
      <c r="T227" t="e">
        <f>R227 * 31500000</f>
        <v>#NUM!</v>
      </c>
    </row>
    <row r="228" spans="1:20" ht="17" x14ac:dyDescent="0.2">
      <c r="A228" t="s">
        <v>15</v>
      </c>
      <c r="B228" s="18" t="s">
        <v>643</v>
      </c>
      <c r="C228" s="13" t="s">
        <v>646</v>
      </c>
      <c r="D228" s="3">
        <v>6.2</v>
      </c>
      <c r="E228">
        <f>D228*31500000</f>
        <v>195300000</v>
      </c>
      <c r="F228" s="6">
        <v>95</v>
      </c>
      <c r="G228">
        <f>F228*1000000</f>
        <v>95000000</v>
      </c>
      <c r="H228">
        <f>I228 * 1000</f>
        <v>30</v>
      </c>
      <c r="I228">
        <v>0.03</v>
      </c>
      <c r="J228" s="3">
        <v>4</v>
      </c>
      <c r="K228" s="3">
        <v>0.41</v>
      </c>
      <c r="L228">
        <v>2.3699999999999999E-2</v>
      </c>
      <c r="M228">
        <v>4.9500000000000002E-2</v>
      </c>
      <c r="N228">
        <f>0.15 * L228^(0.25)</f>
        <v>5.8854319906245164E-2</v>
      </c>
      <c r="O228">
        <f>1000*9.81*K228*L228</f>
        <v>95.323769999999996</v>
      </c>
      <c r="P228">
        <f>O228/(1650*9.81*I228)</f>
        <v>0.19630303030303031</v>
      </c>
      <c r="Q228">
        <f>3.97 * (SQRT(1.65)) * (SQRT(9.81)) * ((P228-M228)^(3/2)) * ((I228)^(3/2)) * J228</f>
        <v>1.867288345085031E-2</v>
      </c>
      <c r="R228">
        <f>3.97 * (SQRT(1.65)) * (SQRT(9.81)) * ((P228-N228)^(3/2)) * ((I228)^(3/2)) * J228</f>
        <v>1.6916864088254574E-2</v>
      </c>
      <c r="S228">
        <f>Q228 * 31500000</f>
        <v>588195.82870178472</v>
      </c>
      <c r="T228">
        <f>R228 * 31500000</f>
        <v>532881.21878001909</v>
      </c>
    </row>
    <row r="229" spans="1:20" ht="17" x14ac:dyDescent="0.2">
      <c r="A229" t="s">
        <v>15</v>
      </c>
      <c r="B229" s="18" t="s">
        <v>16</v>
      </c>
      <c r="C229" s="13" t="s">
        <v>20</v>
      </c>
      <c r="D229" s="3">
        <v>1.7</v>
      </c>
      <c r="E229">
        <f>D229*31500000</f>
        <v>53550000</v>
      </c>
      <c r="F229" s="2">
        <v>5.7</v>
      </c>
      <c r="G229">
        <f>F229*1000000</f>
        <v>5700000</v>
      </c>
      <c r="H229">
        <f>I229 * 1000</f>
        <v>30.099999999999998</v>
      </c>
      <c r="I229">
        <v>3.0099999999999998E-2</v>
      </c>
      <c r="J229" s="3">
        <v>5.9</v>
      </c>
      <c r="K229" s="3">
        <v>0.5</v>
      </c>
      <c r="L229">
        <v>7.3000000000000001E-3</v>
      </c>
      <c r="M229">
        <v>4.9500000000000002E-2</v>
      </c>
      <c r="N229">
        <f>0.15 * L229^(0.25)</f>
        <v>4.3845191785376471E-2</v>
      </c>
      <c r="O229">
        <f>1000*9.81*K229*L229</f>
        <v>35.8065</v>
      </c>
      <c r="P229">
        <f>O229/(1650*9.81*I229)</f>
        <v>7.3492399073794429E-2</v>
      </c>
      <c r="Q229">
        <f>3.97 * (SQRT(1.65)) * (SQRT(9.81)) * ((P229-M229)^(3/2)) * ((I229)^(3/2)) * J229</f>
        <v>1.8288549093678985E-3</v>
      </c>
      <c r="R229">
        <f>3.97 * (SQRT(1.65)) * (SQRT(9.81)) * ((P229-N229)^(3/2)) * ((I229)^(3/2)) * J229</f>
        <v>2.5121433765869722E-3</v>
      </c>
      <c r="S229">
        <f>Q229 * 31500000</f>
        <v>57608.9296450888</v>
      </c>
      <c r="T229">
        <f>R229 * 31500000</f>
        <v>79132.516362489623</v>
      </c>
    </row>
    <row r="230" spans="1:20" ht="17" x14ac:dyDescent="0.2">
      <c r="A230" t="s">
        <v>15</v>
      </c>
      <c r="B230" s="18" t="s">
        <v>76</v>
      </c>
      <c r="C230" s="13" t="s">
        <v>95</v>
      </c>
      <c r="D230" s="3">
        <v>48.42</v>
      </c>
      <c r="E230">
        <f>D230*31500000</f>
        <v>1525230000</v>
      </c>
      <c r="F230" s="6">
        <v>62.418759000000001</v>
      </c>
      <c r="G230">
        <f>F230*1000000</f>
        <v>62418759</v>
      </c>
      <c r="H230">
        <f>I230 * 1000</f>
        <v>30.21</v>
      </c>
      <c r="I230">
        <v>3.0210000000000001E-2</v>
      </c>
      <c r="J230" s="3">
        <v>17</v>
      </c>
      <c r="K230" s="3">
        <v>1.2310000000000001</v>
      </c>
      <c r="L230">
        <v>5.1999999999999998E-3</v>
      </c>
      <c r="M230">
        <v>4.9500000000000002E-2</v>
      </c>
      <c r="N230">
        <f>0.15 * L230^(0.25)</f>
        <v>4.0280244214239751E-2</v>
      </c>
      <c r="O230">
        <f>1000*9.81*K230*L230</f>
        <v>62.795771999999999</v>
      </c>
      <c r="P230">
        <f>O230/(1650*9.81*I230)</f>
        <v>0.12841824400910795</v>
      </c>
      <c r="Q230">
        <f>3.97 * (SQRT(1.65)) * (SQRT(9.81)) * ((P230-M230)^(3/2)) * ((I230)^(3/2)) * J230</f>
        <v>3.1608807515313378E-2</v>
      </c>
      <c r="R230">
        <f>3.97 * (SQRT(1.65)) * (SQRT(9.81)) * ((P230-N230)^(3/2)) * ((I230)^(3/2)) * J230</f>
        <v>3.7306695073035766E-2</v>
      </c>
      <c r="S230">
        <f>Q230 * 31500000</f>
        <v>995677.43673237145</v>
      </c>
      <c r="T230">
        <f>R230 * 31500000</f>
        <v>1175160.8948006267</v>
      </c>
    </row>
    <row r="231" spans="1:20" ht="17" x14ac:dyDescent="0.2">
      <c r="A231" t="s">
        <v>15</v>
      </c>
      <c r="B231" s="18" t="s">
        <v>198</v>
      </c>
      <c r="C231" s="13" t="s">
        <v>204</v>
      </c>
      <c r="D231" s="3">
        <v>5.24</v>
      </c>
      <c r="E231">
        <f>D231*31500000</f>
        <v>165060000</v>
      </c>
      <c r="F231" s="6">
        <v>24.086907</v>
      </c>
      <c r="G231">
        <f>F231*1000000</f>
        <v>24086907</v>
      </c>
      <c r="H231">
        <f>I231 * 1000</f>
        <v>30.5</v>
      </c>
      <c r="I231">
        <v>3.0499999999999999E-2</v>
      </c>
      <c r="J231" s="3">
        <v>13</v>
      </c>
      <c r="K231" s="3">
        <v>0.3</v>
      </c>
      <c r="L231">
        <v>4.9500000000000002E-2</v>
      </c>
      <c r="M231">
        <v>4.9500000000000002E-2</v>
      </c>
      <c r="N231">
        <f>0.15 * L231^(0.25)</f>
        <v>7.0752625243093073E-2</v>
      </c>
      <c r="O231">
        <f>1000*9.81*K231*L231</f>
        <v>145.67850000000001</v>
      </c>
      <c r="P231">
        <f>O231/(1650*9.81*I231)</f>
        <v>0.2950819672131148</v>
      </c>
      <c r="Q231">
        <f>3.97 * (SQRT(1.65)) * (SQRT(9.81)) * ((P231-M231)^(3/2)) * ((I231)^(3/2)) * J231</f>
        <v>0.13460302024489976</v>
      </c>
      <c r="R231">
        <f>3.97 * (SQRT(1.65)) * (SQRT(9.81)) * ((P231-N231)^(3/2)) * ((I231)^(3/2)) * J231</f>
        <v>0.11751389400257203</v>
      </c>
      <c r="S231">
        <f>Q231 * 31500000</f>
        <v>4239995.1377143422</v>
      </c>
      <c r="T231">
        <f>R231 * 31500000</f>
        <v>3701687.6610810189</v>
      </c>
    </row>
    <row r="232" spans="1:20" ht="17" x14ac:dyDescent="0.2">
      <c r="A232" t="s">
        <v>15</v>
      </c>
      <c r="B232" s="18" t="s">
        <v>198</v>
      </c>
      <c r="C232" s="13" t="s">
        <v>205</v>
      </c>
      <c r="D232" s="3">
        <v>7.73</v>
      </c>
      <c r="E232">
        <f>D232*31500000</f>
        <v>243495000</v>
      </c>
      <c r="F232" s="6">
        <v>75.368708999999996</v>
      </c>
      <c r="G232">
        <f>F232*1000000</f>
        <v>75368709</v>
      </c>
      <c r="H232">
        <f>I232 * 1000</f>
        <v>30.5</v>
      </c>
      <c r="I232">
        <v>3.0499999999999999E-2</v>
      </c>
      <c r="J232" s="3">
        <v>12</v>
      </c>
      <c r="K232" s="3">
        <v>0.34</v>
      </c>
      <c r="L232">
        <v>1.4800000000000001E-2</v>
      </c>
      <c r="M232">
        <v>4.9500000000000002E-2</v>
      </c>
      <c r="N232">
        <f>0.15 * L232^(0.25)</f>
        <v>5.2318669121396794E-2</v>
      </c>
      <c r="O232">
        <f>1000*9.81*K232*L232</f>
        <v>49.36392</v>
      </c>
      <c r="P232">
        <f>O232/(1650*9.81*I232)</f>
        <v>9.9990064580228522E-2</v>
      </c>
      <c r="Q232">
        <f>3.97 * (SQRT(1.65)) * (SQRT(9.81)) * ((P232-M232)^(3/2)) * ((I232)^(3/2)) * J232</f>
        <v>1.1582621828718762E-2</v>
      </c>
      <c r="R232">
        <f>3.97 * (SQRT(1.65)) * (SQRT(9.81)) * ((P232-N232)^(3/2)) * ((I232)^(3/2)) * J232</f>
        <v>1.0626366367534935E-2</v>
      </c>
      <c r="S232">
        <f>Q232 * 31500000</f>
        <v>364852.58760464098</v>
      </c>
      <c r="T232">
        <f>R232 * 31500000</f>
        <v>334730.54057735042</v>
      </c>
    </row>
    <row r="233" spans="1:20" ht="17" x14ac:dyDescent="0.2">
      <c r="A233" t="s">
        <v>15</v>
      </c>
      <c r="B233" s="18" t="s">
        <v>16</v>
      </c>
      <c r="C233" s="13" t="s">
        <v>23</v>
      </c>
      <c r="D233" s="3">
        <v>2.1</v>
      </c>
      <c r="E233">
        <f>D233*31500000</f>
        <v>66150000</v>
      </c>
      <c r="F233" s="2">
        <v>10.49</v>
      </c>
      <c r="G233">
        <f>F233*1000000</f>
        <v>10490000</v>
      </c>
      <c r="H233">
        <f>I233 * 1000</f>
        <v>30.8</v>
      </c>
      <c r="I233">
        <v>3.0800000000000001E-2</v>
      </c>
      <c r="J233" s="3">
        <v>8.4</v>
      </c>
      <c r="K233" s="3">
        <v>0.6</v>
      </c>
      <c r="L233">
        <v>4.5999999999999999E-3</v>
      </c>
      <c r="M233">
        <v>4.9500000000000002E-2</v>
      </c>
      <c r="N233">
        <f>0.15 * L233^(0.25)</f>
        <v>3.9064360307103266E-2</v>
      </c>
      <c r="O233">
        <f>1000*9.81*K233*L233</f>
        <v>27.075599999999998</v>
      </c>
      <c r="P233">
        <f>O233/(1650*9.81*I233)</f>
        <v>5.4309327036599762E-2</v>
      </c>
      <c r="Q233">
        <f>3.97 * (SQRT(1.65)) * (SQRT(9.81)) * ((P233-M233)^(3/2)) * ((I233)^(3/2)) * J233</f>
        <v>2.4187935890355853E-4</v>
      </c>
      <c r="R233">
        <f>3.97 * (SQRT(1.65)) * (SQRT(9.81)) * ((P233-N233)^(3/2)) * ((I233)^(3/2)) * J233</f>
        <v>1.3650924501256208E-3</v>
      </c>
      <c r="S233">
        <f>Q233 * 31500000</f>
        <v>7619.1998054620935</v>
      </c>
      <c r="T233">
        <f>R233 * 31500000</f>
        <v>43000.412178957056</v>
      </c>
    </row>
    <row r="234" spans="1:20" ht="17" x14ac:dyDescent="0.2">
      <c r="A234" t="s">
        <v>15</v>
      </c>
      <c r="B234" s="18" t="s">
        <v>198</v>
      </c>
      <c r="C234" s="13" t="s">
        <v>213</v>
      </c>
      <c r="D234" s="3">
        <v>8.92</v>
      </c>
      <c r="E234">
        <f>D234*31500000</f>
        <v>280980000</v>
      </c>
      <c r="F234" s="6">
        <v>47.655815999999994</v>
      </c>
      <c r="G234">
        <f>F234*1000000</f>
        <v>47655815.999999993</v>
      </c>
      <c r="H234">
        <f>I234 * 1000</f>
        <v>31</v>
      </c>
      <c r="I234">
        <v>3.1E-2</v>
      </c>
      <c r="J234" s="3">
        <v>13</v>
      </c>
      <c r="K234" s="3">
        <v>0.4</v>
      </c>
      <c r="L234">
        <v>4.5999999999999999E-2</v>
      </c>
      <c r="M234">
        <v>4.9500000000000002E-2</v>
      </c>
      <c r="N234">
        <f>0.15 * L234^(0.25)</f>
        <v>6.9467347600463511E-2</v>
      </c>
      <c r="O234">
        <f>1000*9.81*K234*L234</f>
        <v>180.50399999999999</v>
      </c>
      <c r="P234">
        <f>O234/(1650*9.81*I234)</f>
        <v>0.35972629521016614</v>
      </c>
      <c r="Q234">
        <f>3.97 * (SQRT(1.65)) * (SQRT(9.81)) * ((P234-M234)^(3/2)) * ((I234)^(3/2)) * J234</f>
        <v>0.19582619492664824</v>
      </c>
      <c r="R234">
        <f>3.97 * (SQRT(1.65)) * (SQRT(9.81)) * ((P234-N234)^(3/2)) * ((I234)^(3/2)) * J234</f>
        <v>0.17722757704022568</v>
      </c>
      <c r="S234">
        <f>Q234 * 31500000</f>
        <v>6168525.1401894195</v>
      </c>
      <c r="T234">
        <f>R234 * 31500000</f>
        <v>5582668.676767109</v>
      </c>
    </row>
    <row r="235" spans="1:20" ht="17" x14ac:dyDescent="0.2">
      <c r="A235" t="s">
        <v>15</v>
      </c>
      <c r="B235" s="18" t="s">
        <v>328</v>
      </c>
      <c r="C235" s="13" t="s">
        <v>330</v>
      </c>
      <c r="D235" s="3">
        <v>0.5</v>
      </c>
      <c r="E235">
        <f>D235*31500000</f>
        <v>15750000</v>
      </c>
      <c r="F235" s="6">
        <v>13.701047099999998</v>
      </c>
      <c r="G235">
        <f>F235*1000000</f>
        <v>13701047.099999998</v>
      </c>
      <c r="H235">
        <f>I235 * 1000</f>
        <v>31</v>
      </c>
      <c r="I235">
        <v>3.1E-2</v>
      </c>
      <c r="J235" s="3">
        <v>2.7</v>
      </c>
      <c r="K235" s="3">
        <v>0.2</v>
      </c>
      <c r="L235">
        <v>3.5000000000000003E-2</v>
      </c>
      <c r="M235">
        <v>4.9500000000000002E-2</v>
      </c>
      <c r="N235">
        <f>0.15 * L235^(0.25)</f>
        <v>6.4879615906081656E-2</v>
      </c>
      <c r="O235">
        <f>1000*9.81*K235*L235</f>
        <v>68.67</v>
      </c>
      <c r="P235">
        <f>O235/(1650*9.81*I235)</f>
        <v>0.13685239491691106</v>
      </c>
      <c r="Q235">
        <f>3.97 * (SQRT(1.65)) * (SQRT(9.81)) * ((P235-M235)^(3/2)) * ((I235)^(3/2)) * J235</f>
        <v>6.0769478874652489E-3</v>
      </c>
      <c r="R235">
        <f>3.97 * (SQRT(1.65)) * (SQRT(9.81)) * ((P235-N235)^(3/2)) * ((I235)^(3/2)) * J235</f>
        <v>4.5449142682098586E-3</v>
      </c>
      <c r="S235">
        <f>Q235 * 31500000</f>
        <v>191423.85845515534</v>
      </c>
      <c r="T235">
        <f>R235 * 31500000</f>
        <v>143164.79944861055</v>
      </c>
    </row>
    <row r="236" spans="1:20" ht="17" x14ac:dyDescent="0.2">
      <c r="A236" t="s">
        <v>15</v>
      </c>
      <c r="B236" s="18" t="s">
        <v>532</v>
      </c>
      <c r="C236" s="13" t="s">
        <v>546</v>
      </c>
      <c r="D236" s="3">
        <v>11.751491335680003</v>
      </c>
      <c r="E236">
        <f>D236*31500000</f>
        <v>370171977.07392007</v>
      </c>
      <c r="F236" s="6">
        <v>155.39939999999999</v>
      </c>
      <c r="G236">
        <f>F236*1000000</f>
        <v>155399400</v>
      </c>
      <c r="H236">
        <f>I236 * 1000</f>
        <v>31</v>
      </c>
      <c r="I236">
        <v>3.1E-2</v>
      </c>
      <c r="J236" s="3">
        <v>10.728960000000001</v>
      </c>
      <c r="K236" s="3">
        <v>0.82</v>
      </c>
      <c r="L236">
        <v>6.8700000000000002E-3</v>
      </c>
      <c r="M236">
        <v>4.9500000000000002E-2</v>
      </c>
      <c r="N236">
        <f>0.15 * L236^(0.25)</f>
        <v>4.3184753335629801E-2</v>
      </c>
      <c r="O236">
        <f>1000*9.81*K236*L236</f>
        <v>55.263654000000002</v>
      </c>
      <c r="P236">
        <f>O236/(1650*9.81*I236)</f>
        <v>0.11013489736070382</v>
      </c>
      <c r="Q236">
        <f>3.97 * (SQRT(1.65)) * (SQRT(9.81)) * ((P236-M236)^(3/2)) * ((I236)^(3/2)) * J236</f>
        <v>1.3965327333598145E-2</v>
      </c>
      <c r="R236">
        <f>3.97 * (SQRT(1.65)) * (SQRT(9.81)) * ((P236-N236)^(3/2)) * ((I236)^(3/2)) * J236</f>
        <v>1.6202962351001181E-2</v>
      </c>
      <c r="S236">
        <f>Q236 * 31500000</f>
        <v>439907.81100834155</v>
      </c>
      <c r="T236">
        <f>R236 * 31500000</f>
        <v>510393.31405653717</v>
      </c>
    </row>
    <row r="237" spans="1:20" ht="17" x14ac:dyDescent="0.2">
      <c r="A237" t="s">
        <v>15</v>
      </c>
      <c r="B237" s="18" t="s">
        <v>609</v>
      </c>
      <c r="C237" s="13" t="s">
        <v>610</v>
      </c>
      <c r="D237" s="3">
        <v>23.7</v>
      </c>
      <c r="E237">
        <f>D237*31500000</f>
        <v>746550000</v>
      </c>
      <c r="F237" s="6">
        <v>231.80410499999999</v>
      </c>
      <c r="G237">
        <f>F237*1000000</f>
        <v>231804105</v>
      </c>
      <c r="H237">
        <f>I237 * 1000</f>
        <v>31</v>
      </c>
      <c r="I237">
        <v>3.1E-2</v>
      </c>
      <c r="J237" s="3">
        <v>21.2</v>
      </c>
      <c r="K237" s="3">
        <v>0.48</v>
      </c>
      <c r="L237">
        <v>3.8E-3</v>
      </c>
      <c r="M237">
        <v>4.9500000000000002E-2</v>
      </c>
      <c r="N237">
        <f>0.15 * L237^(0.25)</f>
        <v>3.7242356942975827E-2</v>
      </c>
      <c r="O237">
        <f>1000*9.81*K237*L237</f>
        <v>17.893440000000002</v>
      </c>
      <c r="P237">
        <f>O237/(1650*9.81*I237)</f>
        <v>3.5659824046920828E-2</v>
      </c>
      <c r="Q237" t="e">
        <f>3.97 * (SQRT(1.65)) * (SQRT(9.81)) * ((P237-M237)^(3/2)) * ((I237)^(3/2)) * J237</f>
        <v>#NUM!</v>
      </c>
      <c r="R237" t="e">
        <f>3.97 * (SQRT(1.65)) * (SQRT(9.81)) * ((P237-N237)^(3/2)) * ((I237)^(3/2)) * J237</f>
        <v>#NUM!</v>
      </c>
      <c r="S237" t="e">
        <f>Q237 * 31500000</f>
        <v>#NUM!</v>
      </c>
      <c r="T237" t="e">
        <f>R237 * 31500000</f>
        <v>#NUM!</v>
      </c>
    </row>
    <row r="238" spans="1:20" ht="17" x14ac:dyDescent="0.2">
      <c r="A238" t="s">
        <v>15</v>
      </c>
      <c r="B238" s="18" t="s">
        <v>555</v>
      </c>
      <c r="C238" s="13" t="s">
        <v>594</v>
      </c>
      <c r="D238" s="3">
        <v>77.3</v>
      </c>
      <c r="E238">
        <f>D238*31500000</f>
        <v>2434950000</v>
      </c>
      <c r="F238" s="6">
        <v>230.50910999999999</v>
      </c>
      <c r="G238">
        <f>F238*1000000</f>
        <v>230509110</v>
      </c>
      <c r="H238">
        <f>I238 * 1000</f>
        <v>31.23</v>
      </c>
      <c r="I238">
        <v>3.1230000000000001E-2</v>
      </c>
      <c r="J238" s="3">
        <v>21.9</v>
      </c>
      <c r="K238" s="3">
        <v>2.1</v>
      </c>
      <c r="L238">
        <v>1.1100000000000001E-3</v>
      </c>
      <c r="M238">
        <v>4.9500000000000002E-2</v>
      </c>
      <c r="N238">
        <f>0.15 * L238^(0.25)</f>
        <v>2.7379278774341296E-2</v>
      </c>
      <c r="O238">
        <f>1000*9.81*K238*L238</f>
        <v>22.86711</v>
      </c>
      <c r="P238">
        <f>O238/(1650*9.81*I238)</f>
        <v>4.5236223910575496E-2</v>
      </c>
      <c r="Q238" t="e">
        <f>3.97 * (SQRT(1.65)) * (SQRT(9.81)) * ((P238-M238)^(3/2)) * ((I238)^(3/2)) * J238</f>
        <v>#NUM!</v>
      </c>
      <c r="R238">
        <f>3.97 * (SQRT(1.65)) * (SQRT(9.81)) * ((P238-N238)^(3/2)) * ((I238)^(3/2)) * J238</f>
        <v>4.6065927546539119E-3</v>
      </c>
      <c r="S238" t="e">
        <f>Q238 * 31500000</f>
        <v>#NUM!</v>
      </c>
      <c r="T238">
        <f>R238 * 31500000</f>
        <v>145107.67177159822</v>
      </c>
    </row>
    <row r="239" spans="1:20" ht="34" x14ac:dyDescent="0.2">
      <c r="A239" t="s">
        <v>15</v>
      </c>
      <c r="B239" s="18" t="s">
        <v>233</v>
      </c>
      <c r="C239" s="13" t="s">
        <v>237</v>
      </c>
      <c r="D239" s="3">
        <v>25.598429319168005</v>
      </c>
      <c r="E239">
        <f>D239*31500000</f>
        <v>806350523.55379212</v>
      </c>
      <c r="F239" s="6">
        <v>233.87609699999999</v>
      </c>
      <c r="G239">
        <f>F239*1000000</f>
        <v>233876097</v>
      </c>
      <c r="H239">
        <f>I239 * 1000</f>
        <v>32</v>
      </c>
      <c r="I239">
        <v>3.2000000000000001E-2</v>
      </c>
      <c r="J239" s="3">
        <v>35.2044</v>
      </c>
      <c r="K239" s="3">
        <v>0.46</v>
      </c>
      <c r="L239">
        <v>1.0999999999999999E-2</v>
      </c>
      <c r="M239">
        <v>4.9500000000000002E-2</v>
      </c>
      <c r="N239">
        <f>0.15 * L239^(0.25)</f>
        <v>4.8577977606965493E-2</v>
      </c>
      <c r="O239">
        <f>1000*9.81*K239*L239</f>
        <v>49.638600000000004</v>
      </c>
      <c r="P239">
        <f>O239/(1650*9.81*I239)</f>
        <v>9.5833333333333354E-2</v>
      </c>
      <c r="Q239">
        <f>3.97 * (SQRT(1.65)) * (SQRT(9.81)) * ((P239-M239)^(3/2)) * ((I239)^(3/2)) * J239</f>
        <v>3.2101787475009344E-2</v>
      </c>
      <c r="R239">
        <f>3.97 * (SQRT(1.65)) * (SQRT(9.81)) * ((P239-N239)^(3/2)) * ((I239)^(3/2)) * J239</f>
        <v>3.3064765890000972E-2</v>
      </c>
      <c r="S239">
        <f>Q239 * 31500000</f>
        <v>1011206.3054627944</v>
      </c>
      <c r="T239">
        <f>R239 * 31500000</f>
        <v>1041540.1255350306</v>
      </c>
    </row>
    <row r="240" spans="1:20" ht="17" x14ac:dyDescent="0.2">
      <c r="A240" t="s">
        <v>15</v>
      </c>
      <c r="B240" s="18" t="s">
        <v>384</v>
      </c>
      <c r="C240" s="13" t="s">
        <v>389</v>
      </c>
      <c r="D240" s="3">
        <v>29</v>
      </c>
      <c r="E240">
        <f>D240*31500000</f>
        <v>913500000</v>
      </c>
      <c r="F240" s="6">
        <v>72.519719999999992</v>
      </c>
      <c r="G240">
        <f>F240*1000000</f>
        <v>72519719.999999985</v>
      </c>
      <c r="H240">
        <f>I240 * 1000</f>
        <v>32</v>
      </c>
      <c r="I240">
        <v>3.2000000000000001E-2</v>
      </c>
      <c r="J240" s="3">
        <v>15.8</v>
      </c>
      <c r="K240" s="3">
        <v>1</v>
      </c>
      <c r="L240">
        <v>5.1999999999999998E-3</v>
      </c>
      <c r="M240">
        <v>4.9500000000000002E-2</v>
      </c>
      <c r="N240">
        <f>0.15 * L240^(0.25)</f>
        <v>4.0280244214239751E-2</v>
      </c>
      <c r="O240">
        <f>1000*9.81*K240*L240</f>
        <v>51.012</v>
      </c>
      <c r="P240">
        <f>O240/(1650*9.81*I240)</f>
        <v>9.8484848484848495E-2</v>
      </c>
      <c r="Q240">
        <f>3.97 * (SQRT(1.65)) * (SQRT(9.81)) * ((P240-M240)^(3/2)) * ((I240)^(3/2)) * J240</f>
        <v>1.5661800607281944E-2</v>
      </c>
      <c r="R240">
        <f>3.97 * (SQRT(1.65)) * (SQRT(9.81)) * ((P240-N240)^(3/2)) * ((I240)^(3/2)) * J240</f>
        <v>2.0285468776237832E-2</v>
      </c>
      <c r="S240">
        <f>Q240 * 31500000</f>
        <v>493346.71912938124</v>
      </c>
      <c r="T240">
        <f>R240 * 31500000</f>
        <v>638992.26645149174</v>
      </c>
    </row>
    <row r="241" spans="1:20" ht="17" x14ac:dyDescent="0.2">
      <c r="A241" t="s">
        <v>15</v>
      </c>
      <c r="B241" s="18" t="s">
        <v>456</v>
      </c>
      <c r="C241" s="13" t="s">
        <v>471</v>
      </c>
      <c r="D241" s="3">
        <v>2.8316846592000005</v>
      </c>
      <c r="E241">
        <f>D241*31500000</f>
        <v>89198066.764800012</v>
      </c>
      <c r="F241" s="6">
        <v>16.886734799999999</v>
      </c>
      <c r="G241">
        <f>F241*1000000</f>
        <v>16886734.800000001</v>
      </c>
      <c r="H241">
        <f>I241 * 1000</f>
        <v>32.258000000000003</v>
      </c>
      <c r="I241">
        <v>3.2258000000000002E-2</v>
      </c>
      <c r="J241" s="3">
        <v>17.2212</v>
      </c>
      <c r="K241" s="3">
        <v>0.55000000000000004</v>
      </c>
      <c r="L241">
        <v>1.9E-2</v>
      </c>
      <c r="M241">
        <v>4.9500000000000002E-2</v>
      </c>
      <c r="N241">
        <f>0.15 * L241^(0.25)</f>
        <v>5.5690313064484562E-2</v>
      </c>
      <c r="O241">
        <f>1000*9.81*K241*L241</f>
        <v>102.5145</v>
      </c>
      <c r="P241">
        <f>O241/(1650*9.81*I241)</f>
        <v>0.1963337260007853</v>
      </c>
      <c r="Q241">
        <f>3.97 * (SQRT(1.65)) * (SQRT(9.81)) * ((P241-M241)^(3/2)) * ((I241)^(3/2)) * J241</f>
        <v>8.9665480177099327E-2</v>
      </c>
      <c r="R241">
        <f>3.97 * (SQRT(1.65)) * (SQRT(9.81)) * ((P241-N241)^(3/2)) * ((I241)^(3/2)) * J241</f>
        <v>8.4055404890100743E-2</v>
      </c>
      <c r="S241">
        <f>Q241 * 31500000</f>
        <v>2824462.6255786289</v>
      </c>
      <c r="T241">
        <f>R241 * 31500000</f>
        <v>2647745.2540381732</v>
      </c>
    </row>
    <row r="242" spans="1:20" ht="17" x14ac:dyDescent="0.2">
      <c r="A242" t="s">
        <v>15</v>
      </c>
      <c r="B242" s="18" t="s">
        <v>267</v>
      </c>
      <c r="C242" s="13" t="s">
        <v>273</v>
      </c>
      <c r="D242" s="3">
        <v>2.6</v>
      </c>
      <c r="E242">
        <f>D242*31500000</f>
        <v>81900000</v>
      </c>
      <c r="F242" s="6">
        <v>19.165925999999999</v>
      </c>
      <c r="G242">
        <f>F242*1000000</f>
        <v>19165926</v>
      </c>
      <c r="H242">
        <f>I242 * 1000</f>
        <v>32.300000000000004</v>
      </c>
      <c r="I242">
        <v>3.2300000000000002E-2</v>
      </c>
      <c r="J242" s="3">
        <v>5.3</v>
      </c>
      <c r="K242" s="3">
        <v>0.5</v>
      </c>
      <c r="L242">
        <v>3.5000000000000001E-3</v>
      </c>
      <c r="M242">
        <v>4.9500000000000002E-2</v>
      </c>
      <c r="N242">
        <f>0.15 * L242^(0.25)</f>
        <v>3.6484489186466816E-2</v>
      </c>
      <c r="O242">
        <f>1000*9.81*K242*L242</f>
        <v>17.1675</v>
      </c>
      <c r="P242">
        <f>O242/(1650*9.81*I242)</f>
        <v>3.2836100947556054E-2</v>
      </c>
      <c r="Q242" t="e">
        <f>3.97 * (SQRT(1.65)) * (SQRT(9.81)) * ((P242-M242)^(3/2)) * ((I242)^(3/2)) * J242</f>
        <v>#NUM!</v>
      </c>
      <c r="R242" t="e">
        <f>3.97 * (SQRT(1.65)) * (SQRT(9.81)) * ((P242-N242)^(3/2)) * ((I242)^(3/2)) * J242</f>
        <v>#NUM!</v>
      </c>
      <c r="S242" t="e">
        <f>Q242 * 31500000</f>
        <v>#NUM!</v>
      </c>
      <c r="T242" t="e">
        <f>R242 * 31500000</f>
        <v>#NUM!</v>
      </c>
    </row>
    <row r="243" spans="1:20" ht="17" x14ac:dyDescent="0.2">
      <c r="A243" t="s">
        <v>15</v>
      </c>
      <c r="B243" s="18" t="s">
        <v>267</v>
      </c>
      <c r="C243" s="13" t="s">
        <v>276</v>
      </c>
      <c r="D243" s="3">
        <v>5.0999999999999996</v>
      </c>
      <c r="E243">
        <f>D243*31500000</f>
        <v>160650000</v>
      </c>
      <c r="F243" s="6">
        <v>17.1198339</v>
      </c>
      <c r="G243">
        <f>F243*1000000</f>
        <v>17119833.899999999</v>
      </c>
      <c r="H243">
        <f>I243 * 1000</f>
        <v>32.4</v>
      </c>
      <c r="I243">
        <v>3.2399999999999998E-2</v>
      </c>
      <c r="J243" s="3">
        <v>8.5</v>
      </c>
      <c r="K243" s="3">
        <v>0.6</v>
      </c>
      <c r="L243">
        <v>5.8999999999999999E-3</v>
      </c>
      <c r="M243">
        <v>4.9500000000000002E-2</v>
      </c>
      <c r="N243">
        <f>0.15 * L243^(0.25)</f>
        <v>4.1572320037140544E-2</v>
      </c>
      <c r="O243">
        <f>1000*9.81*K243*L243</f>
        <v>34.727399999999996</v>
      </c>
      <c r="P243">
        <f>O243/(1650*9.81*I243)</f>
        <v>6.6217732884399541E-2</v>
      </c>
      <c r="Q243">
        <f>3.97 * (SQRT(1.65)) * (SQRT(9.81)) * ((P243-M243)^(3/2)) * ((I243)^(3/2)) * J243</f>
        <v>1.7114708094565887E-3</v>
      </c>
      <c r="R243">
        <f>3.97 * (SQRT(1.65)) * (SQRT(9.81)) * ((P243-N243)^(3/2)) * ((I243)^(3/2)) * J243</f>
        <v>3.0634272417082147E-3</v>
      </c>
      <c r="S243">
        <f>Q243 * 31500000</f>
        <v>53911.33049788254</v>
      </c>
      <c r="T243">
        <f>R243 * 31500000</f>
        <v>96497.958113808767</v>
      </c>
    </row>
    <row r="244" spans="1:20" ht="17" x14ac:dyDescent="0.2">
      <c r="A244" t="s">
        <v>15</v>
      </c>
      <c r="B244" s="18" t="s">
        <v>328</v>
      </c>
      <c r="C244" s="13" t="s">
        <v>337</v>
      </c>
      <c r="D244" s="3">
        <v>3.5</v>
      </c>
      <c r="E244">
        <f>D244*31500000</f>
        <v>110250000</v>
      </c>
      <c r="F244" s="6">
        <v>51.281801999999999</v>
      </c>
      <c r="G244">
        <f>F244*1000000</f>
        <v>51281802</v>
      </c>
      <c r="H244">
        <f>I244 * 1000</f>
        <v>32.5</v>
      </c>
      <c r="I244">
        <v>3.2500000000000001E-2</v>
      </c>
      <c r="J244" s="3">
        <v>6.4</v>
      </c>
      <c r="K244" s="3">
        <v>0.3</v>
      </c>
      <c r="L244">
        <v>8.0000000000000002E-3</v>
      </c>
      <c r="M244">
        <v>4.9500000000000002E-2</v>
      </c>
      <c r="N244">
        <f>0.15 * L244^(0.25)</f>
        <v>4.4860463436636612E-2</v>
      </c>
      <c r="O244">
        <f>1000*9.81*K244*L244</f>
        <v>23.544</v>
      </c>
      <c r="P244">
        <f>O244/(1650*9.81*I244)</f>
        <v>4.4755244755244755E-2</v>
      </c>
      <c r="Q244" t="e">
        <f>3.97 * (SQRT(1.65)) * (SQRT(9.81)) * ((P244-M244)^(3/2)) * ((I244)^(3/2)) * J244</f>
        <v>#NUM!</v>
      </c>
      <c r="R244" t="e">
        <f>3.97 * (SQRT(1.65)) * (SQRT(9.81)) * ((P244-N244)^(3/2)) * ((I244)^(3/2)) * J244</f>
        <v>#NUM!</v>
      </c>
      <c r="S244" t="e">
        <f>Q244 * 31500000</f>
        <v>#NUM!</v>
      </c>
      <c r="T244" t="e">
        <f>R244 * 31500000</f>
        <v>#NUM!</v>
      </c>
    </row>
    <row r="245" spans="1:20" ht="17" x14ac:dyDescent="0.2">
      <c r="A245" t="s">
        <v>15</v>
      </c>
      <c r="B245" s="18" t="s">
        <v>102</v>
      </c>
      <c r="C245" s="14" t="s">
        <v>141</v>
      </c>
      <c r="D245" s="3">
        <v>89.1</v>
      </c>
      <c r="E245">
        <f>D245*31500000</f>
        <v>2806650000</v>
      </c>
      <c r="F245" s="6">
        <v>411.80840999999998</v>
      </c>
      <c r="G245">
        <f>F245*1000000</f>
        <v>411808410</v>
      </c>
      <c r="H245">
        <f>I245 * 1000</f>
        <v>33.099999999999994</v>
      </c>
      <c r="I245">
        <v>3.3099999999999997E-2</v>
      </c>
      <c r="J245" s="3">
        <v>47.9</v>
      </c>
      <c r="K245" s="3">
        <v>1.3</v>
      </c>
      <c r="L245">
        <v>1E-3</v>
      </c>
      <c r="M245">
        <v>4.9500000000000002E-2</v>
      </c>
      <c r="N245">
        <f>0.15 * L245^(0.25)</f>
        <v>2.6674191150583844E-2</v>
      </c>
      <c r="O245">
        <f>1000*9.81*K245*L245</f>
        <v>12.753</v>
      </c>
      <c r="P245">
        <f>O245/(1650*9.81*I245)</f>
        <v>2.3802984528060057E-2</v>
      </c>
      <c r="Q245" t="e">
        <f>3.97 * (SQRT(1.65)) * (SQRT(9.81)) * ((P245-M245)^(3/2)) * ((I245)^(3/2)) * J245</f>
        <v>#NUM!</v>
      </c>
      <c r="R245" t="e">
        <f>3.97 * (SQRT(1.65)) * (SQRT(9.81)) * ((P245-N245)^(3/2)) * ((I245)^(3/2)) * J245</f>
        <v>#NUM!</v>
      </c>
      <c r="S245" t="e">
        <f>Q245 * 31500000</f>
        <v>#NUM!</v>
      </c>
      <c r="T245" t="e">
        <f>R245 * 31500000</f>
        <v>#NUM!</v>
      </c>
    </row>
    <row r="246" spans="1:20" ht="34" x14ac:dyDescent="0.2">
      <c r="A246" t="s">
        <v>15</v>
      </c>
      <c r="B246" s="18" t="s">
        <v>102</v>
      </c>
      <c r="C246" s="14" t="s">
        <v>142</v>
      </c>
      <c r="D246" s="3">
        <v>74.400000000000006</v>
      </c>
      <c r="E246">
        <f>D246*31500000</f>
        <v>2343600000</v>
      </c>
      <c r="F246" s="6">
        <v>192.43625699999998</v>
      </c>
      <c r="G246">
        <f>F246*1000000</f>
        <v>192436256.99999997</v>
      </c>
      <c r="H246">
        <f>I246 * 1000</f>
        <v>33.200000000000003</v>
      </c>
      <c r="I246">
        <v>3.32E-2</v>
      </c>
      <c r="J246" s="3">
        <v>33.200000000000003</v>
      </c>
      <c r="K246" s="3">
        <v>1.33</v>
      </c>
      <c r="L246">
        <v>1E-3</v>
      </c>
      <c r="M246">
        <v>4.9500000000000002E-2</v>
      </c>
      <c r="N246">
        <f>0.15 * L246^(0.25)</f>
        <v>2.6674191150583844E-2</v>
      </c>
      <c r="O246">
        <f>1000*9.81*K246*L246</f>
        <v>13.047300000000002</v>
      </c>
      <c r="P246">
        <f>O246/(1650*9.81*I246)</f>
        <v>2.4278933917488137E-2</v>
      </c>
      <c r="Q246" t="e">
        <f>3.97 * (SQRT(1.65)) * (SQRT(9.81)) * ((P246-M246)^(3/2)) * ((I246)^(3/2)) * J246</f>
        <v>#NUM!</v>
      </c>
      <c r="R246" t="e">
        <f>3.97 * (SQRT(1.65)) * (SQRT(9.81)) * ((P246-N246)^(3/2)) * ((I246)^(3/2)) * J246</f>
        <v>#NUM!</v>
      </c>
      <c r="S246" t="e">
        <f>Q246 * 31500000</f>
        <v>#NUM!</v>
      </c>
      <c r="T246" t="e">
        <f>R246 * 31500000</f>
        <v>#NUM!</v>
      </c>
    </row>
    <row r="247" spans="1:20" ht="17" x14ac:dyDescent="0.2">
      <c r="A247" t="s">
        <v>15</v>
      </c>
      <c r="B247" s="18" t="s">
        <v>442</v>
      </c>
      <c r="C247" s="13" t="s">
        <v>444</v>
      </c>
      <c r="D247" s="3">
        <v>38.200000000000003</v>
      </c>
      <c r="E247">
        <f>D247*31500000</f>
        <v>1203300000</v>
      </c>
      <c r="F247" s="6">
        <v>899.81432580000001</v>
      </c>
      <c r="G247">
        <f>F247*1000000</f>
        <v>899814325.79999995</v>
      </c>
      <c r="H247">
        <f>I247 * 1000</f>
        <v>33.9</v>
      </c>
      <c r="I247">
        <v>3.39E-2</v>
      </c>
      <c r="J247" s="3">
        <v>33.9</v>
      </c>
      <c r="K247" s="3">
        <v>1</v>
      </c>
      <c r="L247">
        <v>8.9999999999999998E-4</v>
      </c>
      <c r="M247">
        <v>4.9500000000000002E-2</v>
      </c>
      <c r="N247">
        <f>0.15 * L247^(0.25)</f>
        <v>2.598076211353316E-2</v>
      </c>
      <c r="O247">
        <f>1000*9.81*K247*L247</f>
        <v>8.8290000000000006</v>
      </c>
      <c r="P247">
        <f>O247/(1650*9.81*I247)</f>
        <v>1.6090104585679808E-2</v>
      </c>
      <c r="Q247" t="e">
        <f>3.97 * (SQRT(1.65)) * (SQRT(9.81)) * ((P247-M247)^(3/2)) * ((I247)^(3/2)) * J247</f>
        <v>#NUM!</v>
      </c>
      <c r="R247" t="e">
        <f>3.97 * (SQRT(1.65)) * (SQRT(9.81)) * ((P247-N247)^(3/2)) * ((I247)^(3/2)) * J247</f>
        <v>#NUM!</v>
      </c>
      <c r="S247" t="e">
        <f>Q247 * 31500000</f>
        <v>#NUM!</v>
      </c>
      <c r="T247" t="e">
        <f>R247 * 31500000</f>
        <v>#NUM!</v>
      </c>
    </row>
    <row r="248" spans="1:20" ht="34" x14ac:dyDescent="0.2">
      <c r="A248" t="s">
        <v>15</v>
      </c>
      <c r="B248" s="19" t="s">
        <v>45</v>
      </c>
      <c r="C248" s="13" t="s">
        <v>48</v>
      </c>
      <c r="D248" s="3">
        <v>2.69</v>
      </c>
      <c r="E248">
        <f>D248*31500000</f>
        <v>84735000</v>
      </c>
      <c r="F248" s="6">
        <v>27.2</v>
      </c>
      <c r="G248">
        <f>F248*1000000</f>
        <v>27200000</v>
      </c>
      <c r="H248">
        <f>I248 * 1000</f>
        <v>34</v>
      </c>
      <c r="I248">
        <v>3.4000000000000002E-2</v>
      </c>
      <c r="J248" s="7">
        <v>6.98</v>
      </c>
      <c r="K248" s="7">
        <v>0.28999999999999998</v>
      </c>
      <c r="L248">
        <v>1.4E-2</v>
      </c>
      <c r="M248">
        <v>4.9500000000000002E-2</v>
      </c>
      <c r="N248">
        <f>0.15 * L248^(0.25)</f>
        <v>5.1596859423755886E-2</v>
      </c>
      <c r="O248">
        <f>1000*9.81*K248*L248</f>
        <v>39.828599999999994</v>
      </c>
      <c r="P248">
        <f>O248/(1650*9.81*I248)</f>
        <v>7.2370766488413535E-2</v>
      </c>
      <c r="Q248">
        <f>3.97 * (SQRT(1.65)) * (SQRT(9.81)) * ((P248-M248)^(3/2)) * ((I248)^(3/2)) * J248</f>
        <v>2.4174742696361335E-3</v>
      </c>
      <c r="R248">
        <f>3.97 * (SQRT(1.65)) * (SQRT(9.81)) * ((P248-N248)^(3/2)) * ((I248)^(3/2)) * J248</f>
        <v>2.092753405655371E-3</v>
      </c>
      <c r="S248">
        <f>Q248 * 31500000</f>
        <v>76150.439493538201</v>
      </c>
      <c r="T248">
        <f>R248 * 31500000</f>
        <v>65921.732278144191</v>
      </c>
    </row>
    <row r="249" spans="1:20" ht="17" x14ac:dyDescent="0.2">
      <c r="A249" t="s">
        <v>15</v>
      </c>
      <c r="B249" s="19" t="s">
        <v>45</v>
      </c>
      <c r="C249" s="13" t="s">
        <v>49</v>
      </c>
      <c r="D249" s="3">
        <v>2.7</v>
      </c>
      <c r="E249">
        <f>D249*31500000</f>
        <v>85050000</v>
      </c>
      <c r="F249" s="6">
        <v>27.2</v>
      </c>
      <c r="G249">
        <f>F249*1000000</f>
        <v>27200000</v>
      </c>
      <c r="H249">
        <f>I249 * 1000</f>
        <v>34</v>
      </c>
      <c r="I249">
        <v>3.4000000000000002E-2</v>
      </c>
      <c r="J249" s="7">
        <v>7</v>
      </c>
      <c r="K249" s="7">
        <v>0.28999999999999998</v>
      </c>
      <c r="L249">
        <v>1.4E-2</v>
      </c>
      <c r="M249">
        <v>4.9500000000000002E-2</v>
      </c>
      <c r="N249">
        <f>0.15 * L249^(0.25)</f>
        <v>5.1596859423755886E-2</v>
      </c>
      <c r="O249">
        <f>1000*9.81*K249*L249</f>
        <v>39.828599999999994</v>
      </c>
      <c r="P249">
        <f>O249/(1650*9.81*I249)</f>
        <v>7.2370766488413535E-2</v>
      </c>
      <c r="Q249">
        <f>3.97 * (SQRT(1.65)) * (SQRT(9.81)) * ((P249-M249)^(3/2)) * ((I249)^(3/2)) * J249</f>
        <v>2.4244011300075838E-3</v>
      </c>
      <c r="R249">
        <f>3.97 * (SQRT(1.65)) * (SQRT(9.81)) * ((P249-N249)^(3/2)) * ((I249)^(3/2)) * J249</f>
        <v>2.0987498337518046E-3</v>
      </c>
      <c r="S249">
        <f>Q249 * 31500000</f>
        <v>76368.635595238884</v>
      </c>
      <c r="T249">
        <f>R249 * 31500000</f>
        <v>66110.61976318185</v>
      </c>
    </row>
    <row r="250" spans="1:20" ht="17" x14ac:dyDescent="0.2">
      <c r="A250" t="s">
        <v>15</v>
      </c>
      <c r="B250" s="19" t="s">
        <v>46</v>
      </c>
      <c r="C250" s="13" t="s">
        <v>71</v>
      </c>
      <c r="D250" s="3">
        <v>255</v>
      </c>
      <c r="E250">
        <f>D250*31500000</f>
        <v>8032500000</v>
      </c>
      <c r="F250" s="6">
        <v>8832</v>
      </c>
      <c r="G250">
        <f>F250*1000000</f>
        <v>8832000000</v>
      </c>
      <c r="H250">
        <f>I250 * 1000</f>
        <v>34</v>
      </c>
      <c r="I250">
        <v>3.4000000000000002E-2</v>
      </c>
      <c r="J250" s="7">
        <v>83.8</v>
      </c>
      <c r="K250" s="7">
        <v>1.85</v>
      </c>
      <c r="L250">
        <v>8.8000000000000003E-4</v>
      </c>
      <c r="M250">
        <v>4.9500000000000002E-2</v>
      </c>
      <c r="N250">
        <f>0.15 * L250^(0.25)</f>
        <v>2.5835205898901013E-2</v>
      </c>
      <c r="O250">
        <f>1000*9.81*K250*L250</f>
        <v>15.97068</v>
      </c>
      <c r="P250">
        <f>O250/(1650*9.81*I250)</f>
        <v>2.9019607843137254E-2</v>
      </c>
      <c r="Q250" t="e">
        <f>3.97 * (SQRT(1.65)) * (SQRT(9.81)) * ((P250-M250)^(3/2)) * ((I250)^(3/2)) * J250</f>
        <v>#NUM!</v>
      </c>
      <c r="R250">
        <f>3.97 * (SQRT(1.65)) * (SQRT(9.81)) * ((P250-N250)^(3/2)) * ((I250)^(3/2)) * J250</f>
        <v>1.5078953340759216E-3</v>
      </c>
      <c r="S250" t="e">
        <f>Q250 * 31500000</f>
        <v>#NUM!</v>
      </c>
      <c r="T250">
        <f>R250 * 31500000</f>
        <v>47498.703023391528</v>
      </c>
    </row>
    <row r="251" spans="1:20" ht="17" x14ac:dyDescent="0.2">
      <c r="A251" t="s">
        <v>15</v>
      </c>
      <c r="B251" s="18" t="s">
        <v>198</v>
      </c>
      <c r="C251" s="13" t="s">
        <v>206</v>
      </c>
      <c r="D251" s="3">
        <v>1.9</v>
      </c>
      <c r="E251">
        <f>D251*31500000</f>
        <v>59850000</v>
      </c>
      <c r="F251" s="6">
        <v>15.798938999999997</v>
      </c>
      <c r="G251">
        <f>F251*1000000</f>
        <v>15798938.999999996</v>
      </c>
      <c r="H251">
        <f>I251 * 1000</f>
        <v>34</v>
      </c>
      <c r="I251">
        <v>3.4000000000000002E-2</v>
      </c>
      <c r="J251" s="3">
        <v>2</v>
      </c>
      <c r="K251" s="3">
        <v>0.37</v>
      </c>
      <c r="L251">
        <v>7.5499999999999998E-2</v>
      </c>
      <c r="M251">
        <v>4.9500000000000002E-2</v>
      </c>
      <c r="N251">
        <f>0.15 * L251^(0.25)</f>
        <v>7.8628139039502512E-2</v>
      </c>
      <c r="O251">
        <f>1000*9.81*K251*L251</f>
        <v>274.04235</v>
      </c>
      <c r="P251">
        <f>O251/(1650*9.81*I251)</f>
        <v>0.49795008912655969</v>
      </c>
      <c r="Q251">
        <f>3.97 * (SQRT(1.65)) * (SQRT(9.81)) * ((P251-M251)^(3/2)) * ((I251)^(3/2)) * J251</f>
        <v>6.0143199194192261E-2</v>
      </c>
      <c r="R251">
        <f>3.97 * (SQRT(1.65)) * (SQRT(9.81)) * ((P251-N251)^(3/2)) * ((I251)^(3/2)) * J251</f>
        <v>5.4379692700077635E-2</v>
      </c>
      <c r="S251">
        <f>Q251 * 31500000</f>
        <v>1894510.7746170561</v>
      </c>
      <c r="T251">
        <f>R251 * 31500000</f>
        <v>1712960.3200524454</v>
      </c>
    </row>
    <row r="252" spans="1:20" ht="17" x14ac:dyDescent="0.2">
      <c r="A252" t="s">
        <v>15</v>
      </c>
      <c r="B252" s="18" t="s">
        <v>456</v>
      </c>
      <c r="C252" s="13" t="s">
        <v>470</v>
      </c>
      <c r="D252" s="3">
        <v>5.5501019320319998</v>
      </c>
      <c r="E252">
        <f>D252*31500000</f>
        <v>174828210.85900798</v>
      </c>
      <c r="F252" s="6">
        <v>10.204560599999999</v>
      </c>
      <c r="G252">
        <f>F252*1000000</f>
        <v>10204560.6</v>
      </c>
      <c r="H252">
        <f>I252 * 1000</f>
        <v>34.036000000000001</v>
      </c>
      <c r="I252">
        <v>3.4036000000000004E-2</v>
      </c>
      <c r="J252" s="3">
        <v>14.599920000000001</v>
      </c>
      <c r="K252" s="3">
        <v>0.54864000000000002</v>
      </c>
      <c r="L252">
        <v>8.9999999999999993E-3</v>
      </c>
      <c r="M252">
        <v>4.9500000000000002E-2</v>
      </c>
      <c r="N252">
        <f>0.15 * L252^(0.25)</f>
        <v>4.6201054323615341E-2</v>
      </c>
      <c r="O252">
        <f>1000*9.81*K252*L252</f>
        <v>48.4394256</v>
      </c>
      <c r="P252">
        <f>O252/(1650*9.81*I252)</f>
        <v>8.7924016282225237E-2</v>
      </c>
      <c r="Q252">
        <f>3.97 * (SQRT(1.65)) * (SQRT(9.81)) * ((P252-M252)^(3/2)) * ((I252)^(3/2)) * J252</f>
        <v>1.1028828098434373E-2</v>
      </c>
      <c r="R252">
        <f>3.97 * (SQRT(1.65)) * (SQRT(9.81)) * ((P252-N252)^(3/2)) * ((I252)^(3/2)) * J252</f>
        <v>1.2479234018363738E-2</v>
      </c>
      <c r="S252">
        <f>Q252 * 31500000</f>
        <v>347408.08510068274</v>
      </c>
      <c r="T252">
        <f>R252 * 31500000</f>
        <v>393095.87157845777</v>
      </c>
    </row>
    <row r="253" spans="1:20" ht="34" x14ac:dyDescent="0.2">
      <c r="A253" t="s">
        <v>15</v>
      </c>
      <c r="B253" s="18" t="s">
        <v>328</v>
      </c>
      <c r="C253" s="13" t="s">
        <v>361</v>
      </c>
      <c r="D253" s="3">
        <v>13.6</v>
      </c>
      <c r="E253">
        <f>D253*31500000</f>
        <v>428400000</v>
      </c>
      <c r="F253" s="6">
        <v>32.115876</v>
      </c>
      <c r="G253">
        <f>F253*1000000</f>
        <v>32115876</v>
      </c>
      <c r="H253">
        <f>I253 * 1000</f>
        <v>35</v>
      </c>
      <c r="I253">
        <v>3.5000000000000003E-2</v>
      </c>
      <c r="J253" s="3">
        <v>11.9</v>
      </c>
      <c r="K253" s="3">
        <v>0.7</v>
      </c>
      <c r="L253">
        <v>1.6E-2</v>
      </c>
      <c r="M253">
        <v>4.9500000000000002E-2</v>
      </c>
      <c r="N253">
        <f>0.15 * L253^(0.25)</f>
        <v>5.3348382301167681E-2</v>
      </c>
      <c r="O253">
        <f>1000*9.81*K253*L253</f>
        <v>109.872</v>
      </c>
      <c r="P253">
        <f>O253/(1650*9.81*I253)</f>
        <v>0.19393939393939394</v>
      </c>
      <c r="Q253">
        <f>3.97 * (SQRT(1.65)) * (SQRT(9.81)) * ((P253-M253)^(3/2)) * ((I253)^(3/2)) * J253</f>
        <v>6.8319471277099683E-2</v>
      </c>
      <c r="R253">
        <f>3.97 * (SQRT(1.65)) * (SQRT(9.81)) * ((P253-N253)^(3/2)) * ((I253)^(3/2)) * J253</f>
        <v>6.5607327074674898E-2</v>
      </c>
      <c r="S253">
        <f>Q253 * 31500000</f>
        <v>2152063.3452286399</v>
      </c>
      <c r="T253">
        <f>R253 * 31500000</f>
        <v>2066630.8028522593</v>
      </c>
    </row>
    <row r="254" spans="1:20" ht="17" x14ac:dyDescent="0.2">
      <c r="A254" t="s">
        <v>15</v>
      </c>
      <c r="B254" s="18" t="s">
        <v>643</v>
      </c>
      <c r="C254" s="13" t="s">
        <v>649</v>
      </c>
      <c r="D254" s="3">
        <v>22.2</v>
      </c>
      <c r="E254">
        <f>D254*31500000</f>
        <v>699300000</v>
      </c>
      <c r="F254" s="6">
        <v>4281</v>
      </c>
      <c r="G254">
        <f>F254*1000000</f>
        <v>4281000000</v>
      </c>
      <c r="H254">
        <f>I254 * 1000</f>
        <v>35</v>
      </c>
      <c r="I254">
        <v>3.5000000000000003E-2</v>
      </c>
      <c r="J254" s="3">
        <v>16.5</v>
      </c>
      <c r="K254" s="3">
        <v>0.55000000000000004</v>
      </c>
      <c r="L254">
        <v>4.0000000000000001E-3</v>
      </c>
      <c r="M254">
        <v>4.9500000000000002E-2</v>
      </c>
      <c r="N254">
        <f>0.15 * L254^(0.25)</f>
        <v>3.7723002890488071E-2</v>
      </c>
      <c r="O254">
        <f>1000*9.81*K254*L254</f>
        <v>21.582000000000001</v>
      </c>
      <c r="P254">
        <f>O254/(1650*9.81*I254)</f>
        <v>3.8095238095238092E-2</v>
      </c>
      <c r="Q254" t="e">
        <f>3.97 * (SQRT(1.65)) * (SQRT(9.81)) * ((P254-M254)^(3/2)) * ((I254)^(3/2)) * J254</f>
        <v>#NUM!</v>
      </c>
      <c r="R254">
        <f>3.97 * (SQRT(1.65)) * (SQRT(9.81)) * ((P254-N254)^(3/2)) * ((I254)^(3/2)) * J254</f>
        <v>1.2393077357445039E-5</v>
      </c>
      <c r="S254" t="e">
        <f>Q254 * 31500000</f>
        <v>#NUM!</v>
      </c>
      <c r="T254">
        <f>R254 * 31500000</f>
        <v>390.38193675951874</v>
      </c>
    </row>
    <row r="255" spans="1:20" ht="17" x14ac:dyDescent="0.2">
      <c r="A255" t="s">
        <v>15</v>
      </c>
      <c r="B255" s="18" t="s">
        <v>643</v>
      </c>
      <c r="C255" s="13" t="s">
        <v>667</v>
      </c>
      <c r="D255" s="3">
        <v>45.3</v>
      </c>
      <c r="E255">
        <f>D255*31500000</f>
        <v>1426950000</v>
      </c>
      <c r="F255" s="6">
        <v>147</v>
      </c>
      <c r="G255">
        <f>F255*1000000</f>
        <v>147000000</v>
      </c>
      <c r="H255">
        <f>I255 * 1000</f>
        <v>35</v>
      </c>
      <c r="I255">
        <v>3.5000000000000003E-2</v>
      </c>
      <c r="J255" s="3">
        <v>29</v>
      </c>
      <c r="K255" s="3">
        <v>1.71</v>
      </c>
      <c r="L255">
        <v>2.8999999999999998E-3</v>
      </c>
      <c r="M255">
        <v>4.9500000000000002E-2</v>
      </c>
      <c r="N255">
        <f>0.15 * L255^(0.25)</f>
        <v>3.4808936806591251E-2</v>
      </c>
      <c r="O255">
        <f>1000*9.81*K255*L255</f>
        <v>48.647789999999993</v>
      </c>
      <c r="P255">
        <f>O255/(1650*9.81*I255)</f>
        <v>8.587012987012986E-2</v>
      </c>
      <c r="Q255">
        <f>3.97 * (SQRT(1.65)) * (SQRT(9.81)) * ((P255-M255)^(3/2)) * ((I255)^(3/2)) * J255</f>
        <v>2.1037025081224892E-2</v>
      </c>
      <c r="R255">
        <f>3.97 * (SQRT(1.65)) * (SQRT(9.81)) * ((P255-N255)^(3/2)) * ((I255)^(3/2)) * J255</f>
        <v>3.4994797440408218E-2</v>
      </c>
      <c r="S255">
        <f>Q255 * 31500000</f>
        <v>662666.29005858407</v>
      </c>
      <c r="T255">
        <f>R255 * 31500000</f>
        <v>1102336.1193728589</v>
      </c>
    </row>
    <row r="256" spans="1:20" ht="17" x14ac:dyDescent="0.2">
      <c r="A256" t="s">
        <v>15</v>
      </c>
      <c r="B256" s="18" t="s">
        <v>456</v>
      </c>
      <c r="C256" s="13" t="s">
        <v>490</v>
      </c>
      <c r="D256" s="3">
        <v>22.5</v>
      </c>
      <c r="E256">
        <f>D256*31500000</f>
        <v>708750000</v>
      </c>
      <c r="F256" s="6">
        <v>91.167648</v>
      </c>
      <c r="G256">
        <f>F256*1000000</f>
        <v>91167648</v>
      </c>
      <c r="H256">
        <f>I256 * 1000</f>
        <v>35.200000000000003</v>
      </c>
      <c r="I256">
        <v>3.5200000000000002E-2</v>
      </c>
      <c r="J256" s="3">
        <v>17.066666666666666</v>
      </c>
      <c r="K256" s="3">
        <v>0.96666666666666667</v>
      </c>
      <c r="L256">
        <v>4.0000000000000001E-3</v>
      </c>
      <c r="M256">
        <v>4.9500000000000002E-2</v>
      </c>
      <c r="N256">
        <f>0.15 * L256^(0.25)</f>
        <v>3.7723002890488071E-2</v>
      </c>
      <c r="O256">
        <f>1000*9.81*K256*L256</f>
        <v>37.932000000000002</v>
      </c>
      <c r="P256">
        <f>O256/(1650*9.81*I256)</f>
        <v>6.6574839302112027E-2</v>
      </c>
      <c r="Q256">
        <f>3.97 * (SQRT(1.65)) * (SQRT(9.81)) * ((P256-M256)^(3/2)) * ((I256)^(3/2)) * J256</f>
        <v>4.0166558404337149E-3</v>
      </c>
      <c r="R256">
        <f>3.97 * (SQRT(1.65)) * (SQRT(9.81)) * ((P256-N256)^(3/2)) * ((I256)^(3/2)) * J256</f>
        <v>8.8224636095738333E-3</v>
      </c>
      <c r="S256">
        <f>Q256 * 31500000</f>
        <v>126524.65897366202</v>
      </c>
      <c r="T256">
        <f>R256 * 31500000</f>
        <v>277907.60370157578</v>
      </c>
    </row>
    <row r="257" spans="1:20" ht="17" x14ac:dyDescent="0.2">
      <c r="A257" t="s">
        <v>15</v>
      </c>
      <c r="B257" s="18" t="s">
        <v>609</v>
      </c>
      <c r="C257" s="13" t="s">
        <v>618</v>
      </c>
      <c r="D257" s="3">
        <v>6.2</v>
      </c>
      <c r="E257">
        <f>D257*31500000</f>
        <v>195300000</v>
      </c>
      <c r="F257" s="6">
        <v>60.864764999999998</v>
      </c>
      <c r="G257">
        <f>F257*1000000</f>
        <v>60864765</v>
      </c>
      <c r="H257">
        <f>I257 * 1000</f>
        <v>36</v>
      </c>
      <c r="I257">
        <v>3.5999999999999997E-2</v>
      </c>
      <c r="J257" s="3">
        <v>7.4</v>
      </c>
      <c r="K257" s="3">
        <v>0.67</v>
      </c>
      <c r="L257">
        <v>1.78E-2</v>
      </c>
      <c r="M257">
        <v>4.9500000000000002E-2</v>
      </c>
      <c r="N257">
        <f>0.15 * L257^(0.25)</f>
        <v>5.4789364063004282E-2</v>
      </c>
      <c r="O257">
        <f>1000*9.81*K257*L257</f>
        <v>116.99406000000002</v>
      </c>
      <c r="P257">
        <f>O257/(1650*9.81*I257)</f>
        <v>0.20077441077441083</v>
      </c>
      <c r="Q257">
        <f>3.97 * (SQRT(1.65)) * (SQRT(9.81)) * ((P257-M257)^(3/2)) * ((I257)^(3/2)) * J257</f>
        <v>4.7500770954567291E-2</v>
      </c>
      <c r="R257">
        <f>3.97 * (SQRT(1.65)) * (SQRT(9.81)) * ((P257-N257)^(3/2)) * ((I257)^(3/2)) * J257</f>
        <v>4.5031354796463155E-2</v>
      </c>
      <c r="S257">
        <f>Q257 * 31500000</f>
        <v>1496274.2850688696</v>
      </c>
      <c r="T257">
        <f>R257 * 31500000</f>
        <v>1418487.6760885895</v>
      </c>
    </row>
    <row r="258" spans="1:20" ht="17" x14ac:dyDescent="0.2">
      <c r="A258" t="s">
        <v>15</v>
      </c>
      <c r="B258" s="18" t="s">
        <v>555</v>
      </c>
      <c r="C258" s="13" t="s">
        <v>580</v>
      </c>
      <c r="D258" s="3"/>
      <c r="E258">
        <f>D258*31500000</f>
        <v>0</v>
      </c>
      <c r="F258" s="6">
        <v>53.612792999999996</v>
      </c>
      <c r="G258">
        <f>F258*1000000</f>
        <v>53612793</v>
      </c>
      <c r="H258">
        <f>I258 * 1000</f>
        <v>36.57</v>
      </c>
      <c r="I258">
        <v>3.6569999999999998E-2</v>
      </c>
      <c r="J258" s="3">
        <v>17.899999999999999</v>
      </c>
      <c r="K258" s="3">
        <v>1</v>
      </c>
      <c r="L258">
        <v>1.4599999999999999E-3</v>
      </c>
      <c r="M258">
        <v>4.9500000000000002E-2</v>
      </c>
      <c r="N258">
        <f>0.15 * L258^(0.25)</f>
        <v>2.9321046926302372E-2</v>
      </c>
      <c r="O258">
        <f>1000*9.81*K258*L258</f>
        <v>14.3226</v>
      </c>
      <c r="P258">
        <f>O258/(1650*9.81*I258)</f>
        <v>2.4196020914642735E-2</v>
      </c>
      <c r="Q258" t="e">
        <f>3.97 * (SQRT(1.65)) * (SQRT(9.81)) * ((P258-M258)^(3/2)) * ((I258)^(3/2)) * J258</f>
        <v>#NUM!</v>
      </c>
      <c r="R258" t="e">
        <f>3.97 * (SQRT(1.65)) * (SQRT(9.81)) * ((P258-N258)^(3/2)) * ((I258)^(3/2)) * J258</f>
        <v>#NUM!</v>
      </c>
      <c r="S258" t="e">
        <f>Q258 * 31500000</f>
        <v>#NUM!</v>
      </c>
      <c r="T258" t="e">
        <f>R258 * 31500000</f>
        <v>#NUM!</v>
      </c>
    </row>
    <row r="259" spans="1:20" ht="17" x14ac:dyDescent="0.2">
      <c r="A259" t="s">
        <v>15</v>
      </c>
      <c r="B259" s="18" t="s">
        <v>421</v>
      </c>
      <c r="C259" s="13" t="s">
        <v>422</v>
      </c>
      <c r="D259" s="3">
        <v>2.8600015057920003</v>
      </c>
      <c r="E259">
        <f>D259*31500000</f>
        <v>90090047.432448015</v>
      </c>
      <c r="F259" s="6">
        <v>7.5368708999999994</v>
      </c>
      <c r="G259">
        <f>F259*1000000</f>
        <v>7536870.8999999994</v>
      </c>
      <c r="H259">
        <f>I259 * 1000</f>
        <v>36.576000000000001</v>
      </c>
      <c r="I259">
        <v>3.6575999999999997E-2</v>
      </c>
      <c r="J259" s="3">
        <v>10.91184</v>
      </c>
      <c r="K259" s="3">
        <v>0.4</v>
      </c>
      <c r="L259">
        <v>5.0000000000000001E-3</v>
      </c>
      <c r="M259">
        <v>4.9500000000000002E-2</v>
      </c>
      <c r="N259">
        <f>0.15 * L259^(0.25)</f>
        <v>3.9887219227087413E-2</v>
      </c>
      <c r="O259">
        <f>1000*9.81*K259*L259</f>
        <v>19.62</v>
      </c>
      <c r="P259">
        <f>O259/(1650*9.81*I259)</f>
        <v>3.3139796919324484E-2</v>
      </c>
      <c r="Q259" t="e">
        <f>3.97 * (SQRT(1.65)) * (SQRT(9.81)) * ((P259-M259)^(3/2)) * ((I259)^(3/2)) * J259</f>
        <v>#NUM!</v>
      </c>
      <c r="R259" t="e">
        <f>3.97 * (SQRT(1.65)) * (SQRT(9.81)) * ((P259-N259)^(3/2)) * ((I259)^(3/2)) * J259</f>
        <v>#NUM!</v>
      </c>
      <c r="S259" t="e">
        <f>Q259 * 31500000</f>
        <v>#NUM!</v>
      </c>
      <c r="T259" t="e">
        <f>R259 * 31500000</f>
        <v>#NUM!</v>
      </c>
    </row>
    <row r="260" spans="1:20" ht="34" x14ac:dyDescent="0.2">
      <c r="A260" t="s">
        <v>15</v>
      </c>
      <c r="B260" s="18" t="s">
        <v>233</v>
      </c>
      <c r="C260" s="13" t="s">
        <v>235</v>
      </c>
      <c r="D260" s="3">
        <v>5.7200030115839997</v>
      </c>
      <c r="E260">
        <f>D260*31500000</f>
        <v>180180094.864896</v>
      </c>
      <c r="F260" s="6">
        <v>282.30890999999997</v>
      </c>
      <c r="G260">
        <f>F260*1000000</f>
        <v>282308909.99999994</v>
      </c>
      <c r="H260">
        <f>I260 * 1000</f>
        <v>36.6</v>
      </c>
      <c r="I260">
        <v>3.6600000000000001E-2</v>
      </c>
      <c r="J260" s="3">
        <v>26.822400000000002</v>
      </c>
      <c r="K260" s="3">
        <v>0.39319199999999999</v>
      </c>
      <c r="L260">
        <v>2E-3</v>
      </c>
      <c r="M260">
        <v>4.9500000000000002E-2</v>
      </c>
      <c r="N260">
        <f>0.15 * L260^(0.25)</f>
        <v>3.1721137903216928E-2</v>
      </c>
      <c r="O260">
        <f>1000*9.81*K260*L260</f>
        <v>7.7144270399999995</v>
      </c>
      <c r="P260">
        <f>O260/(1650*9.81*I260)</f>
        <v>1.3021758569299553E-2</v>
      </c>
      <c r="Q260" t="e">
        <f>3.97 * (SQRT(1.65)) * (SQRT(9.81)) * ((P260-M260)^(3/2)) * ((I260)^(3/2)) * J260</f>
        <v>#NUM!</v>
      </c>
      <c r="R260" t="e">
        <f>3.97 * (SQRT(1.65)) * (SQRT(9.81)) * ((P260-N260)^(3/2)) * ((I260)^(3/2)) * J260</f>
        <v>#NUM!</v>
      </c>
      <c r="S260" t="e">
        <f>Q260 * 31500000</f>
        <v>#NUM!</v>
      </c>
      <c r="T260" t="e">
        <f>R260 * 31500000</f>
        <v>#NUM!</v>
      </c>
    </row>
    <row r="261" spans="1:20" ht="17" x14ac:dyDescent="0.2">
      <c r="A261" t="s">
        <v>15</v>
      </c>
      <c r="B261" s="18" t="s">
        <v>384</v>
      </c>
      <c r="C261" s="13" t="s">
        <v>388</v>
      </c>
      <c r="D261" s="3">
        <v>17.8</v>
      </c>
      <c r="E261">
        <f>D261*31500000</f>
        <v>560700000</v>
      </c>
      <c r="F261" s="6">
        <v>36.259859999999996</v>
      </c>
      <c r="G261">
        <f>F261*1000000</f>
        <v>36259859.999999993</v>
      </c>
      <c r="H261">
        <f>I261 * 1000</f>
        <v>36.630000000000003</v>
      </c>
      <c r="I261">
        <v>3.6630000000000003E-2</v>
      </c>
      <c r="J261" s="3">
        <v>12.3</v>
      </c>
      <c r="K261" s="3">
        <v>0.8</v>
      </c>
      <c r="L261">
        <v>5.0000000000000001E-3</v>
      </c>
      <c r="M261">
        <v>4.9500000000000002E-2</v>
      </c>
      <c r="N261">
        <f>0.15 * L261^(0.25)</f>
        <v>3.9887219227087413E-2</v>
      </c>
      <c r="O261">
        <f>1000*9.81*K261*L261</f>
        <v>39.24</v>
      </c>
      <c r="P261">
        <f>O261/(1650*9.81*I261)</f>
        <v>6.6181884363702537E-2</v>
      </c>
      <c r="Q261">
        <f>3.97 * (SQRT(1.65)) * (SQRT(9.81)) * ((P261-M261)^(3/2)) * ((I261)^(3/2)) * J261</f>
        <v>2.967530092189244E-3</v>
      </c>
      <c r="R261">
        <f>3.97 * (SQRT(1.65)) * (SQRT(9.81)) * ((P261-N261)^(3/2)) * ((I261)^(3/2)) * J261</f>
        <v>5.8725799583303475E-3</v>
      </c>
      <c r="S261">
        <f>Q261 * 31500000</f>
        <v>93477.197903961191</v>
      </c>
      <c r="T261">
        <f>R261 * 31500000</f>
        <v>184986.26868740594</v>
      </c>
    </row>
    <row r="262" spans="1:20" x14ac:dyDescent="0.2">
      <c r="A262" t="s">
        <v>15</v>
      </c>
      <c r="B262" s="18" t="s">
        <v>267</v>
      </c>
      <c r="C262" s="15" t="s">
        <v>306</v>
      </c>
      <c r="D262" s="3">
        <v>102.8</v>
      </c>
      <c r="E262">
        <f>D262*31500000</f>
        <v>3238200000</v>
      </c>
      <c r="F262" s="6">
        <v>608.64765</v>
      </c>
      <c r="G262">
        <f>F262*1000000</f>
        <v>608647650</v>
      </c>
      <c r="H262">
        <f>I262 * 1000</f>
        <v>36.799999999999997</v>
      </c>
      <c r="I262">
        <v>3.6799999999999999E-2</v>
      </c>
      <c r="J262" s="3">
        <v>36.9</v>
      </c>
      <c r="K262" s="3">
        <v>1.6</v>
      </c>
      <c r="L262">
        <v>3.0000000000000001E-3</v>
      </c>
      <c r="M262">
        <v>4.9500000000000002E-2</v>
      </c>
      <c r="N262">
        <f>0.15 * L262^(0.25)</f>
        <v>3.5105209789810736E-2</v>
      </c>
      <c r="O262">
        <f>1000*9.81*K262*L262</f>
        <v>47.088000000000001</v>
      </c>
      <c r="P262">
        <f>O262/(1650*9.81*I262)</f>
        <v>7.9051383399209488E-2</v>
      </c>
      <c r="Q262">
        <f>3.97 * (SQRT(1.65)) * (SQRT(9.81)) * ((P262-M262)^(3/2)) * ((I262)^(3/2)) * J262</f>
        <v>2.113643806828468E-2</v>
      </c>
      <c r="R262">
        <f>3.97 * (SQRT(1.65)) * (SQRT(9.81)) * ((P262-N262)^(3/2)) * ((I262)^(3/2)) * J262</f>
        <v>3.8330693544377882E-2</v>
      </c>
      <c r="S262">
        <f>Q262 * 31500000</f>
        <v>665797.79915096739</v>
      </c>
      <c r="T262">
        <f>R262 * 31500000</f>
        <v>1207416.8466479033</v>
      </c>
    </row>
    <row r="263" spans="1:20" ht="17" x14ac:dyDescent="0.2">
      <c r="A263" t="s">
        <v>15</v>
      </c>
      <c r="B263" s="18" t="s">
        <v>233</v>
      </c>
      <c r="C263" s="13" t="s">
        <v>256</v>
      </c>
      <c r="D263" s="3">
        <v>7.0508948014080008</v>
      </c>
      <c r="E263">
        <f>D263*31500000</f>
        <v>222103186.24435201</v>
      </c>
      <c r="F263" s="6">
        <v>59.828769000000001</v>
      </c>
      <c r="G263">
        <f>F263*1000000</f>
        <v>59828769</v>
      </c>
      <c r="H263">
        <f>I263 * 1000</f>
        <v>36.900000000000006</v>
      </c>
      <c r="I263">
        <v>3.6900000000000002E-2</v>
      </c>
      <c r="J263" s="3">
        <v>9.5707199999999997</v>
      </c>
      <c r="K263" s="3">
        <v>0.8</v>
      </c>
      <c r="L263">
        <v>1E-3</v>
      </c>
      <c r="M263">
        <v>4.9500000000000002E-2</v>
      </c>
      <c r="N263">
        <f>0.15 * L263^(0.25)</f>
        <v>2.6674191150583844E-2</v>
      </c>
      <c r="O263">
        <f>1000*9.81*K263*L263</f>
        <v>7.8479999999999999</v>
      </c>
      <c r="P263">
        <f>O263/(1650*9.81*I263)</f>
        <v>1.3139525334647285E-2</v>
      </c>
      <c r="Q263" t="e">
        <f>3.97 * (SQRT(1.65)) * (SQRT(9.81)) * ((P263-M263)^(3/2)) * ((I263)^(3/2)) * J263</f>
        <v>#NUM!</v>
      </c>
      <c r="R263" t="e">
        <f>3.97 * (SQRT(1.65)) * (SQRT(9.81)) * ((P263-N263)^(3/2)) * ((I263)^(3/2)) * J263</f>
        <v>#NUM!</v>
      </c>
      <c r="S263" t="e">
        <f>Q263 * 31500000</f>
        <v>#NUM!</v>
      </c>
      <c r="T263" t="e">
        <f>R263 * 31500000</f>
        <v>#NUM!</v>
      </c>
    </row>
    <row r="264" spans="1:20" ht="17" x14ac:dyDescent="0.2">
      <c r="A264" t="s">
        <v>15</v>
      </c>
      <c r="B264" s="19" t="s">
        <v>45</v>
      </c>
      <c r="C264" s="13" t="s">
        <v>53</v>
      </c>
      <c r="D264" s="3">
        <v>2.5</v>
      </c>
      <c r="E264">
        <f>D264*31500000</f>
        <v>78750000</v>
      </c>
      <c r="F264" s="6">
        <v>18.399999999999999</v>
      </c>
      <c r="G264">
        <f>F264*1000000</f>
        <v>18400000</v>
      </c>
      <c r="H264">
        <f>I264 * 1000</f>
        <v>37</v>
      </c>
      <c r="I264">
        <v>3.6999999999999998E-2</v>
      </c>
      <c r="J264" s="7">
        <v>6</v>
      </c>
      <c r="K264" s="7">
        <v>0.41</v>
      </c>
      <c r="L264">
        <v>9.1999999999999998E-3</v>
      </c>
      <c r="M264">
        <v>4.9500000000000002E-2</v>
      </c>
      <c r="N264">
        <f>0.15 * L264^(0.25)</f>
        <v>4.6455615220237091E-2</v>
      </c>
      <c r="O264">
        <f>1000*9.81*K264*L264</f>
        <v>37.003319999999995</v>
      </c>
      <c r="P264">
        <f>O264/(1650*9.81*I264)</f>
        <v>6.1785421785421783E-2</v>
      </c>
      <c r="Q264">
        <f>3.97 * (SQRT(1.65)) * (SQRT(9.81)) * ((P264-M264)^(3/2)) * ((I264)^(3/2)) * J264</f>
        <v>9.2876518216946594E-4</v>
      </c>
      <c r="R264">
        <f>3.97 * (SQRT(1.65)) * (SQRT(9.81)) * ((P264-N264)^(3/2)) * ((I264)^(3/2)) * J264</f>
        <v>1.2945708726890353E-3</v>
      </c>
      <c r="S264">
        <f>Q264 * 31500000</f>
        <v>29256.103238338179</v>
      </c>
      <c r="T264">
        <f>R264 * 31500000</f>
        <v>40778.982489704613</v>
      </c>
    </row>
    <row r="265" spans="1:20" ht="17" x14ac:dyDescent="0.2">
      <c r="A265" t="s">
        <v>15</v>
      </c>
      <c r="B265" s="18" t="s">
        <v>198</v>
      </c>
      <c r="C265" s="13" t="s">
        <v>227</v>
      </c>
      <c r="D265" s="3">
        <v>16.7</v>
      </c>
      <c r="E265">
        <f>D265*31500000</f>
        <v>526050000</v>
      </c>
      <c r="F265" s="6">
        <v>303.02882999999997</v>
      </c>
      <c r="G265">
        <f>F265*1000000</f>
        <v>303028830</v>
      </c>
      <c r="H265">
        <f>I265 * 1000</f>
        <v>37</v>
      </c>
      <c r="I265">
        <v>3.6999999999999998E-2</v>
      </c>
      <c r="J265" s="3">
        <v>9</v>
      </c>
      <c r="K265" s="3">
        <v>0.76</v>
      </c>
      <c r="L265">
        <v>1.6899999999999998E-2</v>
      </c>
      <c r="M265">
        <v>4.9500000000000002E-2</v>
      </c>
      <c r="N265">
        <f>0.15 * L265^(0.25)</f>
        <v>5.4083269131959842E-2</v>
      </c>
      <c r="O265">
        <f>1000*9.81*K265*L265</f>
        <v>125.99964</v>
      </c>
      <c r="P265">
        <f>O265/(1650*9.81*I265)</f>
        <v>0.21038493038493039</v>
      </c>
      <c r="Q265">
        <f>3.97 * (SQRT(1.65)) * (SQRT(9.81)) * ((P265-M265)^(3/2)) * ((I265)^(3/2)) * J265</f>
        <v>6.6021460667445339E-2</v>
      </c>
      <c r="R265">
        <f>3.97 * (SQRT(1.65)) * (SQRT(9.81)) * ((P265-N265)^(3/2)) * ((I265)^(3/2)) * J265</f>
        <v>6.3220433436414494E-2</v>
      </c>
      <c r="S265">
        <f>Q265 * 31500000</f>
        <v>2079676.0110245282</v>
      </c>
      <c r="T265">
        <f>R265 * 31500000</f>
        <v>1991443.6532470565</v>
      </c>
    </row>
    <row r="266" spans="1:20" ht="17" x14ac:dyDescent="0.2">
      <c r="A266" t="s">
        <v>15</v>
      </c>
      <c r="B266" s="18" t="s">
        <v>456</v>
      </c>
      <c r="C266" s="13" t="s">
        <v>458</v>
      </c>
      <c r="D266" s="3">
        <v>1.4724760227840001</v>
      </c>
      <c r="E266">
        <f>D266*31500000</f>
        <v>46382994.717696004</v>
      </c>
      <c r="F266" s="6">
        <v>3.8590850999999997</v>
      </c>
      <c r="G266">
        <f>F266*1000000</f>
        <v>3859085.0999999996</v>
      </c>
      <c r="H266">
        <f>I266 * 1000</f>
        <v>37.083999999999996</v>
      </c>
      <c r="I266">
        <v>3.7083999999999999E-2</v>
      </c>
      <c r="J266" s="3">
        <v>5.1765200000000009</v>
      </c>
      <c r="K266" s="3">
        <v>0.27</v>
      </c>
      <c r="L266">
        <v>0.02</v>
      </c>
      <c r="M266">
        <v>4.9500000000000002E-2</v>
      </c>
      <c r="N266">
        <f>0.15 * L266^(0.25)</f>
        <v>5.6409046396295903E-2</v>
      </c>
      <c r="O266">
        <f>1000*9.81*K266*L266</f>
        <v>52.974000000000004</v>
      </c>
      <c r="P266">
        <f>O266/(1650*9.81*I266)</f>
        <v>8.8251733165981908E-2</v>
      </c>
      <c r="Q266">
        <f>3.97 * (SQRT(1.65)) * (SQRT(9.81)) * ((P266-M266)^(3/2)) * ((I266)^(3/2)) * J266</f>
        <v>4.5042390767966517E-3</v>
      </c>
      <c r="R266">
        <f>3.97 * (SQRT(1.65)) * (SQRT(9.81)) * ((P266-N266)^(3/2)) * ((I266)^(3/2)) * J266</f>
        <v>3.3550523009435278E-3</v>
      </c>
      <c r="S266">
        <f>Q266 * 31500000</f>
        <v>141883.53091909454</v>
      </c>
      <c r="T266">
        <f>R266 * 31500000</f>
        <v>105684.14747972113</v>
      </c>
    </row>
    <row r="267" spans="1:20" ht="17" x14ac:dyDescent="0.2">
      <c r="A267" t="s">
        <v>15</v>
      </c>
      <c r="B267" s="18" t="s">
        <v>442</v>
      </c>
      <c r="C267" s="13" t="s">
        <v>445</v>
      </c>
      <c r="D267" s="3">
        <v>45.3</v>
      </c>
      <c r="E267">
        <f>D267*31500000</f>
        <v>1426950000</v>
      </c>
      <c r="F267" s="6">
        <v>344.46866999999997</v>
      </c>
      <c r="G267">
        <f>F267*1000000</f>
        <v>344468670</v>
      </c>
      <c r="H267">
        <f>I267 * 1000</f>
        <v>37.1</v>
      </c>
      <c r="I267">
        <v>3.7100000000000001E-2</v>
      </c>
      <c r="J267" s="3">
        <v>40.9</v>
      </c>
      <c r="K267" s="3">
        <v>1.7</v>
      </c>
      <c r="L267">
        <v>1.8E-3</v>
      </c>
      <c r="M267">
        <v>4.9500000000000002E-2</v>
      </c>
      <c r="N267">
        <f>0.15 * L267^(0.25)</f>
        <v>3.0896507158606763E-2</v>
      </c>
      <c r="O267">
        <f>1000*9.81*K267*L267</f>
        <v>30.018599999999999</v>
      </c>
      <c r="P267">
        <f>O267/(1650*9.81*I267)</f>
        <v>4.9987748100955652E-2</v>
      </c>
      <c r="Q267">
        <f>3.97 * (SQRT(1.65)) * (SQRT(9.81)) * ((P267-M267)^(3/2)) * ((I267)^(3/2)) * J267</f>
        <v>5.0285704124971522E-5</v>
      </c>
      <c r="R267">
        <f>3.97 * (SQRT(1.65)) * (SQRT(9.81)) * ((P267-N267)^(3/2)) * ((I267)^(3/2)) * J267</f>
        <v>1.2314091975496693E-2</v>
      </c>
      <c r="S267">
        <f>Q267 * 31500000</f>
        <v>1583.9996799366029</v>
      </c>
      <c r="T267">
        <f>R267 * 31500000</f>
        <v>387893.89722814586</v>
      </c>
    </row>
    <row r="268" spans="1:20" ht="17" x14ac:dyDescent="0.2">
      <c r="A268" t="s">
        <v>15</v>
      </c>
      <c r="B268" s="18" t="s">
        <v>456</v>
      </c>
      <c r="C268" s="13" t="s">
        <v>460</v>
      </c>
      <c r="D268" s="3">
        <v>4.4000000000000004</v>
      </c>
      <c r="E268">
        <f>D268*31500000</f>
        <v>138600000</v>
      </c>
      <c r="F268" s="6">
        <v>8.1584684999999997</v>
      </c>
      <c r="G268">
        <f>F268*1000000</f>
        <v>8158468.5</v>
      </c>
      <c r="H268">
        <f>I268 * 1000</f>
        <v>37.199999999999996</v>
      </c>
      <c r="I268">
        <v>3.7199999999999997E-2</v>
      </c>
      <c r="J268" s="3">
        <v>8.3000000000000007</v>
      </c>
      <c r="K268" s="3">
        <v>0.3</v>
      </c>
      <c r="L268">
        <v>1.4E-2</v>
      </c>
      <c r="M268">
        <v>4.9500000000000002E-2</v>
      </c>
      <c r="N268">
        <f>0.15 * L268^(0.25)</f>
        <v>5.1596859423755886E-2</v>
      </c>
      <c r="O268">
        <f>1000*9.81*K268*L268</f>
        <v>41.201999999999998</v>
      </c>
      <c r="P268">
        <f>O268/(1650*9.81*I268)</f>
        <v>6.8426197458455518E-2</v>
      </c>
      <c r="Q268">
        <f>3.97 * (SQRT(1.65)) * (SQRT(9.81)) * ((P268-M268)^(3/2)) * ((I268)^(3/2)) * J268</f>
        <v>2.4765923949344511E-3</v>
      </c>
      <c r="R268">
        <f>3.97 * (SQRT(1.65)) * (SQRT(9.81)) * ((P268-N268)^(3/2)) * ((I268)^(3/2)) * J268</f>
        <v>2.0766343592252068E-3</v>
      </c>
      <c r="S268">
        <f>Q268 * 31500000</f>
        <v>78012.660440435211</v>
      </c>
      <c r="T268">
        <f>R268 * 31500000</f>
        <v>65413.982315594018</v>
      </c>
    </row>
    <row r="269" spans="1:20" ht="17" x14ac:dyDescent="0.2">
      <c r="A269" t="s">
        <v>15</v>
      </c>
      <c r="B269" s="18" t="s">
        <v>267</v>
      </c>
      <c r="C269" s="13" t="s">
        <v>278</v>
      </c>
      <c r="D269" s="3">
        <v>7.5</v>
      </c>
      <c r="E269">
        <f>D269*31500000</f>
        <v>236250000</v>
      </c>
      <c r="F269" s="6">
        <v>30.302882999999994</v>
      </c>
      <c r="G269">
        <f>F269*1000000</f>
        <v>30302882.999999993</v>
      </c>
      <c r="H269">
        <f>I269 * 1000</f>
        <v>37.400000000000006</v>
      </c>
      <c r="I269">
        <v>3.7400000000000003E-2</v>
      </c>
      <c r="J269" s="3">
        <v>11.8</v>
      </c>
      <c r="K269" s="3">
        <v>0.7</v>
      </c>
      <c r="L269">
        <v>4.4000000000000003E-3</v>
      </c>
      <c r="M269">
        <v>4.9500000000000002E-2</v>
      </c>
      <c r="N269">
        <f>0.15 * L269^(0.25)</f>
        <v>3.8632643653520919E-2</v>
      </c>
      <c r="O269">
        <f>1000*9.81*K269*L269</f>
        <v>30.2148</v>
      </c>
      <c r="P269">
        <f>O269/(1650*9.81*I269)</f>
        <v>4.9910873440285199E-2</v>
      </c>
      <c r="Q269">
        <f>3.97 * (SQRT(1.65)) * (SQRT(9.81)) * ((P269-M269)^(3/2)) * ((I269)^(3/2)) * J269</f>
        <v>1.1353205420233622E-5</v>
      </c>
      <c r="R269">
        <f>3.97 * (SQRT(1.65)) * (SQRT(9.81)) * ((P269-N269)^(3/2)) * ((I269)^(3/2)) * J269</f>
        <v>1.6327428905598431E-3</v>
      </c>
      <c r="S269">
        <f>Q269 * 31500000</f>
        <v>357.62597073735907</v>
      </c>
      <c r="T269">
        <f>R269 * 31500000</f>
        <v>51431.401052635054</v>
      </c>
    </row>
    <row r="270" spans="1:20" ht="17" x14ac:dyDescent="0.2">
      <c r="A270" t="s">
        <v>15</v>
      </c>
      <c r="B270" s="18" t="s">
        <v>198</v>
      </c>
      <c r="C270" s="13" t="s">
        <v>224</v>
      </c>
      <c r="D270" s="3">
        <v>12.9</v>
      </c>
      <c r="E270">
        <f>D270*31500000</f>
        <v>406350000</v>
      </c>
      <c r="F270" s="6">
        <v>207.19919999999999</v>
      </c>
      <c r="G270">
        <f>F270*1000000</f>
        <v>207199200</v>
      </c>
      <c r="H270">
        <f>I270 * 1000</f>
        <v>37.5</v>
      </c>
      <c r="I270">
        <v>3.7499999999999999E-2</v>
      </c>
      <c r="J270" s="3">
        <v>9</v>
      </c>
      <c r="K270" s="3">
        <v>0.73</v>
      </c>
      <c r="L270">
        <v>1.24E-2</v>
      </c>
      <c r="M270">
        <v>4.9500000000000002E-2</v>
      </c>
      <c r="N270">
        <f>0.15 * L270^(0.25)</f>
        <v>5.0054909482222722E-2</v>
      </c>
      <c r="O270">
        <f>1000*9.81*K270*L270</f>
        <v>88.800119999999993</v>
      </c>
      <c r="P270">
        <f>O270/(1650*9.81*I270)</f>
        <v>0.14629494949494948</v>
      </c>
      <c r="Q270">
        <f>3.97 * (SQRT(1.65)) * (SQRT(9.81)) * ((P270-M270)^(3/2)) * ((I270)^(3/2)) * J270</f>
        <v>3.1436590647128136E-2</v>
      </c>
      <c r="R270">
        <f>3.97 * (SQRT(1.65)) * (SQRT(9.81)) * ((P270-N270)^(3/2)) * ((I270)^(3/2)) * J270</f>
        <v>3.1166647274560842E-2</v>
      </c>
      <c r="S270">
        <f>Q270 * 31500000</f>
        <v>990252.60538453632</v>
      </c>
      <c r="T270">
        <f>R270 * 31500000</f>
        <v>981749.38914866652</v>
      </c>
    </row>
    <row r="271" spans="1:20" ht="17" x14ac:dyDescent="0.2">
      <c r="A271" t="s">
        <v>15</v>
      </c>
      <c r="B271" s="18" t="s">
        <v>555</v>
      </c>
      <c r="C271" s="13" t="s">
        <v>597</v>
      </c>
      <c r="D271" s="3">
        <v>410.6</v>
      </c>
      <c r="E271">
        <f>D271*31500000</f>
        <v>12933900000</v>
      </c>
      <c r="F271" s="6">
        <v>1002.3261299999999</v>
      </c>
      <c r="G271">
        <f>F271*1000000</f>
        <v>1002326129.9999999</v>
      </c>
      <c r="H271">
        <f>I271 * 1000</f>
        <v>37.93</v>
      </c>
      <c r="I271">
        <v>3.7929999999999998E-2</v>
      </c>
      <c r="J271" s="3">
        <v>63.8</v>
      </c>
      <c r="K271" s="3">
        <v>3.7</v>
      </c>
      <c r="L271">
        <v>6.4000000000000005E-4</v>
      </c>
      <c r="M271">
        <v>4.9500000000000002E-2</v>
      </c>
      <c r="N271">
        <f>0.15 * L271^(0.25)</f>
        <v>2.3858121863011523E-2</v>
      </c>
      <c r="O271">
        <f>1000*9.81*K271*L271</f>
        <v>23.230080000000001</v>
      </c>
      <c r="P271">
        <f>O271/(1650*9.81*I271)</f>
        <v>3.7836844586119571E-2</v>
      </c>
      <c r="Q271" t="e">
        <f>3.97 * (SQRT(1.65)) * (SQRT(9.81)) * ((P271-M271)^(3/2)) * ((I271)^(3/2)) * J271</f>
        <v>#NUM!</v>
      </c>
      <c r="R271">
        <f>3.97 * (SQRT(1.65)) * (SQRT(9.81)) * ((P271-N271)^(3/2)) * ((I271)^(3/2)) * J271</f>
        <v>1.2441225476755377E-2</v>
      </c>
      <c r="S271" t="e">
        <f>Q271 * 31500000</f>
        <v>#NUM!</v>
      </c>
      <c r="T271">
        <f>R271 * 31500000</f>
        <v>391898.60251779435</v>
      </c>
    </row>
    <row r="272" spans="1:20" ht="17" x14ac:dyDescent="0.2">
      <c r="A272" t="s">
        <v>12</v>
      </c>
      <c r="B272" s="18" t="s">
        <v>12</v>
      </c>
      <c r="C272" s="13" t="s">
        <v>44</v>
      </c>
      <c r="E272">
        <f>D272*31500000</f>
        <v>0</v>
      </c>
      <c r="F272">
        <v>62400</v>
      </c>
      <c r="G272">
        <f>F272*1000000</f>
        <v>62400000000</v>
      </c>
      <c r="H272">
        <v>38</v>
      </c>
      <c r="I272">
        <f>H272/1000</f>
        <v>3.7999999999999999E-2</v>
      </c>
      <c r="J272">
        <v>147</v>
      </c>
      <c r="K272">
        <v>4.49</v>
      </c>
      <c r="L272">
        <v>6.6E-4</v>
      </c>
      <c r="M272">
        <v>4.9500000000000002E-2</v>
      </c>
      <c r="N272">
        <f>0.15 * L272^(0.25)</f>
        <v>2.404236814542051E-2</v>
      </c>
      <c r="O272">
        <f>1000*9.81*K272*L272</f>
        <v>29.070954</v>
      </c>
      <c r="P272">
        <f>O272/(1650*9.81*I272)</f>
        <v>4.726315789473684E-2</v>
      </c>
      <c r="Q272" t="e">
        <f>3.97 * (SQRT(1.65)) * (SQRT(9.81)) * ((P272-M272)^(3/2)) * ((I272)^(3/2)) * J272</f>
        <v>#NUM!</v>
      </c>
      <c r="R272">
        <f>3.97 * (SQRT(1.65)) * (SQRT(9.81)) * ((P272-N272)^(3/2)) * ((I272)^(3/2)) * J272</f>
        <v>6.1542508106969297E-2</v>
      </c>
      <c r="S272" t="e">
        <f>Q272 * 31500000</f>
        <v>#NUM!</v>
      </c>
      <c r="T272">
        <f>R272 * 31500000</f>
        <v>1938589.0053695329</v>
      </c>
    </row>
    <row r="273" spans="1:20" ht="17" x14ac:dyDescent="0.2">
      <c r="A273" t="s">
        <v>15</v>
      </c>
      <c r="B273" s="18" t="s">
        <v>198</v>
      </c>
      <c r="C273" s="13" t="s">
        <v>217</v>
      </c>
      <c r="D273" s="3">
        <v>6.3</v>
      </c>
      <c r="E273">
        <f>D273*31500000</f>
        <v>198450000</v>
      </c>
      <c r="F273" s="6">
        <v>69.670730999999989</v>
      </c>
      <c r="G273">
        <f>F273*1000000</f>
        <v>69670730.999999985</v>
      </c>
      <c r="H273">
        <f>I273 * 1000</f>
        <v>38</v>
      </c>
      <c r="I273">
        <v>3.7999999999999999E-2</v>
      </c>
      <c r="J273" s="3">
        <v>6</v>
      </c>
      <c r="K273" s="3">
        <v>0.49</v>
      </c>
      <c r="L273">
        <v>3.5000000000000003E-2</v>
      </c>
      <c r="M273">
        <v>4.9500000000000002E-2</v>
      </c>
      <c r="N273">
        <f>0.15 * L273^(0.25)</f>
        <v>6.4879615906081656E-2</v>
      </c>
      <c r="O273">
        <f>1000*9.81*K273*L273</f>
        <v>168.2415</v>
      </c>
      <c r="P273">
        <f>O273/(1650*9.81*I273)</f>
        <v>0.27352472089314195</v>
      </c>
      <c r="Q273">
        <f>3.97 * (SQRT(1.65)) * (SQRT(9.81)) * ((P273-M273)^(3/2)) * ((I273)^(3/2)) * J273</f>
        <v>7.5272708834987004E-2</v>
      </c>
      <c r="R273">
        <f>3.97 * (SQRT(1.65)) * (SQRT(9.81)) * ((P273-N273)^(3/2)) * ((I273)^(3/2)) * J273</f>
        <v>6.7655939336783072E-2</v>
      </c>
      <c r="S273">
        <f>Q273 * 31500000</f>
        <v>2371090.3283020905</v>
      </c>
      <c r="T273">
        <f>R273 * 31500000</f>
        <v>2131162.0891086669</v>
      </c>
    </row>
    <row r="274" spans="1:20" ht="34" x14ac:dyDescent="0.2">
      <c r="A274" t="s">
        <v>15</v>
      </c>
      <c r="B274" s="18" t="s">
        <v>308</v>
      </c>
      <c r="C274" s="13" t="s">
        <v>318</v>
      </c>
      <c r="D274" s="3">
        <v>70.8</v>
      </c>
      <c r="E274">
        <f>D274*31500000</f>
        <v>2230200000</v>
      </c>
      <c r="F274" s="6">
        <v>854.69669999999996</v>
      </c>
      <c r="G274">
        <f>F274*1000000</f>
        <v>854696700</v>
      </c>
      <c r="H274">
        <f>I274 * 1000</f>
        <v>38</v>
      </c>
      <c r="I274">
        <v>3.7999999999999999E-2</v>
      </c>
      <c r="J274" s="3">
        <v>34.200000000000003</v>
      </c>
      <c r="K274" s="3">
        <v>1.72</v>
      </c>
      <c r="L274">
        <v>2.5000000000000001E-3</v>
      </c>
      <c r="M274">
        <v>4.9500000000000002E-2</v>
      </c>
      <c r="N274">
        <f>0.15 * L274^(0.25)</f>
        <v>3.3541019662496847E-2</v>
      </c>
      <c r="O274">
        <f>1000*9.81*K274*L274</f>
        <v>42.183</v>
      </c>
      <c r="P274">
        <f>O274/(1650*9.81*I274)</f>
        <v>6.8580542264752797E-2</v>
      </c>
      <c r="Q274">
        <f>3.97 * (SQRT(1.65)) * (SQRT(9.81)) * ((P274-M274)^(3/2)) * ((I274)^(3/2)) * J274</f>
        <v>1.0664845129494924E-2</v>
      </c>
      <c r="R274">
        <f>3.97 * (SQRT(1.65)) * (SQRT(9.81)) * ((P274-N274)^(3/2)) * ((I274)^(3/2)) * J274</f>
        <v>2.6540295515245258E-2</v>
      </c>
      <c r="S274">
        <f>Q274 * 31500000</f>
        <v>335942.62157909013</v>
      </c>
      <c r="T274">
        <f>R274 * 31500000</f>
        <v>836019.30873022566</v>
      </c>
    </row>
    <row r="275" spans="1:20" ht="17" x14ac:dyDescent="0.2">
      <c r="A275" t="s">
        <v>15</v>
      </c>
      <c r="B275" s="18" t="s">
        <v>643</v>
      </c>
      <c r="C275" s="13" t="s">
        <v>644</v>
      </c>
      <c r="D275" s="3">
        <v>3</v>
      </c>
      <c r="E275">
        <f>D275*31500000</f>
        <v>94500000</v>
      </c>
      <c r="F275" s="6">
        <v>23</v>
      </c>
      <c r="G275">
        <f>F275*1000000</f>
        <v>23000000</v>
      </c>
      <c r="H275">
        <f>I275 * 1000</f>
        <v>38</v>
      </c>
      <c r="I275">
        <v>3.7999999999999999E-2</v>
      </c>
      <c r="J275" s="3">
        <v>3</v>
      </c>
      <c r="K275" s="3">
        <v>0.33</v>
      </c>
      <c r="L275">
        <v>4.1200000000000001E-2</v>
      </c>
      <c r="M275">
        <v>4.9500000000000002E-2</v>
      </c>
      <c r="N275">
        <f>0.15 * L275^(0.25)</f>
        <v>6.7579591625663862E-2</v>
      </c>
      <c r="O275">
        <f>1000*9.81*K275*L275</f>
        <v>133.37676000000002</v>
      </c>
      <c r="P275">
        <f>O275/(1650*9.81*I275)</f>
        <v>0.21684210526315792</v>
      </c>
      <c r="Q275">
        <f>3.97 * (SQRT(1.65)) * (SQRT(9.81)) * ((P275-M275)^(3/2)) * ((I275)^(3/2)) * J275</f>
        <v>2.4298052984674502E-2</v>
      </c>
      <c r="R275">
        <f>3.97 * (SQRT(1.65)) * (SQRT(9.81)) * ((P275-N275)^(3/2)) * ((I275)^(3/2)) * J275</f>
        <v>2.0468676338011353E-2</v>
      </c>
      <c r="S275">
        <f>Q275 * 31500000</f>
        <v>765388.66901724681</v>
      </c>
      <c r="T275">
        <f>R275 * 31500000</f>
        <v>644763.30464735767</v>
      </c>
    </row>
    <row r="276" spans="1:20" ht="17" x14ac:dyDescent="0.2">
      <c r="A276" t="s">
        <v>15</v>
      </c>
      <c r="B276" s="18" t="s">
        <v>76</v>
      </c>
      <c r="C276" s="13" t="s">
        <v>78</v>
      </c>
      <c r="D276" s="3">
        <v>4.615645994496</v>
      </c>
      <c r="E276">
        <f>D276*31500000</f>
        <v>145392848.82662401</v>
      </c>
      <c r="F276" s="6">
        <v>22.817811899999999</v>
      </c>
      <c r="G276">
        <f>F276*1000000</f>
        <v>22817811.899999999</v>
      </c>
      <c r="H276">
        <f>I276 * 1000</f>
        <v>38.07</v>
      </c>
      <c r="I276">
        <v>3.807E-2</v>
      </c>
      <c r="J276" s="3">
        <v>9.6621600000000001</v>
      </c>
      <c r="K276" s="3">
        <v>0.50292000000000003</v>
      </c>
      <c r="L276">
        <v>5.3E-3</v>
      </c>
      <c r="M276">
        <v>4.9500000000000002E-2</v>
      </c>
      <c r="N276">
        <f>0.15 * L276^(0.25)</f>
        <v>4.0472518146121274E-2</v>
      </c>
      <c r="O276">
        <f>1000*9.81*K276*L276</f>
        <v>26.148319560000001</v>
      </c>
      <c r="P276">
        <f>O276/(1650*9.81*I276)</f>
        <v>4.2433412135539798E-2</v>
      </c>
      <c r="Q276" t="e">
        <f>3.97 * (SQRT(1.65)) * (SQRT(9.81)) * ((P276-M276)^(3/2)) * ((I276)^(3/2)) * J276</f>
        <v>#NUM!</v>
      </c>
      <c r="R276">
        <f>3.97 * (SQRT(1.65)) * (SQRT(9.81)) * ((P276-N276)^(3/2)) * ((I276)^(3/2)) * J276</f>
        <v>9.9539784375792653E-5</v>
      </c>
      <c r="S276" t="e">
        <f>Q276 * 31500000</f>
        <v>#NUM!</v>
      </c>
      <c r="T276">
        <f>R276 * 31500000</f>
        <v>3135.5032078374684</v>
      </c>
    </row>
    <row r="277" spans="1:20" ht="17" x14ac:dyDescent="0.2">
      <c r="A277" t="s">
        <v>15</v>
      </c>
      <c r="B277" s="18" t="s">
        <v>102</v>
      </c>
      <c r="C277" s="14" t="s">
        <v>122</v>
      </c>
      <c r="D277" s="3">
        <v>54.9</v>
      </c>
      <c r="E277">
        <f>D277*31500000</f>
        <v>1729350000</v>
      </c>
      <c r="F277" s="6">
        <v>196.32124199999998</v>
      </c>
      <c r="G277">
        <f>F277*1000000</f>
        <v>196321241.99999997</v>
      </c>
      <c r="H277">
        <f>I277 * 1000</f>
        <v>38.199999999999996</v>
      </c>
      <c r="I277">
        <v>3.8199999999999998E-2</v>
      </c>
      <c r="J277" s="3">
        <v>32.299999999999997</v>
      </c>
      <c r="K277" s="3">
        <v>0.82</v>
      </c>
      <c r="L277">
        <v>1E-3</v>
      </c>
      <c r="M277">
        <v>4.9500000000000002E-2</v>
      </c>
      <c r="N277">
        <f>0.15 * L277^(0.25)</f>
        <v>2.6674191150583844E-2</v>
      </c>
      <c r="O277">
        <f>1000*9.81*K277*L277</f>
        <v>8.0442</v>
      </c>
      <c r="P277">
        <f>O277/(1650*9.81*I277)</f>
        <v>1.3009677931143901E-2</v>
      </c>
      <c r="Q277" t="e">
        <f>3.97 * (SQRT(1.65)) * (SQRT(9.81)) * ((P277-M277)^(3/2)) * ((I277)^(3/2)) * J277</f>
        <v>#NUM!</v>
      </c>
      <c r="R277" t="e">
        <f>3.97 * (SQRT(1.65)) * (SQRT(9.81)) * ((P277-N277)^(3/2)) * ((I277)^(3/2)) * J277</f>
        <v>#NUM!</v>
      </c>
      <c r="S277" t="e">
        <f>Q277 * 31500000</f>
        <v>#NUM!</v>
      </c>
      <c r="T277" t="e">
        <f>R277 * 31500000</f>
        <v>#NUM!</v>
      </c>
    </row>
    <row r="278" spans="1:20" ht="17" x14ac:dyDescent="0.2">
      <c r="A278" t="s">
        <v>15</v>
      </c>
      <c r="B278" s="18" t="s">
        <v>16</v>
      </c>
      <c r="C278" s="13" t="s">
        <v>19</v>
      </c>
      <c r="D278" s="3">
        <v>1.8</v>
      </c>
      <c r="E278">
        <f>D278*31500000</f>
        <v>56700000</v>
      </c>
      <c r="F278" s="2">
        <v>6.55</v>
      </c>
      <c r="G278">
        <f>F278*1000000</f>
        <v>6550000</v>
      </c>
      <c r="H278">
        <f>I278 * 1000</f>
        <v>38.5</v>
      </c>
      <c r="I278">
        <v>3.85E-2</v>
      </c>
      <c r="J278" s="3">
        <v>5.3</v>
      </c>
      <c r="K278" s="3">
        <v>0.4</v>
      </c>
      <c r="L278">
        <v>7.4000000000000003E-3</v>
      </c>
      <c r="M278">
        <v>4.9500000000000002E-2</v>
      </c>
      <c r="N278">
        <f>0.15 * L278^(0.25)</f>
        <v>4.399458131502778E-2</v>
      </c>
      <c r="O278">
        <f>1000*9.81*K278*L278</f>
        <v>29.037600000000001</v>
      </c>
      <c r="P278">
        <f>O278/(1650*9.81*I278)</f>
        <v>4.6595828414010235E-2</v>
      </c>
      <c r="Q278" t="e">
        <f>3.97 * (SQRT(1.65)) * (SQRT(9.81)) * ((P278-M278)^(3/2)) * ((I278)^(3/2)) * J278</f>
        <v>#NUM!</v>
      </c>
      <c r="R278">
        <f>3.97 * (SQRT(1.65)) * (SQRT(9.81)) * ((P278-N278)^(3/2)) * ((I278)^(3/2)) * J278</f>
        <v>8.4841113489205145E-5</v>
      </c>
      <c r="S278" t="e">
        <f>Q278 * 31500000</f>
        <v>#NUM!</v>
      </c>
      <c r="T278">
        <f>R278 * 31500000</f>
        <v>2672.4950749099621</v>
      </c>
    </row>
    <row r="279" spans="1:20" ht="17" x14ac:dyDescent="0.2">
      <c r="A279" t="s">
        <v>15</v>
      </c>
      <c r="B279" s="18" t="s">
        <v>555</v>
      </c>
      <c r="C279" s="13" t="s">
        <v>556</v>
      </c>
      <c r="D279" s="3">
        <v>1.3</v>
      </c>
      <c r="E279">
        <f>D279*31500000</f>
        <v>40950000</v>
      </c>
      <c r="F279" s="6">
        <v>0.75109709999999985</v>
      </c>
      <c r="G279">
        <f>F279*1000000</f>
        <v>751097.09999999986</v>
      </c>
      <c r="H279">
        <f>I279 * 1000</f>
        <v>38.629999999999995</v>
      </c>
      <c r="I279">
        <v>3.8629999999999998E-2</v>
      </c>
      <c r="J279" s="3">
        <v>4.2</v>
      </c>
      <c r="K279" s="3">
        <v>0.3</v>
      </c>
      <c r="L279">
        <v>1.472E-2</v>
      </c>
      <c r="M279">
        <v>4.9500000000000002E-2</v>
      </c>
      <c r="N279">
        <f>0.15 * L279^(0.25)</f>
        <v>5.2247824450962155E-2</v>
      </c>
      <c r="O279">
        <f>1000*9.81*K279*L279</f>
        <v>43.320959999999999</v>
      </c>
      <c r="P279">
        <f>O279/(1650*9.81*I279)</f>
        <v>6.9281999388134521E-2</v>
      </c>
      <c r="Q279">
        <f>3.97 * (SQRT(1.65)) * (SQRT(9.81)) * ((P279-M279)^(3/2)) * ((I279)^(3/2)) * J279</f>
        <v>1.4171264738271163E-3</v>
      </c>
      <c r="R279">
        <f>3.97 * (SQRT(1.65)) * (SQRT(9.81)) * ((P279-N279)^(3/2)) * ((I279)^(3/2)) * J279</f>
        <v>1.1323612254229602E-3</v>
      </c>
      <c r="S279">
        <f>Q279 * 31500000</f>
        <v>44639.483925554166</v>
      </c>
      <c r="T279">
        <f>R279 * 31500000</f>
        <v>35669.378600823242</v>
      </c>
    </row>
    <row r="280" spans="1:20" ht="17" x14ac:dyDescent="0.2">
      <c r="A280" t="s">
        <v>15</v>
      </c>
      <c r="B280" s="18" t="s">
        <v>328</v>
      </c>
      <c r="C280" s="13" t="s">
        <v>335</v>
      </c>
      <c r="D280" s="3">
        <v>1.2</v>
      </c>
      <c r="E280">
        <f>D280*31500000</f>
        <v>37800000</v>
      </c>
      <c r="F280" s="6">
        <v>13.649247299999997</v>
      </c>
      <c r="G280">
        <f>F280*1000000</f>
        <v>13649247.299999997</v>
      </c>
      <c r="H280">
        <f>I280 * 1000</f>
        <v>39</v>
      </c>
      <c r="I280">
        <v>3.9E-2</v>
      </c>
      <c r="J280" s="3">
        <v>4.3</v>
      </c>
      <c r="K280" s="3">
        <v>0.3</v>
      </c>
      <c r="L280">
        <v>2.1999999999999999E-2</v>
      </c>
      <c r="M280">
        <v>4.9500000000000002E-2</v>
      </c>
      <c r="N280">
        <f>0.15 * L280^(0.25)</f>
        <v>5.7769276602646219E-2</v>
      </c>
      <c r="O280">
        <f>1000*9.81*K280*L280</f>
        <v>64.745999999999995</v>
      </c>
      <c r="P280">
        <f>O280/(1650*9.81*I280)</f>
        <v>0.10256410256410256</v>
      </c>
      <c r="Q280">
        <f>3.97 * (SQRT(1.65)) * (SQRT(9.81)) * ((P280-M280)^(3/2)) * ((I280)^(3/2)) * J280</f>
        <v>6.4659684955208864E-3</v>
      </c>
      <c r="R280">
        <f>3.97 * (SQRT(1.65)) * (SQRT(9.81)) * ((P280-N280)^(3/2)) * ((I280)^(3/2)) * J280</f>
        <v>5.0150368563181402E-3</v>
      </c>
      <c r="S280">
        <f>Q280 * 31500000</f>
        <v>203678.00760890791</v>
      </c>
      <c r="T280">
        <f>R280 * 31500000</f>
        <v>157973.66097402142</v>
      </c>
    </row>
    <row r="281" spans="1:20" ht="17" x14ac:dyDescent="0.2">
      <c r="A281" t="s">
        <v>15</v>
      </c>
      <c r="B281" s="18" t="s">
        <v>456</v>
      </c>
      <c r="C281" s="13" t="s">
        <v>520</v>
      </c>
      <c r="D281" s="3">
        <v>178.96247046144003</v>
      </c>
      <c r="E281">
        <f>D281*31500000</f>
        <v>5637317819.5353613</v>
      </c>
      <c r="F281" s="6">
        <v>1025.6360399999999</v>
      </c>
      <c r="G281">
        <f>F281*1000000</f>
        <v>1025636039.9999999</v>
      </c>
      <c r="H281">
        <f>I281 * 1000</f>
        <v>39.116</v>
      </c>
      <c r="I281">
        <v>3.9115999999999998E-2</v>
      </c>
      <c r="J281" s="3">
        <v>59.436</v>
      </c>
      <c r="K281" s="3">
        <v>2.12</v>
      </c>
      <c r="L281">
        <v>1E-3</v>
      </c>
      <c r="M281">
        <v>4.9500000000000002E-2</v>
      </c>
      <c r="N281">
        <f>0.15 * L281^(0.25)</f>
        <v>2.6674191150583844E-2</v>
      </c>
      <c r="O281">
        <f>1000*9.81*K281*L281</f>
        <v>20.7972</v>
      </c>
      <c r="P281">
        <f>O281/(1650*9.81*I281)</f>
        <v>3.2847133777699281E-2</v>
      </c>
      <c r="Q281" t="e">
        <f>3.97 * (SQRT(1.65)) * (SQRT(9.81)) * ((P281-M281)^(3/2)) * ((I281)^(3/2)) * J281</f>
        <v>#NUM!</v>
      </c>
      <c r="R281">
        <f>3.97 * (SQRT(1.65)) * (SQRT(9.81)) * ((P281-N281)^(3/2)) * ((I281)^(3/2)) * J281</f>
        <v>3.5619397866291989E-3</v>
      </c>
      <c r="S281" t="e">
        <f>Q281 * 31500000</f>
        <v>#NUM!</v>
      </c>
      <c r="T281">
        <f>R281 * 31500000</f>
        <v>112201.10327881976</v>
      </c>
    </row>
    <row r="282" spans="1:20" ht="17" x14ac:dyDescent="0.2">
      <c r="A282" t="s">
        <v>15</v>
      </c>
      <c r="B282" s="18" t="s">
        <v>555</v>
      </c>
      <c r="C282" s="13" t="s">
        <v>583</v>
      </c>
      <c r="D282" s="3">
        <v>25.8</v>
      </c>
      <c r="E282">
        <f>D282*31500000</f>
        <v>812700000</v>
      </c>
      <c r="F282" s="6">
        <v>56.461781999999999</v>
      </c>
      <c r="G282">
        <f>F282*1000000</f>
        <v>56461782</v>
      </c>
      <c r="H282">
        <f>I282 * 1000</f>
        <v>39.199999999999996</v>
      </c>
      <c r="I282">
        <v>3.9199999999999999E-2</v>
      </c>
      <c r="J282" s="3">
        <v>17.2</v>
      </c>
      <c r="K282" s="3">
        <v>1.1000000000000001</v>
      </c>
      <c r="L282">
        <v>3.9100000000000003E-3</v>
      </c>
      <c r="M282">
        <v>4.9500000000000002E-2</v>
      </c>
      <c r="N282">
        <f>0.15 * L282^(0.25)</f>
        <v>3.7508996761813199E-2</v>
      </c>
      <c r="O282">
        <f>1000*9.81*K282*L282</f>
        <v>42.192810000000001</v>
      </c>
      <c r="P282">
        <f>O282/(1650*9.81*I282)</f>
        <v>6.6496598639455784E-2</v>
      </c>
      <c r="Q282">
        <f>3.97 * (SQRT(1.65)) * (SQRT(9.81)) * ((P282-M282)^(3/2)) * ((I282)^(3/2)) * J282</f>
        <v>4.7246273376753715E-3</v>
      </c>
      <c r="R282">
        <f>3.97 * (SQRT(1.65)) * (SQRT(9.81)) * ((P282-N282)^(3/2)) * ((I282)^(3/2)) * J282</f>
        <v>1.0523082178677513E-2</v>
      </c>
      <c r="S282">
        <f>Q282 * 31500000</f>
        <v>148825.76113677421</v>
      </c>
      <c r="T282">
        <f>R282 * 31500000</f>
        <v>331477.08862834168</v>
      </c>
    </row>
    <row r="283" spans="1:20" ht="17" x14ac:dyDescent="0.2">
      <c r="A283" t="s">
        <v>15</v>
      </c>
      <c r="B283" s="18" t="s">
        <v>102</v>
      </c>
      <c r="C283" s="14" t="s">
        <v>108</v>
      </c>
      <c r="D283" s="3">
        <v>8.5</v>
      </c>
      <c r="E283">
        <f>D283*31500000</f>
        <v>267750000</v>
      </c>
      <c r="F283" s="6">
        <v>13.701047099999998</v>
      </c>
      <c r="G283">
        <f>F283*1000000</f>
        <v>13701047.099999998</v>
      </c>
      <c r="H283">
        <f>I283 * 1000</f>
        <v>39.300000000000004</v>
      </c>
      <c r="I283">
        <v>3.9300000000000002E-2</v>
      </c>
      <c r="J283" s="3">
        <v>12.6</v>
      </c>
      <c r="K283" s="3">
        <v>0.53</v>
      </c>
      <c r="L283">
        <v>4.0000000000000001E-3</v>
      </c>
      <c r="M283">
        <v>4.9500000000000002E-2</v>
      </c>
      <c r="N283">
        <f>0.15 * L283^(0.25)</f>
        <v>3.7723002890488071E-2</v>
      </c>
      <c r="O283">
        <f>1000*9.81*K283*L283</f>
        <v>20.7972</v>
      </c>
      <c r="P283">
        <f>O283/(1650*9.81*I283)</f>
        <v>3.2693345670444907E-2</v>
      </c>
      <c r="Q283" t="e">
        <f>3.97 * (SQRT(1.65)) * (SQRT(9.81)) * ((P283-M283)^(3/2)) * ((I283)^(3/2)) * J283</f>
        <v>#NUM!</v>
      </c>
      <c r="R283" t="e">
        <f>3.97 * (SQRT(1.65)) * (SQRT(9.81)) * ((P283-N283)^(3/2)) * ((I283)^(3/2)) * J283</f>
        <v>#NUM!</v>
      </c>
      <c r="S283" t="e">
        <f>Q283 * 31500000</f>
        <v>#NUM!</v>
      </c>
      <c r="T283" t="e">
        <f>R283 * 31500000</f>
        <v>#NUM!</v>
      </c>
    </row>
    <row r="284" spans="1:20" ht="34" x14ac:dyDescent="0.2">
      <c r="A284" t="s">
        <v>15</v>
      </c>
      <c r="B284" s="18" t="s">
        <v>16</v>
      </c>
      <c r="C284" s="13" t="s">
        <v>36</v>
      </c>
      <c r="D284" s="3">
        <v>15</v>
      </c>
      <c r="E284">
        <f>D284*31500000</f>
        <v>472500000</v>
      </c>
      <c r="F284" s="2">
        <v>48.95</v>
      </c>
      <c r="G284">
        <f>F284*1000000</f>
        <v>48950000</v>
      </c>
      <c r="H284">
        <f>I284 * 1000</f>
        <v>39.6</v>
      </c>
      <c r="I284">
        <v>3.9600000000000003E-2</v>
      </c>
      <c r="J284" s="3">
        <v>12.8</v>
      </c>
      <c r="K284" s="3">
        <v>1</v>
      </c>
      <c r="L284">
        <v>3.7000000000000002E-3</v>
      </c>
      <c r="M284">
        <v>4.9500000000000002E-2</v>
      </c>
      <c r="N284">
        <f>0.15 * L284^(0.25)</f>
        <v>3.6994885718394911E-2</v>
      </c>
      <c r="O284">
        <f>1000*9.81*K284*L284</f>
        <v>36.297000000000004</v>
      </c>
      <c r="P284">
        <f>O284/(1650*9.81*I284)</f>
        <v>5.6626874808692995E-2</v>
      </c>
      <c r="Q284">
        <f>3.97 * (SQRT(1.65)) * (SQRT(9.81)) * ((P284-M284)^(3/2)) * ((I284)^(3/2)) * J284</f>
        <v>9.6932279545042385E-4</v>
      </c>
      <c r="R284">
        <f>3.97 * (SQRT(1.65)) * (SQRT(9.81)) * ((P284-N284)^(3/2)) * ((I284)^(3/2)) * J284</f>
        <v>4.4316574849560192E-3</v>
      </c>
      <c r="S284">
        <f>Q284 * 31500000</f>
        <v>30533.668056688351</v>
      </c>
      <c r="T284">
        <f>R284 * 31500000</f>
        <v>139597.2107761146</v>
      </c>
    </row>
    <row r="285" spans="1:20" ht="34" x14ac:dyDescent="0.2">
      <c r="A285" t="s">
        <v>15</v>
      </c>
      <c r="B285" s="18" t="s">
        <v>421</v>
      </c>
      <c r="C285" s="13" t="s">
        <v>439</v>
      </c>
      <c r="D285" s="3">
        <v>127.99214659584003</v>
      </c>
      <c r="E285">
        <f>D285*31500000</f>
        <v>4031752617.768961</v>
      </c>
      <c r="F285" s="6">
        <v>530.94794999999999</v>
      </c>
      <c r="G285">
        <f>F285*1000000</f>
        <v>530947950</v>
      </c>
      <c r="H285">
        <f>I285 * 1000</f>
        <v>39.624000000000002</v>
      </c>
      <c r="I285">
        <v>3.9623999999999999E-2</v>
      </c>
      <c r="J285" s="3">
        <v>46.9392</v>
      </c>
      <c r="K285" s="3">
        <v>2.79</v>
      </c>
      <c r="L285">
        <v>1E-3</v>
      </c>
      <c r="M285">
        <v>4.9500000000000002E-2</v>
      </c>
      <c r="N285">
        <f>0.15 * L285^(0.25)</f>
        <v>2.6674191150583844E-2</v>
      </c>
      <c r="O285">
        <f>1000*9.81*K285*L285</f>
        <v>27.369900000000001</v>
      </c>
      <c r="P285">
        <f>O285/(1650*9.81*I285)</f>
        <v>4.2673861571499369E-2</v>
      </c>
      <c r="Q285" t="e">
        <f>3.97 * (SQRT(1.65)) * (SQRT(9.81)) * ((P285-M285)^(3/2)) * ((I285)^(3/2)) * J285</f>
        <v>#NUM!</v>
      </c>
      <c r="R285">
        <f>3.97 * (SQRT(1.65)) * (SQRT(9.81)) * ((P285-N285)^(3/2)) * ((I285)^(3/2)) * J285</f>
        <v>1.1967589761018601E-2</v>
      </c>
      <c r="S285" t="e">
        <f>Q285 * 31500000</f>
        <v>#NUM!</v>
      </c>
      <c r="T285">
        <f>R285 * 31500000</f>
        <v>376979.07747208595</v>
      </c>
    </row>
    <row r="286" spans="1:20" ht="17" x14ac:dyDescent="0.2">
      <c r="A286" t="s">
        <v>15</v>
      </c>
      <c r="B286" s="18" t="s">
        <v>157</v>
      </c>
      <c r="C286" s="14" t="s">
        <v>159</v>
      </c>
      <c r="D286" s="3">
        <v>0.56999999999999995</v>
      </c>
      <c r="E286">
        <f>D286*31500000</f>
        <v>17955000</v>
      </c>
      <c r="F286" s="2">
        <v>1209.53</v>
      </c>
      <c r="G286">
        <f>F286*1000000</f>
        <v>1209530000</v>
      </c>
      <c r="H286">
        <f>I286 * 1000</f>
        <v>40</v>
      </c>
      <c r="I286">
        <v>0.04</v>
      </c>
      <c r="J286" s="3">
        <v>2.0699999999999998</v>
      </c>
      <c r="K286" s="3">
        <v>0.24</v>
      </c>
      <c r="L286" s="4">
        <v>1.4E-2</v>
      </c>
      <c r="M286">
        <v>4.9500000000000002E-2</v>
      </c>
      <c r="N286">
        <f>0.15 * L286^(0.25)</f>
        <v>5.1596859423755886E-2</v>
      </c>
      <c r="O286">
        <f>1000*9.81*K286*L286</f>
        <v>32.961600000000004</v>
      </c>
      <c r="P286">
        <f>O286/(1650*9.81*I286)</f>
        <v>5.0909090909090911E-2</v>
      </c>
      <c r="Q286">
        <f>3.97 * (SQRT(1.65)) * (SQRT(9.81)) * ((P286-M286)^(3/2)) * ((I286)^(3/2)) * J286</f>
        <v>1.3990583715868169E-5</v>
      </c>
      <c r="R286" t="e">
        <f>3.97 * (SQRT(1.65)) * (SQRT(9.81)) * ((P286-N286)^(3/2)) * ((I286)^(3/2)) * J286</f>
        <v>#NUM!</v>
      </c>
      <c r="S286">
        <f>Q286 * 31500000</f>
        <v>440.70338704984732</v>
      </c>
      <c r="T286" t="e">
        <f>R286 * 31500000</f>
        <v>#NUM!</v>
      </c>
    </row>
    <row r="287" spans="1:20" ht="34" x14ac:dyDescent="0.2">
      <c r="A287" t="s">
        <v>15</v>
      </c>
      <c r="B287" s="18" t="s">
        <v>157</v>
      </c>
      <c r="C287" s="14" t="s">
        <v>160</v>
      </c>
      <c r="D287" s="3">
        <v>42.48</v>
      </c>
      <c r="E287">
        <f>D287*31500000</f>
        <v>1338120000</v>
      </c>
      <c r="F287" s="2">
        <v>4617.95</v>
      </c>
      <c r="G287">
        <f>F287*1000000</f>
        <v>4617950000</v>
      </c>
      <c r="H287">
        <f>I287 * 1000</f>
        <v>40</v>
      </c>
      <c r="I287">
        <v>0.04</v>
      </c>
      <c r="J287" s="3">
        <v>34.14</v>
      </c>
      <c r="K287" s="3">
        <v>0.91</v>
      </c>
      <c r="L287" s="4">
        <v>2E-3</v>
      </c>
      <c r="M287">
        <v>4.9500000000000002E-2</v>
      </c>
      <c r="N287">
        <f>0.15 * L287^(0.25)</f>
        <v>3.1721137903216928E-2</v>
      </c>
      <c r="O287">
        <f>1000*9.81*K287*L287</f>
        <v>17.854200000000002</v>
      </c>
      <c r="P287">
        <f>O287/(1650*9.81*I287)</f>
        <v>2.7575757575757576E-2</v>
      </c>
      <c r="Q287" t="e">
        <f>3.97 * (SQRT(1.65)) * (SQRT(9.81)) * ((P287-M287)^(3/2)) * ((I287)^(3/2)) * J287</f>
        <v>#NUM!</v>
      </c>
      <c r="R287" t="e">
        <f>3.97 * (SQRT(1.65)) * (SQRT(9.81)) * ((P287-N287)^(3/2)) * ((I287)^(3/2)) * J287</f>
        <v>#NUM!</v>
      </c>
      <c r="S287" t="e">
        <f>Q287 * 31500000</f>
        <v>#NUM!</v>
      </c>
      <c r="T287" t="e">
        <f>R287 * 31500000</f>
        <v>#NUM!</v>
      </c>
    </row>
    <row r="288" spans="1:20" ht="17" x14ac:dyDescent="0.2">
      <c r="A288" t="s">
        <v>15</v>
      </c>
      <c r="B288" s="18" t="s">
        <v>198</v>
      </c>
      <c r="C288" s="13" t="s">
        <v>220</v>
      </c>
      <c r="D288" s="3">
        <v>17</v>
      </c>
      <c r="E288">
        <f>D288*31500000</f>
        <v>535500000</v>
      </c>
      <c r="F288" s="6">
        <v>209.78918999999999</v>
      </c>
      <c r="G288">
        <f>F288*1000000</f>
        <v>209789190</v>
      </c>
      <c r="H288">
        <f>I288 * 1000</f>
        <v>40</v>
      </c>
      <c r="I288">
        <v>0.04</v>
      </c>
      <c r="J288" s="3">
        <v>14</v>
      </c>
      <c r="K288" s="3">
        <v>0.52</v>
      </c>
      <c r="L288">
        <v>8.8999999999999999E-3</v>
      </c>
      <c r="M288">
        <v>4.9500000000000002E-2</v>
      </c>
      <c r="N288">
        <f>0.15 * L288^(0.25)</f>
        <v>4.6072179834610989E-2</v>
      </c>
      <c r="O288">
        <f>1000*9.81*K288*L288</f>
        <v>45.400680000000001</v>
      </c>
      <c r="P288">
        <f>O288/(1650*9.81*I288)</f>
        <v>7.0121212121212126E-2</v>
      </c>
      <c r="Q288">
        <f>3.97 * (SQRT(1.65)) * (SQRT(9.81)) * ((P288-M288)^(3/2)) * ((I288)^(3/2)) * J288</f>
        <v>5.297320990132956E-3</v>
      </c>
      <c r="R288">
        <f>3.97 * (SQRT(1.65)) * (SQRT(9.81)) * ((P288-N288)^(3/2)) * ((I288)^(3/2)) * J288</f>
        <v>6.6716217115117488E-3</v>
      </c>
      <c r="S288">
        <f>Q288 * 31500000</f>
        <v>166865.61118918812</v>
      </c>
      <c r="T288">
        <f>R288 * 31500000</f>
        <v>210156.08391262009</v>
      </c>
    </row>
    <row r="289" spans="1:20" ht="17" x14ac:dyDescent="0.2">
      <c r="A289" t="s">
        <v>15</v>
      </c>
      <c r="B289" s="18" t="s">
        <v>308</v>
      </c>
      <c r="C289" s="13" t="s">
        <v>313</v>
      </c>
      <c r="D289" s="3">
        <v>24.1</v>
      </c>
      <c r="E289">
        <f>D289*31500000</f>
        <v>759150000</v>
      </c>
      <c r="F289" s="6">
        <v>380.72852999999998</v>
      </c>
      <c r="G289">
        <f>F289*1000000</f>
        <v>380728530</v>
      </c>
      <c r="H289">
        <f>I289 * 1000</f>
        <v>40</v>
      </c>
      <c r="I289">
        <v>0.04</v>
      </c>
      <c r="J289" s="3">
        <v>24.7</v>
      </c>
      <c r="K289" s="3">
        <v>0.79</v>
      </c>
      <c r="L289">
        <v>4.1999999999999997E-3</v>
      </c>
      <c r="M289">
        <v>4.9500000000000002E-2</v>
      </c>
      <c r="N289">
        <f>0.15 * L289^(0.25)</f>
        <v>3.8185948425327458E-2</v>
      </c>
      <c r="O289">
        <f>1000*9.81*K289*L289</f>
        <v>32.549579999999999</v>
      </c>
      <c r="P289">
        <f>O289/(1650*9.81*I289)</f>
        <v>5.0272727272727268E-2</v>
      </c>
      <c r="Q289">
        <f>3.97 * (SQRT(1.65)) * (SQRT(9.81)) * ((P289-M289)^(3/2)) * ((I289)^(3/2)) * J289</f>
        <v>6.7794316046761646E-5</v>
      </c>
      <c r="R289">
        <f>3.97 * (SQRT(1.65)) * (SQRT(9.81)) * ((P289-N289)^(3/2)) * ((I289)^(3/2)) * J289</f>
        <v>4.1939165686301627E-3</v>
      </c>
      <c r="S289">
        <f>Q289 * 31500000</f>
        <v>2135.5209554729918</v>
      </c>
      <c r="T289">
        <f>R289 * 31500000</f>
        <v>132108.37191185012</v>
      </c>
    </row>
    <row r="290" spans="1:20" ht="34" x14ac:dyDescent="0.2">
      <c r="A290" t="s">
        <v>15</v>
      </c>
      <c r="B290" s="18" t="s">
        <v>328</v>
      </c>
      <c r="C290" s="13" t="s">
        <v>356</v>
      </c>
      <c r="D290" s="3">
        <v>32</v>
      </c>
      <c r="E290">
        <f>D290*31500000</f>
        <v>1008000000</v>
      </c>
      <c r="F290" s="6">
        <v>271.94894999999997</v>
      </c>
      <c r="G290">
        <f>F290*1000000</f>
        <v>271948949.99999994</v>
      </c>
      <c r="H290">
        <f>I290 * 1000</f>
        <v>40</v>
      </c>
      <c r="I290">
        <v>0.04</v>
      </c>
      <c r="J290" s="3">
        <v>22.3</v>
      </c>
      <c r="K290" s="3">
        <v>0.6</v>
      </c>
      <c r="L290">
        <v>4.0000000000000001E-3</v>
      </c>
      <c r="M290">
        <v>4.9500000000000002E-2</v>
      </c>
      <c r="N290">
        <f>0.15 * L290^(0.25)</f>
        <v>3.7723002890488071E-2</v>
      </c>
      <c r="O290">
        <f>1000*9.81*K290*L290</f>
        <v>23.544</v>
      </c>
      <c r="P290">
        <f>O290/(1650*9.81*I290)</f>
        <v>3.6363636363636362E-2</v>
      </c>
      <c r="Q290" t="e">
        <f>3.97 * (SQRT(1.65)) * (SQRT(9.81)) * ((P290-M290)^(3/2)) * ((I290)^(3/2)) * J290</f>
        <v>#NUM!</v>
      </c>
      <c r="R290" t="e">
        <f>3.97 * (SQRT(1.65)) * (SQRT(9.81)) * ((P290-N290)^(3/2)) * ((I290)^(3/2)) * J290</f>
        <v>#NUM!</v>
      </c>
      <c r="S290" t="e">
        <f>Q290 * 31500000</f>
        <v>#NUM!</v>
      </c>
      <c r="T290" t="e">
        <f>R290 * 31500000</f>
        <v>#NUM!</v>
      </c>
    </row>
    <row r="291" spans="1:20" ht="17" x14ac:dyDescent="0.2">
      <c r="A291" t="s">
        <v>15</v>
      </c>
      <c r="B291" s="18" t="s">
        <v>643</v>
      </c>
      <c r="C291" s="13" t="s">
        <v>658</v>
      </c>
      <c r="D291" s="3">
        <v>24.9</v>
      </c>
      <c r="E291">
        <f>D291*31500000</f>
        <v>784350000</v>
      </c>
      <c r="F291" s="6">
        <v>7327</v>
      </c>
      <c r="G291">
        <f>F291*1000000</f>
        <v>7327000000</v>
      </c>
      <c r="H291">
        <f>I291 * 1000</f>
        <v>40</v>
      </c>
      <c r="I291">
        <v>0.04</v>
      </c>
      <c r="J291" s="3">
        <v>18.600000000000001</v>
      </c>
      <c r="K291" s="3">
        <v>0.73</v>
      </c>
      <c r="L291">
        <v>5.8E-4</v>
      </c>
      <c r="M291">
        <v>4.9500000000000002E-2</v>
      </c>
      <c r="N291">
        <f>0.15 * L291^(0.25)</f>
        <v>2.3278139015944836E-2</v>
      </c>
      <c r="O291">
        <f>1000*9.81*K291*L291</f>
        <v>4.1535539999999997</v>
      </c>
      <c r="P291">
        <f>O291/(1650*9.81*I291)</f>
        <v>6.4151515151515143E-3</v>
      </c>
      <c r="Q291" t="e">
        <f>3.97 * (SQRT(1.65)) * (SQRT(9.81)) * ((P291-M291)^(3/2)) * ((I291)^(3/2)) * J291</f>
        <v>#NUM!</v>
      </c>
      <c r="R291" t="e">
        <f>3.97 * (SQRT(1.65)) * (SQRT(9.81)) * ((P291-N291)^(3/2)) * ((I291)^(3/2)) * J291</f>
        <v>#NUM!</v>
      </c>
      <c r="S291" t="e">
        <f>Q291 * 31500000</f>
        <v>#NUM!</v>
      </c>
      <c r="T291" t="e">
        <f>R291 * 31500000</f>
        <v>#NUM!</v>
      </c>
    </row>
    <row r="292" spans="1:20" ht="17" x14ac:dyDescent="0.2">
      <c r="A292" t="s">
        <v>15</v>
      </c>
      <c r="B292" s="18" t="s">
        <v>456</v>
      </c>
      <c r="C292" s="13" t="s">
        <v>488</v>
      </c>
      <c r="D292" s="3">
        <v>32.6</v>
      </c>
      <c r="E292">
        <f>D292*31500000</f>
        <v>1026900000</v>
      </c>
      <c r="F292" s="6">
        <v>106.448589</v>
      </c>
      <c r="G292">
        <f>F292*1000000</f>
        <v>106448589</v>
      </c>
      <c r="H292">
        <f>I292 * 1000</f>
        <v>40.180000000000007</v>
      </c>
      <c r="I292">
        <v>4.0180000000000007E-2</v>
      </c>
      <c r="J292" s="3">
        <v>18.48</v>
      </c>
      <c r="K292" s="3">
        <v>0.83999999999999986</v>
      </c>
      <c r="L292">
        <v>7.4000000000000012E-3</v>
      </c>
      <c r="M292">
        <v>4.9500000000000002E-2</v>
      </c>
      <c r="N292">
        <f>0.15 * L292^(0.25)</f>
        <v>4.399458131502778E-2</v>
      </c>
      <c r="O292">
        <f>1000*9.81*K292*L292</f>
        <v>60.978959999999994</v>
      </c>
      <c r="P292">
        <f>O292/(1650*9.81*I292)</f>
        <v>9.3759898637947398E-2</v>
      </c>
      <c r="Q292">
        <f>3.97 * (SQRT(1.65)) * (SQRT(9.81)) * ((P292-M292)^(3/2)) * ((I292)^(3/2)) * J292</f>
        <v>2.2136016535460101E-2</v>
      </c>
      <c r="R292">
        <f>3.97 * (SQRT(1.65)) * (SQRT(9.81)) * ((P292-N292)^(3/2)) * ((I292)^(3/2)) * J292</f>
        <v>2.6392104037603552E-2</v>
      </c>
      <c r="S292">
        <f>Q292 * 31500000</f>
        <v>697284.52086699323</v>
      </c>
      <c r="T292">
        <f>R292 * 31500000</f>
        <v>831351.27718451188</v>
      </c>
    </row>
    <row r="293" spans="1:20" ht="17" x14ac:dyDescent="0.2">
      <c r="A293" t="s">
        <v>15</v>
      </c>
      <c r="B293" s="18" t="s">
        <v>446</v>
      </c>
      <c r="C293" s="13" t="s">
        <v>447</v>
      </c>
      <c r="D293" s="3">
        <v>15.5</v>
      </c>
      <c r="E293">
        <f>D293*31500000</f>
        <v>488250000</v>
      </c>
      <c r="F293" s="6">
        <v>83.397677999999999</v>
      </c>
      <c r="G293">
        <f>F293*1000000</f>
        <v>83397678</v>
      </c>
      <c r="H293">
        <f>I293 * 1000</f>
        <v>40.5</v>
      </c>
      <c r="I293">
        <v>4.0500000000000001E-2</v>
      </c>
      <c r="J293" s="3">
        <v>25.1</v>
      </c>
      <c r="K293" s="3">
        <v>0.4</v>
      </c>
      <c r="L293">
        <v>5.0000000000000001E-3</v>
      </c>
      <c r="M293">
        <v>4.9500000000000002E-2</v>
      </c>
      <c r="N293">
        <f>0.15 * L293^(0.25)</f>
        <v>3.9887219227087413E-2</v>
      </c>
      <c r="O293">
        <f>1000*9.81*K293*L293</f>
        <v>19.62</v>
      </c>
      <c r="P293">
        <f>O293/(1650*9.81*I293)</f>
        <v>2.9928918817807706E-2</v>
      </c>
      <c r="Q293" t="e">
        <f>3.97 * (SQRT(1.65)) * (SQRT(9.81)) * ((P293-M293)^(3/2)) * ((I293)^(3/2)) * J293</f>
        <v>#NUM!</v>
      </c>
      <c r="R293" t="e">
        <f>3.97 * (SQRT(1.65)) * (SQRT(9.81)) * ((P293-N293)^(3/2)) * ((I293)^(3/2)) * J293</f>
        <v>#NUM!</v>
      </c>
      <c r="S293" t="e">
        <f>Q293 * 31500000</f>
        <v>#NUM!</v>
      </c>
      <c r="T293" t="e">
        <f>R293 * 31500000</f>
        <v>#NUM!</v>
      </c>
    </row>
    <row r="294" spans="1:20" ht="17" x14ac:dyDescent="0.2">
      <c r="A294" t="s">
        <v>15</v>
      </c>
      <c r="B294" s="18" t="s">
        <v>99</v>
      </c>
      <c r="C294" s="14" t="s">
        <v>101</v>
      </c>
      <c r="D294" s="3">
        <v>805.33</v>
      </c>
      <c r="E294">
        <f>D294*31500000</f>
        <v>25367895000</v>
      </c>
      <c r="F294" s="6">
        <v>10201.970609999998</v>
      </c>
      <c r="G294">
        <f>F294*1000000</f>
        <v>10201970609.999998</v>
      </c>
      <c r="H294">
        <f>I294 * 1000</f>
        <v>40.700000000000003</v>
      </c>
      <c r="I294">
        <v>4.07E-2</v>
      </c>
      <c r="J294" s="3">
        <v>109.72800000000001</v>
      </c>
      <c r="K294" s="3">
        <v>3.99288</v>
      </c>
      <c r="L294">
        <v>1.1000000000000001E-3</v>
      </c>
      <c r="M294">
        <v>4.9500000000000002E-2</v>
      </c>
      <c r="N294">
        <f>0.15 * L294^(0.25)</f>
        <v>2.7317404302568082E-2</v>
      </c>
      <c r="O294">
        <f>1000*9.81*K294*L294</f>
        <v>43.087168080000005</v>
      </c>
      <c r="P294">
        <f>O294/(1650*9.81*I294)</f>
        <v>6.5403439803439808E-2</v>
      </c>
      <c r="Q294">
        <f>3.97 * (SQRT(1.65)) * (SQRT(9.81)) * ((P294-M294)^(3/2)) * ((I294)^(3/2)) * J294</f>
        <v>2.8861085664007632E-2</v>
      </c>
      <c r="R294">
        <f>3.97 * (SQRT(1.65)) * (SQRT(9.81)) * ((P294-N294)^(3/2)) * ((I294)^(3/2)) * J294</f>
        <v>0.10696081703093414</v>
      </c>
      <c r="S294">
        <f>Q294 * 31500000</f>
        <v>909124.1984162404</v>
      </c>
      <c r="T294">
        <f>R294 * 31500000</f>
        <v>3369265.7364744255</v>
      </c>
    </row>
    <row r="295" spans="1:20" ht="34" x14ac:dyDescent="0.2">
      <c r="A295" t="s">
        <v>15</v>
      </c>
      <c r="B295" s="18" t="s">
        <v>456</v>
      </c>
      <c r="C295" s="13" t="s">
        <v>465</v>
      </c>
      <c r="D295" s="3">
        <v>2.0388129546240004</v>
      </c>
      <c r="E295">
        <f>D295*31500000</f>
        <v>64222608.070656009</v>
      </c>
      <c r="F295" s="6">
        <v>108.77958</v>
      </c>
      <c r="G295">
        <f>F295*1000000</f>
        <v>108779580</v>
      </c>
      <c r="H295">
        <f>I295 * 1000</f>
        <v>40.893999999999998</v>
      </c>
      <c r="I295">
        <v>4.0894E-2</v>
      </c>
      <c r="J295" s="3">
        <v>4.6482000000000001</v>
      </c>
      <c r="K295" s="3">
        <v>0.49</v>
      </c>
      <c r="L295">
        <v>0.02</v>
      </c>
      <c r="M295">
        <v>4.9500000000000002E-2</v>
      </c>
      <c r="N295">
        <f>0.15 * L295^(0.25)</f>
        <v>5.6409046396295903E-2</v>
      </c>
      <c r="O295">
        <f>1000*9.81*K295*L295</f>
        <v>96.137999999999991</v>
      </c>
      <c r="P295">
        <f>O295/(1650*9.81*I295)</f>
        <v>0.14523876215077855</v>
      </c>
      <c r="Q295">
        <f>3.97 * (SQRT(1.65)) * (SQRT(9.81)) * ((P295-M295)^(3/2)) * ((I295)^(3/2)) * J295</f>
        <v>1.8187495123294397E-2</v>
      </c>
      <c r="R295">
        <f>3.97 * (SQRT(1.65)) * (SQRT(9.81)) * ((P295-N295)^(3/2)) * ((I295)^(3/2)) * J295</f>
        <v>1.6254686078029323E-2</v>
      </c>
      <c r="S295">
        <f>Q295 * 31500000</f>
        <v>572906.09638377349</v>
      </c>
      <c r="T295">
        <f>R295 * 31500000</f>
        <v>512022.61145792366</v>
      </c>
    </row>
    <row r="296" spans="1:20" ht="17" x14ac:dyDescent="0.2">
      <c r="A296" t="s">
        <v>15</v>
      </c>
      <c r="B296" s="18" t="s">
        <v>102</v>
      </c>
      <c r="C296" s="14" t="s">
        <v>103</v>
      </c>
      <c r="D296" s="3">
        <v>4.3</v>
      </c>
      <c r="E296">
        <f>D296*31500000</f>
        <v>135450000</v>
      </c>
      <c r="F296" s="6">
        <v>11.5254555</v>
      </c>
      <c r="G296">
        <f>F296*1000000</f>
        <v>11525455.5</v>
      </c>
      <c r="H296">
        <f>I296 * 1000</f>
        <v>41</v>
      </c>
      <c r="I296">
        <v>4.1000000000000002E-2</v>
      </c>
      <c r="J296" s="3">
        <v>8.9</v>
      </c>
      <c r="K296" s="3">
        <v>0.26</v>
      </c>
      <c r="L296">
        <v>1.2E-2</v>
      </c>
      <c r="M296">
        <v>4.9500000000000002E-2</v>
      </c>
      <c r="N296">
        <f>0.15 * L296^(0.25)</f>
        <v>4.9646263794703091E-2</v>
      </c>
      <c r="O296">
        <f>1000*9.81*K296*L296</f>
        <v>30.607199999999999</v>
      </c>
      <c r="P296">
        <f>O296/(1650*9.81*I296)</f>
        <v>4.6119733924611966E-2</v>
      </c>
      <c r="Q296" t="e">
        <f>3.97 * (SQRT(1.65)) * (SQRT(9.81)) * ((P296-M296)^(3/2)) * ((I296)^(3/2)) * J296</f>
        <v>#NUM!</v>
      </c>
      <c r="R296" t="e">
        <f>3.97 * (SQRT(1.65)) * (SQRT(9.81)) * ((P296-N296)^(3/2)) * ((I296)^(3/2)) * J296</f>
        <v>#NUM!</v>
      </c>
      <c r="S296" t="e">
        <f>Q296 * 31500000</f>
        <v>#NUM!</v>
      </c>
      <c r="T296" t="e">
        <f>R296 * 31500000</f>
        <v>#NUM!</v>
      </c>
    </row>
    <row r="297" spans="1:20" ht="17" x14ac:dyDescent="0.2">
      <c r="A297" t="s">
        <v>15</v>
      </c>
      <c r="B297" s="18" t="s">
        <v>609</v>
      </c>
      <c r="C297" s="13" t="s">
        <v>619</v>
      </c>
      <c r="D297" s="3">
        <v>23.6</v>
      </c>
      <c r="E297">
        <f>D297*31500000</f>
        <v>743400000</v>
      </c>
      <c r="F297" s="6">
        <v>173.78832899999998</v>
      </c>
      <c r="G297">
        <f>F297*1000000</f>
        <v>173788328.99999997</v>
      </c>
      <c r="H297">
        <f>I297 * 1000</f>
        <v>41</v>
      </c>
      <c r="I297">
        <v>4.1000000000000002E-2</v>
      </c>
      <c r="J297" s="3">
        <v>15.8</v>
      </c>
      <c r="K297" s="3">
        <v>0.74</v>
      </c>
      <c r="L297">
        <v>6.3E-3</v>
      </c>
      <c r="M297">
        <v>4.9500000000000002E-2</v>
      </c>
      <c r="N297">
        <f>0.15 * L297^(0.25)</f>
        <v>4.2259698708918866E-2</v>
      </c>
      <c r="O297">
        <f>1000*9.81*K297*L297</f>
        <v>45.734220000000001</v>
      </c>
      <c r="P297">
        <f>O297/(1650*9.81*I297)</f>
        <v>6.8913525498891348E-2</v>
      </c>
      <c r="Q297">
        <f>3.97 * (SQRT(1.65)) * (SQRT(9.81)) * ((P297-M297)^(3/2)) * ((I297)^(3/2)) * J297</f>
        <v>5.6670425088677515E-3</v>
      </c>
      <c r="R297">
        <f>3.97 * (SQRT(1.65)) * (SQRT(9.81)) * ((P297-N297)^(3/2)) * ((I297)^(3/2)) * J297</f>
        <v>9.11673248358192E-3</v>
      </c>
      <c r="S297">
        <f>Q297 * 31500000</f>
        <v>178511.83902933417</v>
      </c>
      <c r="T297">
        <f>R297 * 31500000</f>
        <v>287177.0732328305</v>
      </c>
    </row>
    <row r="298" spans="1:20" ht="17" x14ac:dyDescent="0.2">
      <c r="A298" t="s">
        <v>15</v>
      </c>
      <c r="B298" s="18" t="s">
        <v>555</v>
      </c>
      <c r="C298" s="13" t="s">
        <v>567</v>
      </c>
      <c r="D298" s="3"/>
      <c r="E298">
        <f>D298*31500000</f>
        <v>0</v>
      </c>
      <c r="F298" s="6">
        <v>12.846350399999999</v>
      </c>
      <c r="G298">
        <f>F298*1000000</f>
        <v>12846350.399999999</v>
      </c>
      <c r="H298">
        <f>I298 * 1000</f>
        <v>41.34</v>
      </c>
      <c r="I298">
        <v>4.1340000000000002E-2</v>
      </c>
      <c r="J298" s="3">
        <v>10.199999999999999</v>
      </c>
      <c r="K298" s="3">
        <v>0.7</v>
      </c>
      <c r="L298">
        <v>5.6800000000000002E-3</v>
      </c>
      <c r="M298">
        <v>4.9500000000000002E-2</v>
      </c>
      <c r="N298">
        <f>0.15 * L298^(0.25)</f>
        <v>4.117924150986161E-2</v>
      </c>
      <c r="O298">
        <f>1000*9.81*K298*L298</f>
        <v>39.004559999999998</v>
      </c>
      <c r="P298">
        <f>O298/(1650*9.81*I298)</f>
        <v>5.8289718667077155E-2</v>
      </c>
      <c r="Q298">
        <f>3.97 * (SQRT(1.65)) * (SQRT(9.81)) * ((P298-M298)^(3/2)) * ((I298)^(3/2)) * J298</f>
        <v>1.1284578057461677E-3</v>
      </c>
      <c r="R298">
        <f>3.97 * (SQRT(1.65)) * (SQRT(9.81)) * ((P298-N298)^(3/2)) * ((I298)^(3/2)) * J298</f>
        <v>3.0648981286584406E-3</v>
      </c>
      <c r="S298">
        <f>Q298 * 31500000</f>
        <v>35546.420881004284</v>
      </c>
      <c r="T298">
        <f>R298 * 31500000</f>
        <v>96544.291052740882</v>
      </c>
    </row>
    <row r="299" spans="1:20" ht="17" x14ac:dyDescent="0.2">
      <c r="A299" t="s">
        <v>15</v>
      </c>
      <c r="B299" s="18" t="s">
        <v>555</v>
      </c>
      <c r="C299" s="13" t="s">
        <v>574</v>
      </c>
      <c r="D299" s="3">
        <f>920*0.3048^3</f>
        <v>26.051498864640003</v>
      </c>
      <c r="E299">
        <f>D299*31500000</f>
        <v>820622214.23616004</v>
      </c>
      <c r="F299" s="6">
        <v>29.784884999999999</v>
      </c>
      <c r="G299">
        <f>F299*1000000</f>
        <v>29784885</v>
      </c>
      <c r="H299">
        <f>I299 * 1000</f>
        <v>41.44</v>
      </c>
      <c r="I299">
        <v>4.1439999999999998E-2</v>
      </c>
      <c r="J299" s="3">
        <v>16.73</v>
      </c>
      <c r="K299" s="3">
        <v>0.9</v>
      </c>
      <c r="L299">
        <v>6.4999999999999997E-3</v>
      </c>
      <c r="M299">
        <v>4.9500000000000002E-2</v>
      </c>
      <c r="N299">
        <f>0.15 * L299^(0.25)</f>
        <v>4.2591172716505157E-2</v>
      </c>
      <c r="O299">
        <f>1000*9.81*K299*L299</f>
        <v>57.388500000000001</v>
      </c>
      <c r="P299">
        <f>O299/(1650*9.81*I299)</f>
        <v>8.5556335556335558E-2</v>
      </c>
      <c r="Q299">
        <f>3.97 * (SQRT(1.65)) * (SQRT(9.81)) * ((P299-M299)^(3/2)) * ((I299)^(3/2)) * J299</f>
        <v>1.5433517682475788E-2</v>
      </c>
      <c r="R299">
        <f>3.97 * (SQRT(1.65)) * (SQRT(9.81)) * ((P299-N299)^(3/2)) * ((I299)^(3/2)) * J299</f>
        <v>2.0075540040744563E-2</v>
      </c>
      <c r="S299">
        <f>Q299 * 31500000</f>
        <v>486155.80699798733</v>
      </c>
      <c r="T299">
        <f>R299 * 31500000</f>
        <v>632379.51128345379</v>
      </c>
    </row>
    <row r="300" spans="1:20" ht="17" x14ac:dyDescent="0.2">
      <c r="A300" t="s">
        <v>15</v>
      </c>
      <c r="B300" s="18" t="s">
        <v>198</v>
      </c>
      <c r="C300" s="13" t="s">
        <v>200</v>
      </c>
      <c r="D300" s="3">
        <v>1.7</v>
      </c>
      <c r="E300">
        <f>D300*31500000</f>
        <v>53550000</v>
      </c>
      <c r="F300" s="6">
        <v>8.5469669999999986</v>
      </c>
      <c r="G300">
        <f>F300*1000000</f>
        <v>8546966.9999999981</v>
      </c>
      <c r="H300">
        <f>I300 * 1000</f>
        <v>42</v>
      </c>
      <c r="I300">
        <v>4.2000000000000003E-2</v>
      </c>
      <c r="J300" s="3">
        <v>5</v>
      </c>
      <c r="K300" s="3">
        <v>0.27</v>
      </c>
      <c r="L300">
        <v>8.9999999999999998E-4</v>
      </c>
      <c r="M300">
        <v>4.9500000000000002E-2</v>
      </c>
      <c r="N300">
        <f>0.15 * L300^(0.25)</f>
        <v>2.598076211353316E-2</v>
      </c>
      <c r="O300">
        <f>1000*9.81*K300*L300</f>
        <v>2.3838300000000001</v>
      </c>
      <c r="P300">
        <f>O300/(1650*9.81*I300)</f>
        <v>3.5064935064935063E-3</v>
      </c>
      <c r="Q300" t="e">
        <f>3.97 * (SQRT(1.65)) * (SQRT(9.81)) * ((P300-M300)^(3/2)) * ((I300)^(3/2)) * J300</f>
        <v>#NUM!</v>
      </c>
      <c r="R300" t="e">
        <f>3.97 * (SQRT(1.65)) * (SQRT(9.81)) * ((P300-N300)^(3/2)) * ((I300)^(3/2)) * J300</f>
        <v>#NUM!</v>
      </c>
      <c r="S300" t="e">
        <f>Q300 * 31500000</f>
        <v>#NUM!</v>
      </c>
      <c r="T300" t="e">
        <f>R300 * 31500000</f>
        <v>#NUM!</v>
      </c>
    </row>
    <row r="301" spans="1:20" ht="17" x14ac:dyDescent="0.2">
      <c r="A301" t="s">
        <v>15</v>
      </c>
      <c r="B301" s="18" t="s">
        <v>198</v>
      </c>
      <c r="C301" s="13" t="s">
        <v>211</v>
      </c>
      <c r="D301" s="3">
        <v>5.83</v>
      </c>
      <c r="E301">
        <f>D301*31500000</f>
        <v>183645000</v>
      </c>
      <c r="F301" s="6">
        <v>58.274774999999998</v>
      </c>
      <c r="G301">
        <f>F301*1000000</f>
        <v>58274775</v>
      </c>
      <c r="H301">
        <f>I301 * 1000</f>
        <v>42</v>
      </c>
      <c r="I301">
        <v>4.2000000000000003E-2</v>
      </c>
      <c r="J301" s="3">
        <v>10</v>
      </c>
      <c r="K301" s="3">
        <v>0.37</v>
      </c>
      <c r="L301">
        <v>1.2800000000000001E-2</v>
      </c>
      <c r="M301">
        <v>4.9500000000000002E-2</v>
      </c>
      <c r="N301">
        <f>0.15 * L301^(0.25)</f>
        <v>5.0453784915222864E-2</v>
      </c>
      <c r="O301">
        <f>1000*9.81*K301*L301</f>
        <v>46.460160000000002</v>
      </c>
      <c r="P301">
        <f>O301/(1650*9.81*I301)</f>
        <v>6.834054834054834E-2</v>
      </c>
      <c r="Q301">
        <f>3.97 * (SQRT(1.65)) * (SQRT(9.81)) * ((P301-M301)^(3/2)) * ((I301)^(3/2)) * J301</f>
        <v>3.5553407112353221E-3</v>
      </c>
      <c r="R301">
        <f>3.97 * (SQRT(1.65)) * (SQRT(9.81)) * ((P301-N301)^(3/2)) * ((I301)^(3/2)) * J301</f>
        <v>3.2888083209411025E-3</v>
      </c>
      <c r="S301">
        <f>Q301 * 31500000</f>
        <v>111993.23240391264</v>
      </c>
      <c r="T301">
        <f>R301 * 31500000</f>
        <v>103597.46210964472</v>
      </c>
    </row>
    <row r="302" spans="1:20" ht="17" x14ac:dyDescent="0.2">
      <c r="A302" t="s">
        <v>15</v>
      </c>
      <c r="B302" s="18" t="s">
        <v>643</v>
      </c>
      <c r="C302" s="13" t="s">
        <v>656</v>
      </c>
      <c r="D302" s="3">
        <v>27.5</v>
      </c>
      <c r="E302">
        <f>D302*31500000</f>
        <v>866250000</v>
      </c>
      <c r="F302" s="6">
        <v>2748</v>
      </c>
      <c r="G302">
        <f>F302*1000000</f>
        <v>2748000000</v>
      </c>
      <c r="H302">
        <f>I302 * 1000</f>
        <v>42</v>
      </c>
      <c r="I302">
        <v>4.2000000000000003E-2</v>
      </c>
      <c r="J302" s="3">
        <v>23.5</v>
      </c>
      <c r="K302" s="3">
        <v>0.7</v>
      </c>
      <c r="L302">
        <v>3.5999999999999999E-3</v>
      </c>
      <c r="M302">
        <v>4.9500000000000002E-2</v>
      </c>
      <c r="N302">
        <f>0.15 * L302^(0.25)</f>
        <v>3.6742346141747671E-2</v>
      </c>
      <c r="O302">
        <f>1000*9.81*K302*L302</f>
        <v>24.7212</v>
      </c>
      <c r="P302">
        <f>O302/(1650*9.81*I302)</f>
        <v>3.6363636363636362E-2</v>
      </c>
      <c r="Q302" t="e">
        <f>3.97 * (SQRT(1.65)) * (SQRT(9.81)) * ((P302-M302)^(3/2)) * ((I302)^(3/2)) * J302</f>
        <v>#NUM!</v>
      </c>
      <c r="R302" t="e">
        <f>3.97 * (SQRT(1.65)) * (SQRT(9.81)) * ((P302-N302)^(3/2)) * ((I302)^(3/2)) * J302</f>
        <v>#NUM!</v>
      </c>
      <c r="S302" t="e">
        <f>Q302 * 31500000</f>
        <v>#NUM!</v>
      </c>
      <c r="T302" t="e">
        <f>R302 * 31500000</f>
        <v>#NUM!</v>
      </c>
    </row>
    <row r="303" spans="1:20" ht="34" x14ac:dyDescent="0.2">
      <c r="A303" t="s">
        <v>15</v>
      </c>
      <c r="B303" s="18" t="s">
        <v>161</v>
      </c>
      <c r="C303" s="13" t="s">
        <v>163</v>
      </c>
      <c r="D303" s="3">
        <v>31.1</v>
      </c>
      <c r="E303">
        <f>D303*31500000</f>
        <v>979650000</v>
      </c>
      <c r="F303" s="6">
        <v>118.62154199999998</v>
      </c>
      <c r="G303">
        <f>F303*1000000</f>
        <v>118621541.99999997</v>
      </c>
      <c r="H303">
        <f>I303 * 1000</f>
        <v>42.2</v>
      </c>
      <c r="I303">
        <v>4.2200000000000001E-2</v>
      </c>
      <c r="J303" s="3">
        <v>23.7</v>
      </c>
      <c r="K303" s="3">
        <v>0.7</v>
      </c>
      <c r="L303">
        <v>8.9999999999999993E-3</v>
      </c>
      <c r="M303">
        <v>4.9500000000000002E-2</v>
      </c>
      <c r="N303">
        <f>0.15 * L303^(0.25)</f>
        <v>4.6201054323615341E-2</v>
      </c>
      <c r="O303">
        <f>1000*9.81*K303*L303</f>
        <v>61.802999999999997</v>
      </c>
      <c r="P303">
        <f>O303/(1650*9.81*I303)</f>
        <v>9.0478242137009904E-2</v>
      </c>
      <c r="Q303">
        <f>3.97 * (SQRT(1.65)) * (SQRT(9.81)) * ((P303-M303)^(3/2)) * ((I303)^(3/2)) * J303</f>
        <v>2.7221621525971115E-2</v>
      </c>
      <c r="R303">
        <f>3.97 * (SQRT(1.65)) * (SQRT(9.81)) * ((P303-N303)^(3/2)) * ((I303)^(3/2)) * J303</f>
        <v>3.057412589073627E-2</v>
      </c>
      <c r="S303">
        <f>Q303 * 31500000</f>
        <v>857481.07806809014</v>
      </c>
      <c r="T303">
        <f>R303 * 31500000</f>
        <v>963084.96555819246</v>
      </c>
    </row>
    <row r="304" spans="1:20" ht="17" x14ac:dyDescent="0.2">
      <c r="A304" t="s">
        <v>15</v>
      </c>
      <c r="B304" s="19" t="s">
        <v>45</v>
      </c>
      <c r="C304" s="13" t="s">
        <v>60</v>
      </c>
      <c r="D304" s="3">
        <v>22.6</v>
      </c>
      <c r="E304">
        <f>D304*31500000</f>
        <v>711900000</v>
      </c>
      <c r="F304" s="6">
        <v>231</v>
      </c>
      <c r="G304">
        <f>F304*1000000</f>
        <v>231000000</v>
      </c>
      <c r="H304">
        <f>I304 * 1000</f>
        <v>43</v>
      </c>
      <c r="I304">
        <v>4.2999999999999997E-2</v>
      </c>
      <c r="J304" s="7">
        <v>18</v>
      </c>
      <c r="K304" s="7">
        <v>0.73</v>
      </c>
      <c r="L304">
        <v>4.4000000000000003E-3</v>
      </c>
      <c r="M304">
        <v>4.9500000000000002E-2</v>
      </c>
      <c r="N304">
        <f>0.15 * L304^(0.25)</f>
        <v>3.8632643653520919E-2</v>
      </c>
      <c r="O304">
        <f>1000*9.81*K304*L304</f>
        <v>31.509720000000002</v>
      </c>
      <c r="P304">
        <f>O304/(1650*9.81*I304)</f>
        <v>4.5271317829457369E-2</v>
      </c>
      <c r="Q304" t="e">
        <f>3.97 * (SQRT(1.65)) * (SQRT(9.81)) * ((P304-M304)^(3/2)) * ((I304)^(3/2)) * J304</f>
        <v>#NUM!</v>
      </c>
      <c r="R304">
        <f>3.97 * (SQRT(1.65)) * (SQRT(9.81)) * ((P304-N304)^(3/2)) * ((I304)^(3/2)) * J304</f>
        <v>1.3866415268911107E-3</v>
      </c>
      <c r="S304" t="e">
        <f>Q304 * 31500000</f>
        <v>#NUM!</v>
      </c>
      <c r="T304">
        <f>R304 * 31500000</f>
        <v>43679.20809706999</v>
      </c>
    </row>
    <row r="305" spans="1:20" ht="17" x14ac:dyDescent="0.2">
      <c r="A305" t="s">
        <v>15</v>
      </c>
      <c r="B305" s="18" t="s">
        <v>198</v>
      </c>
      <c r="C305" s="13" t="s">
        <v>203</v>
      </c>
      <c r="D305" s="3">
        <v>3.4</v>
      </c>
      <c r="E305">
        <f>D305*31500000</f>
        <v>107100000</v>
      </c>
      <c r="F305" s="6">
        <v>81.843683999999996</v>
      </c>
      <c r="G305">
        <f>F305*1000000</f>
        <v>81843684</v>
      </c>
      <c r="H305">
        <f>I305 * 1000</f>
        <v>43</v>
      </c>
      <c r="I305">
        <v>4.2999999999999997E-2</v>
      </c>
      <c r="J305" s="3">
        <v>6</v>
      </c>
      <c r="K305" s="3">
        <v>0.3</v>
      </c>
      <c r="L305">
        <v>2.5999999999999999E-2</v>
      </c>
      <c r="M305">
        <v>4.9500000000000002E-2</v>
      </c>
      <c r="N305">
        <f>0.15 * L305^(0.25)</f>
        <v>6.0233014093056536E-2</v>
      </c>
      <c r="O305">
        <f>1000*9.81*K305*L305</f>
        <v>76.518000000000001</v>
      </c>
      <c r="P305">
        <f>O305/(1650*9.81*I305)</f>
        <v>0.10993657505285412</v>
      </c>
      <c r="Q305">
        <f>3.97 * (SQRT(1.65)) * (SQRT(9.81)) * ((P305-M305)^(3/2)) * ((I305)^(3/2)) * J305</f>
        <v>1.2696110206577222E-2</v>
      </c>
      <c r="R305">
        <f>3.97 * (SQRT(1.65)) * (SQRT(9.81)) * ((P305-N305)^(3/2)) * ((I305)^(3/2)) * J305</f>
        <v>9.4689576233498423E-3</v>
      </c>
      <c r="S305">
        <f>Q305 * 31500000</f>
        <v>399927.47150718252</v>
      </c>
      <c r="T305">
        <f>R305 * 31500000</f>
        <v>298272.16513552004</v>
      </c>
    </row>
    <row r="306" spans="1:20" ht="17" x14ac:dyDescent="0.2">
      <c r="A306" t="s">
        <v>15</v>
      </c>
      <c r="B306" s="18" t="s">
        <v>102</v>
      </c>
      <c r="C306" s="14" t="s">
        <v>107</v>
      </c>
      <c r="D306" s="3">
        <v>5.4</v>
      </c>
      <c r="E306">
        <f>D306*31500000</f>
        <v>170100000</v>
      </c>
      <c r="F306" s="6">
        <v>21.600516599999999</v>
      </c>
      <c r="G306">
        <f>F306*1000000</f>
        <v>21600516.599999998</v>
      </c>
      <c r="H306">
        <f>I306 * 1000</f>
        <v>43.4</v>
      </c>
      <c r="I306">
        <v>4.3400000000000001E-2</v>
      </c>
      <c r="J306" s="3">
        <v>8.6</v>
      </c>
      <c r="K306" s="3">
        <v>0.52</v>
      </c>
      <c r="L306">
        <v>7.0000000000000001E-3</v>
      </c>
      <c r="M306">
        <v>4.9500000000000002E-2</v>
      </c>
      <c r="N306">
        <f>0.15 * L306^(0.25)</f>
        <v>4.3387614127786168E-2</v>
      </c>
      <c r="O306">
        <f>1000*9.81*K306*L306</f>
        <v>35.708399999999997</v>
      </c>
      <c r="P306">
        <f>O306/(1650*9.81*I306)</f>
        <v>5.0830889540566956E-2</v>
      </c>
      <c r="Q306">
        <f>3.97 * (SQRT(1.65)) * (SQRT(9.81)) * ((P306-M306)^(3/2)) * ((I306)^(3/2)) * J306</f>
        <v>6.0299407669435251E-5</v>
      </c>
      <c r="R306">
        <f>3.97 * (SQRT(1.65)) * (SQRT(9.81)) * ((P306-N306)^(3/2)) * ((I306)^(3/2)) * J306</f>
        <v>7.9752840757646849E-4</v>
      </c>
      <c r="S306">
        <f>Q306 * 31500000</f>
        <v>1899.4313415872105</v>
      </c>
      <c r="T306">
        <f>R306 * 31500000</f>
        <v>25122.144838658758</v>
      </c>
    </row>
    <row r="307" spans="1:20" ht="17" x14ac:dyDescent="0.2">
      <c r="A307" t="s">
        <v>15</v>
      </c>
      <c r="B307" s="18" t="s">
        <v>161</v>
      </c>
      <c r="C307" s="13" t="s">
        <v>162</v>
      </c>
      <c r="D307" s="3">
        <v>7.4</v>
      </c>
      <c r="E307">
        <f>D307*31500000</f>
        <v>233100000</v>
      </c>
      <c r="F307" s="6">
        <v>22.532912999999997</v>
      </c>
      <c r="G307">
        <f>F307*1000000</f>
        <v>22532912.999999996</v>
      </c>
      <c r="H307">
        <f>I307 * 1000</f>
        <v>43.6</v>
      </c>
      <c r="I307">
        <v>4.36E-2</v>
      </c>
      <c r="J307" s="3">
        <v>8.9</v>
      </c>
      <c r="K307" s="3">
        <v>0.7</v>
      </c>
      <c r="L307">
        <v>4.0000000000000001E-3</v>
      </c>
      <c r="M307">
        <v>4.9500000000000002E-2</v>
      </c>
      <c r="N307">
        <f>0.15 * L307^(0.25)</f>
        <v>3.7723002890488071E-2</v>
      </c>
      <c r="O307">
        <f>1000*9.81*K307*L307</f>
        <v>27.468</v>
      </c>
      <c r="P307">
        <f>O307/(1650*9.81*I307)</f>
        <v>3.8921323324993047E-2</v>
      </c>
      <c r="Q307" t="e">
        <f>3.97 * (SQRT(1.65)) * (SQRT(9.81)) * ((P307-M307)^(3/2)) * ((I307)^(3/2)) * J307</f>
        <v>#NUM!</v>
      </c>
      <c r="R307">
        <f>3.97 * (SQRT(1.65)) * (SQRT(9.81)) * ((P307-N307)^(3/2)) * ((I307)^(3/2)) * J307</f>
        <v>5.3684161100928885E-5</v>
      </c>
      <c r="S307" t="e">
        <f>Q307 * 31500000</f>
        <v>#NUM!</v>
      </c>
      <c r="T307">
        <f>R307 * 31500000</f>
        <v>1691.05107467926</v>
      </c>
    </row>
    <row r="308" spans="1:20" ht="17" x14ac:dyDescent="0.2">
      <c r="A308" t="s">
        <v>15</v>
      </c>
      <c r="B308" s="18" t="s">
        <v>456</v>
      </c>
      <c r="C308" s="13" t="s">
        <v>461</v>
      </c>
      <c r="D308" s="3">
        <v>4.9271313070080005</v>
      </c>
      <c r="E308">
        <f>D308*31500000</f>
        <v>155204636.17075202</v>
      </c>
      <c r="F308" s="6">
        <v>7.6404705000000002</v>
      </c>
      <c r="G308">
        <f>F308*1000000</f>
        <v>7640470.5</v>
      </c>
      <c r="H308">
        <f>I308 * 1000</f>
        <v>43.687999999999995</v>
      </c>
      <c r="I308">
        <v>4.3687999999999998E-2</v>
      </c>
      <c r="J308" s="3">
        <v>8.0075314285714292</v>
      </c>
      <c r="K308" s="3">
        <v>0.35</v>
      </c>
      <c r="L308">
        <v>1.4E-2</v>
      </c>
      <c r="M308">
        <v>4.9500000000000002E-2</v>
      </c>
      <c r="N308">
        <f>0.15 * L308^(0.25)</f>
        <v>5.1596859423755886E-2</v>
      </c>
      <c r="O308">
        <f>1000*9.81*K308*L308</f>
        <v>48.069000000000003</v>
      </c>
      <c r="P308">
        <f>O308/(1650*9.81*I308)</f>
        <v>6.79751183321958E-2</v>
      </c>
      <c r="Q308">
        <f>3.97 * (SQRT(1.65)) * (SQRT(9.81)) * ((P308-M308)^(3/2)) * ((I308)^(3/2)) * J308</f>
        <v>2.9328491299221351E-3</v>
      </c>
      <c r="R308">
        <f>3.97 * (SQRT(1.65)) * (SQRT(9.81)) * ((P308-N308)^(3/2)) * ((I308)^(3/2)) * J308</f>
        <v>2.447994727096124E-3</v>
      </c>
      <c r="S308">
        <f>Q308 * 31500000</f>
        <v>92384.747592547254</v>
      </c>
      <c r="T308">
        <f>R308 * 31500000</f>
        <v>77111.833903527906</v>
      </c>
    </row>
    <row r="309" spans="1:20" ht="17" x14ac:dyDescent="0.2">
      <c r="A309" t="s">
        <v>12</v>
      </c>
      <c r="B309" s="18" t="s">
        <v>12</v>
      </c>
      <c r="C309" s="13" t="s">
        <v>43</v>
      </c>
      <c r="E309">
        <f>D309*31500000</f>
        <v>0</v>
      </c>
      <c r="F309">
        <v>46200</v>
      </c>
      <c r="G309">
        <f>F309*1000000</f>
        <v>46200000000</v>
      </c>
      <c r="H309">
        <v>44</v>
      </c>
      <c r="I309">
        <f>H309/1000</f>
        <v>4.3999999999999997E-2</v>
      </c>
      <c r="J309">
        <v>129</v>
      </c>
      <c r="K309">
        <v>3.64</v>
      </c>
      <c r="L309">
        <v>1E-3</v>
      </c>
      <c r="M309">
        <v>4.9500000000000002E-2</v>
      </c>
      <c r="N309">
        <f>0.15 * L309^(0.25)</f>
        <v>2.6674191150583844E-2</v>
      </c>
      <c r="O309">
        <f>1000*9.81*K309*L309</f>
        <v>35.708400000000005</v>
      </c>
      <c r="P309">
        <f>O309/(1650*9.81*I309)</f>
        <v>5.0137741046831968E-2</v>
      </c>
      <c r="Q309">
        <f>3.97 * (SQRT(1.65)) * (SQRT(9.81)) * ((P309-M309)^(3/2)) * ((I309)^(3/2)) * J309</f>
        <v>3.0626845173067473E-4</v>
      </c>
      <c r="R309">
        <f>3.97 * (SQRT(1.65)) * (SQRT(9.81)) * ((P309-N309)^(3/2)) * ((I309)^(3/2)) * J309</f>
        <v>6.8348074790747809E-2</v>
      </c>
      <c r="S309">
        <f>Q309 * 31500000</f>
        <v>9647.4562295162541</v>
      </c>
      <c r="T309">
        <f>R309 * 31500000</f>
        <v>2152964.3559085559</v>
      </c>
    </row>
    <row r="310" spans="1:20" ht="17" x14ac:dyDescent="0.2">
      <c r="A310" t="s">
        <v>15</v>
      </c>
      <c r="B310" s="18" t="s">
        <v>404</v>
      </c>
      <c r="C310" s="13" t="s">
        <v>408</v>
      </c>
      <c r="D310" s="3">
        <v>7.2</v>
      </c>
      <c r="E310">
        <f>D310*31500000</f>
        <v>226800000</v>
      </c>
      <c r="F310" s="6">
        <v>26.935896</v>
      </c>
      <c r="G310">
        <f>F310*1000000</f>
        <v>26935896</v>
      </c>
      <c r="H310">
        <f>I310 * 1000</f>
        <v>44</v>
      </c>
      <c r="I310">
        <v>4.3999999999999997E-2</v>
      </c>
      <c r="J310" s="3">
        <v>5.3</v>
      </c>
      <c r="K310" s="3">
        <v>0.5</v>
      </c>
      <c r="L310">
        <v>1.2999999999999999E-2</v>
      </c>
      <c r="M310">
        <v>4.9500000000000002E-2</v>
      </c>
      <c r="N310">
        <f>0.15 * L310^(0.25)</f>
        <v>5.0649725630777707E-2</v>
      </c>
      <c r="O310">
        <f>1000*9.81*K310*L310</f>
        <v>63.765000000000001</v>
      </c>
      <c r="P310">
        <f>O310/(1650*9.81*I310)</f>
        <v>8.9531680440771366E-2</v>
      </c>
      <c r="Q310">
        <f>3.97 * (SQRT(1.65)) * (SQRT(9.81)) * ((P310-M310)^(3/2)) * ((I310)^(3/2)) * J310</f>
        <v>6.2578852991421784E-3</v>
      </c>
      <c r="R310">
        <f>3.97 * (SQRT(1.65)) * (SQRT(9.81)) * ((P310-N310)^(3/2)) * ((I310)^(3/2)) * J310</f>
        <v>5.9902369770695133E-3</v>
      </c>
      <c r="S310">
        <f>Q310 * 31500000</f>
        <v>197123.38692297862</v>
      </c>
      <c r="T310">
        <f>R310 * 31500000</f>
        <v>188692.46477768966</v>
      </c>
    </row>
    <row r="311" spans="1:20" ht="17" x14ac:dyDescent="0.2">
      <c r="A311" t="s">
        <v>15</v>
      </c>
      <c r="B311" s="18" t="s">
        <v>555</v>
      </c>
      <c r="C311" s="13" t="s">
        <v>587</v>
      </c>
      <c r="D311" s="3">
        <v>45.6</v>
      </c>
      <c r="E311">
        <f>D311*31500000</f>
        <v>1436400000</v>
      </c>
      <c r="F311" s="6">
        <v>229.99111199999999</v>
      </c>
      <c r="G311">
        <f>F311*1000000</f>
        <v>229991112</v>
      </c>
      <c r="H311">
        <f>I311 * 1000</f>
        <v>44.3</v>
      </c>
      <c r="I311">
        <v>4.4299999999999999E-2</v>
      </c>
      <c r="J311" s="3">
        <v>29.7</v>
      </c>
      <c r="K311" s="3">
        <v>1.3</v>
      </c>
      <c r="L311">
        <v>1.49E-3</v>
      </c>
      <c r="M311">
        <v>4.9500000000000002E-2</v>
      </c>
      <c r="N311">
        <f>0.15 * L311^(0.25)</f>
        <v>2.9470521847311172E-2</v>
      </c>
      <c r="O311">
        <f>1000*9.81*K311*L311</f>
        <v>19.00197</v>
      </c>
      <c r="P311">
        <f>O311/(1650*9.81*I311)</f>
        <v>2.6499760585539364E-2</v>
      </c>
      <c r="Q311" t="e">
        <f>3.97 * (SQRT(1.65)) * (SQRT(9.81)) * ((P311-M311)^(3/2)) * ((I311)^(3/2)) * J311</f>
        <v>#NUM!</v>
      </c>
      <c r="R311" t="e">
        <f>3.97 * (SQRT(1.65)) * (SQRT(9.81)) * ((P311-N311)^(3/2)) * ((I311)^(3/2)) * J311</f>
        <v>#NUM!</v>
      </c>
      <c r="S311" t="e">
        <f>Q311 * 31500000</f>
        <v>#NUM!</v>
      </c>
      <c r="T311" t="e">
        <f>R311 * 31500000</f>
        <v>#NUM!</v>
      </c>
    </row>
    <row r="312" spans="1:20" ht="17" x14ac:dyDescent="0.2">
      <c r="A312" t="s">
        <v>15</v>
      </c>
      <c r="B312" s="18" t="s">
        <v>102</v>
      </c>
      <c r="C312" s="14" t="s">
        <v>145</v>
      </c>
      <c r="D312" s="3">
        <v>79.900000000000006</v>
      </c>
      <c r="E312">
        <f>D312*31500000</f>
        <v>2516850000</v>
      </c>
      <c r="F312" s="6">
        <v>354.82862999999998</v>
      </c>
      <c r="G312">
        <f>F312*1000000</f>
        <v>354828630</v>
      </c>
      <c r="H312">
        <f>I312 * 1000</f>
        <v>44.6</v>
      </c>
      <c r="I312">
        <v>4.4600000000000001E-2</v>
      </c>
      <c r="J312" s="3">
        <v>34.1</v>
      </c>
      <c r="K312" s="3">
        <v>1.46</v>
      </c>
      <c r="L312">
        <v>2E-3</v>
      </c>
      <c r="M312">
        <v>4.9500000000000002E-2</v>
      </c>
      <c r="N312">
        <f>0.15 * L312^(0.25)</f>
        <v>3.1721137903216928E-2</v>
      </c>
      <c r="O312">
        <f>1000*9.81*K312*L312</f>
        <v>28.645200000000003</v>
      </c>
      <c r="P312">
        <f>O312/(1650*9.81*I312)</f>
        <v>3.9679304253295286E-2</v>
      </c>
      <c r="Q312" t="e">
        <f>3.97 * (SQRT(1.65)) * (SQRT(9.81)) * ((P312-M312)^(3/2)) * ((I312)^(3/2)) * J312</f>
        <v>#NUM!</v>
      </c>
      <c r="R312">
        <f>3.97 * (SQRT(1.65)) * (SQRT(9.81)) * ((P312-N312)^(3/2)) * ((I312)^(3/2)) * J312</f>
        <v>3.6420270672149939E-3</v>
      </c>
      <c r="S312" t="e">
        <f>Q312 * 31500000</f>
        <v>#NUM!</v>
      </c>
      <c r="T312">
        <f>R312 * 31500000</f>
        <v>114723.85261727231</v>
      </c>
    </row>
    <row r="313" spans="1:20" ht="17" x14ac:dyDescent="0.2">
      <c r="A313" t="s">
        <v>15</v>
      </c>
      <c r="B313" s="18" t="s">
        <v>16</v>
      </c>
      <c r="C313" s="13" t="s">
        <v>22</v>
      </c>
      <c r="D313" s="3">
        <v>4.7</v>
      </c>
      <c r="E313">
        <f>D313*31500000</f>
        <v>148050000</v>
      </c>
      <c r="F313" s="2">
        <v>14.17</v>
      </c>
      <c r="G313">
        <f>F313*1000000</f>
        <v>14170000</v>
      </c>
      <c r="H313">
        <f>I313 * 1000</f>
        <v>45</v>
      </c>
      <c r="I313">
        <v>4.4999999999999998E-2</v>
      </c>
      <c r="J313" s="3">
        <v>13.6</v>
      </c>
      <c r="K313" s="3">
        <v>0.5</v>
      </c>
      <c r="L313">
        <v>5.3E-3</v>
      </c>
      <c r="M313">
        <v>4.9500000000000002E-2</v>
      </c>
      <c r="N313">
        <f>0.15 * L313^(0.25)</f>
        <v>4.0472518146121274E-2</v>
      </c>
      <c r="O313">
        <f>1000*9.81*K313*L313</f>
        <v>25.996500000000001</v>
      </c>
      <c r="P313">
        <f>O313/(1650*9.81*I313)</f>
        <v>3.5690235690235696E-2</v>
      </c>
      <c r="Q313" t="e">
        <f>3.97 * (SQRT(1.65)) * (SQRT(9.81)) * ((P313-M313)^(3/2)) * ((I313)^(3/2)) * J313</f>
        <v>#NUM!</v>
      </c>
      <c r="R313" t="e">
        <f>3.97 * (SQRT(1.65)) * (SQRT(9.81)) * ((P313-N313)^(3/2)) * ((I313)^(3/2)) * J313</f>
        <v>#NUM!</v>
      </c>
      <c r="S313" t="e">
        <f>Q313 * 31500000</f>
        <v>#NUM!</v>
      </c>
      <c r="T313" t="e">
        <f>R313 * 31500000</f>
        <v>#NUM!</v>
      </c>
    </row>
    <row r="314" spans="1:20" ht="17" x14ac:dyDescent="0.2">
      <c r="A314" t="s">
        <v>15</v>
      </c>
      <c r="B314" s="19" t="s">
        <v>45</v>
      </c>
      <c r="C314" s="13" t="s">
        <v>67</v>
      </c>
      <c r="D314" s="3">
        <v>46.7</v>
      </c>
      <c r="E314">
        <f>D314*31500000</f>
        <v>1471050000</v>
      </c>
      <c r="F314" s="6">
        <v>883</v>
      </c>
      <c r="G314">
        <f>F314*1000000</f>
        <v>883000000</v>
      </c>
      <c r="H314">
        <f>I314 * 1000</f>
        <v>45</v>
      </c>
      <c r="I314">
        <v>4.4999999999999998E-2</v>
      </c>
      <c r="J314" s="7">
        <v>24</v>
      </c>
      <c r="K314" s="7">
        <v>1.62</v>
      </c>
      <c r="L314">
        <v>2E-3</v>
      </c>
      <c r="M314">
        <v>4.9500000000000002E-2</v>
      </c>
      <c r="N314">
        <f>0.15 * L314^(0.25)</f>
        <v>3.1721137903216928E-2</v>
      </c>
      <c r="O314">
        <f>1000*9.81*K314*L314</f>
        <v>31.784400000000002</v>
      </c>
      <c r="P314">
        <f>O314/(1650*9.81*I314)</f>
        <v>4.363636363636364E-2</v>
      </c>
      <c r="Q314" t="e">
        <f>3.97 * (SQRT(1.65)) * (SQRT(9.81)) * ((P314-M314)^(3/2)) * ((I314)^(3/2)) * J314</f>
        <v>#NUM!</v>
      </c>
      <c r="R314">
        <f>3.97 * (SQRT(1.65)) * (SQRT(9.81)) * ((P314-N314)^(3/2)) * ((I314)^(3/2)) * J314</f>
        <v>4.7593802775580622E-3</v>
      </c>
      <c r="S314" t="e">
        <f>Q314 * 31500000</f>
        <v>#NUM!</v>
      </c>
      <c r="T314">
        <f>R314 * 31500000</f>
        <v>149920.47874307894</v>
      </c>
    </row>
    <row r="315" spans="1:20" ht="17" x14ac:dyDescent="0.2">
      <c r="A315" t="s">
        <v>15</v>
      </c>
      <c r="B315" s="18" t="s">
        <v>198</v>
      </c>
      <c r="C315" s="13" t="s">
        <v>232</v>
      </c>
      <c r="D315" s="3">
        <v>156</v>
      </c>
      <c r="E315">
        <f>D315*31500000</f>
        <v>4914000000</v>
      </c>
      <c r="F315" s="6">
        <v>4661.982</v>
      </c>
      <c r="G315">
        <f>F315*1000000</f>
        <v>4661982000</v>
      </c>
      <c r="H315">
        <f>I315 * 1000</f>
        <v>45</v>
      </c>
      <c r="I315">
        <v>4.4999999999999998E-2</v>
      </c>
      <c r="J315" s="3">
        <v>50</v>
      </c>
      <c r="K315" s="3">
        <v>1.5</v>
      </c>
      <c r="L315">
        <v>1.8E-3</v>
      </c>
      <c r="M315">
        <v>4.9500000000000002E-2</v>
      </c>
      <c r="N315">
        <f>0.15 * L315^(0.25)</f>
        <v>3.0896507158606763E-2</v>
      </c>
      <c r="O315">
        <f>1000*9.81*K315*L315</f>
        <v>26.486999999999998</v>
      </c>
      <c r="P315">
        <f>O315/(1650*9.81*I315)</f>
        <v>3.6363636363636362E-2</v>
      </c>
      <c r="Q315" t="e">
        <f>3.97 * (SQRT(1.65)) * (SQRT(9.81)) * ((P315-M315)^(3/2)) * ((I315)^(3/2)) * J315</f>
        <v>#NUM!</v>
      </c>
      <c r="R315">
        <f>3.97 * (SQRT(1.65)) * (SQRT(9.81)) * ((P315-N315)^(3/2)) * ((I315)^(3/2)) * J315</f>
        <v>3.081731263023742E-3</v>
      </c>
      <c r="S315" t="e">
        <f>Q315 * 31500000</f>
        <v>#NUM!</v>
      </c>
      <c r="T315">
        <f>R315 * 31500000</f>
        <v>97074.534785247874</v>
      </c>
    </row>
    <row r="316" spans="1:20" ht="17" x14ac:dyDescent="0.2">
      <c r="A316" t="s">
        <v>15</v>
      </c>
      <c r="B316" s="18" t="s">
        <v>328</v>
      </c>
      <c r="C316" s="13" t="s">
        <v>329</v>
      </c>
      <c r="D316" s="3">
        <v>0.3</v>
      </c>
      <c r="E316">
        <f>D316*31500000</f>
        <v>9450000</v>
      </c>
      <c r="F316" s="6">
        <v>14.581643699999999</v>
      </c>
      <c r="G316">
        <f>F316*1000000</f>
        <v>14581643.699999999</v>
      </c>
      <c r="H316">
        <f>I316 * 1000</f>
        <v>45</v>
      </c>
      <c r="I316">
        <v>4.4999999999999998E-2</v>
      </c>
      <c r="J316" s="3">
        <v>1.3</v>
      </c>
      <c r="K316" s="3">
        <v>0.2</v>
      </c>
      <c r="L316">
        <v>0.06</v>
      </c>
      <c r="M316">
        <v>4.9500000000000002E-2</v>
      </c>
      <c r="N316">
        <f>0.15 * L316^(0.25)</f>
        <v>7.4238480057596479E-2</v>
      </c>
      <c r="O316">
        <f>1000*9.81*K316*L316</f>
        <v>117.72</v>
      </c>
      <c r="P316">
        <f>O316/(1650*9.81*I316)</f>
        <v>0.16161616161616163</v>
      </c>
      <c r="Q316">
        <f>3.97 * (SQRT(1.65)) * (SQRT(9.81)) * ((P316-M316)^(3/2)) * ((I316)^(3/2)) * J316</f>
        <v>7.4410022683661309E-3</v>
      </c>
      <c r="R316">
        <f>3.97 * (SQRT(1.65)) * (SQRT(9.81)) * ((P316-N316)^(3/2)) * ((I316)^(3/2)) * J316</f>
        <v>5.119527512444445E-3</v>
      </c>
      <c r="S316">
        <f>Q316 * 31500000</f>
        <v>234391.57145353314</v>
      </c>
      <c r="T316">
        <f>R316 * 31500000</f>
        <v>161265.11664200001</v>
      </c>
    </row>
    <row r="317" spans="1:20" ht="17" x14ac:dyDescent="0.2">
      <c r="A317" t="s">
        <v>15</v>
      </c>
      <c r="B317" s="18" t="s">
        <v>522</v>
      </c>
      <c r="C317" s="13" t="s">
        <v>523</v>
      </c>
      <c r="D317" s="3">
        <v>416.99</v>
      </c>
      <c r="E317">
        <f>D317*31500000</f>
        <v>13135185000</v>
      </c>
      <c r="F317" s="6">
        <v>494</v>
      </c>
      <c r="G317">
        <f>F317*1000000</f>
        <v>494000000</v>
      </c>
      <c r="H317">
        <f>I317 * 1000</f>
        <v>45</v>
      </c>
      <c r="I317">
        <v>4.4999999999999998E-2</v>
      </c>
      <c r="J317" s="3">
        <v>52</v>
      </c>
      <c r="K317" s="3">
        <v>1.93</v>
      </c>
      <c r="L317">
        <v>4.7100000000000001E-4</v>
      </c>
      <c r="M317">
        <v>4.9500000000000002E-2</v>
      </c>
      <c r="N317">
        <f>0.15 * L317^(0.25)</f>
        <v>2.2097670110664176E-2</v>
      </c>
      <c r="O317">
        <f>1000*9.81*K317*L317</f>
        <v>8.9175842999999997</v>
      </c>
      <c r="P317">
        <f>O317/(1650*9.81*I317)</f>
        <v>1.2242828282828284E-2</v>
      </c>
      <c r="Q317" t="e">
        <f>3.97 * (SQRT(1.65)) * (SQRT(9.81)) * ((P317-M317)^(3/2)) * ((I317)^(3/2)) * J317</f>
        <v>#NUM!</v>
      </c>
      <c r="R317" t="e">
        <f>3.97 * (SQRT(1.65)) * (SQRT(9.81)) * ((P317-N317)^(3/2)) * ((I317)^(3/2)) * J317</f>
        <v>#NUM!</v>
      </c>
      <c r="S317" t="e">
        <f>Q317 * 31500000</f>
        <v>#NUM!</v>
      </c>
      <c r="T317" t="e">
        <f>R317 * 31500000</f>
        <v>#NUM!</v>
      </c>
    </row>
    <row r="318" spans="1:20" ht="17" x14ac:dyDescent="0.2">
      <c r="A318" t="s">
        <v>15</v>
      </c>
      <c r="B318" s="18" t="s">
        <v>643</v>
      </c>
      <c r="C318" s="13" t="s">
        <v>653</v>
      </c>
      <c r="D318" s="3">
        <v>5.5</v>
      </c>
      <c r="E318">
        <f>D318*31500000</f>
        <v>173250000</v>
      </c>
      <c r="F318" s="6">
        <v>88</v>
      </c>
      <c r="G318">
        <f>F318*1000000</f>
        <v>88000000</v>
      </c>
      <c r="H318">
        <f>I318 * 1000</f>
        <v>45</v>
      </c>
      <c r="I318">
        <v>4.4999999999999998E-2</v>
      </c>
      <c r="J318" s="3">
        <v>17</v>
      </c>
      <c r="K318" s="3">
        <v>0.65</v>
      </c>
      <c r="L318">
        <v>1.2999999999999999E-3</v>
      </c>
      <c r="M318">
        <v>4.9500000000000002E-2</v>
      </c>
      <c r="N318">
        <f>0.15 * L318^(0.25)</f>
        <v>2.8482433831739123E-2</v>
      </c>
      <c r="O318">
        <f>1000*9.81*K318*L318</f>
        <v>8.2894500000000004</v>
      </c>
      <c r="P318">
        <f>O318/(1650*9.81*I318)</f>
        <v>1.1380471380471381E-2</v>
      </c>
      <c r="Q318" t="e">
        <f>3.97 * (SQRT(1.65)) * (SQRT(9.81)) * ((P318-M318)^(3/2)) * ((I318)^(3/2)) * J318</f>
        <v>#NUM!</v>
      </c>
      <c r="R318" t="e">
        <f>3.97 * (SQRT(1.65)) * (SQRT(9.81)) * ((P318-N318)^(3/2)) * ((I318)^(3/2)) * J318</f>
        <v>#NUM!</v>
      </c>
      <c r="S318" t="e">
        <f>Q318 * 31500000</f>
        <v>#NUM!</v>
      </c>
      <c r="T318" t="e">
        <f>R318 * 31500000</f>
        <v>#NUM!</v>
      </c>
    </row>
    <row r="319" spans="1:20" ht="17" x14ac:dyDescent="0.2">
      <c r="A319" t="s">
        <v>15</v>
      </c>
      <c r="B319" s="18" t="s">
        <v>643</v>
      </c>
      <c r="C319" s="13" t="s">
        <v>666</v>
      </c>
      <c r="D319" s="3">
        <v>70.8</v>
      </c>
      <c r="E319">
        <f>D319*31500000</f>
        <v>2230200000</v>
      </c>
      <c r="F319" s="6">
        <v>466</v>
      </c>
      <c r="G319">
        <f>F319*1000000</f>
        <v>466000000</v>
      </c>
      <c r="H319">
        <f>I319 * 1000</f>
        <v>45</v>
      </c>
      <c r="I319">
        <v>4.4999999999999998E-2</v>
      </c>
      <c r="J319" s="3">
        <v>39.6</v>
      </c>
      <c r="K319" s="3">
        <v>1.21</v>
      </c>
      <c r="L319">
        <v>2.1000000000000001E-4</v>
      </c>
      <c r="M319">
        <v>4.9500000000000002E-2</v>
      </c>
      <c r="N319">
        <f>0.15 * L319^(0.25)</f>
        <v>1.8057020152540737E-2</v>
      </c>
      <c r="O319">
        <f>1000*9.81*K319*L319</f>
        <v>2.492721</v>
      </c>
      <c r="P319">
        <f>O319/(1650*9.81*I319)</f>
        <v>3.4222222222222223E-3</v>
      </c>
      <c r="Q319" t="e">
        <f>3.97 * (SQRT(1.65)) * (SQRT(9.81)) * ((P319-M319)^(3/2)) * ((I319)^(3/2)) * J319</f>
        <v>#NUM!</v>
      </c>
      <c r="R319" t="e">
        <f>3.97 * (SQRT(1.65)) * (SQRT(9.81)) * ((P319-N319)^(3/2)) * ((I319)^(3/2)) * J319</f>
        <v>#NUM!</v>
      </c>
      <c r="S319" t="e">
        <f>Q319 * 31500000</f>
        <v>#NUM!</v>
      </c>
      <c r="T319" t="e">
        <f>R319 * 31500000</f>
        <v>#NUM!</v>
      </c>
    </row>
    <row r="320" spans="1:20" ht="17" x14ac:dyDescent="0.2">
      <c r="A320" t="s">
        <v>15</v>
      </c>
      <c r="B320" s="18" t="s">
        <v>643</v>
      </c>
      <c r="C320" s="13" t="s">
        <v>670</v>
      </c>
      <c r="D320" s="3">
        <v>368</v>
      </c>
      <c r="E320">
        <f>D320*31500000</f>
        <v>11592000000</v>
      </c>
      <c r="F320" s="6">
        <v>556</v>
      </c>
      <c r="G320">
        <f>F320*1000000</f>
        <v>556000000</v>
      </c>
      <c r="H320">
        <f>I320 * 1000</f>
        <v>45</v>
      </c>
      <c r="I320">
        <v>4.4999999999999998E-2</v>
      </c>
      <c r="J320" s="3">
        <v>47</v>
      </c>
      <c r="K320" s="3">
        <v>2.41</v>
      </c>
      <c r="L320">
        <v>4.1999999999999997E-3</v>
      </c>
      <c r="M320">
        <v>4.9500000000000002E-2</v>
      </c>
      <c r="N320">
        <f>0.15 * L320^(0.25)</f>
        <v>3.8185948425327458E-2</v>
      </c>
      <c r="O320">
        <f>1000*9.81*K320*L320</f>
        <v>99.296819999999997</v>
      </c>
      <c r="P320">
        <f>O320/(1650*9.81*I320)</f>
        <v>0.13632323232323235</v>
      </c>
      <c r="Q320">
        <f>3.97 * (SQRT(1.65)) * (SQRT(9.81)) * ((P320-M320)^(3/2)) * ((I320)^(3/2)) * J320</f>
        <v>0.18333168761372026</v>
      </c>
      <c r="R320">
        <f>3.97 * (SQRT(1.65)) * (SQRT(9.81)) * ((P320-N320)^(3/2)) * ((I320)^(3/2)) * J320</f>
        <v>0.22031022915621509</v>
      </c>
      <c r="S320">
        <f>Q320 * 31500000</f>
        <v>5774948.1598321879</v>
      </c>
      <c r="T320">
        <f>R320 * 31500000</f>
        <v>6939772.2184207756</v>
      </c>
    </row>
    <row r="321" spans="1:20" ht="17" x14ac:dyDescent="0.2">
      <c r="A321" t="s">
        <v>15</v>
      </c>
      <c r="B321" s="18" t="s">
        <v>555</v>
      </c>
      <c r="C321" s="13" t="s">
        <v>576</v>
      </c>
      <c r="D321" s="3">
        <f>500*0.3048^3</f>
        <v>14.158423296000002</v>
      </c>
      <c r="E321">
        <f>D321*31500000</f>
        <v>445990333.82400006</v>
      </c>
      <c r="F321" s="6">
        <v>49.468809</v>
      </c>
      <c r="G321">
        <f>F321*1000000</f>
        <v>49468809</v>
      </c>
      <c r="H321">
        <f>I321 * 1000</f>
        <v>45.05</v>
      </c>
      <c r="I321">
        <v>4.505E-2</v>
      </c>
      <c r="J321" s="3">
        <f>37.3*0.3048</f>
        <v>11.36904</v>
      </c>
      <c r="K321" s="3">
        <v>0.98</v>
      </c>
      <c r="L321">
        <v>3.0999999999999999E-3</v>
      </c>
      <c r="M321">
        <v>4.9500000000000002E-2</v>
      </c>
      <c r="N321">
        <f>0.15 * L321^(0.25)</f>
        <v>3.5394165926558502E-2</v>
      </c>
      <c r="O321">
        <f>1000*9.81*K321*L321</f>
        <v>29.802779999999995</v>
      </c>
      <c r="P321">
        <f>O321/(1650*9.81*I321)</f>
        <v>4.0870413345441087E-2</v>
      </c>
      <c r="Q321" t="e">
        <f>3.97 * (SQRT(1.65)) * (SQRT(9.81)) * ((P321-M321)^(3/2)) * ((I321)^(3/2)) * J321</f>
        <v>#NUM!</v>
      </c>
      <c r="R321">
        <f>3.97 * (SQRT(1.65)) * (SQRT(9.81)) * ((P321-N321)^(3/2)) * ((I321)^(3/2)) * J321</f>
        <v>7.036514099792641E-4</v>
      </c>
      <c r="S321" t="e">
        <f>Q321 * 31500000</f>
        <v>#NUM!</v>
      </c>
      <c r="T321">
        <f>R321 * 31500000</f>
        <v>22165.019414346818</v>
      </c>
    </row>
    <row r="322" spans="1:20" ht="17" x14ac:dyDescent="0.2">
      <c r="A322" t="s">
        <v>15</v>
      </c>
      <c r="B322" s="18" t="s">
        <v>102</v>
      </c>
      <c r="C322" s="14" t="s">
        <v>131</v>
      </c>
      <c r="D322" s="3">
        <v>49.6</v>
      </c>
      <c r="E322">
        <f>D322*31500000</f>
        <v>1562400000</v>
      </c>
      <c r="F322" s="6">
        <v>137.26946999999998</v>
      </c>
      <c r="G322">
        <f>F322*1000000</f>
        <v>137269469.99999997</v>
      </c>
      <c r="H322">
        <f>I322 * 1000</f>
        <v>45.3</v>
      </c>
      <c r="I322">
        <v>4.53E-2</v>
      </c>
      <c r="J322" s="3">
        <v>32.299999999999997</v>
      </c>
      <c r="K322" s="3">
        <v>0.95</v>
      </c>
      <c r="L322">
        <v>3.0000000000000001E-3</v>
      </c>
      <c r="M322">
        <v>4.9500000000000002E-2</v>
      </c>
      <c r="N322">
        <f>0.15 * L322^(0.25)</f>
        <v>3.5105209789810736E-2</v>
      </c>
      <c r="O322">
        <f>1000*9.81*K322*L322</f>
        <v>27.958500000000001</v>
      </c>
      <c r="P322">
        <f>O322/(1650*9.81*I322)</f>
        <v>3.8129640778647403E-2</v>
      </c>
      <c r="Q322" t="e">
        <f>3.97 * (SQRT(1.65)) * (SQRT(9.81)) * ((P322-M322)^(3/2)) * ((I322)^(3/2)) * J322</f>
        <v>#NUM!</v>
      </c>
      <c r="R322">
        <f>3.97 * (SQRT(1.65)) * (SQRT(9.81)) * ((P322-N322)^(3/2)) * ((I322)^(3/2)) * J322</f>
        <v>8.2733677067508833E-4</v>
      </c>
      <c r="S322" t="e">
        <f>Q322 * 31500000</f>
        <v>#NUM!</v>
      </c>
      <c r="T322">
        <f>R322 * 31500000</f>
        <v>26061.108276265284</v>
      </c>
    </row>
    <row r="323" spans="1:20" ht="17" x14ac:dyDescent="0.2">
      <c r="A323" t="s">
        <v>15</v>
      </c>
      <c r="B323" s="18" t="s">
        <v>16</v>
      </c>
      <c r="C323" s="13" t="s">
        <v>32</v>
      </c>
      <c r="D323" s="3">
        <v>15.3</v>
      </c>
      <c r="E323">
        <f>D323*31500000</f>
        <v>481950000</v>
      </c>
      <c r="F323" s="2">
        <v>62.68</v>
      </c>
      <c r="G323">
        <f>F323*1000000</f>
        <v>62680000</v>
      </c>
      <c r="H323">
        <f>I323 * 1000</f>
        <v>45.5</v>
      </c>
      <c r="I323">
        <v>4.5499999999999999E-2</v>
      </c>
      <c r="J323" s="3">
        <v>12.9</v>
      </c>
      <c r="K323" s="3">
        <v>0.9</v>
      </c>
      <c r="L323">
        <v>7.1000000000000004E-3</v>
      </c>
      <c r="M323">
        <v>4.9500000000000002E-2</v>
      </c>
      <c r="N323">
        <f>0.15 * L323^(0.25)</f>
        <v>4.3541746622806493E-2</v>
      </c>
      <c r="O323">
        <f>1000*9.81*K323*L323</f>
        <v>62.685900000000004</v>
      </c>
      <c r="P323">
        <f>O323/(1650*9.81*I323)</f>
        <v>8.511488511488513E-2</v>
      </c>
      <c r="Q323">
        <f>3.97 * (SQRT(1.65)) * (SQRT(9.81)) * ((P323-M323)^(3/2)) * ((I323)^(3/2)) * J323</f>
        <v>1.3440675917272459E-2</v>
      </c>
      <c r="R323">
        <f>3.97 * (SQRT(1.65)) * (SQRT(9.81)) * ((P323-N323)^(3/2)) * ((I323)^(3/2)) * J323</f>
        <v>1.6950909528000387E-2</v>
      </c>
      <c r="S323">
        <f>Q323 * 31500000</f>
        <v>423381.29139408242</v>
      </c>
      <c r="T323">
        <f>R323 * 31500000</f>
        <v>533953.6501320122</v>
      </c>
    </row>
    <row r="324" spans="1:20" ht="17" x14ac:dyDescent="0.2">
      <c r="A324" t="s">
        <v>15</v>
      </c>
      <c r="B324" s="18" t="s">
        <v>456</v>
      </c>
      <c r="C324" s="13" t="s">
        <v>498</v>
      </c>
      <c r="D324" s="3">
        <v>19.198821989376004</v>
      </c>
      <c r="E324">
        <f>D324*31500000</f>
        <v>604762892.66534412</v>
      </c>
      <c r="F324" s="6">
        <v>113.70056099999999</v>
      </c>
      <c r="G324">
        <f>F324*1000000</f>
        <v>113700561</v>
      </c>
      <c r="H324">
        <f>I324 * 1000</f>
        <v>45.72</v>
      </c>
      <c r="I324">
        <v>4.5719999999999997E-2</v>
      </c>
      <c r="J324" s="3">
        <v>18.25752</v>
      </c>
      <c r="K324" s="3">
        <v>1.2</v>
      </c>
      <c r="L324">
        <v>2E-3</v>
      </c>
      <c r="M324">
        <v>4.9500000000000002E-2</v>
      </c>
      <c r="N324">
        <f>0.15 * L324^(0.25)</f>
        <v>3.1721137903216928E-2</v>
      </c>
      <c r="O324">
        <f>1000*9.81*K324*L324</f>
        <v>23.544</v>
      </c>
      <c r="P324">
        <f>O324/(1650*9.81*I324)</f>
        <v>3.1814205042551502E-2</v>
      </c>
      <c r="Q324" t="e">
        <f>3.97 * (SQRT(1.65)) * (SQRT(9.81)) * ((P324-M324)^(3/2)) * ((I324)^(3/2)) * J324</f>
        <v>#NUM!</v>
      </c>
      <c r="R324">
        <f>3.97 * (SQRT(1.65)) * (SQRT(9.81)) * ((P324-N324)^(3/2)) * ((I324)^(3/2)) * J324</f>
        <v>2.5595442821401718E-6</v>
      </c>
      <c r="S324" t="e">
        <f>Q324 * 31500000</f>
        <v>#NUM!</v>
      </c>
      <c r="T324">
        <f>R324 * 31500000</f>
        <v>80.625644887415419</v>
      </c>
    </row>
    <row r="325" spans="1:20" ht="17" x14ac:dyDescent="0.2">
      <c r="A325" t="s">
        <v>15</v>
      </c>
      <c r="B325" s="18" t="s">
        <v>456</v>
      </c>
      <c r="C325" s="13" t="s">
        <v>477</v>
      </c>
      <c r="D325" s="3">
        <v>2.4918825000960005</v>
      </c>
      <c r="E325">
        <f>D325*31500000</f>
        <v>78494298.753024012</v>
      </c>
      <c r="F325" s="6">
        <v>4.9986806999999995</v>
      </c>
      <c r="G325">
        <f>F325*1000000</f>
        <v>4998680.6999999993</v>
      </c>
      <c r="H325">
        <f>I325 * 1000</f>
        <v>45.974000000000004</v>
      </c>
      <c r="I325">
        <v>4.5974000000000001E-2</v>
      </c>
      <c r="J325" s="3">
        <v>11.376660000000001</v>
      </c>
      <c r="K325" s="3">
        <v>0.68</v>
      </c>
      <c r="L325">
        <v>5.1999999999999998E-2</v>
      </c>
      <c r="M325">
        <v>4.9500000000000002E-2</v>
      </c>
      <c r="N325">
        <f>0.15 * L325^(0.25)</f>
        <v>7.1629528917522001E-2</v>
      </c>
      <c r="O325">
        <f>1000*9.81*K325*L325</f>
        <v>346.88159999999999</v>
      </c>
      <c r="P325">
        <f>O325/(1650*9.81*I325)</f>
        <v>0.46613962305440099</v>
      </c>
      <c r="Q325">
        <f>3.97 * (SQRT(1.65)) * (SQRT(9.81)) * ((P325-M325)^(3/2)) * ((I325)^(3/2)) * J325</f>
        <v>0.48171597985863096</v>
      </c>
      <c r="R325">
        <f>3.97 * (SQRT(1.65)) * (SQRT(9.81)) * ((P325-N325)^(3/2)) * ((I325)^(3/2)) * J325</f>
        <v>0.44385117969307808</v>
      </c>
      <c r="S325">
        <f>Q325 * 31500000</f>
        <v>15174053.365546875</v>
      </c>
      <c r="T325">
        <f>R325 * 31500000</f>
        <v>13981312.160331959</v>
      </c>
    </row>
    <row r="326" spans="1:20" ht="17" x14ac:dyDescent="0.2">
      <c r="A326" t="s">
        <v>15</v>
      </c>
      <c r="B326" s="19" t="s">
        <v>45</v>
      </c>
      <c r="C326" s="13" t="s">
        <v>58</v>
      </c>
      <c r="D326" s="3">
        <v>7.1</v>
      </c>
      <c r="E326">
        <f>D326*31500000</f>
        <v>223650000</v>
      </c>
      <c r="F326" s="6">
        <v>386</v>
      </c>
      <c r="G326">
        <f>F326*1000000</f>
        <v>386000000</v>
      </c>
      <c r="H326">
        <f>I326 * 1000</f>
        <v>46</v>
      </c>
      <c r="I326">
        <v>4.5999999999999999E-2</v>
      </c>
      <c r="J326" s="7">
        <v>12</v>
      </c>
      <c r="K326" s="7">
        <v>0.52</v>
      </c>
      <c r="L326">
        <v>4.5999999999999999E-3</v>
      </c>
      <c r="M326">
        <v>4.9500000000000002E-2</v>
      </c>
      <c r="N326">
        <f>0.15 * L326^(0.25)</f>
        <v>3.9064360307103266E-2</v>
      </c>
      <c r="O326">
        <f>1000*9.81*K326*L326</f>
        <v>23.465519999999998</v>
      </c>
      <c r="P326">
        <f>O326/(1650*9.81*I326)</f>
        <v>3.1515151515151517E-2</v>
      </c>
      <c r="Q326" t="e">
        <f>3.97 * (SQRT(1.65)) * (SQRT(9.81)) * ((P326-M326)^(3/2)) * ((I326)^(3/2)) * J326</f>
        <v>#NUM!</v>
      </c>
      <c r="R326" t="e">
        <f>3.97 * (SQRT(1.65)) * (SQRT(9.81)) * ((P326-N326)^(3/2)) * ((I326)^(3/2)) * J326</f>
        <v>#NUM!</v>
      </c>
      <c r="S326" t="e">
        <f>Q326 * 31500000</f>
        <v>#NUM!</v>
      </c>
      <c r="T326" t="e">
        <f>R326 * 31500000</f>
        <v>#NUM!</v>
      </c>
    </row>
    <row r="327" spans="1:20" ht="17" x14ac:dyDescent="0.2">
      <c r="A327" t="s">
        <v>15</v>
      </c>
      <c r="B327" s="18" t="s">
        <v>198</v>
      </c>
      <c r="C327" s="13" t="s">
        <v>218</v>
      </c>
      <c r="D327" s="3">
        <v>3.51</v>
      </c>
      <c r="E327">
        <f>D327*31500000</f>
        <v>110565000</v>
      </c>
      <c r="F327" s="6">
        <v>23.568908999999998</v>
      </c>
      <c r="G327">
        <f>F327*1000000</f>
        <v>23568908.999999996</v>
      </c>
      <c r="H327">
        <f>I327 * 1000</f>
        <v>46</v>
      </c>
      <c r="I327">
        <v>4.5999999999999999E-2</v>
      </c>
      <c r="J327" s="3">
        <v>4</v>
      </c>
      <c r="K327" s="3">
        <v>0.52</v>
      </c>
      <c r="L327">
        <v>3.0700000000000002E-2</v>
      </c>
      <c r="M327">
        <v>4.9500000000000002E-2</v>
      </c>
      <c r="N327">
        <f>0.15 * L327^(0.25)</f>
        <v>6.2787884820922485E-2</v>
      </c>
      <c r="O327">
        <f>1000*9.81*K327*L327</f>
        <v>156.60684000000001</v>
      </c>
      <c r="P327">
        <f>O327/(1650*9.81*I327)</f>
        <v>0.21032938076416338</v>
      </c>
      <c r="Q327">
        <f>3.97 * (SQRT(1.65)) * (SQRT(9.81)) * ((P327-M327)^(3/2)) * ((I327)^(3/2)) * J327</f>
        <v>4.065479786577153E-2</v>
      </c>
      <c r="R327">
        <f>3.97 * (SQRT(1.65)) * (SQRT(9.81)) * ((P327-N327)^(3/2)) * ((I327)^(3/2)) * J327</f>
        <v>3.5721936586924616E-2</v>
      </c>
      <c r="S327">
        <f>Q327 * 31500000</f>
        <v>1280626.1327718033</v>
      </c>
      <c r="T327">
        <f>R327 * 31500000</f>
        <v>1125241.0024881253</v>
      </c>
    </row>
    <row r="328" spans="1:20" ht="34" x14ac:dyDescent="0.2">
      <c r="A328" t="s">
        <v>15</v>
      </c>
      <c r="B328" s="18" t="s">
        <v>308</v>
      </c>
      <c r="C328" s="13" t="s">
        <v>311</v>
      </c>
      <c r="D328" s="3">
        <v>5.0999999999999996</v>
      </c>
      <c r="E328">
        <f>D328*31500000</f>
        <v>160650000</v>
      </c>
      <c r="F328" s="6">
        <v>185.44328399999998</v>
      </c>
      <c r="G328">
        <f>F328*1000000</f>
        <v>185443283.99999997</v>
      </c>
      <c r="H328">
        <f>I328 * 1000</f>
        <v>46</v>
      </c>
      <c r="I328">
        <v>4.5999999999999999E-2</v>
      </c>
      <c r="J328" s="3">
        <v>11.3</v>
      </c>
      <c r="K328" s="3">
        <v>0.44</v>
      </c>
      <c r="L328">
        <v>0.01</v>
      </c>
      <c r="M328">
        <v>4.9500000000000002E-2</v>
      </c>
      <c r="N328">
        <f>0.15 * L328^(0.25)</f>
        <v>4.7434164902525701E-2</v>
      </c>
      <c r="O328">
        <f>1000*9.81*K328*L328</f>
        <v>43.163999999999994</v>
      </c>
      <c r="P328">
        <f>O328/(1650*9.81*I328)</f>
        <v>5.7971014492753617E-2</v>
      </c>
      <c r="Q328">
        <f>3.97 * (SQRT(1.65)) * (SQRT(9.81)) * ((P328-M328)^(3/2)) * ((I328)^(3/2)) * J328</f>
        <v>1.388306351966434E-3</v>
      </c>
      <c r="R328">
        <f>3.97 * (SQRT(1.65)) * (SQRT(9.81)) * ((P328-N328)^(3/2)) * ((I328)^(3/2)) * J328</f>
        <v>1.9259647962567791E-3</v>
      </c>
      <c r="S328">
        <f>Q328 * 31500000</f>
        <v>43731.650086942675</v>
      </c>
      <c r="T328">
        <f>R328 * 31500000</f>
        <v>60667.891082088543</v>
      </c>
    </row>
    <row r="329" spans="1:20" ht="34" x14ac:dyDescent="0.2">
      <c r="A329" t="s">
        <v>15</v>
      </c>
      <c r="B329" s="18" t="s">
        <v>267</v>
      </c>
      <c r="C329" s="13" t="s">
        <v>293</v>
      </c>
      <c r="D329" s="3">
        <v>68.5</v>
      </c>
      <c r="E329">
        <f>D329*31500000</f>
        <v>2157750000</v>
      </c>
      <c r="F329" s="6">
        <v>341.87867999999997</v>
      </c>
      <c r="G329">
        <f>F329*1000000</f>
        <v>341878680</v>
      </c>
      <c r="H329">
        <f>I329 * 1000</f>
        <v>46.1</v>
      </c>
      <c r="I329">
        <v>4.6100000000000002E-2</v>
      </c>
      <c r="J329" s="3">
        <v>25.3</v>
      </c>
      <c r="K329" s="3">
        <v>1.2</v>
      </c>
      <c r="L329">
        <v>3.3E-3</v>
      </c>
      <c r="M329">
        <v>4.9500000000000002E-2</v>
      </c>
      <c r="N329">
        <f>0.15 * L329^(0.25)</f>
        <v>3.5951725903926451E-2</v>
      </c>
      <c r="O329">
        <f>1000*9.81*K329*L329</f>
        <v>38.8476</v>
      </c>
      <c r="P329">
        <f>O329/(1650*9.81*I329)</f>
        <v>5.2060737527114966E-2</v>
      </c>
      <c r="Q329">
        <f>3.97 * (SQRT(1.65)) * (SQRT(9.81)) * ((P329-M329)^(3/2)) * ((I329)^(3/2)) * J329</f>
        <v>5.1830630375683648E-4</v>
      </c>
      <c r="R329">
        <f>3.97 * (SQRT(1.65)) * (SQRT(9.81)) * ((P329-N329)^(3/2)) * ((I329)^(3/2)) * J329</f>
        <v>8.1779082564290648E-3</v>
      </c>
      <c r="S329">
        <f>Q329 * 31500000</f>
        <v>16326.64856834035</v>
      </c>
      <c r="T329">
        <f>R329 * 31500000</f>
        <v>257604.11007751554</v>
      </c>
    </row>
    <row r="330" spans="1:20" ht="17" x14ac:dyDescent="0.2">
      <c r="A330" t="s">
        <v>15</v>
      </c>
      <c r="B330" s="18" t="s">
        <v>267</v>
      </c>
      <c r="C330" s="13" t="s">
        <v>305</v>
      </c>
      <c r="D330" s="3">
        <v>44.7</v>
      </c>
      <c r="E330">
        <f>D330*31500000</f>
        <v>1408050000</v>
      </c>
      <c r="F330" s="6">
        <v>189.06926999999999</v>
      </c>
      <c r="G330">
        <f>F330*1000000</f>
        <v>189069270</v>
      </c>
      <c r="H330">
        <f>I330 * 1000</f>
        <v>47.199999999999996</v>
      </c>
      <c r="I330">
        <v>4.7199999999999999E-2</v>
      </c>
      <c r="J330" s="3">
        <v>19.399999999999999</v>
      </c>
      <c r="K330" s="3">
        <v>1.6</v>
      </c>
      <c r="L330">
        <v>1.1000000000000001E-3</v>
      </c>
      <c r="M330">
        <v>4.9500000000000002E-2</v>
      </c>
      <c r="N330">
        <f>0.15 * L330^(0.25)</f>
        <v>2.7317404302568082E-2</v>
      </c>
      <c r="O330">
        <f>1000*9.81*K330*L330</f>
        <v>17.265600000000003</v>
      </c>
      <c r="P330">
        <f>O330/(1650*9.81*I330)</f>
        <v>2.2598870056497179E-2</v>
      </c>
      <c r="Q330" t="e">
        <f>3.97 * (SQRT(1.65)) * (SQRT(9.81)) * ((P330-M330)^(3/2)) * ((I330)^(3/2)) * J330</f>
        <v>#NUM!</v>
      </c>
      <c r="R330" t="e">
        <f>3.97 * (SQRT(1.65)) * (SQRT(9.81)) * ((P330-N330)^(3/2)) * ((I330)^(3/2)) * J330</f>
        <v>#NUM!</v>
      </c>
      <c r="S330" t="e">
        <f>Q330 * 31500000</f>
        <v>#NUM!</v>
      </c>
      <c r="T330" t="e">
        <f>R330 * 31500000</f>
        <v>#NUM!</v>
      </c>
    </row>
    <row r="331" spans="1:20" ht="17" x14ac:dyDescent="0.2">
      <c r="A331" t="s">
        <v>15</v>
      </c>
      <c r="B331" s="18" t="s">
        <v>456</v>
      </c>
      <c r="C331" s="13" t="s">
        <v>466</v>
      </c>
      <c r="D331" s="3">
        <v>2.2370308807680002</v>
      </c>
      <c r="E331">
        <f>D331*31500000</f>
        <v>70466472.744192004</v>
      </c>
      <c r="F331" s="6">
        <v>3.3151872</v>
      </c>
      <c r="G331">
        <f>F331*1000000</f>
        <v>3315187.2</v>
      </c>
      <c r="H331">
        <f>I331 * 1000</f>
        <v>47.244</v>
      </c>
      <c r="I331">
        <v>4.7244000000000001E-2</v>
      </c>
      <c r="J331" s="3">
        <v>4.8260000000000005</v>
      </c>
      <c r="K331" s="3">
        <v>0.49</v>
      </c>
      <c r="L331">
        <v>3.3000000000000002E-2</v>
      </c>
      <c r="M331">
        <v>4.9500000000000002E-2</v>
      </c>
      <c r="N331">
        <f>0.15 * L331^(0.25)</f>
        <v>6.3932213930315396E-2</v>
      </c>
      <c r="O331">
        <f>1000*9.81*K331*L331</f>
        <v>158.6277</v>
      </c>
      <c r="P331">
        <f>O331/(1650*9.81*I331)</f>
        <v>0.20743374820082974</v>
      </c>
      <c r="Q331">
        <f>3.97 * (SQRT(1.65)) * (SQRT(9.81)) * ((P331-M331)^(3/2)) * ((I331)^(3/2)) * J331</f>
        <v>4.9680585459369493E-2</v>
      </c>
      <c r="R331">
        <f>3.97 * (SQRT(1.65)) * (SQRT(9.81)) * ((P331-N331)^(3/2)) * ((I331)^(3/2)) * J331</f>
        <v>4.3028787467876646E-2</v>
      </c>
      <c r="S331">
        <f>Q331 * 31500000</f>
        <v>1564938.441970139</v>
      </c>
      <c r="T331">
        <f>R331 * 31500000</f>
        <v>1355406.8052381144</v>
      </c>
    </row>
    <row r="332" spans="1:20" ht="17" x14ac:dyDescent="0.2">
      <c r="A332" t="s">
        <v>15</v>
      </c>
      <c r="B332" s="18" t="s">
        <v>16</v>
      </c>
      <c r="C332" s="13" t="s">
        <v>25</v>
      </c>
      <c r="D332" s="3">
        <v>9.6999999999999993</v>
      </c>
      <c r="E332">
        <f>D332*31500000</f>
        <v>305550000</v>
      </c>
      <c r="F332" s="2">
        <v>31.34</v>
      </c>
      <c r="G332">
        <f>F332*1000000</f>
        <v>31340000</v>
      </c>
      <c r="H332">
        <f>I332 * 1000</f>
        <v>47.7</v>
      </c>
      <c r="I332">
        <v>4.7699999999999999E-2</v>
      </c>
      <c r="J332" s="3">
        <v>12.6</v>
      </c>
      <c r="K332" s="3">
        <v>0.7</v>
      </c>
      <c r="L332">
        <v>5.0000000000000001E-3</v>
      </c>
      <c r="M332">
        <v>4.9500000000000002E-2</v>
      </c>
      <c r="N332">
        <f>0.15 * L332^(0.25)</f>
        <v>3.9887219227087413E-2</v>
      </c>
      <c r="O332">
        <f>1000*9.81*K332*L332</f>
        <v>34.335000000000001</v>
      </c>
      <c r="P332">
        <f>O332/(1650*9.81*I332)</f>
        <v>4.446985579061051E-2</v>
      </c>
      <c r="Q332" t="e">
        <f>3.97 * (SQRT(1.65)) * (SQRT(9.81)) * ((P332-M332)^(3/2)) * ((I332)^(3/2)) * J332</f>
        <v>#NUM!</v>
      </c>
      <c r="R332">
        <f>3.97 * (SQRT(1.65)) * (SQRT(9.81)) * ((P332-N332)^(3/2)) * ((I332)^(3/2)) * J332</f>
        <v>6.5041151289919332E-4</v>
      </c>
      <c r="S332" t="e">
        <f>Q332 * 31500000</f>
        <v>#NUM!</v>
      </c>
      <c r="T332">
        <f>R332 * 31500000</f>
        <v>20487.962656324591</v>
      </c>
    </row>
    <row r="333" spans="1:20" ht="17" x14ac:dyDescent="0.2">
      <c r="A333" t="s">
        <v>15</v>
      </c>
      <c r="B333" s="18" t="s">
        <v>76</v>
      </c>
      <c r="C333" s="13" t="s">
        <v>80</v>
      </c>
      <c r="D333" s="3">
        <v>10.590500625408001</v>
      </c>
      <c r="E333">
        <f>D333*31500000</f>
        <v>333600769.70035207</v>
      </c>
      <c r="F333" s="6">
        <v>88.318658999999997</v>
      </c>
      <c r="G333">
        <f>F333*1000000</f>
        <v>88318659</v>
      </c>
      <c r="H333">
        <f>I333 * 1000</f>
        <v>48</v>
      </c>
      <c r="I333">
        <v>4.8000000000000001E-2</v>
      </c>
      <c r="J333" s="3">
        <v>18.196560000000002</v>
      </c>
      <c r="K333" s="3">
        <v>0.53900000000000003</v>
      </c>
      <c r="L333">
        <v>4.8999999999999998E-3</v>
      </c>
      <c r="M333">
        <v>4.9500000000000002E-2</v>
      </c>
      <c r="N333">
        <f>0.15 * L333^(0.25)</f>
        <v>3.968626966596886E-2</v>
      </c>
      <c r="O333">
        <f>1000*9.81*K333*L333</f>
        <v>25.909191</v>
      </c>
      <c r="P333">
        <f>O333/(1650*9.81*I333)</f>
        <v>3.3347222222222223E-2</v>
      </c>
      <c r="Q333" t="e">
        <f>3.97 * (SQRT(1.65)) * (SQRT(9.81)) * ((P333-M333)^(3/2)) * ((I333)^(3/2)) * J333</f>
        <v>#NUM!</v>
      </c>
      <c r="R333" t="e">
        <f>3.97 * (SQRT(1.65)) * (SQRT(9.81)) * ((P333-N333)^(3/2)) * ((I333)^(3/2)) * J333</f>
        <v>#NUM!</v>
      </c>
      <c r="S333" t="e">
        <f>Q333 * 31500000</f>
        <v>#NUM!</v>
      </c>
      <c r="T333" t="e">
        <f>R333 * 31500000</f>
        <v>#NUM!</v>
      </c>
    </row>
    <row r="334" spans="1:20" ht="17" x14ac:dyDescent="0.2">
      <c r="A334" t="s">
        <v>15</v>
      </c>
      <c r="B334" s="18" t="s">
        <v>643</v>
      </c>
      <c r="C334" s="13" t="s">
        <v>657</v>
      </c>
      <c r="D334" s="3">
        <v>8.1999999999999993</v>
      </c>
      <c r="E334">
        <f>D334*31500000</f>
        <v>258299999.99999997</v>
      </c>
      <c r="F334" s="6">
        <v>282</v>
      </c>
      <c r="G334">
        <f>F334*1000000</f>
        <v>282000000</v>
      </c>
      <c r="H334">
        <f>I334 * 1000</f>
        <v>48</v>
      </c>
      <c r="I334">
        <v>4.8000000000000001E-2</v>
      </c>
      <c r="J334" s="3">
        <v>25</v>
      </c>
      <c r="K334" s="3">
        <v>0.71</v>
      </c>
      <c r="L334">
        <v>3.0000000000000001E-3</v>
      </c>
      <c r="M334">
        <v>4.9500000000000002E-2</v>
      </c>
      <c r="N334">
        <f>0.15 * L334^(0.25)</f>
        <v>3.5105209789810736E-2</v>
      </c>
      <c r="O334">
        <f>1000*9.81*K334*L334</f>
        <v>20.895299999999999</v>
      </c>
      <c r="P334">
        <f>O334/(1650*9.81*I334)</f>
        <v>2.6893939393939394E-2</v>
      </c>
      <c r="Q334" t="e">
        <f>3.97 * (SQRT(1.65)) * (SQRT(9.81)) * ((P334-M334)^(3/2)) * ((I334)^(3/2)) * J334</f>
        <v>#NUM!</v>
      </c>
      <c r="R334" t="e">
        <f>3.97 * (SQRT(1.65)) * (SQRT(9.81)) * ((P334-N334)^(3/2)) * ((I334)^(3/2)) * J334</f>
        <v>#NUM!</v>
      </c>
      <c r="S334" t="e">
        <f>Q334 * 31500000</f>
        <v>#NUM!</v>
      </c>
      <c r="T334" t="e">
        <f>R334 * 31500000</f>
        <v>#NUM!</v>
      </c>
    </row>
    <row r="335" spans="1:20" ht="17" x14ac:dyDescent="0.2">
      <c r="A335" t="s">
        <v>15</v>
      </c>
      <c r="B335" s="18" t="s">
        <v>161</v>
      </c>
      <c r="C335" s="13" t="s">
        <v>169</v>
      </c>
      <c r="D335" s="3">
        <v>50.2</v>
      </c>
      <c r="E335">
        <f>D335*31500000</f>
        <v>1581300000</v>
      </c>
      <c r="F335" s="6">
        <v>158.248389</v>
      </c>
      <c r="G335">
        <f>F335*1000000</f>
        <v>158248389</v>
      </c>
      <c r="H335">
        <f>I335 * 1000</f>
        <v>48.099999999999994</v>
      </c>
      <c r="I335">
        <v>4.8099999999999997E-2</v>
      </c>
      <c r="J335" s="3">
        <v>21.2</v>
      </c>
      <c r="K335" s="3">
        <v>1.3</v>
      </c>
      <c r="L335">
        <v>2E-3</v>
      </c>
      <c r="M335">
        <v>4.9500000000000002E-2</v>
      </c>
      <c r="N335">
        <f>0.15 * L335^(0.25)</f>
        <v>3.1721137903216928E-2</v>
      </c>
      <c r="O335">
        <f>1000*9.81*K335*L335</f>
        <v>25.506</v>
      </c>
      <c r="P335">
        <f>O335/(1650*9.81*I335)</f>
        <v>3.276003276003276E-2</v>
      </c>
      <c r="Q335" t="e">
        <f>3.97 * (SQRT(1.65)) * (SQRT(9.81)) * ((P335-M335)^(3/2)) * ((I335)^(3/2)) * J335</f>
        <v>#NUM!</v>
      </c>
      <c r="R335">
        <f>3.97 * (SQRT(1.65)) * (SQRT(9.81)) * ((P335-N335)^(3/2)) * ((I335)^(3/2)) * J335</f>
        <v>1.1961285386414453E-4</v>
      </c>
      <c r="S335" t="e">
        <f>Q335 * 31500000</f>
        <v>#NUM!</v>
      </c>
      <c r="T335">
        <f>R335 * 31500000</f>
        <v>3767.8048967205527</v>
      </c>
    </row>
    <row r="336" spans="1:20" ht="17" x14ac:dyDescent="0.2">
      <c r="A336" t="s">
        <v>15</v>
      </c>
      <c r="B336" s="18" t="s">
        <v>233</v>
      </c>
      <c r="C336" s="13" t="s">
        <v>238</v>
      </c>
      <c r="D336" s="3">
        <v>3.7944574433280005</v>
      </c>
      <c r="E336">
        <f>D336*31500000</f>
        <v>119525409.46483202</v>
      </c>
      <c r="F336" s="6">
        <v>62.159759999999991</v>
      </c>
      <c r="G336">
        <f>F336*1000000</f>
        <v>62159759.999999993</v>
      </c>
      <c r="H336">
        <f>I336 * 1000</f>
        <v>48.2</v>
      </c>
      <c r="I336">
        <v>4.82E-2</v>
      </c>
      <c r="J336" s="3">
        <v>7.7114400000000005</v>
      </c>
      <c r="K336" s="3">
        <v>0.48</v>
      </c>
      <c r="L336">
        <v>3.0000000000000001E-3</v>
      </c>
      <c r="M336">
        <v>4.9500000000000002E-2</v>
      </c>
      <c r="N336">
        <f>0.15 * L336^(0.25)</f>
        <v>3.5105209789810736E-2</v>
      </c>
      <c r="O336">
        <f>1000*9.81*K336*L336</f>
        <v>14.1264</v>
      </c>
      <c r="P336">
        <f>O336/(1650*9.81*I336)</f>
        <v>1.8106374952847983E-2</v>
      </c>
      <c r="Q336" t="e">
        <f>3.97 * (SQRT(1.65)) * (SQRT(9.81)) * ((P336-M336)^(3/2)) * ((I336)^(3/2)) * J336</f>
        <v>#NUM!</v>
      </c>
      <c r="R336" t="e">
        <f>3.97 * (SQRT(1.65)) * (SQRT(9.81)) * ((P336-N336)^(3/2)) * ((I336)^(3/2)) * J336</f>
        <v>#NUM!</v>
      </c>
      <c r="S336" t="e">
        <f>Q336 * 31500000</f>
        <v>#NUM!</v>
      </c>
      <c r="T336" t="e">
        <f>R336 * 31500000</f>
        <v>#NUM!</v>
      </c>
    </row>
    <row r="337" spans="1:20" ht="17" x14ac:dyDescent="0.2">
      <c r="A337" t="s">
        <v>15</v>
      </c>
      <c r="B337" s="18" t="s">
        <v>456</v>
      </c>
      <c r="C337" s="13" t="s">
        <v>506</v>
      </c>
      <c r="D337" s="3">
        <v>188.02386137088001</v>
      </c>
      <c r="E337">
        <f>D337*31500000</f>
        <v>5922751633.1827202</v>
      </c>
      <c r="F337" s="6">
        <v>859.87667999999996</v>
      </c>
      <c r="G337">
        <f>F337*1000000</f>
        <v>859876680</v>
      </c>
      <c r="H337">
        <f>I337 * 1000</f>
        <v>48.768000000000001</v>
      </c>
      <c r="I337">
        <v>4.8767999999999999E-2</v>
      </c>
      <c r="J337" s="3">
        <v>74.218800000000002</v>
      </c>
      <c r="K337" s="3">
        <v>1.4173199999999999</v>
      </c>
      <c r="L337">
        <v>1E-3</v>
      </c>
      <c r="M337">
        <v>4.9500000000000002E-2</v>
      </c>
      <c r="N337">
        <f>0.15 * L337^(0.25)</f>
        <v>2.6674191150583844E-2</v>
      </c>
      <c r="O337">
        <f>1000*9.81*K337*L337</f>
        <v>13.903909200000001</v>
      </c>
      <c r="P337">
        <f>O337/(1650*9.81*I337)</f>
        <v>1.7613636363636366E-2</v>
      </c>
      <c r="Q337" t="e">
        <f>3.97 * (SQRT(1.65)) * (SQRT(9.81)) * ((P337-M337)^(3/2)) * ((I337)^(3/2)) * J337</f>
        <v>#NUM!</v>
      </c>
      <c r="R337" t="e">
        <f>3.97 * (SQRT(1.65)) * (SQRT(9.81)) * ((P337-N337)^(3/2)) * ((I337)^(3/2)) * J337</f>
        <v>#NUM!</v>
      </c>
      <c r="S337" t="e">
        <f>Q337 * 31500000</f>
        <v>#NUM!</v>
      </c>
      <c r="T337" t="e">
        <f>R337 * 31500000</f>
        <v>#NUM!</v>
      </c>
    </row>
    <row r="338" spans="1:20" ht="17" x14ac:dyDescent="0.2">
      <c r="A338" t="s">
        <v>15</v>
      </c>
      <c r="B338" s="18" t="s">
        <v>267</v>
      </c>
      <c r="C338" s="13" t="s">
        <v>291</v>
      </c>
      <c r="D338" s="3">
        <v>78.400000000000006</v>
      </c>
      <c r="E338">
        <f>D338*31500000</f>
        <v>2469600000</v>
      </c>
      <c r="F338" s="6">
        <v>383.31851999999998</v>
      </c>
      <c r="G338">
        <f>F338*1000000</f>
        <v>383318520</v>
      </c>
      <c r="H338">
        <f>I338 * 1000</f>
        <v>48.9</v>
      </c>
      <c r="I338">
        <v>4.8899999999999999E-2</v>
      </c>
      <c r="J338" s="3">
        <v>40.200000000000003</v>
      </c>
      <c r="K338" s="3">
        <v>1.1000000000000001</v>
      </c>
      <c r="L338">
        <v>2.8E-3</v>
      </c>
      <c r="M338">
        <v>4.9500000000000002E-2</v>
      </c>
      <c r="N338">
        <f>0.15 * L338^(0.25)</f>
        <v>3.4504899506868095E-2</v>
      </c>
      <c r="O338">
        <f>1000*9.81*K338*L338</f>
        <v>30.2148</v>
      </c>
      <c r="P338">
        <f>O338/(1650*9.81*I338)</f>
        <v>3.8173142467620998E-2</v>
      </c>
      <c r="Q338" t="e">
        <f>3.97 * (SQRT(1.65)) * (SQRT(9.81)) * ((P338-M338)^(3/2)) * ((I338)^(3/2)) * J338</f>
        <v>#NUM!</v>
      </c>
      <c r="R338">
        <f>3.97 * (SQRT(1.65)) * (SQRT(9.81)) * ((P338-N338)^(3/2)) * ((I338)^(3/2)) * J338</f>
        <v>1.542564965660352E-3</v>
      </c>
      <c r="S338" t="e">
        <f>Q338 * 31500000</f>
        <v>#NUM!</v>
      </c>
      <c r="T338">
        <f>R338 * 31500000</f>
        <v>48590.796418301084</v>
      </c>
    </row>
    <row r="339" spans="1:20" ht="17" x14ac:dyDescent="0.2">
      <c r="A339" t="s">
        <v>15</v>
      </c>
      <c r="B339" s="18" t="s">
        <v>555</v>
      </c>
      <c r="C339" s="13" t="s">
        <v>564</v>
      </c>
      <c r="D339" s="3">
        <v>7.9</v>
      </c>
      <c r="E339">
        <f>D339*31500000</f>
        <v>248850000</v>
      </c>
      <c r="F339" s="6">
        <v>2.6158899</v>
      </c>
      <c r="G339">
        <f>F339*1000000</f>
        <v>2615889.9</v>
      </c>
      <c r="H339">
        <f>I339 * 1000</f>
        <v>48.980000000000004</v>
      </c>
      <c r="I339">
        <v>4.8980000000000003E-2</v>
      </c>
      <c r="J339" s="3">
        <v>6.3</v>
      </c>
      <c r="K339" s="3">
        <v>0.6</v>
      </c>
      <c r="L339">
        <v>2.6589999999999999E-2</v>
      </c>
      <c r="M339">
        <v>4.9500000000000002E-2</v>
      </c>
      <c r="N339">
        <f>0.15 * L339^(0.25)</f>
        <v>6.0571850724732673E-2</v>
      </c>
      <c r="O339">
        <f>1000*9.81*K339*L339</f>
        <v>156.50873999999999</v>
      </c>
      <c r="P339">
        <f>O339/(1650*9.81*I339)</f>
        <v>0.19740896098593114</v>
      </c>
      <c r="Q339">
        <f>3.97 * (SQRT(1.65)) * (SQRT(9.81)) * ((P339-M339)^(3/2)) * ((I339)^(3/2)) * J339</f>
        <v>6.2047949315199101E-2</v>
      </c>
      <c r="R339">
        <f>3.97 * (SQRT(1.65)) * (SQRT(9.81)) * ((P339-N339)^(3/2)) * ((I339)^(3/2)) * J339</f>
        <v>5.5213025327344345E-2</v>
      </c>
      <c r="S339">
        <f>Q339 * 31500000</f>
        <v>1954510.4034287718</v>
      </c>
      <c r="T339">
        <f>R339 * 31500000</f>
        <v>1739210.2978113468</v>
      </c>
    </row>
    <row r="340" spans="1:20" ht="17" x14ac:dyDescent="0.2">
      <c r="A340" t="s">
        <v>15</v>
      </c>
      <c r="B340" s="19" t="s">
        <v>45</v>
      </c>
      <c r="C340" s="13" t="s">
        <v>47</v>
      </c>
      <c r="D340" s="3">
        <v>0.7</v>
      </c>
      <c r="E340">
        <f>D340*31500000</f>
        <v>22050000</v>
      </c>
      <c r="F340" s="6">
        <v>3.96</v>
      </c>
      <c r="G340">
        <f>F340*1000000</f>
        <v>3960000</v>
      </c>
      <c r="H340">
        <f>I340 * 1000</f>
        <v>49</v>
      </c>
      <c r="I340">
        <v>4.9000000000000002E-2</v>
      </c>
      <c r="J340" s="7">
        <v>2</v>
      </c>
      <c r="K340" s="7">
        <v>0.2</v>
      </c>
      <c r="L340">
        <v>2.5999999999999999E-2</v>
      </c>
      <c r="M340">
        <v>4.9500000000000002E-2</v>
      </c>
      <c r="N340">
        <f>0.15 * L340^(0.25)</f>
        <v>6.0233014093056536E-2</v>
      </c>
      <c r="O340">
        <f>1000*9.81*K340*L340</f>
        <v>51.012</v>
      </c>
      <c r="P340">
        <f>O340/(1650*9.81*I340)</f>
        <v>6.4316635745207171E-2</v>
      </c>
      <c r="Q340">
        <f>3.97 * (SQRT(1.65)) * (SQRT(9.81)) * ((P340-M340)^(3/2)) * ((I340)^(3/2)) * J340</f>
        <v>6.2490716563231631E-4</v>
      </c>
      <c r="R340">
        <f>3.97 * (SQRT(1.65)) * (SQRT(9.81)) * ((P340-N340)^(3/2)) * ((I340)^(3/2)) * J340</f>
        <v>9.0418926187599651E-5</v>
      </c>
      <c r="S340">
        <f>Q340 * 31500000</f>
        <v>19684.575717417963</v>
      </c>
      <c r="T340">
        <f>R340 * 31500000</f>
        <v>2848.1961749093889</v>
      </c>
    </row>
    <row r="341" spans="1:20" ht="17" x14ac:dyDescent="0.2">
      <c r="A341" t="s">
        <v>15</v>
      </c>
      <c r="B341" s="18" t="s">
        <v>456</v>
      </c>
      <c r="C341" s="13" t="s">
        <v>494</v>
      </c>
      <c r="D341" s="3">
        <v>9.7409952276480016</v>
      </c>
      <c r="E341">
        <f>D341*31500000</f>
        <v>306841349.67091203</v>
      </c>
      <c r="F341" s="6">
        <v>67.857737999999998</v>
      </c>
      <c r="G341">
        <f>F341*1000000</f>
        <v>67857738</v>
      </c>
      <c r="H341">
        <f>I341 * 1000</f>
        <v>49.022000000000006</v>
      </c>
      <c r="I341">
        <v>4.9022000000000003E-2</v>
      </c>
      <c r="J341" s="3">
        <v>14.676120000000001</v>
      </c>
      <c r="K341" s="3">
        <v>1.06</v>
      </c>
      <c r="L341">
        <v>1.0999999999999999E-2</v>
      </c>
      <c r="M341">
        <v>4.9500000000000002E-2</v>
      </c>
      <c r="N341">
        <f>0.15 * L341^(0.25)</f>
        <v>4.8577977606965493E-2</v>
      </c>
      <c r="O341">
        <f>1000*9.81*K341*L341</f>
        <v>114.38459999999999</v>
      </c>
      <c r="P341">
        <f>O341/(1650*9.81*I341)</f>
        <v>0.14415296533529162</v>
      </c>
      <c r="Q341">
        <f>3.97 * (SQRT(1.65)) * (SQRT(9.81)) * ((P341-M341)^(3/2)) * ((I341)^(3/2)) * J341</f>
        <v>7.4091111766174875E-2</v>
      </c>
      <c r="R341">
        <f>3.97 * (SQRT(1.65)) * (SQRT(9.81)) * ((P341-N341)^(3/2)) * ((I341)^(3/2)) * J341</f>
        <v>7.5176335410614012E-2</v>
      </c>
      <c r="S341">
        <f>Q341 * 31500000</f>
        <v>2333870.0206345087</v>
      </c>
      <c r="T341">
        <f>R341 * 31500000</f>
        <v>2368054.5654343413</v>
      </c>
    </row>
    <row r="342" spans="1:20" ht="17" x14ac:dyDescent="0.2">
      <c r="A342" t="s">
        <v>15</v>
      </c>
      <c r="B342" s="18" t="s">
        <v>102</v>
      </c>
      <c r="C342" s="14" t="s">
        <v>149</v>
      </c>
      <c r="D342" s="3">
        <v>97.7</v>
      </c>
      <c r="E342">
        <f>D342*31500000</f>
        <v>3077550000</v>
      </c>
      <c r="F342" s="6">
        <v>419.57837999999998</v>
      </c>
      <c r="G342">
        <f>F342*1000000</f>
        <v>419578380</v>
      </c>
      <c r="H342">
        <f>I342 * 1000</f>
        <v>49.5</v>
      </c>
      <c r="I342">
        <v>4.9500000000000002E-2</v>
      </c>
      <c r="J342" s="3">
        <v>40.5</v>
      </c>
      <c r="K342" s="3">
        <v>1.56</v>
      </c>
      <c r="L342">
        <v>2E-3</v>
      </c>
      <c r="M342">
        <v>4.9500000000000002E-2</v>
      </c>
      <c r="N342">
        <f>0.15 * L342^(0.25)</f>
        <v>3.1721137903216928E-2</v>
      </c>
      <c r="O342">
        <f>1000*9.81*K342*L342</f>
        <v>30.607200000000002</v>
      </c>
      <c r="P342">
        <f>O342/(1650*9.81*I342)</f>
        <v>3.820018365472911E-2</v>
      </c>
      <c r="Q342" t="e">
        <f>3.97 * (SQRT(1.65)) * (SQRT(9.81)) * ((P342-M342)^(3/2)) * ((I342)^(3/2)) * J342</f>
        <v>#NUM!</v>
      </c>
      <c r="R342">
        <f>3.97 * (SQRT(1.65)) * (SQRT(9.81)) * ((P342-N342)^(3/2)) * ((I342)^(3/2)) * J342</f>
        <v>3.7153212730156593E-3</v>
      </c>
      <c r="S342" t="e">
        <f>Q342 * 31500000</f>
        <v>#NUM!</v>
      </c>
      <c r="T342">
        <f>R342 * 31500000</f>
        <v>117032.62009999326</v>
      </c>
    </row>
    <row r="343" spans="1:20" ht="17" x14ac:dyDescent="0.2">
      <c r="A343" t="s">
        <v>15</v>
      </c>
      <c r="B343" s="18" t="s">
        <v>328</v>
      </c>
      <c r="C343" s="13" t="s">
        <v>362</v>
      </c>
      <c r="D343" s="3">
        <v>39.6</v>
      </c>
      <c r="E343">
        <f>D343*31500000</f>
        <v>1247400000</v>
      </c>
      <c r="F343" s="6">
        <v>893.54654999999991</v>
      </c>
      <c r="G343">
        <f>F343*1000000</f>
        <v>893546549.99999988</v>
      </c>
      <c r="H343">
        <f>I343 * 1000</f>
        <v>50</v>
      </c>
      <c r="I343">
        <v>0.05</v>
      </c>
      <c r="J343" s="3">
        <v>36.6</v>
      </c>
      <c r="K343" s="3">
        <v>0.7</v>
      </c>
      <c r="L343">
        <v>3.0000000000000001E-3</v>
      </c>
      <c r="M343">
        <v>4.9500000000000002E-2</v>
      </c>
      <c r="N343">
        <f>0.15 * L343^(0.25)</f>
        <v>3.5105209789810736E-2</v>
      </c>
      <c r="O343">
        <f>1000*9.81*K343*L343</f>
        <v>20.600999999999999</v>
      </c>
      <c r="P343">
        <f>O343/(1650*9.81*I343)</f>
        <v>2.5454545454545452E-2</v>
      </c>
      <c r="Q343" t="e">
        <f>3.97 * (SQRT(1.65)) * (SQRT(9.81)) * ((P343-M343)^(3/2)) * ((I343)^(3/2)) * J343</f>
        <v>#NUM!</v>
      </c>
      <c r="R343" t="e">
        <f>3.97 * (SQRT(1.65)) * (SQRT(9.81)) * ((P343-N343)^(3/2)) * ((I343)^(3/2)) * J343</f>
        <v>#NUM!</v>
      </c>
      <c r="S343" t="e">
        <f>Q343 * 31500000</f>
        <v>#NUM!</v>
      </c>
      <c r="T343" t="e">
        <f>R343 * 31500000</f>
        <v>#NUM!</v>
      </c>
    </row>
    <row r="344" spans="1:20" ht="17" x14ac:dyDescent="0.2">
      <c r="A344" t="s">
        <v>15</v>
      </c>
      <c r="B344" s="18" t="s">
        <v>76</v>
      </c>
      <c r="C344" s="13" t="s">
        <v>77</v>
      </c>
      <c r="D344" s="3">
        <v>6.3996073297920004</v>
      </c>
      <c r="E344">
        <f>D344*31500000</f>
        <v>201587630.888448</v>
      </c>
      <c r="F344" s="6">
        <v>11.654954999999999</v>
      </c>
      <c r="G344">
        <f>F344*1000000</f>
        <v>11654955</v>
      </c>
      <c r="H344">
        <f>I344 * 1000</f>
        <v>50.01</v>
      </c>
      <c r="I344">
        <v>5.0009999999999999E-2</v>
      </c>
      <c r="J344" s="3">
        <v>10.83564</v>
      </c>
      <c r="K344" s="3">
        <v>0.39928799999999998</v>
      </c>
      <c r="L344">
        <v>4.5999999999999999E-3</v>
      </c>
      <c r="M344">
        <v>4.9500000000000002E-2</v>
      </c>
      <c r="N344">
        <f>0.15 * L344^(0.25)</f>
        <v>3.9064360307103266E-2</v>
      </c>
      <c r="O344">
        <f>1000*9.81*K344*L344</f>
        <v>18.018270287999997</v>
      </c>
      <c r="P344">
        <f>O344/(1650*9.81*I344)</f>
        <v>2.2258879133264253E-2</v>
      </c>
      <c r="Q344" t="e">
        <f>3.97 * (SQRT(1.65)) * (SQRT(9.81)) * ((P344-M344)^(3/2)) * ((I344)^(3/2)) * J344</f>
        <v>#NUM!</v>
      </c>
      <c r="R344" t="e">
        <f>3.97 * (SQRT(1.65)) * (SQRT(9.81)) * ((P344-N344)^(3/2)) * ((I344)^(3/2)) * J344</f>
        <v>#NUM!</v>
      </c>
      <c r="S344" t="e">
        <f>Q344 * 31500000</f>
        <v>#NUM!</v>
      </c>
      <c r="T344" t="e">
        <f>R344 * 31500000</f>
        <v>#NUM!</v>
      </c>
    </row>
    <row r="345" spans="1:20" ht="17" x14ac:dyDescent="0.2">
      <c r="A345" t="s">
        <v>15</v>
      </c>
      <c r="B345" s="18" t="s">
        <v>267</v>
      </c>
      <c r="C345" s="13" t="s">
        <v>280</v>
      </c>
      <c r="D345" s="3">
        <v>17.8</v>
      </c>
      <c r="E345">
        <f>D345*31500000</f>
        <v>560700000</v>
      </c>
      <c r="F345" s="6">
        <v>41.180841000000001</v>
      </c>
      <c r="G345">
        <f>F345*1000000</f>
        <v>41180841</v>
      </c>
      <c r="H345">
        <f>I345 * 1000</f>
        <v>50.3</v>
      </c>
      <c r="I345">
        <v>5.0299999999999997E-2</v>
      </c>
      <c r="J345" s="3">
        <v>13.4</v>
      </c>
      <c r="K345" s="3">
        <v>0.8</v>
      </c>
      <c r="L345">
        <v>5.4000000000000003E-3</v>
      </c>
      <c r="M345">
        <v>4.9500000000000002E-2</v>
      </c>
      <c r="N345">
        <f>0.15 * L345^(0.25)</f>
        <v>4.0662090162443015E-2</v>
      </c>
      <c r="O345">
        <f>1000*9.81*K345*L345</f>
        <v>42.379200000000004</v>
      </c>
      <c r="P345">
        <f>O345/(1650*9.81*I345)</f>
        <v>5.2051328393276711E-2</v>
      </c>
      <c r="Q345">
        <f>3.97 * (SQRT(1.65)) * (SQRT(9.81)) * ((P345-M345)^(3/2)) * ((I345)^(3/2)) * J345</f>
        <v>3.111525051301644E-4</v>
      </c>
      <c r="R345">
        <f>3.97 * (SQRT(1.65)) * (SQRT(9.81)) * ((P345-N345)^(3/2)) * ((I345)^(3/2)) * J345</f>
        <v>2.9347139361547829E-3</v>
      </c>
      <c r="S345">
        <f>Q345 * 31500000</f>
        <v>9801.3039116001783</v>
      </c>
      <c r="T345">
        <f>R345 * 31500000</f>
        <v>92443.488988875659</v>
      </c>
    </row>
    <row r="346" spans="1:20" ht="34" x14ac:dyDescent="0.2">
      <c r="A346" t="s">
        <v>15</v>
      </c>
      <c r="B346" s="18" t="s">
        <v>372</v>
      </c>
      <c r="C346" s="13" t="s">
        <v>380</v>
      </c>
      <c r="D346" s="3">
        <v>32.281205114880002</v>
      </c>
      <c r="E346">
        <f>D346*31500000</f>
        <v>1016857961.1187201</v>
      </c>
      <c r="F346" s="5">
        <v>68.116737000000001</v>
      </c>
      <c r="G346">
        <f>F346*1000000</f>
        <v>68116737</v>
      </c>
      <c r="H346">
        <f>I346 * 1000</f>
        <v>50.3</v>
      </c>
      <c r="I346">
        <v>5.0299999999999997E-2</v>
      </c>
      <c r="J346" s="3">
        <v>20.909279999999999</v>
      </c>
      <c r="K346" s="3">
        <v>0.76200000000000001</v>
      </c>
      <c r="L346">
        <v>6.0000000000000001E-3</v>
      </c>
      <c r="M346">
        <v>4.9500000000000002E-2</v>
      </c>
      <c r="N346">
        <f>0.15 * L346^(0.25)</f>
        <v>4.1747365255706111E-2</v>
      </c>
      <c r="O346">
        <f>1000*9.81*K346*L346</f>
        <v>44.851320000000001</v>
      </c>
      <c r="P346">
        <f>O346/(1650*9.81*I346)</f>
        <v>5.5087655882884515E-2</v>
      </c>
      <c r="Q346">
        <f>3.97 * (SQRT(1.65)) * (SQRT(9.81)) * ((P346-M346)^(3/2)) * ((I346)^(3/2)) * J346</f>
        <v>1.5736296023502853E-3</v>
      </c>
      <c r="R346">
        <f>3.97 * (SQRT(1.65)) * (SQRT(9.81)) * ((P346-N346)^(3/2)) * ((I346)^(3/2)) * J346</f>
        <v>5.8050501388362298E-3</v>
      </c>
      <c r="S346">
        <f>Q346 * 31500000</f>
        <v>49569.332474033989</v>
      </c>
      <c r="T346">
        <f>R346 * 31500000</f>
        <v>182859.07937334123</v>
      </c>
    </row>
    <row r="347" spans="1:20" ht="17" x14ac:dyDescent="0.2">
      <c r="A347" t="s">
        <v>15</v>
      </c>
      <c r="B347" s="18" t="s">
        <v>99</v>
      </c>
      <c r="C347" s="14" t="s">
        <v>100</v>
      </c>
      <c r="D347" s="3">
        <v>280.98806873241602</v>
      </c>
      <c r="E347">
        <f>D347*31500000</f>
        <v>8851124165.071104</v>
      </c>
      <c r="F347" s="6">
        <v>4325.2833000000001</v>
      </c>
      <c r="G347">
        <f>F347*1000000</f>
        <v>4325283300</v>
      </c>
      <c r="H347">
        <f>I347 * 1000</f>
        <v>50.6</v>
      </c>
      <c r="I347">
        <v>5.0599999999999999E-2</v>
      </c>
      <c r="J347" s="3">
        <v>103.63200000000001</v>
      </c>
      <c r="K347" s="3">
        <v>2.7431999999999999</v>
      </c>
      <c r="L347">
        <v>6.7400000000000001E-4</v>
      </c>
      <c r="M347">
        <v>4.9500000000000002E-2</v>
      </c>
      <c r="N347">
        <f>0.15 * L347^(0.25)</f>
        <v>2.4168863737433391E-2</v>
      </c>
      <c r="O347">
        <f>1000*9.81*K347*L347</f>
        <v>18.137873807999998</v>
      </c>
      <c r="P347">
        <f>O347/(1650*9.81*I347)</f>
        <v>2.2145368307581747E-2</v>
      </c>
      <c r="Q347" t="e">
        <f>3.97 * (SQRT(1.65)) * (SQRT(9.81)) * ((P347-M347)^(3/2)) * ((I347)^(3/2)) * J347</f>
        <v>#NUM!</v>
      </c>
      <c r="R347" t="e">
        <f>3.97 * (SQRT(1.65)) * (SQRT(9.81)) * ((P347-N347)^(3/2)) * ((I347)^(3/2)) * J347</f>
        <v>#NUM!</v>
      </c>
      <c r="S347" t="e">
        <f>Q347 * 31500000</f>
        <v>#NUM!</v>
      </c>
      <c r="T347" t="e">
        <f>R347 * 31500000</f>
        <v>#NUM!</v>
      </c>
    </row>
    <row r="348" spans="1:20" ht="17" x14ac:dyDescent="0.2">
      <c r="A348" t="s">
        <v>15</v>
      </c>
      <c r="B348" s="18" t="s">
        <v>102</v>
      </c>
      <c r="C348" s="14" t="s">
        <v>115</v>
      </c>
      <c r="D348" s="3">
        <v>13.195650511872</v>
      </c>
      <c r="E348">
        <f>D348*31500000</f>
        <v>415662991.12396801</v>
      </c>
      <c r="F348" s="6">
        <v>151.51441499999999</v>
      </c>
      <c r="G348">
        <f>F348*1000000</f>
        <v>151514415</v>
      </c>
      <c r="H348">
        <f>I348 * 1000</f>
        <v>50.6</v>
      </c>
      <c r="I348">
        <v>5.0599999999999999E-2</v>
      </c>
      <c r="J348" s="3">
        <f>65.8*0.3048</f>
        <v>20.05584</v>
      </c>
      <c r="K348" s="3">
        <v>0.71018400000000004</v>
      </c>
      <c r="L348">
        <v>2E-3</v>
      </c>
      <c r="M348">
        <v>4.9500000000000002E-2</v>
      </c>
      <c r="N348">
        <f>0.15 * L348^(0.25)</f>
        <v>3.1721137903216928E-2</v>
      </c>
      <c r="O348">
        <f>1000*9.81*K348*L348</f>
        <v>13.933810080000001</v>
      </c>
      <c r="P348">
        <f>O348/(1650*9.81*I348)</f>
        <v>1.7012432626661876E-2</v>
      </c>
      <c r="Q348" t="e">
        <f>3.97 * (SQRT(1.65)) * (SQRT(9.81)) * ((P348-M348)^(3/2)) * ((I348)^(3/2)) * J348</f>
        <v>#NUM!</v>
      </c>
      <c r="R348" t="e">
        <f>3.97 * (SQRT(1.65)) * (SQRT(9.81)) * ((P348-N348)^(3/2)) * ((I348)^(3/2)) * J348</f>
        <v>#NUM!</v>
      </c>
      <c r="S348" t="e">
        <f>Q348 * 31500000</f>
        <v>#NUM!</v>
      </c>
      <c r="T348" t="e">
        <f>R348 * 31500000</f>
        <v>#NUM!</v>
      </c>
    </row>
    <row r="349" spans="1:20" ht="17" x14ac:dyDescent="0.2">
      <c r="A349" t="s">
        <v>15</v>
      </c>
      <c r="B349" s="18" t="s">
        <v>102</v>
      </c>
      <c r="C349" s="14" t="s">
        <v>139</v>
      </c>
      <c r="D349" s="3">
        <v>49.8</v>
      </c>
      <c r="E349">
        <f>D349*31500000</f>
        <v>1568700000</v>
      </c>
      <c r="F349" s="6">
        <v>132.86648699999998</v>
      </c>
      <c r="G349">
        <f>F349*1000000</f>
        <v>132866486.99999999</v>
      </c>
      <c r="H349">
        <f>I349 * 1000</f>
        <v>50.6</v>
      </c>
      <c r="I349">
        <v>5.0599999999999999E-2</v>
      </c>
      <c r="J349" s="3">
        <v>22.7</v>
      </c>
      <c r="K349" s="3">
        <v>1.22</v>
      </c>
      <c r="L349">
        <v>1E-3</v>
      </c>
      <c r="M349">
        <v>4.9500000000000002E-2</v>
      </c>
      <c r="N349">
        <f>0.15 * L349^(0.25)</f>
        <v>2.6674191150583844E-2</v>
      </c>
      <c r="O349">
        <f>1000*9.81*K349*L349</f>
        <v>11.9682</v>
      </c>
      <c r="P349">
        <f>O349/(1650*9.81*I349)</f>
        <v>1.4612528446520542E-2</v>
      </c>
      <c r="Q349" t="e">
        <f>3.97 * (SQRT(1.65)) * (SQRT(9.81)) * ((P349-M349)^(3/2)) * ((I349)^(3/2)) * J349</f>
        <v>#NUM!</v>
      </c>
      <c r="R349" t="e">
        <f>3.97 * (SQRT(1.65)) * (SQRT(9.81)) * ((P349-N349)^(3/2)) * ((I349)^(3/2)) * J349</f>
        <v>#NUM!</v>
      </c>
      <c r="S349" t="e">
        <f>Q349 * 31500000</f>
        <v>#NUM!</v>
      </c>
      <c r="T349" t="e">
        <f>R349 * 31500000</f>
        <v>#NUM!</v>
      </c>
    </row>
    <row r="350" spans="1:20" ht="17" x14ac:dyDescent="0.2">
      <c r="A350" t="s">
        <v>15</v>
      </c>
      <c r="B350" s="18" t="s">
        <v>267</v>
      </c>
      <c r="C350" s="13" t="s">
        <v>303</v>
      </c>
      <c r="D350" s="3">
        <v>67.400000000000006</v>
      </c>
      <c r="E350">
        <f>D350*31500000</f>
        <v>2123100000.0000002</v>
      </c>
      <c r="F350" s="6">
        <v>396.26846999999998</v>
      </c>
      <c r="G350">
        <f>F350*1000000</f>
        <v>396268470</v>
      </c>
      <c r="H350">
        <f>I350 * 1000</f>
        <v>50.6</v>
      </c>
      <c r="I350">
        <v>5.0599999999999999E-2</v>
      </c>
      <c r="J350" s="3">
        <v>35.700000000000003</v>
      </c>
      <c r="K350" s="3">
        <v>1.5</v>
      </c>
      <c r="L350">
        <v>2.2000000000000001E-3</v>
      </c>
      <c r="M350">
        <v>4.9500000000000002E-2</v>
      </c>
      <c r="N350">
        <f>0.15 * L350^(0.25)</f>
        <v>3.24860515600199E-2</v>
      </c>
      <c r="O350">
        <f>1000*9.81*K350*L350</f>
        <v>32.373000000000005</v>
      </c>
      <c r="P350">
        <f>O350/(1650*9.81*I350)</f>
        <v>3.9525691699604751E-2</v>
      </c>
      <c r="Q350" t="e">
        <f>3.97 * (SQRT(1.65)) * (SQRT(9.81)) * ((P350-M350)^(3/2)) * ((I350)^(3/2)) * J350</f>
        <v>#NUM!</v>
      </c>
      <c r="R350">
        <f>3.97 * (SQRT(1.65)) * (SQRT(9.81)) * ((P350-N350)^(3/2)) * ((I350)^(3/2)) * J350</f>
        <v>3.8334222772632783E-3</v>
      </c>
      <c r="S350" t="e">
        <f>Q350 * 31500000</f>
        <v>#NUM!</v>
      </c>
      <c r="T350">
        <f>R350 * 31500000</f>
        <v>120752.80173379327</v>
      </c>
    </row>
    <row r="351" spans="1:20" ht="17" x14ac:dyDescent="0.2">
      <c r="A351" t="s">
        <v>15</v>
      </c>
      <c r="B351" s="18" t="s">
        <v>198</v>
      </c>
      <c r="C351" s="13" t="s">
        <v>226</v>
      </c>
      <c r="D351" s="3">
        <v>25.3</v>
      </c>
      <c r="E351">
        <f>D351*31500000</f>
        <v>796950000</v>
      </c>
      <c r="F351" s="6">
        <v>1401.1845899999998</v>
      </c>
      <c r="G351">
        <f>F351*1000000</f>
        <v>1401184589.9999998</v>
      </c>
      <c r="H351">
        <f>I351 * 1000</f>
        <v>51</v>
      </c>
      <c r="I351">
        <v>5.0999999999999997E-2</v>
      </c>
      <c r="J351" s="3">
        <v>15</v>
      </c>
      <c r="K351" s="3">
        <v>0.73</v>
      </c>
      <c r="L351">
        <v>1.06E-2</v>
      </c>
      <c r="M351">
        <v>4.9500000000000002E-2</v>
      </c>
      <c r="N351">
        <f>0.15 * L351^(0.25)</f>
        <v>4.8130206541444169E-2</v>
      </c>
      <c r="O351">
        <f>1000*9.81*K351*L351</f>
        <v>75.909779999999998</v>
      </c>
      <c r="P351">
        <f>O351/(1650*9.81*I351)</f>
        <v>9.1954842543077842E-2</v>
      </c>
      <c r="Q351">
        <f>3.97 * (SQRT(1.65)) * (SQRT(9.81)) * ((P351-M351)^(3/2)) * ((I351)^(3/2)) * J351</f>
        <v>2.41381708842675E-2</v>
      </c>
      <c r="R351">
        <f>3.97 * (SQRT(1.65)) * (SQRT(9.81)) * ((P351-N351)^(3/2)) * ((I351)^(3/2)) * J351</f>
        <v>2.531576072260602E-2</v>
      </c>
      <c r="S351">
        <f>Q351 * 31500000</f>
        <v>760352.38285442628</v>
      </c>
      <c r="T351">
        <f>R351 * 31500000</f>
        <v>797446.46276208968</v>
      </c>
    </row>
    <row r="352" spans="1:20" ht="34" x14ac:dyDescent="0.2">
      <c r="A352" t="s">
        <v>15</v>
      </c>
      <c r="B352" s="18" t="s">
        <v>404</v>
      </c>
      <c r="C352" s="13" t="s">
        <v>416</v>
      </c>
      <c r="D352" s="3">
        <v>77.19</v>
      </c>
      <c r="E352">
        <f>D352*31500000</f>
        <v>2431485000</v>
      </c>
      <c r="F352" s="6">
        <v>264.17897999999997</v>
      </c>
      <c r="G352">
        <f>F352*1000000</f>
        <v>264178979.99999997</v>
      </c>
      <c r="H352">
        <f>I352 * 1000</f>
        <v>51</v>
      </c>
      <c r="I352">
        <v>5.0999999999999997E-2</v>
      </c>
      <c r="J352" s="3">
        <v>35.75</v>
      </c>
      <c r="K352" s="3">
        <v>1.49</v>
      </c>
      <c r="L352">
        <v>4.0000000000000001E-3</v>
      </c>
      <c r="M352">
        <v>4.9500000000000002E-2</v>
      </c>
      <c r="N352">
        <f>0.15 * L352^(0.25)</f>
        <v>3.7723002890488071E-2</v>
      </c>
      <c r="O352">
        <f>1000*9.81*K352*L352</f>
        <v>58.467599999999997</v>
      </c>
      <c r="P352">
        <f>O352/(1650*9.81*I352)</f>
        <v>7.0825906120023763E-2</v>
      </c>
      <c r="Q352">
        <f>3.97 * (SQRT(1.65)) * (SQRT(9.81)) * ((P352-M352)^(3/2)) * ((I352)^(3/2)) * J352</f>
        <v>2.0481394954818686E-2</v>
      </c>
      <c r="R352">
        <f>3.97 * (SQRT(1.65)) * (SQRT(9.81)) * ((P352-N352)^(3/2)) * ((I352)^(3/2)) * J352</f>
        <v>3.9609322998419509E-2</v>
      </c>
      <c r="S352">
        <f>Q352 * 31500000</f>
        <v>645163.94107678859</v>
      </c>
      <c r="T352">
        <f>R352 * 31500000</f>
        <v>1247693.6744502145</v>
      </c>
    </row>
    <row r="353" spans="1:20" ht="17" x14ac:dyDescent="0.2">
      <c r="A353" t="s">
        <v>15</v>
      </c>
      <c r="B353" s="18" t="s">
        <v>404</v>
      </c>
      <c r="C353" s="13" t="s">
        <v>417</v>
      </c>
      <c r="D353" s="3">
        <v>77.2</v>
      </c>
      <c r="E353">
        <f>D353*31500000</f>
        <v>2431800000</v>
      </c>
      <c r="F353" s="6">
        <v>264.17897999999997</v>
      </c>
      <c r="G353">
        <f>F353*1000000</f>
        <v>264178979.99999997</v>
      </c>
      <c r="H353">
        <f>I353 * 1000</f>
        <v>51</v>
      </c>
      <c r="I353">
        <v>5.0999999999999997E-2</v>
      </c>
      <c r="J353" s="3">
        <v>24</v>
      </c>
      <c r="K353" s="3">
        <v>1.5</v>
      </c>
      <c r="L353">
        <v>4.0000000000000001E-3</v>
      </c>
      <c r="M353">
        <v>4.9500000000000002E-2</v>
      </c>
      <c r="N353">
        <f>0.15 * L353^(0.25)</f>
        <v>3.7723002890488071E-2</v>
      </c>
      <c r="O353">
        <f>1000*9.81*K353*L353</f>
        <v>58.86</v>
      </c>
      <c r="P353">
        <f>O353/(1650*9.81*I353)</f>
        <v>7.130124777183601E-2</v>
      </c>
      <c r="Q353">
        <f>3.97 * (SQRT(1.65)) * (SQRT(9.81)) * ((P353-M353)^(3/2)) * ((I353)^(3/2)) * J353</f>
        <v>1.421201033001325E-2</v>
      </c>
      <c r="R353">
        <f>3.97 * (SQRT(1.65)) * (SQRT(9.81)) * ((P353-N353)^(3/2)) * ((I353)^(3/2)) * J353</f>
        <v>2.7165673487314815E-2</v>
      </c>
      <c r="S353">
        <f>Q353 * 31500000</f>
        <v>447678.3253954174</v>
      </c>
      <c r="T353">
        <f>R353 * 31500000</f>
        <v>855718.71485041664</v>
      </c>
    </row>
    <row r="354" spans="1:20" ht="17" x14ac:dyDescent="0.2">
      <c r="A354" t="s">
        <v>15</v>
      </c>
      <c r="B354" s="18" t="s">
        <v>267</v>
      </c>
      <c r="C354" s="13" t="s">
        <v>285</v>
      </c>
      <c r="D354" s="3">
        <v>34.299999999999997</v>
      </c>
      <c r="E354">
        <f>D354*31500000</f>
        <v>1080450000</v>
      </c>
      <c r="F354" s="6">
        <v>8.8577657999999992</v>
      </c>
      <c r="G354">
        <f>F354*1000000</f>
        <v>8857765.7999999989</v>
      </c>
      <c r="H354">
        <f>I354 * 1000</f>
        <v>51.4</v>
      </c>
      <c r="I354">
        <v>5.1400000000000001E-2</v>
      </c>
      <c r="J354" s="3">
        <v>27.1</v>
      </c>
      <c r="K354" s="3">
        <v>0.9</v>
      </c>
      <c r="L354">
        <v>7.3000000000000001E-3</v>
      </c>
      <c r="M354">
        <v>4.9500000000000002E-2</v>
      </c>
      <c r="N354">
        <f>0.15 * L354^(0.25)</f>
        <v>4.3845191785376471E-2</v>
      </c>
      <c r="O354">
        <f>1000*9.81*K354*L354</f>
        <v>64.451700000000002</v>
      </c>
      <c r="P354">
        <f>O354/(1650*9.81*I354)</f>
        <v>7.7467279801910163E-2</v>
      </c>
      <c r="Q354">
        <f>3.97 * (SQRT(1.65)) * (SQRT(9.81)) * ((P354-M354)^(3/2)) * ((I354)^(3/2)) * J354</f>
        <v>2.3591540080134078E-2</v>
      </c>
      <c r="R354">
        <f>3.97 * (SQRT(1.65)) * (SQRT(9.81)) * ((P354-N354)^(3/2)) * ((I354)^(3/2)) * J354</f>
        <v>3.109696272084039E-2</v>
      </c>
      <c r="S354">
        <f>Q354 * 31500000</f>
        <v>743133.51252422342</v>
      </c>
      <c r="T354">
        <f>R354 * 31500000</f>
        <v>979554.32570647227</v>
      </c>
    </row>
    <row r="355" spans="1:20" ht="17" x14ac:dyDescent="0.2">
      <c r="A355" t="s">
        <v>15</v>
      </c>
      <c r="B355" s="18" t="s">
        <v>102</v>
      </c>
      <c r="C355" s="14" t="s">
        <v>136</v>
      </c>
      <c r="D355" s="3">
        <v>123</v>
      </c>
      <c r="E355">
        <f>D355*31500000</f>
        <v>3874500000</v>
      </c>
      <c r="F355" s="6">
        <v>536.12792999999999</v>
      </c>
      <c r="G355">
        <f>F355*1000000</f>
        <v>536127930</v>
      </c>
      <c r="H355">
        <f>I355 * 1000</f>
        <v>51.6</v>
      </c>
      <c r="I355">
        <v>5.16E-2</v>
      </c>
      <c r="J355" s="3">
        <v>61.6</v>
      </c>
      <c r="K355" s="3">
        <v>1.1200000000000001</v>
      </c>
      <c r="L355">
        <v>1E-3</v>
      </c>
      <c r="M355">
        <v>4.9500000000000002E-2</v>
      </c>
      <c r="N355">
        <f>0.15 * L355^(0.25)</f>
        <v>2.6674191150583844E-2</v>
      </c>
      <c r="O355">
        <f>1000*9.81*K355*L355</f>
        <v>10.987200000000001</v>
      </c>
      <c r="P355">
        <f>O355/(1650*9.81*I355)</f>
        <v>1.3154803852478273E-2</v>
      </c>
      <c r="Q355" t="e">
        <f>3.97 * (SQRT(1.65)) * (SQRT(9.81)) * ((P355-M355)^(3/2)) * ((I355)^(3/2)) * J355</f>
        <v>#NUM!</v>
      </c>
      <c r="R355" t="e">
        <f>3.97 * (SQRT(1.65)) * (SQRT(9.81)) * ((P355-N355)^(3/2)) * ((I355)^(3/2)) * J355</f>
        <v>#NUM!</v>
      </c>
      <c r="S355" t="e">
        <f>Q355 * 31500000</f>
        <v>#NUM!</v>
      </c>
      <c r="T355" t="e">
        <f>R355 * 31500000</f>
        <v>#NUM!</v>
      </c>
    </row>
    <row r="356" spans="1:20" ht="17" x14ac:dyDescent="0.2">
      <c r="A356" t="s">
        <v>15</v>
      </c>
      <c r="B356" s="18" t="s">
        <v>555</v>
      </c>
      <c r="C356" s="13" t="s">
        <v>562</v>
      </c>
      <c r="D356" s="3">
        <v>5.4</v>
      </c>
      <c r="E356">
        <f>D356*31500000</f>
        <v>170100000</v>
      </c>
      <c r="F356" s="6">
        <v>1.3726947</v>
      </c>
      <c r="G356">
        <f>F356*1000000</f>
        <v>1372694.7</v>
      </c>
      <c r="H356">
        <f>I356 * 1000</f>
        <v>51.83</v>
      </c>
      <c r="I356">
        <v>5.1830000000000001E-2</v>
      </c>
      <c r="J356" s="3">
        <v>7.6</v>
      </c>
      <c r="K356" s="3">
        <v>0.5</v>
      </c>
      <c r="L356">
        <v>3.9699999999999999E-2</v>
      </c>
      <c r="M356">
        <v>4.9500000000000002E-2</v>
      </c>
      <c r="N356">
        <f>0.15 * L356^(0.25)</f>
        <v>6.6955905192623122E-2</v>
      </c>
      <c r="O356">
        <f>1000*9.81*K356*L356</f>
        <v>194.7285</v>
      </c>
      <c r="P356">
        <f>O356/(1650*9.81*I356)</f>
        <v>0.23211080513800947</v>
      </c>
      <c r="Q356">
        <f>3.97 * (SQRT(1.65)) * (SQRT(9.81)) * ((P356-M356)^(3/2)) * ((I356)^(3/2)) * J356</f>
        <v>0.11177433508459475</v>
      </c>
      <c r="R356">
        <f>3.97 * (SQRT(1.65)) * (SQRT(9.81)) * ((P356-N356)^(3/2)) * ((I356)^(3/2)) * J356</f>
        <v>9.613678245984017E-2</v>
      </c>
      <c r="S356">
        <f>Q356 * 31500000</f>
        <v>3520891.5551647348</v>
      </c>
      <c r="T356">
        <f>R356 * 31500000</f>
        <v>3028308.6474849652</v>
      </c>
    </row>
    <row r="357" spans="1:20" ht="17" x14ac:dyDescent="0.2">
      <c r="A357" t="s">
        <v>12</v>
      </c>
      <c r="B357" s="18" t="s">
        <v>12</v>
      </c>
      <c r="C357" s="13" t="s">
        <v>42</v>
      </c>
      <c r="E357">
        <f>D357*31500000</f>
        <v>0</v>
      </c>
      <c r="F357">
        <v>20800</v>
      </c>
      <c r="G357">
        <f>F357*1000000</f>
        <v>20800000000</v>
      </c>
      <c r="H357">
        <v>52</v>
      </c>
      <c r="I357">
        <f>H357/1000</f>
        <v>5.1999999999999998E-2</v>
      </c>
      <c r="J357">
        <v>77</v>
      </c>
      <c r="K357">
        <v>3.12</v>
      </c>
      <c r="L357">
        <v>1.5E-3</v>
      </c>
      <c r="M357">
        <v>4.9500000000000002E-2</v>
      </c>
      <c r="N357">
        <f>0.15 * L357^(0.25)</f>
        <v>2.9519845068981459E-2</v>
      </c>
      <c r="O357">
        <f>1000*9.81*K357*L357</f>
        <v>45.910800000000002</v>
      </c>
      <c r="P357">
        <f>O357/(1650*9.81*I357)</f>
        <v>5.454545454545455E-2</v>
      </c>
      <c r="Q357">
        <f>3.97 * (SQRT(1.65)) * (SQRT(9.81)) * ((P357-M357)^(3/2)) * ((I357)^(3/2)) * J357</f>
        <v>5.2265266612072257E-3</v>
      </c>
      <c r="R357">
        <f>3.97 * (SQRT(1.65)) * (SQRT(9.81)) * ((P357-N357)^(3/2)) * ((I357)^(3/2)) * J357</f>
        <v>5.7735072816300324E-2</v>
      </c>
      <c r="S357">
        <f>Q357 * 31500000</f>
        <v>164635.58982802762</v>
      </c>
      <c r="T357">
        <f>R357 * 31500000</f>
        <v>1818654.7937134602</v>
      </c>
    </row>
    <row r="358" spans="1:20" ht="17" x14ac:dyDescent="0.2">
      <c r="A358" t="s">
        <v>15</v>
      </c>
      <c r="B358" s="19" t="s">
        <v>45</v>
      </c>
      <c r="C358" s="13" t="s">
        <v>51</v>
      </c>
      <c r="D358" s="3">
        <v>2.2000000000000002</v>
      </c>
      <c r="E358">
        <f>D358*31500000</f>
        <v>69300000</v>
      </c>
      <c r="F358" s="6">
        <v>45.3</v>
      </c>
      <c r="G358">
        <f>F358*1000000</f>
        <v>45300000</v>
      </c>
      <c r="H358">
        <f>I358 * 1000</f>
        <v>52</v>
      </c>
      <c r="I358">
        <v>5.1999999999999998E-2</v>
      </c>
      <c r="J358" s="7">
        <v>7</v>
      </c>
      <c r="K358" s="7">
        <v>0.34</v>
      </c>
      <c r="L358">
        <v>1.0999999999999999E-2</v>
      </c>
      <c r="M358">
        <v>4.9500000000000002E-2</v>
      </c>
      <c r="N358">
        <f>0.15 * L358^(0.25)</f>
        <v>4.8577977606965493E-2</v>
      </c>
      <c r="O358">
        <f>1000*9.81*K358*L358</f>
        <v>36.689399999999999</v>
      </c>
      <c r="P358">
        <f>O358/(1650*9.81*I358)</f>
        <v>4.3589743589743588E-2</v>
      </c>
      <c r="Q358" t="e">
        <f>3.97 * (SQRT(1.65)) * (SQRT(9.81)) * ((P358-M358)^(3/2)) * ((I358)^(3/2)) * J358</f>
        <v>#NUM!</v>
      </c>
      <c r="R358" t="e">
        <f>3.97 * (SQRT(1.65)) * (SQRT(9.81)) * ((P358-N358)^(3/2)) * ((I358)^(3/2)) * J358</f>
        <v>#NUM!</v>
      </c>
      <c r="S358" t="e">
        <f>Q358 * 31500000</f>
        <v>#NUM!</v>
      </c>
      <c r="T358" t="e">
        <f>R358 * 31500000</f>
        <v>#NUM!</v>
      </c>
    </row>
    <row r="359" spans="1:20" ht="17" x14ac:dyDescent="0.2">
      <c r="A359" t="s">
        <v>15</v>
      </c>
      <c r="B359" s="18" t="s">
        <v>198</v>
      </c>
      <c r="C359" s="13" t="s">
        <v>221</v>
      </c>
      <c r="D359" s="3">
        <v>8.86</v>
      </c>
      <c r="E359">
        <f>D359*31500000</f>
        <v>279090000</v>
      </c>
      <c r="F359" s="6">
        <v>42.734834999999997</v>
      </c>
      <c r="G359">
        <f>F359*1000000</f>
        <v>42734835</v>
      </c>
      <c r="H359">
        <f>I359 * 1000</f>
        <v>52</v>
      </c>
      <c r="I359">
        <v>5.1999999999999998E-2</v>
      </c>
      <c r="J359" s="3">
        <v>9</v>
      </c>
      <c r="K359" s="3">
        <v>0.55000000000000004</v>
      </c>
      <c r="L359">
        <v>1.5699999999999999E-2</v>
      </c>
      <c r="M359">
        <v>4.9500000000000002E-2</v>
      </c>
      <c r="N359">
        <f>0.15 * L359^(0.25)</f>
        <v>5.3096533967688278E-2</v>
      </c>
      <c r="O359">
        <f>1000*9.81*K359*L359</f>
        <v>84.709349999999986</v>
      </c>
      <c r="P359">
        <f>O359/(1650*9.81*I359)</f>
        <v>0.10064102564102563</v>
      </c>
      <c r="Q359">
        <f>3.97 * (SQRT(1.65)) * (SQRT(9.81)) * ((P359-M359)^(3/2)) * ((I359)^(3/2)) * J359</f>
        <v>1.9713723360673022E-2</v>
      </c>
      <c r="R359">
        <f>3.97 * (SQRT(1.65)) * (SQRT(9.81)) * ((P359-N359)^(3/2)) * ((I359)^(3/2)) * J359</f>
        <v>1.7671150275454964E-2</v>
      </c>
      <c r="S359">
        <f>Q359 * 31500000</f>
        <v>620982.28586120019</v>
      </c>
      <c r="T359">
        <f>R359 * 31500000</f>
        <v>556641.23367683135</v>
      </c>
    </row>
    <row r="360" spans="1:20" ht="17" x14ac:dyDescent="0.2">
      <c r="A360" t="s">
        <v>15</v>
      </c>
      <c r="B360" s="18" t="s">
        <v>328</v>
      </c>
      <c r="C360" s="13" t="s">
        <v>340</v>
      </c>
      <c r="D360" s="3">
        <v>4</v>
      </c>
      <c r="E360">
        <f>D360*31500000</f>
        <v>126000000</v>
      </c>
      <c r="F360" s="6">
        <v>119.91653699999998</v>
      </c>
      <c r="G360">
        <f>F360*1000000</f>
        <v>119916536.99999997</v>
      </c>
      <c r="H360">
        <f>I360 * 1000</f>
        <v>52</v>
      </c>
      <c r="I360">
        <v>5.1999999999999998E-2</v>
      </c>
      <c r="J360" s="3">
        <v>7.3</v>
      </c>
      <c r="K360" s="3">
        <v>0.4</v>
      </c>
      <c r="L360">
        <v>1.2999999999999999E-2</v>
      </c>
      <c r="M360">
        <v>4.9500000000000002E-2</v>
      </c>
      <c r="N360">
        <f>0.15 * L360^(0.25)</f>
        <v>5.0649725630777707E-2</v>
      </c>
      <c r="O360">
        <f>1000*9.81*K360*L360</f>
        <v>51.012</v>
      </c>
      <c r="P360">
        <f>O360/(1650*9.81*I360)</f>
        <v>6.0606060606060608E-2</v>
      </c>
      <c r="Q360">
        <f>3.97 * (SQRT(1.65)) * (SQRT(9.81)) * ((P360-M360)^(3/2)) * ((I360)^(3/2)) * J360</f>
        <v>1.6182101346644898E-3</v>
      </c>
      <c r="R360">
        <f>3.97 * (SQRT(1.65)) * (SQRT(9.81)) * ((P360-N360)^(3/2)) * ((I360)^(3/2)) * J360</f>
        <v>1.3735488441975639E-3</v>
      </c>
      <c r="S360">
        <f>Q360 * 31500000</f>
        <v>50973.619241931425</v>
      </c>
      <c r="T360">
        <f>R360 * 31500000</f>
        <v>43266.78859222326</v>
      </c>
    </row>
    <row r="361" spans="1:20" ht="17" x14ac:dyDescent="0.2">
      <c r="A361" t="s">
        <v>15</v>
      </c>
      <c r="B361" s="18" t="s">
        <v>609</v>
      </c>
      <c r="C361" s="13" t="s">
        <v>613</v>
      </c>
      <c r="D361" s="3">
        <v>3.5</v>
      </c>
      <c r="E361">
        <f>D361*31500000</f>
        <v>110250000</v>
      </c>
      <c r="F361" s="6">
        <v>29.266887000000001</v>
      </c>
      <c r="G361">
        <f>F361*1000000</f>
        <v>29266887</v>
      </c>
      <c r="H361">
        <f>I361 * 1000</f>
        <v>52</v>
      </c>
      <c r="I361">
        <v>5.1999999999999998E-2</v>
      </c>
      <c r="J361" s="3">
        <v>5.2</v>
      </c>
      <c r="K361" s="3">
        <v>0.57999999999999996</v>
      </c>
      <c r="L361">
        <v>4.3200000000000002E-2</v>
      </c>
      <c r="M361">
        <v>4.9500000000000002E-2</v>
      </c>
      <c r="N361">
        <f>0.15 * L361^(0.25)</f>
        <v>6.8385211708643326E-2</v>
      </c>
      <c r="O361">
        <f>1000*9.81*K361*L361</f>
        <v>245.79935999999998</v>
      </c>
      <c r="P361">
        <f>O361/(1650*9.81*I361)</f>
        <v>0.29202797202797198</v>
      </c>
      <c r="Q361">
        <f>3.97 * (SQRT(1.65)) * (SQRT(9.81)) * ((P361-M361)^(3/2)) * ((I361)^(3/2)) * J361</f>
        <v>0.11762999934226225</v>
      </c>
      <c r="R361">
        <f>3.97 * (SQRT(1.65)) * (SQRT(9.81)) * ((P361-N361)^(3/2)) * ((I361)^(3/2)) * J361</f>
        <v>0.10416159164344592</v>
      </c>
      <c r="S361">
        <f>Q361 * 31500000</f>
        <v>3705344.9792812606</v>
      </c>
      <c r="T361">
        <f>R361 * 31500000</f>
        <v>3281090.1367685464</v>
      </c>
    </row>
    <row r="362" spans="1:20" ht="17" x14ac:dyDescent="0.2">
      <c r="A362" t="s">
        <v>15</v>
      </c>
      <c r="B362" s="18" t="s">
        <v>102</v>
      </c>
      <c r="C362" s="14" t="s">
        <v>151</v>
      </c>
      <c r="D362" s="3">
        <v>58.9</v>
      </c>
      <c r="E362">
        <f>D362*31500000</f>
        <v>1855350000</v>
      </c>
      <c r="F362" s="6">
        <v>269.35895999999997</v>
      </c>
      <c r="G362">
        <f>F362*1000000</f>
        <v>269358959.99999994</v>
      </c>
      <c r="H362">
        <f>I362 * 1000</f>
        <v>52.3</v>
      </c>
      <c r="I362">
        <v>5.2299999999999999E-2</v>
      </c>
      <c r="J362" s="3">
        <v>22.1</v>
      </c>
      <c r="K362" s="3">
        <v>1.72</v>
      </c>
      <c r="L362">
        <v>2E-3</v>
      </c>
      <c r="M362">
        <v>4.9500000000000002E-2</v>
      </c>
      <c r="N362">
        <f>0.15 * L362^(0.25)</f>
        <v>3.1721137903216928E-2</v>
      </c>
      <c r="O362">
        <f>1000*9.81*K362*L362</f>
        <v>33.746400000000001</v>
      </c>
      <c r="P362">
        <f>O362/(1650*9.81*I362)</f>
        <v>3.9863259748536994E-2</v>
      </c>
      <c r="Q362" t="e">
        <f>3.97 * (SQRT(1.65)) * (SQRT(9.81)) * ((P362-M362)^(3/2)) * ((I362)^(3/2)) * J362</f>
        <v>#NUM!</v>
      </c>
      <c r="R362">
        <f>3.97 * (SQRT(1.65)) * (SQRT(9.81)) * ((P362-N362)^(3/2)) * ((I362)^(3/2)) * J362</f>
        <v>3.1018313809861183E-3</v>
      </c>
      <c r="S362" t="e">
        <f>Q362 * 31500000</f>
        <v>#NUM!</v>
      </c>
      <c r="T362">
        <f>R362 * 31500000</f>
        <v>97707.68850106273</v>
      </c>
    </row>
    <row r="363" spans="1:20" ht="17" x14ac:dyDescent="0.2">
      <c r="A363" t="s">
        <v>15</v>
      </c>
      <c r="B363" s="18" t="s">
        <v>198</v>
      </c>
      <c r="C363" s="13" t="s">
        <v>219</v>
      </c>
      <c r="D363" s="3">
        <v>6.2</v>
      </c>
      <c r="E363">
        <f>D363*31500000</f>
        <v>195300000</v>
      </c>
      <c r="F363" s="6">
        <v>68.893733999999995</v>
      </c>
      <c r="G363">
        <f>F363*1000000</f>
        <v>68893734</v>
      </c>
      <c r="H363">
        <f>I363 * 1000</f>
        <v>53</v>
      </c>
      <c r="I363">
        <v>5.2999999999999999E-2</v>
      </c>
      <c r="J363" s="3">
        <v>7</v>
      </c>
      <c r="K363" s="3">
        <v>0.52</v>
      </c>
      <c r="L363">
        <v>2.0799999999999999E-2</v>
      </c>
      <c r="M363">
        <v>4.9500000000000002E-2</v>
      </c>
      <c r="N363">
        <f>0.15 * L363^(0.25)</f>
        <v>5.6964867663478254E-2</v>
      </c>
      <c r="O363">
        <f>1000*9.81*K363*L363</f>
        <v>106.10495999999999</v>
      </c>
      <c r="P363">
        <f>O363/(1650*9.81*I363)</f>
        <v>0.12368210405946253</v>
      </c>
      <c r="Q363">
        <f>3.97 * (SQRT(1.65)) * (SQRT(9.81)) * ((P363-M363)^(3/2)) * ((I363)^(3/2)) * J363</f>
        <v>2.7563067449023124E-2</v>
      </c>
      <c r="R363">
        <f>3.97 * (SQRT(1.65)) * (SQRT(9.81)) * ((P363-N363)^(3/2)) * ((I363)^(3/2)) * J363</f>
        <v>2.3509094382030447E-2</v>
      </c>
      <c r="S363">
        <f>Q363 * 31500000</f>
        <v>868236.62464422837</v>
      </c>
      <c r="T363">
        <f>R363 * 31500000</f>
        <v>740536.47303395905</v>
      </c>
    </row>
    <row r="364" spans="1:20" ht="17" x14ac:dyDescent="0.2">
      <c r="A364" t="s">
        <v>15</v>
      </c>
      <c r="B364" s="18" t="s">
        <v>16</v>
      </c>
      <c r="C364" s="13" t="s">
        <v>30</v>
      </c>
      <c r="D364" s="3">
        <v>7.5</v>
      </c>
      <c r="E364">
        <f>D364*31500000</f>
        <v>236250000</v>
      </c>
      <c r="F364" s="2">
        <v>39.11</v>
      </c>
      <c r="G364">
        <f>F364*1000000</f>
        <v>39110000</v>
      </c>
      <c r="H364">
        <f>I364 * 1000</f>
        <v>53.400000000000006</v>
      </c>
      <c r="I364">
        <v>5.3400000000000003E-2</v>
      </c>
      <c r="J364" s="3">
        <v>11.5</v>
      </c>
      <c r="K364" s="3">
        <v>0.9</v>
      </c>
      <c r="L364">
        <v>2.5000000000000001E-3</v>
      </c>
      <c r="M364">
        <v>4.9500000000000002E-2</v>
      </c>
      <c r="N364">
        <f>0.15 * L364^(0.25)</f>
        <v>3.3541019662496847E-2</v>
      </c>
      <c r="O364">
        <f>1000*9.81*K364*L364</f>
        <v>22.072500000000002</v>
      </c>
      <c r="P364">
        <f>O364/(1650*9.81*I364)</f>
        <v>2.5536261491317672E-2</v>
      </c>
      <c r="Q364" t="e">
        <f>3.97 * (SQRT(1.65)) * (SQRT(9.81)) * ((P364-M364)^(3/2)) * ((I364)^(3/2)) * J364</f>
        <v>#NUM!</v>
      </c>
      <c r="R364" t="e">
        <f>3.97 * (SQRT(1.65)) * (SQRT(9.81)) * ((P364-N364)^(3/2)) * ((I364)^(3/2)) * J364</f>
        <v>#NUM!</v>
      </c>
      <c r="S364" t="e">
        <f>Q364 * 31500000</f>
        <v>#NUM!</v>
      </c>
      <c r="T364" t="e">
        <f>R364 * 31500000</f>
        <v>#NUM!</v>
      </c>
    </row>
    <row r="365" spans="1:20" ht="17" x14ac:dyDescent="0.2">
      <c r="A365" t="s">
        <v>15</v>
      </c>
      <c r="B365" s="18" t="s">
        <v>456</v>
      </c>
      <c r="C365" s="13" t="s">
        <v>489</v>
      </c>
      <c r="D365" s="3">
        <v>17.839613352960004</v>
      </c>
      <c r="E365">
        <f>D365*31500000</f>
        <v>561947820.61824012</v>
      </c>
      <c r="F365" s="6">
        <v>52.317797999999996</v>
      </c>
      <c r="G365">
        <f>F365*1000000</f>
        <v>52317797.999999993</v>
      </c>
      <c r="H365">
        <f>I365 * 1000</f>
        <v>53.847999999999999</v>
      </c>
      <c r="I365">
        <v>5.3848E-2</v>
      </c>
      <c r="J365" s="3">
        <v>16.479520000000001</v>
      </c>
      <c r="K365" s="3">
        <v>0.85</v>
      </c>
      <c r="L365">
        <v>5.0000000000000001E-3</v>
      </c>
      <c r="M365">
        <v>4.9500000000000002E-2</v>
      </c>
      <c r="N365">
        <f>0.15 * L365^(0.25)</f>
        <v>3.9887219227087413E-2</v>
      </c>
      <c r="O365">
        <f>1000*9.81*K365*L365</f>
        <v>41.692500000000003</v>
      </c>
      <c r="P365">
        <f>O365/(1650*9.81*I365)</f>
        <v>4.7833857817515528E-2</v>
      </c>
      <c r="Q365" t="e">
        <f>3.97 * (SQRT(1.65)) * (SQRT(9.81)) * ((P365-M365)^(3/2)) * ((I365)^(3/2)) * J365</f>
        <v>#NUM!</v>
      </c>
      <c r="R365">
        <f>3.97 * (SQRT(1.65)) * (SQRT(9.81)) * ((P365-N365)^(3/2)) * ((I365)^(3/2)) * J365</f>
        <v>2.3299204842047328E-3</v>
      </c>
      <c r="S365" t="e">
        <f>Q365 * 31500000</f>
        <v>#NUM!</v>
      </c>
      <c r="T365">
        <f>R365 * 31500000</f>
        <v>73392.49525244908</v>
      </c>
    </row>
    <row r="366" spans="1:20" ht="17" x14ac:dyDescent="0.2">
      <c r="A366" t="s">
        <v>15</v>
      </c>
      <c r="B366" s="18" t="s">
        <v>555</v>
      </c>
      <c r="C366" s="13" t="s">
        <v>591</v>
      </c>
      <c r="D366" s="3">
        <v>82.7</v>
      </c>
      <c r="E366">
        <f>D366*31500000</f>
        <v>2605050000</v>
      </c>
      <c r="F366" s="6">
        <v>380.72852999999998</v>
      </c>
      <c r="G366">
        <f>F366*1000000</f>
        <v>380728530</v>
      </c>
      <c r="H366">
        <f>I366 * 1000</f>
        <v>54.120000000000005</v>
      </c>
      <c r="I366">
        <v>5.4120000000000001E-2</v>
      </c>
      <c r="J366" s="3">
        <v>38.5</v>
      </c>
      <c r="K366" s="3">
        <v>1.5</v>
      </c>
      <c r="L366">
        <v>3.3300000000000001E-3</v>
      </c>
      <c r="M366">
        <v>4.9500000000000002E-2</v>
      </c>
      <c r="N366">
        <f>0.15 * L366^(0.25)</f>
        <v>3.6033157288292345E-2</v>
      </c>
      <c r="O366">
        <f>1000*9.81*K366*L366</f>
        <v>49.000950000000003</v>
      </c>
      <c r="P366">
        <f>O366/(1650*9.81*I366)</f>
        <v>5.5936303164684543E-2</v>
      </c>
      <c r="Q366">
        <f>3.97 * (SQRT(1.65)) * (SQRT(9.81)) * ((P366-M366)^(3/2)) * ((I366)^(3/2)) * J366</f>
        <v>3.9977822207139723E-3</v>
      </c>
      <c r="R366">
        <f>3.97 * (SQRT(1.65)) * (SQRT(9.81)) * ((P366-N366)^(3/2)) * ((I366)^(3/2)) * J366</f>
        <v>2.173937144590507E-2</v>
      </c>
      <c r="S366">
        <f>Q366 * 31500000</f>
        <v>125930.13995249014</v>
      </c>
      <c r="T366">
        <f>R366 * 31500000</f>
        <v>684790.2005460097</v>
      </c>
    </row>
    <row r="367" spans="1:20" ht="17" x14ac:dyDescent="0.2">
      <c r="A367" t="s">
        <v>15</v>
      </c>
      <c r="B367" s="18" t="s">
        <v>456</v>
      </c>
      <c r="C367" s="13" t="s">
        <v>484</v>
      </c>
      <c r="D367" s="3">
        <v>12.4</v>
      </c>
      <c r="E367">
        <f>D367*31500000</f>
        <v>390600000</v>
      </c>
      <c r="F367" s="6">
        <v>26.158898999999998</v>
      </c>
      <c r="G367">
        <f>F367*1000000</f>
        <v>26158898.999999996</v>
      </c>
      <c r="H367">
        <f>I367 * 1000</f>
        <v>54.5</v>
      </c>
      <c r="I367">
        <v>5.45E-2</v>
      </c>
      <c r="J367" s="3">
        <v>11.433333333333332</v>
      </c>
      <c r="K367" s="3">
        <v>0.76666666666666661</v>
      </c>
      <c r="L367">
        <v>6.000000000000001E-3</v>
      </c>
      <c r="M367">
        <v>4.9500000000000002E-2</v>
      </c>
      <c r="N367">
        <f>0.15 * L367^(0.25)</f>
        <v>4.1747365255706111E-2</v>
      </c>
      <c r="O367">
        <f>1000*9.81*K367*L367</f>
        <v>45.126000000000005</v>
      </c>
      <c r="P367">
        <f>O367/(1650*9.81*I367)</f>
        <v>5.1153739227133725E-2</v>
      </c>
      <c r="Q367">
        <f>3.97 * (SQRT(1.65)) * (SQRT(9.81)) * ((P367-M367)^(3/2)) * ((I367)^(3/2)) * J367</f>
        <v>1.5625543902971813E-4</v>
      </c>
      <c r="R367">
        <f>3.97 * (SQRT(1.65)) * (SQRT(9.81)) * ((P367-N367)^(3/2)) * ((I367)^(3/2)) * J367</f>
        <v>2.1196685832564795E-3</v>
      </c>
      <c r="S367">
        <f>Q367 * 31500000</f>
        <v>4922.0463294361207</v>
      </c>
      <c r="T367">
        <f>R367 * 31500000</f>
        <v>66769.560372579101</v>
      </c>
    </row>
    <row r="368" spans="1:20" ht="17" x14ac:dyDescent="0.2">
      <c r="A368" t="s">
        <v>15</v>
      </c>
      <c r="B368" s="18" t="s">
        <v>267</v>
      </c>
      <c r="C368" s="13" t="s">
        <v>269</v>
      </c>
      <c r="D368" s="3">
        <v>1.6</v>
      </c>
      <c r="E368">
        <f>D368*31500000</f>
        <v>50400000</v>
      </c>
      <c r="F368" s="6">
        <v>3.1079879999999998</v>
      </c>
      <c r="G368">
        <f>F368*1000000</f>
        <v>3107987.9999999995</v>
      </c>
      <c r="H368">
        <f>I368 * 1000</f>
        <v>54.699999999999996</v>
      </c>
      <c r="I368">
        <v>5.4699999999999999E-2</v>
      </c>
      <c r="J368" s="3">
        <v>3</v>
      </c>
      <c r="K368" s="3">
        <v>0.3</v>
      </c>
      <c r="L368">
        <v>2.41E-2</v>
      </c>
      <c r="M368">
        <v>4.9500000000000002E-2</v>
      </c>
      <c r="N368">
        <f>0.15 * L368^(0.25)</f>
        <v>5.9101093954837293E-2</v>
      </c>
      <c r="O368">
        <f>1000*9.81*K368*L368</f>
        <v>70.926299999999998</v>
      </c>
      <c r="P368">
        <f>O368/(1650*9.81*I368)</f>
        <v>8.0106365298321422E-2</v>
      </c>
      <c r="Q368">
        <f>3.97 * (SQRT(1.65)) * (SQRT(9.81)) * ((P368-M368)^(3/2)) * ((I368)^(3/2)) * J368</f>
        <v>3.2823649230178222E-3</v>
      </c>
      <c r="R368">
        <f>3.97 * (SQRT(1.65)) * (SQRT(9.81)) * ((P368-N368)^(3/2)) * ((I368)^(3/2)) * J368</f>
        <v>1.8662149788207611E-3</v>
      </c>
      <c r="S368">
        <f>Q368 * 31500000</f>
        <v>103394.49507506139</v>
      </c>
      <c r="T368">
        <f>R368 * 31500000</f>
        <v>58785.771832853978</v>
      </c>
    </row>
    <row r="369" spans="1:20" ht="17" x14ac:dyDescent="0.2">
      <c r="A369" t="s">
        <v>15</v>
      </c>
      <c r="B369" s="18" t="s">
        <v>267</v>
      </c>
      <c r="C369" s="13" t="s">
        <v>286</v>
      </c>
      <c r="D369" s="3">
        <v>66.8</v>
      </c>
      <c r="E369">
        <f>D369*31500000</f>
        <v>2104200000</v>
      </c>
      <c r="F369" s="6">
        <v>572.38779</v>
      </c>
      <c r="G369">
        <f>F369*1000000</f>
        <v>572387790</v>
      </c>
      <c r="H369">
        <f>I369 * 1000</f>
        <v>55.199999999999996</v>
      </c>
      <c r="I369">
        <v>5.5199999999999999E-2</v>
      </c>
      <c r="J369" s="3">
        <v>66.400000000000006</v>
      </c>
      <c r="K369" s="3">
        <v>0.9</v>
      </c>
      <c r="L369">
        <v>1.6000000000000001E-3</v>
      </c>
      <c r="M369">
        <v>4.9500000000000002E-2</v>
      </c>
      <c r="N369">
        <f>0.15 * L369^(0.25)</f>
        <v>0.03</v>
      </c>
      <c r="O369">
        <f>1000*9.81*K369*L369</f>
        <v>14.1264</v>
      </c>
      <c r="P369">
        <f>O369/(1650*9.81*I369)</f>
        <v>1.58102766798419E-2</v>
      </c>
      <c r="Q369" t="e">
        <f>3.97 * (SQRT(1.65)) * (SQRT(9.81)) * ((P369-M369)^(3/2)) * ((I369)^(3/2)) * J369</f>
        <v>#NUM!</v>
      </c>
      <c r="R369" t="e">
        <f>3.97 * (SQRT(1.65)) * (SQRT(9.81)) * ((P369-N369)^(3/2)) * ((I369)^(3/2)) * J369</f>
        <v>#NUM!</v>
      </c>
      <c r="S369" t="e">
        <f>Q369 * 31500000</f>
        <v>#NUM!</v>
      </c>
      <c r="T369" t="e">
        <f>R369 * 31500000</f>
        <v>#NUM!</v>
      </c>
    </row>
    <row r="370" spans="1:20" ht="17" x14ac:dyDescent="0.2">
      <c r="A370" t="s">
        <v>15</v>
      </c>
      <c r="B370" s="18" t="s">
        <v>555</v>
      </c>
      <c r="C370" s="13" t="s">
        <v>582</v>
      </c>
      <c r="D370" s="3"/>
      <c r="E370">
        <f>D370*31500000</f>
        <v>0</v>
      </c>
      <c r="F370" s="6">
        <v>20.745819899999997</v>
      </c>
      <c r="G370">
        <f>F370*1000000</f>
        <v>20745819.899999999</v>
      </c>
      <c r="H370">
        <f>I370 * 1000</f>
        <v>55.27</v>
      </c>
      <c r="I370">
        <v>5.527E-2</v>
      </c>
      <c r="J370" s="3">
        <v>25.9</v>
      </c>
      <c r="K370" s="3">
        <v>1</v>
      </c>
      <c r="L370">
        <v>7.3499999999999998E-3</v>
      </c>
      <c r="M370">
        <v>4.9500000000000002E-2</v>
      </c>
      <c r="N370">
        <f>0.15 * L370^(0.25)</f>
        <v>4.3920077099679052E-2</v>
      </c>
      <c r="O370">
        <f>1000*9.81*K370*L370</f>
        <v>72.103499999999997</v>
      </c>
      <c r="P370">
        <f>O370/(1650*9.81*I370)</f>
        <v>8.059608204352188E-2</v>
      </c>
      <c r="Q370">
        <f>3.97 * (SQRT(1.65)) * (SQRT(9.81)) * ((P370-M370)^(3/2)) * ((I370)^(3/2)) * J370</f>
        <v>2.9475382777841185E-2</v>
      </c>
      <c r="R370">
        <f>3.97 * (SQRT(1.65)) * (SQRT(9.81)) * ((P370-N370)^(3/2)) * ((I370)^(3/2)) * J370</f>
        <v>3.7754956777182581E-2</v>
      </c>
      <c r="S370">
        <f>Q370 * 31500000</f>
        <v>928474.55750199733</v>
      </c>
      <c r="T370">
        <f>R370 * 31500000</f>
        <v>1189281.1384812514</v>
      </c>
    </row>
    <row r="371" spans="1:20" ht="34" x14ac:dyDescent="0.2">
      <c r="A371" t="s">
        <v>15</v>
      </c>
      <c r="B371" s="18" t="s">
        <v>456</v>
      </c>
      <c r="C371" s="13" t="s">
        <v>509</v>
      </c>
      <c r="D371" s="3">
        <v>182.36049205248003</v>
      </c>
      <c r="E371">
        <f>D371*31500000</f>
        <v>5744355499.653121</v>
      </c>
      <c r="F371" s="6">
        <v>512.81801999999993</v>
      </c>
      <c r="G371">
        <f>F371*1000000</f>
        <v>512818019.99999994</v>
      </c>
      <c r="H371">
        <f>I371 * 1000</f>
        <v>55.372</v>
      </c>
      <c r="I371">
        <v>5.5371999999999998E-2</v>
      </c>
      <c r="J371" s="3">
        <v>54.102000000000004</v>
      </c>
      <c r="K371" s="3">
        <v>1.52</v>
      </c>
      <c r="L371">
        <v>2E-3</v>
      </c>
      <c r="M371">
        <v>4.9500000000000002E-2</v>
      </c>
      <c r="N371">
        <f>0.15 * L371^(0.25)</f>
        <v>3.1721137903216928E-2</v>
      </c>
      <c r="O371">
        <f>1000*9.81*K371*L371</f>
        <v>29.822400000000002</v>
      </c>
      <c r="P371">
        <f>O371/(1650*9.81*I371)</f>
        <v>3.327357224633827E-2</v>
      </c>
      <c r="Q371" t="e">
        <f>3.97 * (SQRT(1.65)) * (SQRT(9.81)) * ((P371-M371)^(3/2)) * ((I371)^(3/2)) * J371</f>
        <v>#NUM!</v>
      </c>
      <c r="R371">
        <f>3.97 * (SQRT(1.65)) * (SQRT(9.81)) * ((P371-N371)^(3/2)) * ((I371)^(3/2)) * J371</f>
        <v>6.8870855935061488E-4</v>
      </c>
      <c r="S371" t="e">
        <f>Q371 * 31500000</f>
        <v>#NUM!</v>
      </c>
      <c r="T371">
        <f>R371 * 31500000</f>
        <v>21694.319619544367</v>
      </c>
    </row>
    <row r="372" spans="1:20" ht="17" x14ac:dyDescent="0.2">
      <c r="A372" t="s">
        <v>15</v>
      </c>
      <c r="B372" s="18" t="s">
        <v>456</v>
      </c>
      <c r="C372" s="13" t="s">
        <v>492</v>
      </c>
      <c r="D372" s="3">
        <v>79.900000000000006</v>
      </c>
      <c r="E372">
        <f>D372*31500000</f>
        <v>2516850000</v>
      </c>
      <c r="F372" s="6">
        <v>751.09709999999995</v>
      </c>
      <c r="G372">
        <f>F372*1000000</f>
        <v>751097100</v>
      </c>
      <c r="H372">
        <f>I372 * 1000</f>
        <v>55.4</v>
      </c>
      <c r="I372">
        <v>5.5399999999999998E-2</v>
      </c>
      <c r="J372" s="3">
        <v>46.633333333333333</v>
      </c>
      <c r="K372" s="3">
        <v>1</v>
      </c>
      <c r="L372">
        <v>2E-3</v>
      </c>
      <c r="M372">
        <v>4.9500000000000002E-2</v>
      </c>
      <c r="N372">
        <f>0.15 * L372^(0.25)</f>
        <v>3.1721137903216928E-2</v>
      </c>
      <c r="O372">
        <f>1000*9.81*K372*L372</f>
        <v>19.62</v>
      </c>
      <c r="P372">
        <f>O372/(1650*9.81*I372)</f>
        <v>2.1879444262115744E-2</v>
      </c>
      <c r="Q372" t="e">
        <f>3.97 * (SQRT(1.65)) * (SQRT(9.81)) * ((P372-M372)^(3/2)) * ((I372)^(3/2)) * J372</f>
        <v>#NUM!</v>
      </c>
      <c r="R372" t="e">
        <f>3.97 * (SQRT(1.65)) * (SQRT(9.81)) * ((P372-N372)^(3/2)) * ((I372)^(3/2)) * J372</f>
        <v>#NUM!</v>
      </c>
      <c r="S372" t="e">
        <f>Q372 * 31500000</f>
        <v>#NUM!</v>
      </c>
      <c r="T372" t="e">
        <f>R372 * 31500000</f>
        <v>#NUM!</v>
      </c>
    </row>
    <row r="373" spans="1:20" ht="34" x14ac:dyDescent="0.2">
      <c r="A373" t="s">
        <v>15</v>
      </c>
      <c r="B373" s="18" t="s">
        <v>267</v>
      </c>
      <c r="C373" s="13" t="s">
        <v>307</v>
      </c>
      <c r="D373" s="3">
        <v>104.8</v>
      </c>
      <c r="E373">
        <f>D373*31500000</f>
        <v>3301200000</v>
      </c>
      <c r="F373" s="6">
        <v>543.89789999999994</v>
      </c>
      <c r="G373">
        <f>F373*1000000</f>
        <v>543897899.99999988</v>
      </c>
      <c r="H373">
        <f>I373 * 1000</f>
        <v>55.800000000000004</v>
      </c>
      <c r="I373">
        <v>5.5800000000000002E-2</v>
      </c>
      <c r="J373" s="3">
        <v>45.4</v>
      </c>
      <c r="K373" s="3">
        <v>1.7</v>
      </c>
      <c r="L373">
        <v>1.6000000000000001E-3</v>
      </c>
      <c r="M373">
        <v>4.9500000000000002E-2</v>
      </c>
      <c r="N373">
        <f>0.15 * L373^(0.25)</f>
        <v>0.03</v>
      </c>
      <c r="O373">
        <f>1000*9.81*K373*L373</f>
        <v>26.683200000000003</v>
      </c>
      <c r="P373">
        <f>O373/(1650*9.81*I373)</f>
        <v>2.9542739220158577E-2</v>
      </c>
      <c r="Q373" t="e">
        <f>3.97 * (SQRT(1.65)) * (SQRT(9.81)) * ((P373-M373)^(3/2)) * ((I373)^(3/2)) * J373</f>
        <v>#NUM!</v>
      </c>
      <c r="R373" t="e">
        <f>3.97 * (SQRT(1.65)) * (SQRT(9.81)) * ((P373-N373)^(3/2)) * ((I373)^(3/2)) * J373</f>
        <v>#NUM!</v>
      </c>
      <c r="S373" t="e">
        <f>Q373 * 31500000</f>
        <v>#NUM!</v>
      </c>
      <c r="T373" t="e">
        <f>R373 * 31500000</f>
        <v>#NUM!</v>
      </c>
    </row>
    <row r="374" spans="1:20" ht="17" x14ac:dyDescent="0.2">
      <c r="A374" t="s">
        <v>15</v>
      </c>
      <c r="B374" s="18" t="s">
        <v>446</v>
      </c>
      <c r="C374" s="13" t="s">
        <v>453</v>
      </c>
      <c r="D374" s="3">
        <v>104.8</v>
      </c>
      <c r="E374">
        <f>D374*31500000</f>
        <v>3301200000</v>
      </c>
      <c r="F374" s="6">
        <v>391.08848999999998</v>
      </c>
      <c r="G374">
        <f>F374*1000000</f>
        <v>391088490</v>
      </c>
      <c r="H374">
        <f>I374 * 1000</f>
        <v>55.800000000000004</v>
      </c>
      <c r="I374">
        <v>5.5800000000000002E-2</v>
      </c>
      <c r="J374" s="3">
        <v>74.7</v>
      </c>
      <c r="K374" s="3">
        <v>1</v>
      </c>
      <c r="L374">
        <v>1E-3</v>
      </c>
      <c r="M374">
        <v>4.9500000000000002E-2</v>
      </c>
      <c r="N374">
        <f>0.15 * L374^(0.25)</f>
        <v>2.6674191150583844E-2</v>
      </c>
      <c r="O374">
        <f>1000*9.81*K374*L374</f>
        <v>9.81</v>
      </c>
      <c r="P374">
        <f>O374/(1650*9.81*I374)</f>
        <v>1.0861301183881828E-2</v>
      </c>
      <c r="Q374" t="e">
        <f>3.97 * (SQRT(1.65)) * (SQRT(9.81)) * ((P374-M374)^(3/2)) * ((I374)^(3/2)) * J374</f>
        <v>#NUM!</v>
      </c>
      <c r="R374" t="e">
        <f>3.97 * (SQRT(1.65)) * (SQRT(9.81)) * ((P374-N374)^(3/2)) * ((I374)^(3/2)) * J374</f>
        <v>#NUM!</v>
      </c>
      <c r="S374" t="e">
        <f>Q374 * 31500000</f>
        <v>#NUM!</v>
      </c>
      <c r="T374" t="e">
        <f>R374 * 31500000</f>
        <v>#NUM!</v>
      </c>
    </row>
    <row r="375" spans="1:20" ht="17" x14ac:dyDescent="0.2">
      <c r="A375" t="s">
        <v>15</v>
      </c>
      <c r="B375" s="18" t="s">
        <v>446</v>
      </c>
      <c r="C375" s="13" t="s">
        <v>450</v>
      </c>
      <c r="D375" s="3">
        <v>8.5</v>
      </c>
      <c r="E375">
        <f>D375*31500000</f>
        <v>267750000</v>
      </c>
      <c r="F375" s="6">
        <v>16.368736800000001</v>
      </c>
      <c r="G375">
        <f>F375*1000000</f>
        <v>16368736.800000001</v>
      </c>
      <c r="H375">
        <f>I375 * 1000</f>
        <v>55.9</v>
      </c>
      <c r="I375">
        <v>5.5899999999999998E-2</v>
      </c>
      <c r="J375" s="3">
        <v>7</v>
      </c>
      <c r="K375" s="3">
        <v>0.7</v>
      </c>
      <c r="L375">
        <v>1.2E-2</v>
      </c>
      <c r="M375">
        <v>4.9500000000000002E-2</v>
      </c>
      <c r="N375">
        <f>0.15 * L375^(0.25)</f>
        <v>4.9646263794703091E-2</v>
      </c>
      <c r="O375">
        <f>1000*9.81*K375*L375</f>
        <v>82.403999999999996</v>
      </c>
      <c r="P375">
        <f>O375/(1650*9.81*I375)</f>
        <v>9.1071718978695718E-2</v>
      </c>
      <c r="Q375">
        <f>3.97 * (SQRT(1.65)) * (SQRT(9.81)) * ((P375-M375)^(3/2)) * ((I375)^(3/2)) * J375</f>
        <v>1.2525056933219194E-2</v>
      </c>
      <c r="R375">
        <f>3.97 * (SQRT(1.65)) * (SQRT(9.81)) * ((P375-N375)^(3/2)) * ((I375)^(3/2)) * J375</f>
        <v>1.2459013836460673E-2</v>
      </c>
      <c r="S375">
        <f>Q375 * 31500000</f>
        <v>394539.2933964046</v>
      </c>
      <c r="T375">
        <f>R375 * 31500000</f>
        <v>392458.93584851117</v>
      </c>
    </row>
    <row r="376" spans="1:20" ht="17" x14ac:dyDescent="0.2">
      <c r="A376" t="s">
        <v>15</v>
      </c>
      <c r="B376" s="18" t="s">
        <v>198</v>
      </c>
      <c r="C376" s="13" t="s">
        <v>231</v>
      </c>
      <c r="D376" s="3">
        <v>145</v>
      </c>
      <c r="E376">
        <f>D376*31500000</f>
        <v>4567500000</v>
      </c>
      <c r="F376" s="6">
        <v>3107.9879999999998</v>
      </c>
      <c r="G376">
        <f>F376*1000000</f>
        <v>3107988000</v>
      </c>
      <c r="H376">
        <f>I376 * 1000</f>
        <v>56</v>
      </c>
      <c r="I376">
        <v>5.6000000000000001E-2</v>
      </c>
      <c r="J376" s="3">
        <v>50</v>
      </c>
      <c r="K376" s="3">
        <v>1.3</v>
      </c>
      <c r="L376">
        <v>4.5999999999999999E-3</v>
      </c>
      <c r="M376">
        <v>4.9500000000000002E-2</v>
      </c>
      <c r="N376">
        <f>0.15 * L376^(0.25)</f>
        <v>3.9064360307103266E-2</v>
      </c>
      <c r="O376">
        <f>1000*9.81*K376*L376</f>
        <v>58.663800000000002</v>
      </c>
      <c r="P376">
        <f>O376/(1650*9.81*I376)</f>
        <v>6.4718614718614717E-2</v>
      </c>
      <c r="Q376">
        <f>3.97 * (SQRT(1.65)) * (SQRT(9.81)) * ((P376-M376)^(3/2)) * ((I376)^(3/2)) * J376</f>
        <v>1.9869260832322599E-2</v>
      </c>
      <c r="R376">
        <f>3.97 * (SQRT(1.65)) * (SQRT(9.81)) * ((P376-N376)^(3/2)) * ((I376)^(3/2)) * J376</f>
        <v>4.3486867318952023E-2</v>
      </c>
      <c r="S376">
        <f>Q376 * 31500000</f>
        <v>625881.71621816186</v>
      </c>
      <c r="T376">
        <f>R376 * 31500000</f>
        <v>1369836.3205469886</v>
      </c>
    </row>
    <row r="377" spans="1:20" ht="17" x14ac:dyDescent="0.2">
      <c r="A377" t="s">
        <v>15</v>
      </c>
      <c r="B377" s="18" t="s">
        <v>102</v>
      </c>
      <c r="C377" s="14" t="s">
        <v>111</v>
      </c>
      <c r="D377" s="3">
        <v>11.100203864064</v>
      </c>
      <c r="E377">
        <f>D377*31500000</f>
        <v>349656421.71801597</v>
      </c>
      <c r="F377" s="6">
        <v>115.254555</v>
      </c>
      <c r="G377">
        <f>F377*1000000</f>
        <v>115254555</v>
      </c>
      <c r="H377">
        <f>I377 * 1000</f>
        <v>56.2</v>
      </c>
      <c r="I377">
        <v>5.62E-2</v>
      </c>
      <c r="J377" s="3">
        <f>54.6*0.3048</f>
        <v>16.64208</v>
      </c>
      <c r="K377" s="3">
        <v>0.64007999999999998</v>
      </c>
      <c r="L377">
        <v>3.0000000000000001E-3</v>
      </c>
      <c r="M377">
        <v>4.9500000000000002E-2</v>
      </c>
      <c r="N377">
        <f>0.15 * L377^(0.25)</f>
        <v>3.5105209789810736E-2</v>
      </c>
      <c r="O377">
        <f>1000*9.81*K377*L377</f>
        <v>18.837554400000002</v>
      </c>
      <c r="P377">
        <f>O377/(1650*9.81*I377)</f>
        <v>2.0707861533484313E-2</v>
      </c>
      <c r="Q377" t="e">
        <f>3.97 * (SQRT(1.65)) * (SQRT(9.81)) * ((P377-M377)^(3/2)) * ((I377)^(3/2)) * J377</f>
        <v>#NUM!</v>
      </c>
      <c r="R377" t="e">
        <f>3.97 * (SQRT(1.65)) * (SQRT(9.81)) * ((P377-N377)^(3/2)) * ((I377)^(3/2)) * J377</f>
        <v>#NUM!</v>
      </c>
      <c r="S377" t="e">
        <f>Q377 * 31500000</f>
        <v>#NUM!</v>
      </c>
      <c r="T377" t="e">
        <f>R377 * 31500000</f>
        <v>#NUM!</v>
      </c>
    </row>
    <row r="378" spans="1:20" ht="34" x14ac:dyDescent="0.2">
      <c r="A378" t="s">
        <v>15</v>
      </c>
      <c r="B378" s="18" t="s">
        <v>421</v>
      </c>
      <c r="C378" s="13" t="s">
        <v>429</v>
      </c>
      <c r="D378" s="3">
        <v>27.240806421504004</v>
      </c>
      <c r="E378">
        <f>D378*31500000</f>
        <v>858085402.27737617</v>
      </c>
      <c r="F378" s="6">
        <v>97.124624999999995</v>
      </c>
      <c r="G378">
        <f>F378*1000000</f>
        <v>97124625</v>
      </c>
      <c r="H378">
        <f>I378 * 1000</f>
        <v>56.387999999999998</v>
      </c>
      <c r="I378">
        <v>5.6388000000000001E-2</v>
      </c>
      <c r="J378" s="3">
        <v>20.726400000000002</v>
      </c>
      <c r="K378" s="3">
        <v>1.07</v>
      </c>
      <c r="L378">
        <v>1E-3</v>
      </c>
      <c r="M378">
        <v>4.9500000000000002E-2</v>
      </c>
      <c r="N378">
        <f>0.15 * L378^(0.25)</f>
        <v>2.6674191150583844E-2</v>
      </c>
      <c r="O378">
        <f>1000*9.81*K378*L378</f>
        <v>10.496700000000001</v>
      </c>
      <c r="P378">
        <f>O378/(1650*9.81*I378)</f>
        <v>1.1500405201192603E-2</v>
      </c>
      <c r="Q378" t="e">
        <f>3.97 * (SQRT(1.65)) * (SQRT(9.81)) * ((P378-M378)^(3/2)) * ((I378)^(3/2)) * J378</f>
        <v>#NUM!</v>
      </c>
      <c r="R378" t="e">
        <f>3.97 * (SQRT(1.65)) * (SQRT(9.81)) * ((P378-N378)^(3/2)) * ((I378)^(3/2)) * J378</f>
        <v>#NUM!</v>
      </c>
      <c r="S378" t="e">
        <f>Q378 * 31500000</f>
        <v>#NUM!</v>
      </c>
      <c r="T378" t="e">
        <f>R378 * 31500000</f>
        <v>#NUM!</v>
      </c>
    </row>
    <row r="379" spans="1:20" ht="17" x14ac:dyDescent="0.2">
      <c r="A379" t="s">
        <v>15</v>
      </c>
      <c r="B379" s="18" t="s">
        <v>16</v>
      </c>
      <c r="C379" s="13" t="s">
        <v>24</v>
      </c>
      <c r="D379" s="3">
        <v>4.7</v>
      </c>
      <c r="E379">
        <f>D379*31500000</f>
        <v>148050000</v>
      </c>
      <c r="F379" s="2">
        <v>15.54</v>
      </c>
      <c r="G379">
        <f>F379*1000000</f>
        <v>15540000</v>
      </c>
      <c r="H379">
        <f>I379 * 1000</f>
        <v>56.4</v>
      </c>
      <c r="I379">
        <v>5.6399999999999999E-2</v>
      </c>
      <c r="J379" s="3">
        <v>9.5</v>
      </c>
      <c r="K379" s="3">
        <v>0.7</v>
      </c>
      <c r="L379">
        <v>5.3E-3</v>
      </c>
      <c r="M379">
        <v>4.9500000000000002E-2</v>
      </c>
      <c r="N379">
        <f>0.15 * L379^(0.25)</f>
        <v>4.0472518146121274E-2</v>
      </c>
      <c r="O379">
        <f>1000*9.81*K379*L379</f>
        <v>36.395099999999999</v>
      </c>
      <c r="P379">
        <f>O379/(1650*9.81*I379)</f>
        <v>3.9866752632710077E-2</v>
      </c>
      <c r="Q379" t="e">
        <f>3.97 * (SQRT(1.65)) * (SQRT(9.81)) * ((P379-M379)^(3/2)) * ((I379)^(3/2)) * J379</f>
        <v>#NUM!</v>
      </c>
      <c r="R379" t="e">
        <f>3.97 * (SQRT(1.65)) * (SQRT(9.81)) * ((P379-N379)^(3/2)) * ((I379)^(3/2)) * J379</f>
        <v>#NUM!</v>
      </c>
      <c r="S379" t="e">
        <f>Q379 * 31500000</f>
        <v>#NUM!</v>
      </c>
      <c r="T379" t="e">
        <f>R379 * 31500000</f>
        <v>#NUM!</v>
      </c>
    </row>
    <row r="380" spans="1:20" ht="17" x14ac:dyDescent="0.2">
      <c r="A380" t="s">
        <v>15</v>
      </c>
      <c r="B380" s="18" t="s">
        <v>372</v>
      </c>
      <c r="C380" s="13" t="s">
        <v>381</v>
      </c>
      <c r="D380" s="3">
        <v>37.095069035519998</v>
      </c>
      <c r="E380">
        <f>D380*31500000</f>
        <v>1168494674.61888</v>
      </c>
      <c r="F380" s="5">
        <v>90.649649999999994</v>
      </c>
      <c r="G380">
        <f>F380*1000000</f>
        <v>90649650</v>
      </c>
      <c r="H380">
        <f>I380 * 1000</f>
        <v>57.8</v>
      </c>
      <c r="I380">
        <v>5.7799999999999997E-2</v>
      </c>
      <c r="J380" s="3">
        <v>18.227039999999999</v>
      </c>
      <c r="K380" s="3">
        <v>1.04</v>
      </c>
      <c r="L380">
        <v>5.0000000000000001E-3</v>
      </c>
      <c r="M380">
        <v>4.9500000000000002E-2</v>
      </c>
      <c r="N380">
        <f>0.15 * L380^(0.25)</f>
        <v>3.9887219227087413E-2</v>
      </c>
      <c r="O380">
        <f>1000*9.81*K380*L380</f>
        <v>51.012</v>
      </c>
      <c r="P380">
        <f>O380/(1650*9.81*I380)</f>
        <v>5.4524483590227532E-2</v>
      </c>
      <c r="Q380">
        <f>3.97 * (SQRT(1.65)) * (SQRT(9.81)) * ((P380-M380)^(3/2)) * ((I380)^(3/2)) * J380</f>
        <v>1.4408276531505378E-3</v>
      </c>
      <c r="R380">
        <f>3.97 * (SQRT(1.65)) * (SQRT(9.81)) * ((P380-N380)^(3/2)) * ((I380)^(3/2)) * J380</f>
        <v>7.1641515096901561E-3</v>
      </c>
      <c r="S380">
        <f>Q380 * 31500000</f>
        <v>45386.07107424194</v>
      </c>
      <c r="T380">
        <f>R380 * 31500000</f>
        <v>225670.77255523991</v>
      </c>
    </row>
    <row r="381" spans="1:20" ht="34" x14ac:dyDescent="0.2">
      <c r="A381" t="s">
        <v>15</v>
      </c>
      <c r="B381" s="19" t="s">
        <v>46</v>
      </c>
      <c r="C381" s="13" t="s">
        <v>69</v>
      </c>
      <c r="D381" s="3">
        <v>167</v>
      </c>
      <c r="E381">
        <f>D381*31500000</f>
        <v>5260500000</v>
      </c>
      <c r="F381" s="6">
        <v>3703.6856999999995</v>
      </c>
      <c r="G381">
        <f>F381*1000000</f>
        <v>3703685699.9999995</v>
      </c>
      <c r="H381">
        <f>I381 * 1000</f>
        <v>58</v>
      </c>
      <c r="I381">
        <v>5.8000000000000003E-2</v>
      </c>
      <c r="J381" s="7">
        <v>53.3</v>
      </c>
      <c r="K381" s="7">
        <v>1.63</v>
      </c>
      <c r="L381">
        <v>1.8E-3</v>
      </c>
      <c r="M381">
        <v>4.9500000000000002E-2</v>
      </c>
      <c r="N381">
        <f>0.15 * L381^(0.25)</f>
        <v>3.0896507158606763E-2</v>
      </c>
      <c r="O381">
        <f>1000*9.81*K381*L381</f>
        <v>28.782539999999997</v>
      </c>
      <c r="P381">
        <f>O381/(1650*9.81*I381)</f>
        <v>3.0658307210031346E-2</v>
      </c>
      <c r="Q381" t="e">
        <f>3.97 * (SQRT(1.65)) * (SQRT(9.81)) * ((P381-M381)^(3/2)) * ((I381)^(3/2)) * J381</f>
        <v>#NUM!</v>
      </c>
      <c r="R381" t="e">
        <f>3.97 * (SQRT(1.65)) * (SQRT(9.81)) * ((P381-N381)^(3/2)) * ((I381)^(3/2)) * J381</f>
        <v>#NUM!</v>
      </c>
      <c r="S381" t="e">
        <f>Q381 * 31500000</f>
        <v>#NUM!</v>
      </c>
      <c r="T381" t="e">
        <f>R381 * 31500000</f>
        <v>#NUM!</v>
      </c>
    </row>
    <row r="382" spans="1:20" ht="17" x14ac:dyDescent="0.2">
      <c r="A382" t="s">
        <v>15</v>
      </c>
      <c r="B382" s="18" t="s">
        <v>72</v>
      </c>
      <c r="C382" s="13" t="s">
        <v>73</v>
      </c>
      <c r="D382" s="3">
        <v>2</v>
      </c>
      <c r="E382">
        <f>D382*31500000</f>
        <v>63000000</v>
      </c>
      <c r="F382" s="6">
        <v>27.194894999999999</v>
      </c>
      <c r="G382">
        <f>F382*1000000</f>
        <v>27194895</v>
      </c>
      <c r="H382">
        <f>I382 * 1000</f>
        <v>58</v>
      </c>
      <c r="I382">
        <v>5.8000000000000003E-2</v>
      </c>
      <c r="J382" s="3">
        <v>4.8499999999999996</v>
      </c>
      <c r="K382" s="3">
        <v>0.41</v>
      </c>
      <c r="L382" s="4">
        <v>0.01</v>
      </c>
      <c r="M382">
        <v>4.9500000000000002E-2</v>
      </c>
      <c r="N382">
        <f>0.15 * L382^(0.25)</f>
        <v>4.7434164902525701E-2</v>
      </c>
      <c r="O382">
        <f>1000*9.81*K382*L382</f>
        <v>40.220999999999997</v>
      </c>
      <c r="P382">
        <f>O382/(1650*9.81*I382)</f>
        <v>4.2842215256008356E-2</v>
      </c>
      <c r="Q382" t="e">
        <f>3.97 * (SQRT(1.65)) * (SQRT(9.81)) * ((P382-M382)^(3/2)) * ((I382)^(3/2)) * J382</f>
        <v>#NUM!</v>
      </c>
      <c r="R382" t="e">
        <f>3.97 * (SQRT(1.65)) * (SQRT(9.81)) * ((P382-N382)^(3/2)) * ((I382)^(3/2)) * J382</f>
        <v>#NUM!</v>
      </c>
      <c r="S382" t="e">
        <f>Q382 * 31500000</f>
        <v>#NUM!</v>
      </c>
      <c r="T382" t="e">
        <f>R382 * 31500000</f>
        <v>#NUM!</v>
      </c>
    </row>
    <row r="383" spans="1:20" ht="17" x14ac:dyDescent="0.2">
      <c r="A383" t="s">
        <v>15</v>
      </c>
      <c r="B383" s="18" t="s">
        <v>328</v>
      </c>
      <c r="C383" s="13" t="s">
        <v>336</v>
      </c>
      <c r="D383" s="3">
        <v>1.9</v>
      </c>
      <c r="E383">
        <f>D383*31500000</f>
        <v>59850000</v>
      </c>
      <c r="F383" s="6">
        <v>50.763804</v>
      </c>
      <c r="G383">
        <f>F383*1000000</f>
        <v>50763804</v>
      </c>
      <c r="H383">
        <f>I383 * 1000</f>
        <v>58</v>
      </c>
      <c r="I383">
        <v>5.8000000000000003E-2</v>
      </c>
      <c r="J383" s="3">
        <v>5.8</v>
      </c>
      <c r="K383" s="3">
        <v>0.3</v>
      </c>
      <c r="L383">
        <v>2.8000000000000001E-2</v>
      </c>
      <c r="M383">
        <v>4.9500000000000002E-2</v>
      </c>
      <c r="N383">
        <f>0.15 * L383^(0.25)</f>
        <v>6.1359352338525706E-2</v>
      </c>
      <c r="O383">
        <f>1000*9.81*K383*L383</f>
        <v>82.403999999999996</v>
      </c>
      <c r="P383">
        <f>O383/(1650*9.81*I383)</f>
        <v>8.7774294670846395E-2</v>
      </c>
      <c r="Q383">
        <f>3.97 * (SQRT(1.65)) * (SQRT(9.81)) * ((P383-M383)^(3/2)) * ((I383)^(3/2)) * J383</f>
        <v>9.6894195389999084E-3</v>
      </c>
      <c r="R383">
        <f>3.97 * (SQRT(1.65)) * (SQRT(9.81)) * ((P383-N383)^(3/2)) * ((I383)^(3/2)) * J383</f>
        <v>5.5553505258310494E-3</v>
      </c>
      <c r="S383">
        <f>Q383 * 31500000</f>
        <v>305216.71547849709</v>
      </c>
      <c r="T383">
        <f>R383 * 31500000</f>
        <v>174993.54156367807</v>
      </c>
    </row>
    <row r="384" spans="1:20" ht="17" x14ac:dyDescent="0.2">
      <c r="A384" t="s">
        <v>15</v>
      </c>
      <c r="B384" s="18" t="s">
        <v>328</v>
      </c>
      <c r="C384" s="13" t="s">
        <v>341</v>
      </c>
      <c r="D384" s="3">
        <v>3.7</v>
      </c>
      <c r="E384">
        <f>D384*31500000</f>
        <v>116550000</v>
      </c>
      <c r="F384" s="6">
        <v>22.662412499999999</v>
      </c>
      <c r="G384">
        <f>F384*1000000</f>
        <v>22662412.5</v>
      </c>
      <c r="H384">
        <f>I384 * 1000</f>
        <v>58</v>
      </c>
      <c r="I384">
        <v>5.8000000000000003E-2</v>
      </c>
      <c r="J384" s="3">
        <v>7.9</v>
      </c>
      <c r="K384" s="3">
        <v>0.4</v>
      </c>
      <c r="L384">
        <v>2.8000000000000001E-2</v>
      </c>
      <c r="M384">
        <v>4.9500000000000002E-2</v>
      </c>
      <c r="N384">
        <f>0.15 * L384^(0.25)</f>
        <v>6.1359352338525706E-2</v>
      </c>
      <c r="O384">
        <f>1000*9.81*K384*L384</f>
        <v>109.872</v>
      </c>
      <c r="P384">
        <f>O384/(1650*9.81*I384)</f>
        <v>0.11703239289446186</v>
      </c>
      <c r="Q384">
        <f>3.97 * (SQRT(1.65)) * (SQRT(9.81)) * ((P384-M384)^(3/2)) * ((I384)^(3/2)) * J384</f>
        <v>3.0931734365582161E-2</v>
      </c>
      <c r="R384">
        <f>3.97 * (SQRT(1.65)) * (SQRT(9.81)) * ((P384-N384)^(3/2)) * ((I384)^(3/2)) * J384</f>
        <v>2.3152797604336247E-2</v>
      </c>
      <c r="S384">
        <f>Q384 * 31500000</f>
        <v>974349.63251583802</v>
      </c>
      <c r="T384">
        <f>R384 * 31500000</f>
        <v>729313.12453659181</v>
      </c>
    </row>
    <row r="385" spans="1:20" ht="17" x14ac:dyDescent="0.2">
      <c r="A385" t="s">
        <v>15</v>
      </c>
      <c r="B385" s="18" t="s">
        <v>102</v>
      </c>
      <c r="C385" s="14" t="s">
        <v>152</v>
      </c>
      <c r="D385" s="3">
        <v>116.9</v>
      </c>
      <c r="E385">
        <f>D385*31500000</f>
        <v>3682350000</v>
      </c>
      <c r="F385" s="6">
        <v>554.25785999999994</v>
      </c>
      <c r="G385">
        <f>F385*1000000</f>
        <v>554257859.99999988</v>
      </c>
      <c r="H385">
        <f>I385 * 1000</f>
        <v>58.1</v>
      </c>
      <c r="I385">
        <v>5.8099999999999999E-2</v>
      </c>
      <c r="J385" s="3">
        <v>61</v>
      </c>
      <c r="K385" s="3">
        <v>1.87</v>
      </c>
      <c r="L385">
        <v>1E-3</v>
      </c>
      <c r="M385">
        <v>4.9500000000000002E-2</v>
      </c>
      <c r="N385">
        <f>0.15 * L385^(0.25)</f>
        <v>2.6674191150583844E-2</v>
      </c>
      <c r="O385">
        <f>1000*9.81*K385*L385</f>
        <v>18.3447</v>
      </c>
      <c r="P385">
        <f>O385/(1650*9.81*I385)</f>
        <v>1.950659781985083E-2</v>
      </c>
      <c r="Q385" t="e">
        <f>3.97 * (SQRT(1.65)) * (SQRT(9.81)) * ((P385-M385)^(3/2)) * ((I385)^(3/2)) * J385</f>
        <v>#NUM!</v>
      </c>
      <c r="R385" t="e">
        <f>3.97 * (SQRT(1.65)) * (SQRT(9.81)) * ((P385-N385)^(3/2)) * ((I385)^(3/2)) * J385</f>
        <v>#NUM!</v>
      </c>
      <c r="S385" t="e">
        <f>Q385 * 31500000</f>
        <v>#NUM!</v>
      </c>
      <c r="T385" t="e">
        <f>R385 * 31500000</f>
        <v>#NUM!</v>
      </c>
    </row>
    <row r="386" spans="1:20" ht="17" x14ac:dyDescent="0.2">
      <c r="A386" t="s">
        <v>15</v>
      </c>
      <c r="B386" s="18" t="s">
        <v>102</v>
      </c>
      <c r="C386" s="14" t="s">
        <v>124</v>
      </c>
      <c r="D386" s="3">
        <v>20.2</v>
      </c>
      <c r="E386">
        <f>D386*31500000</f>
        <v>636300000</v>
      </c>
      <c r="F386" s="6">
        <v>113.44156199999999</v>
      </c>
      <c r="G386">
        <f>F386*1000000</f>
        <v>113441561.99999999</v>
      </c>
      <c r="H386">
        <f>I386 * 1000</f>
        <v>58.4</v>
      </c>
      <c r="I386">
        <v>5.8400000000000001E-2</v>
      </c>
      <c r="J386" s="3">
        <v>21.1</v>
      </c>
      <c r="K386" s="3">
        <v>0.84</v>
      </c>
      <c r="L386">
        <v>6.0000000000000001E-3</v>
      </c>
      <c r="M386">
        <v>4.9500000000000002E-2</v>
      </c>
      <c r="N386">
        <f>0.15 * L386^(0.25)</f>
        <v>4.1747365255706111E-2</v>
      </c>
      <c r="O386">
        <f>1000*9.81*K386*L386</f>
        <v>49.442399999999999</v>
      </c>
      <c r="P386">
        <f>O386/(1650*9.81*I386)</f>
        <v>5.2303860523038606E-2</v>
      </c>
      <c r="Q386">
        <f>3.97 * (SQRT(1.65)) * (SQRT(9.81)) * ((P386-M386)^(3/2)) * ((I386)^(3/2)) * J386</f>
        <v>7.0616033166609742E-4</v>
      </c>
      <c r="R386">
        <f>3.97 * (SQRT(1.65)) * (SQRT(9.81)) * ((P386-N386)^(3/2)) * ((I386)^(3/2)) * J386</f>
        <v>5.1587958824897322E-3</v>
      </c>
      <c r="S386">
        <f>Q386 * 31500000</f>
        <v>22244.05044748207</v>
      </c>
      <c r="T386">
        <f>R386 * 31500000</f>
        <v>162502.07029842655</v>
      </c>
    </row>
    <row r="387" spans="1:20" ht="17" x14ac:dyDescent="0.2">
      <c r="A387" t="s">
        <v>15</v>
      </c>
      <c r="B387" s="18" t="s">
        <v>456</v>
      </c>
      <c r="C387" s="13" t="s">
        <v>515</v>
      </c>
      <c r="D387" s="3">
        <v>136.77036903936002</v>
      </c>
      <c r="E387">
        <f>D387*31500000</f>
        <v>4308266624.7398405</v>
      </c>
      <c r="F387" s="6">
        <v>562.02782999999999</v>
      </c>
      <c r="G387">
        <f>F387*1000000</f>
        <v>562027830</v>
      </c>
      <c r="H387">
        <f>I387 * 1000</f>
        <v>58.673999999999999</v>
      </c>
      <c r="I387">
        <v>5.8673999999999997E-2</v>
      </c>
      <c r="J387" s="3">
        <v>53.477159999999998</v>
      </c>
      <c r="K387" s="3">
        <v>1.8</v>
      </c>
      <c r="L387">
        <v>2E-3</v>
      </c>
      <c r="M387">
        <v>4.9500000000000002E-2</v>
      </c>
      <c r="N387">
        <f>0.15 * L387^(0.25)</f>
        <v>3.1721137903216928E-2</v>
      </c>
      <c r="O387">
        <f>1000*9.81*K387*L387</f>
        <v>35.316000000000003</v>
      </c>
      <c r="P387">
        <f>O387/(1650*9.81*I387)</f>
        <v>3.7185434465319939E-2</v>
      </c>
      <c r="Q387" t="e">
        <f>3.97 * (SQRT(1.65)) * (SQRT(9.81)) * ((P387-M387)^(3/2)) * ((I387)^(3/2)) * J387</f>
        <v>#NUM!</v>
      </c>
      <c r="R387">
        <f>3.97 * (SQRT(1.65)) * (SQRT(9.81)) * ((P387-N387)^(3/2)) * ((I387)^(3/2)) * J387</f>
        <v>4.9034895603685333E-3</v>
      </c>
      <c r="S387" t="e">
        <f>Q387 * 31500000</f>
        <v>#NUM!</v>
      </c>
      <c r="T387">
        <f>R387 * 31500000</f>
        <v>154459.92115160881</v>
      </c>
    </row>
    <row r="388" spans="1:20" ht="17" x14ac:dyDescent="0.2">
      <c r="A388" t="s">
        <v>15</v>
      </c>
      <c r="B388" s="18" t="s">
        <v>456</v>
      </c>
      <c r="C388" s="13" t="s">
        <v>516</v>
      </c>
      <c r="D388" s="3">
        <v>85.516876707839998</v>
      </c>
      <c r="E388">
        <f>D388*31500000</f>
        <v>2693781616.2969599</v>
      </c>
      <c r="F388" s="6">
        <v>525.76796999999999</v>
      </c>
      <c r="G388">
        <f>F388*1000000</f>
        <v>525767970</v>
      </c>
      <c r="H388">
        <f>I388 * 1000</f>
        <v>58.927999999999997</v>
      </c>
      <c r="I388">
        <v>5.8927999999999994E-2</v>
      </c>
      <c r="J388" s="3">
        <v>31.475680000000001</v>
      </c>
      <c r="K388" s="3">
        <v>1.8491200000000001</v>
      </c>
      <c r="L388">
        <v>2E-3</v>
      </c>
      <c r="M388">
        <v>4.9500000000000002E-2</v>
      </c>
      <c r="N388">
        <f>0.15 * L388^(0.25)</f>
        <v>3.1721137903216928E-2</v>
      </c>
      <c r="O388">
        <f>1000*9.81*K388*L388</f>
        <v>36.279734400000002</v>
      </c>
      <c r="P388">
        <f>O388/(1650*9.81*I388)</f>
        <v>3.8035527690700108E-2</v>
      </c>
      <c r="Q388" t="e">
        <f>3.97 * (SQRT(1.65)) * (SQRT(9.81)) * ((P388-M388)^(3/2)) * ((I388)^(3/2)) * J388</f>
        <v>#NUM!</v>
      </c>
      <c r="R388">
        <f>3.97 * (SQRT(1.65)) * (SQRT(9.81)) * ((P388-N388)^(3/2)) * ((I388)^(3/2)) * J388</f>
        <v>3.6084586856476417E-3</v>
      </c>
      <c r="S388" t="e">
        <f>Q388 * 31500000</f>
        <v>#NUM!</v>
      </c>
      <c r="T388">
        <f>R388 * 31500000</f>
        <v>113666.44859790071</v>
      </c>
    </row>
    <row r="389" spans="1:20" ht="17" x14ac:dyDescent="0.2">
      <c r="A389" t="s">
        <v>15</v>
      </c>
      <c r="B389" s="18" t="s">
        <v>16</v>
      </c>
      <c r="C389" s="13" t="s">
        <v>31</v>
      </c>
      <c r="D389" s="3">
        <v>10.6</v>
      </c>
      <c r="E389">
        <f>D389*31500000</f>
        <v>333900000</v>
      </c>
      <c r="F389" s="2">
        <v>46.62</v>
      </c>
      <c r="G389">
        <f>F389*1000000</f>
        <v>46620000</v>
      </c>
      <c r="H389">
        <f>I389 * 1000</f>
        <v>59.5</v>
      </c>
      <c r="I389">
        <v>5.9499999999999997E-2</v>
      </c>
      <c r="J389" s="3">
        <v>12.7</v>
      </c>
      <c r="K389" s="3">
        <v>0.9</v>
      </c>
      <c r="L389">
        <v>5.5999999999999999E-3</v>
      </c>
      <c r="M389">
        <v>4.9500000000000002E-2</v>
      </c>
      <c r="N389">
        <f>0.15 * L389^(0.25)</f>
        <v>4.1033471996021413E-2</v>
      </c>
      <c r="O389">
        <f>1000*9.81*K389*L389</f>
        <v>49.442399999999999</v>
      </c>
      <c r="P389">
        <f>O389/(1650*9.81*I389)</f>
        <v>5.1336898395721926E-2</v>
      </c>
      <c r="Q389">
        <f>3.97 * (SQRT(1.65)) * (SQRT(9.81)) * ((P389-M389)^(3/2)) * ((I389)^(3/2)) * J389</f>
        <v>2.3177887704235216E-4</v>
      </c>
      <c r="R389">
        <f>3.97 * (SQRT(1.65)) * (SQRT(9.81)) * ((P389-N389)^(3/2)) * ((I389)^(3/2)) * J389</f>
        <v>3.0790636157271845E-3</v>
      </c>
      <c r="S389">
        <f>Q389 * 31500000</f>
        <v>7301.0346268340927</v>
      </c>
      <c r="T389">
        <f>R389 * 31500000</f>
        <v>96990.503895406306</v>
      </c>
    </row>
    <row r="390" spans="1:20" ht="17" x14ac:dyDescent="0.2">
      <c r="A390" t="s">
        <v>15</v>
      </c>
      <c r="B390" s="18" t="s">
        <v>76</v>
      </c>
      <c r="C390" s="13" t="s">
        <v>88</v>
      </c>
      <c r="D390" s="3">
        <v>34.546552842240004</v>
      </c>
      <c r="E390">
        <f>D390*31500000</f>
        <v>1088216414.53056</v>
      </c>
      <c r="F390" s="6">
        <v>110.333574</v>
      </c>
      <c r="G390">
        <f>F390*1000000</f>
        <v>110333574</v>
      </c>
      <c r="H390">
        <f>I390 * 1000</f>
        <v>59.56</v>
      </c>
      <c r="I390">
        <v>5.9560000000000002E-2</v>
      </c>
      <c r="J390" s="3">
        <v>24.0792</v>
      </c>
      <c r="K390" s="3">
        <v>0.941832</v>
      </c>
      <c r="L390">
        <v>1.0699999999999999E-2</v>
      </c>
      <c r="M390">
        <v>4.9500000000000002E-2</v>
      </c>
      <c r="N390">
        <f>0.15 * L390^(0.25)</f>
        <v>4.8243321790455457E-2</v>
      </c>
      <c r="O390">
        <f>1000*9.81*K390*L390</f>
        <v>98.861279543999984</v>
      </c>
      <c r="P390">
        <f>O390/(1650*9.81*I390)</f>
        <v>0.10254596739727698</v>
      </c>
      <c r="Q390">
        <f>3.97 * (SQRT(1.65)) * (SQRT(9.81)) * ((P390-M390)^(3/2)) * ((I390)^(3/2)) * J390</f>
        <v>6.8299831332192321E-2</v>
      </c>
      <c r="R390">
        <f>3.97 * (SQRT(1.65)) * (SQRT(9.81)) * ((P390-N390)^(3/2)) * ((I390)^(3/2)) * J390</f>
        <v>7.0741221295212917E-2</v>
      </c>
      <c r="S390">
        <f>Q390 * 31500000</f>
        <v>2151444.6869640583</v>
      </c>
      <c r="T390">
        <f>R390 * 31500000</f>
        <v>2228348.4707992068</v>
      </c>
    </row>
    <row r="391" spans="1:20" ht="17" x14ac:dyDescent="0.2">
      <c r="A391" t="s">
        <v>15</v>
      </c>
      <c r="B391" s="18" t="s">
        <v>555</v>
      </c>
      <c r="C391" s="13" t="s">
        <v>584</v>
      </c>
      <c r="D391" s="3">
        <v>35.4</v>
      </c>
      <c r="E391">
        <f>D391*31500000</f>
        <v>1115100000</v>
      </c>
      <c r="F391" s="6">
        <v>79.512692999999999</v>
      </c>
      <c r="G391">
        <f>F391*1000000</f>
        <v>79512693</v>
      </c>
      <c r="H391">
        <f>I391 * 1000</f>
        <v>59.83</v>
      </c>
      <c r="I391">
        <v>5.9830000000000001E-2</v>
      </c>
      <c r="J391" s="3">
        <v>19.3</v>
      </c>
      <c r="K391" s="3">
        <v>1.1000000000000001</v>
      </c>
      <c r="L391">
        <v>4.96E-3</v>
      </c>
      <c r="M391">
        <v>4.9500000000000002E-2</v>
      </c>
      <c r="N391">
        <f>0.15 * L391^(0.25)</f>
        <v>3.9807204342296017E-2</v>
      </c>
      <c r="O391">
        <f>1000*9.81*K391*L391</f>
        <v>53.523359999999997</v>
      </c>
      <c r="P391">
        <f>O391/(1650*9.81*I391)</f>
        <v>5.5267702936096716E-2</v>
      </c>
      <c r="Q391">
        <f>3.97 * (SQRT(1.65)) * (SQRT(9.81)) * ((P391-M391)^(3/2)) * ((I391)^(3/2)) * J391</f>
        <v>1.9760918269658657E-3</v>
      </c>
      <c r="R391">
        <f>3.97 * (SQRT(1.65)) * (SQRT(9.81)) * ((P391-N391)^(3/2)) * ((I391)^(3/2)) * J391</f>
        <v>8.6723748085479196E-3</v>
      </c>
      <c r="S391">
        <f>Q391 * 31500000</f>
        <v>62246.892549424767</v>
      </c>
      <c r="T391">
        <f>R391 * 31500000</f>
        <v>273179.80646925949</v>
      </c>
    </row>
    <row r="392" spans="1:20" ht="17" x14ac:dyDescent="0.2">
      <c r="A392" t="s">
        <v>15</v>
      </c>
      <c r="B392" s="18" t="s">
        <v>328</v>
      </c>
      <c r="C392" s="13" t="s">
        <v>331</v>
      </c>
      <c r="D392" s="3">
        <v>0.4</v>
      </c>
      <c r="E392">
        <f>D392*31500000</f>
        <v>12600000</v>
      </c>
      <c r="F392" s="6">
        <v>24.604904999999999</v>
      </c>
      <c r="G392">
        <f>F392*1000000</f>
        <v>24604905</v>
      </c>
      <c r="H392">
        <f>I392 * 1000</f>
        <v>60</v>
      </c>
      <c r="I392">
        <v>0.06</v>
      </c>
      <c r="J392" s="3">
        <v>2.7</v>
      </c>
      <c r="K392" s="3">
        <v>0.2</v>
      </c>
      <c r="L392">
        <v>3.3000000000000002E-2</v>
      </c>
      <c r="M392">
        <v>4.9500000000000002E-2</v>
      </c>
      <c r="N392">
        <f>0.15 * L392^(0.25)</f>
        <v>6.3932213930315396E-2</v>
      </c>
      <c r="O392">
        <f>1000*9.81*K392*L392</f>
        <v>64.746000000000009</v>
      </c>
      <c r="P392">
        <f>O392/(1650*9.81*I392)</f>
        <v>6.666666666666668E-2</v>
      </c>
      <c r="Q392">
        <f>3.97 * (SQRT(1.65)) * (SQRT(9.81)) * ((P392-M392)^(3/2)) * ((I392)^(3/2)) * J392</f>
        <v>1.4255635544189534E-3</v>
      </c>
      <c r="R392">
        <f>3.97 * (SQRT(1.65)) * (SQRT(9.81)) * ((P392-N392)^(3/2)) * ((I392)^(3/2)) * J392</f>
        <v>9.062817907303464E-5</v>
      </c>
      <c r="S392">
        <f>Q392 * 31500000</f>
        <v>44905.251964197028</v>
      </c>
      <c r="T392">
        <f>R392 * 31500000</f>
        <v>2854.7876408005914</v>
      </c>
    </row>
    <row r="393" spans="1:20" ht="17" x14ac:dyDescent="0.2">
      <c r="A393" t="s">
        <v>15</v>
      </c>
      <c r="B393" s="18" t="s">
        <v>328</v>
      </c>
      <c r="C393" s="13" t="s">
        <v>345</v>
      </c>
      <c r="D393" s="3">
        <v>1.7</v>
      </c>
      <c r="E393">
        <f>D393*31500000</f>
        <v>53550000</v>
      </c>
      <c r="F393" s="6">
        <v>39.626846999999998</v>
      </c>
      <c r="G393">
        <f>F393*1000000</f>
        <v>39626847</v>
      </c>
      <c r="H393">
        <f>I393 * 1000</f>
        <v>60</v>
      </c>
      <c r="I393">
        <v>0.06</v>
      </c>
      <c r="J393" s="3">
        <v>4.5999999999999996</v>
      </c>
      <c r="K393" s="3">
        <v>0.5</v>
      </c>
      <c r="L393">
        <v>0.03</v>
      </c>
      <c r="M393">
        <v>4.9500000000000002E-2</v>
      </c>
      <c r="N393">
        <f>0.15 * L393^(0.25)</f>
        <v>6.2426871754317256E-2</v>
      </c>
      <c r="O393">
        <f>1000*9.81*K393*L393</f>
        <v>147.15</v>
      </c>
      <c r="P393">
        <f>O393/(1650*9.81*I393)</f>
        <v>0.15151515151515152</v>
      </c>
      <c r="Q393">
        <f>3.97 * (SQRT(1.65)) * (SQRT(9.81)) * ((P393-M393)^(3/2)) * ((I393)^(3/2)) * J393</f>
        <v>3.5184283241972869E-2</v>
      </c>
      <c r="R393">
        <f>3.97 * (SQRT(1.65)) * (SQRT(9.81)) * ((P393-N393)^(3/2)) * ((I393)^(3/2)) * J393</f>
        <v>2.8713263033510399E-2</v>
      </c>
      <c r="S393">
        <f>Q393 * 31500000</f>
        <v>1108304.9221221453</v>
      </c>
      <c r="T393">
        <f>R393 * 31500000</f>
        <v>904467.7855555776</v>
      </c>
    </row>
    <row r="394" spans="1:20" ht="17" x14ac:dyDescent="0.2">
      <c r="A394" t="s">
        <v>15</v>
      </c>
      <c r="B394" s="18" t="s">
        <v>328</v>
      </c>
      <c r="C394" s="13" t="s">
        <v>355</v>
      </c>
      <c r="D394" s="3">
        <v>12.5</v>
      </c>
      <c r="E394">
        <f>D394*31500000</f>
        <v>393750000</v>
      </c>
      <c r="F394" s="6">
        <v>73.814714999999993</v>
      </c>
      <c r="G394">
        <f>F394*1000000</f>
        <v>73814714.999999985</v>
      </c>
      <c r="H394">
        <f>I394 * 1000</f>
        <v>60</v>
      </c>
      <c r="I394">
        <v>0.06</v>
      </c>
      <c r="J394" s="3">
        <v>14.9</v>
      </c>
      <c r="K394" s="3">
        <v>0.6</v>
      </c>
      <c r="L394">
        <v>1.4999999999999999E-2</v>
      </c>
      <c r="M394">
        <v>4.9500000000000002E-2</v>
      </c>
      <c r="N394">
        <f>0.15 * L394^(0.25)</f>
        <v>5.2494532673708745E-2</v>
      </c>
      <c r="O394">
        <f>1000*9.81*K394*L394</f>
        <v>88.289999999999992</v>
      </c>
      <c r="P394">
        <f>O394/(1650*9.81*I394)</f>
        <v>9.0909090909090912E-2</v>
      </c>
      <c r="Q394">
        <f>3.97 * (SQRT(1.65)) * (SQRT(9.81)) * ((P394-M394)^(3/2)) * ((I394)^(3/2)) * J394</f>
        <v>2.9472954305365871E-2</v>
      </c>
      <c r="R394">
        <f>3.97 * (SQRT(1.65)) * (SQRT(9.81)) * ((P394-N394)^(3/2)) * ((I394)^(3/2)) * J394</f>
        <v>2.6334428102627566E-2</v>
      </c>
      <c r="S394">
        <f>Q394 * 31500000</f>
        <v>928398.06061902491</v>
      </c>
      <c r="T394">
        <f>R394 * 31500000</f>
        <v>829534.48523276835</v>
      </c>
    </row>
    <row r="395" spans="1:20" ht="17" x14ac:dyDescent="0.2">
      <c r="A395" t="s">
        <v>15</v>
      </c>
      <c r="B395" s="18" t="s">
        <v>643</v>
      </c>
      <c r="C395" s="13" t="s">
        <v>645</v>
      </c>
      <c r="D395" s="3">
        <v>5</v>
      </c>
      <c r="E395">
        <f>D395*31500000</f>
        <v>157500000</v>
      </c>
      <c r="F395" s="6">
        <v>215</v>
      </c>
      <c r="G395">
        <f>F395*1000000</f>
        <v>215000000</v>
      </c>
      <c r="H395">
        <f>I395 * 1000</f>
        <v>60</v>
      </c>
      <c r="I395">
        <v>0.06</v>
      </c>
      <c r="J395" s="3">
        <v>7</v>
      </c>
      <c r="K395" s="3">
        <v>0.39</v>
      </c>
      <c r="L395">
        <v>6.6E-3</v>
      </c>
      <c r="M395">
        <v>4.9500000000000002E-2</v>
      </c>
      <c r="N395">
        <f>0.15 * L395^(0.25)</f>
        <v>4.275404824157697E-2</v>
      </c>
      <c r="O395">
        <f>1000*9.81*K395*L395</f>
        <v>25.25094</v>
      </c>
      <c r="P395">
        <f>O395/(1650*9.81*I395)</f>
        <v>2.6000000000000002E-2</v>
      </c>
      <c r="Q395" t="e">
        <f>3.97 * (SQRT(1.65)) * (SQRT(9.81)) * ((P395-M395)^(3/2)) * ((I395)^(3/2)) * J395</f>
        <v>#NUM!</v>
      </c>
      <c r="R395" t="e">
        <f>3.97 * (SQRT(1.65)) * (SQRT(9.81)) * ((P395-N395)^(3/2)) * ((I395)^(3/2)) * J395</f>
        <v>#NUM!</v>
      </c>
      <c r="S395" t="e">
        <f>Q395 * 31500000</f>
        <v>#NUM!</v>
      </c>
      <c r="T395" t="e">
        <f>R395 * 31500000</f>
        <v>#NUM!</v>
      </c>
    </row>
    <row r="396" spans="1:20" ht="17" x14ac:dyDescent="0.2">
      <c r="A396" t="s">
        <v>15</v>
      </c>
      <c r="B396" s="18" t="s">
        <v>643</v>
      </c>
      <c r="C396" s="13" t="s">
        <v>654</v>
      </c>
      <c r="D396" s="3">
        <v>10.9</v>
      </c>
      <c r="E396">
        <f>D396*31500000</f>
        <v>343350000</v>
      </c>
      <c r="F396" s="6">
        <v>114</v>
      </c>
      <c r="G396">
        <f>F396*1000000</f>
        <v>114000000</v>
      </c>
      <c r="H396">
        <f>I396 * 1000</f>
        <v>60</v>
      </c>
      <c r="I396">
        <v>0.06</v>
      </c>
      <c r="J396" s="3">
        <v>13</v>
      </c>
      <c r="K396" s="3">
        <v>0.66</v>
      </c>
      <c r="L396">
        <v>4.1999999999999997E-3</v>
      </c>
      <c r="M396">
        <v>4.9500000000000002E-2</v>
      </c>
      <c r="N396">
        <f>0.15 * L396^(0.25)</f>
        <v>3.8185948425327458E-2</v>
      </c>
      <c r="O396">
        <f>1000*9.81*K396*L396</f>
        <v>27.19332</v>
      </c>
      <c r="P396">
        <f>O396/(1650*9.81*I396)</f>
        <v>2.8000000000000001E-2</v>
      </c>
      <c r="Q396" t="e">
        <f>3.97 * (SQRT(1.65)) * (SQRT(9.81)) * ((P396-M396)^(3/2)) * ((I396)^(3/2)) * J396</f>
        <v>#NUM!</v>
      </c>
      <c r="R396" t="e">
        <f>3.97 * (SQRT(1.65)) * (SQRT(9.81)) * ((P396-N396)^(3/2)) * ((I396)^(3/2)) * J396</f>
        <v>#NUM!</v>
      </c>
      <c r="S396" t="e">
        <f>Q396 * 31500000</f>
        <v>#NUM!</v>
      </c>
      <c r="T396" t="e">
        <f>R396 * 31500000</f>
        <v>#NUM!</v>
      </c>
    </row>
    <row r="397" spans="1:20" ht="17" x14ac:dyDescent="0.2">
      <c r="A397" t="s">
        <v>15</v>
      </c>
      <c r="B397" s="18" t="s">
        <v>555</v>
      </c>
      <c r="C397" s="13" t="s">
        <v>581</v>
      </c>
      <c r="D397" s="3"/>
      <c r="E397">
        <f>D397*31500000</f>
        <v>0</v>
      </c>
      <c r="F397" s="6">
        <v>81.32568599999999</v>
      </c>
      <c r="G397">
        <f>F397*1000000</f>
        <v>81325685.999999985</v>
      </c>
      <c r="H397">
        <f>I397 * 1000</f>
        <v>60.68</v>
      </c>
      <c r="I397">
        <v>6.0679999999999998E-2</v>
      </c>
      <c r="J397" s="3">
        <v>21</v>
      </c>
      <c r="K397" s="3">
        <v>1</v>
      </c>
      <c r="L397">
        <v>7.5100000000000002E-3</v>
      </c>
      <c r="M397">
        <v>4.9500000000000002E-2</v>
      </c>
      <c r="N397">
        <f>0.15 * L397^(0.25)</f>
        <v>4.4157171149162136E-2</v>
      </c>
      <c r="O397">
        <f>1000*9.81*K397*L397</f>
        <v>73.673100000000005</v>
      </c>
      <c r="P397">
        <f>O397/(1650*9.81*I397)</f>
        <v>7.5008489642635984E-2</v>
      </c>
      <c r="Q397">
        <f>3.97 * (SQRT(1.65)) * (SQRT(9.81)) * ((P397-M397)^(3/2)) * ((I397)^(3/2)) * J397</f>
        <v>2.0425925928220501E-2</v>
      </c>
      <c r="R397">
        <f>3.97 * (SQRT(1.65)) * (SQRT(9.81)) * ((P397-N397)^(3/2)) * ((I397)^(3/2)) * J397</f>
        <v>2.7168472977928303E-2</v>
      </c>
      <c r="S397">
        <f>Q397 * 31500000</f>
        <v>643416.66673894576</v>
      </c>
      <c r="T397">
        <f>R397 * 31500000</f>
        <v>855806.89880474156</v>
      </c>
    </row>
    <row r="398" spans="1:20" ht="17" x14ac:dyDescent="0.2">
      <c r="A398" t="s">
        <v>15</v>
      </c>
      <c r="B398" s="18" t="s">
        <v>16</v>
      </c>
      <c r="C398" s="13" t="s">
        <v>21</v>
      </c>
      <c r="D398" s="3">
        <v>4.4000000000000004</v>
      </c>
      <c r="E398">
        <f>D398*31500000</f>
        <v>138600000</v>
      </c>
      <c r="F398" s="2">
        <v>8.0299999999999994</v>
      </c>
      <c r="G398">
        <f>F398*1000000</f>
        <v>8029999.9999999991</v>
      </c>
      <c r="H398">
        <f>I398 * 1000</f>
        <v>60.699999999999996</v>
      </c>
      <c r="I398">
        <v>6.0699999999999997E-2</v>
      </c>
      <c r="J398" s="3">
        <v>8</v>
      </c>
      <c r="K398" s="3">
        <v>0.5</v>
      </c>
      <c r="L398">
        <v>1.84E-2</v>
      </c>
      <c r="M398">
        <v>4.9500000000000002E-2</v>
      </c>
      <c r="N398">
        <f>0.15 * L398^(0.25)</f>
        <v>5.5245348151734645E-2</v>
      </c>
      <c r="O398">
        <f>1000*9.81*K398*L398</f>
        <v>90.251999999999995</v>
      </c>
      <c r="P398">
        <f>O398/(1650*9.81*I398)</f>
        <v>9.1857620687933697E-2</v>
      </c>
      <c r="Q398">
        <f>3.97 * (SQRT(1.65)) * (SQRT(9.81)) * ((P398-M398)^(3/2)) * ((I398)^(3/2)) * J398</f>
        <v>1.6658555557194532E-2</v>
      </c>
      <c r="R398">
        <f>3.97 * (SQRT(1.65)) * (SQRT(9.81)) * ((P398-N398)^(3/2)) * ((I398)^(3/2)) * J398</f>
        <v>1.3386900515570182E-2</v>
      </c>
      <c r="S398">
        <f>Q398 * 31500000</f>
        <v>524744.50005162775</v>
      </c>
      <c r="T398">
        <f>R398 * 31500000</f>
        <v>421687.36624046072</v>
      </c>
    </row>
    <row r="399" spans="1:20" ht="34" x14ac:dyDescent="0.2">
      <c r="A399" t="s">
        <v>15</v>
      </c>
      <c r="B399" s="19" t="s">
        <v>45</v>
      </c>
      <c r="C399" s="13" t="s">
        <v>52</v>
      </c>
      <c r="D399" s="3">
        <v>3.2</v>
      </c>
      <c r="E399">
        <f>D399*31500000</f>
        <v>100800000</v>
      </c>
      <c r="F399" s="6">
        <v>31.1</v>
      </c>
      <c r="G399">
        <f>F399*1000000</f>
        <v>31100000</v>
      </c>
      <c r="H399">
        <f>I399 * 1000</f>
        <v>61</v>
      </c>
      <c r="I399">
        <v>6.0999999999999999E-2</v>
      </c>
      <c r="J399" s="7">
        <v>6</v>
      </c>
      <c r="K399" s="7">
        <v>0.39</v>
      </c>
      <c r="L399">
        <v>0.01</v>
      </c>
      <c r="M399">
        <v>4.9500000000000002E-2</v>
      </c>
      <c r="N399">
        <f>0.15 * L399^(0.25)</f>
        <v>4.7434164902525701E-2</v>
      </c>
      <c r="O399">
        <f>1000*9.81*K399*L399</f>
        <v>38.259</v>
      </c>
      <c r="P399">
        <f>O399/(1650*9.81*I399)</f>
        <v>3.8748137108792852E-2</v>
      </c>
      <c r="Q399" t="e">
        <f>3.97 * (SQRT(1.65)) * (SQRT(9.81)) * ((P399-M399)^(3/2)) * ((I399)^(3/2)) * J399</f>
        <v>#NUM!</v>
      </c>
      <c r="R399" t="e">
        <f>3.97 * (SQRT(1.65)) * (SQRT(9.81)) * ((P399-N399)^(3/2)) * ((I399)^(3/2)) * J399</f>
        <v>#NUM!</v>
      </c>
      <c r="S399" t="e">
        <f>Q399 * 31500000</f>
        <v>#NUM!</v>
      </c>
      <c r="T399" t="e">
        <f>R399 * 31500000</f>
        <v>#NUM!</v>
      </c>
    </row>
    <row r="400" spans="1:20" ht="17" x14ac:dyDescent="0.2">
      <c r="A400" t="s">
        <v>15</v>
      </c>
      <c r="B400" s="19" t="s">
        <v>45</v>
      </c>
      <c r="C400" s="13" t="s">
        <v>59</v>
      </c>
      <c r="D400" s="3">
        <v>12.2</v>
      </c>
      <c r="E400">
        <f>D400*31500000</f>
        <v>384300000</v>
      </c>
      <c r="F400" s="6">
        <v>70.5</v>
      </c>
      <c r="G400">
        <f>F400*1000000</f>
        <v>70500000</v>
      </c>
      <c r="H400">
        <f>I400 * 1000</f>
        <v>61</v>
      </c>
      <c r="I400">
        <v>6.0999999999999999E-2</v>
      </c>
      <c r="J400" s="7">
        <v>12</v>
      </c>
      <c r="K400" s="7">
        <v>0.73</v>
      </c>
      <c r="L400">
        <v>4.5999999999999999E-3</v>
      </c>
      <c r="M400">
        <v>4.9500000000000002E-2</v>
      </c>
      <c r="N400">
        <f>0.15 * L400^(0.25)</f>
        <v>3.9064360307103266E-2</v>
      </c>
      <c r="O400">
        <f>1000*9.81*K400*L400</f>
        <v>32.941980000000001</v>
      </c>
      <c r="P400">
        <f>O400/(1650*9.81*I400)</f>
        <v>3.3363139592647792E-2</v>
      </c>
      <c r="Q400" t="e">
        <f>3.97 * (SQRT(1.65)) * (SQRT(9.81)) * ((P400-M400)^(3/2)) * ((I400)^(3/2)) * J400</f>
        <v>#NUM!</v>
      </c>
      <c r="R400" t="e">
        <f>3.97 * (SQRT(1.65)) * (SQRT(9.81)) * ((P400-N400)^(3/2)) * ((I400)^(3/2)) * J400</f>
        <v>#NUM!</v>
      </c>
      <c r="S400" t="e">
        <f>Q400 * 31500000</f>
        <v>#NUM!</v>
      </c>
      <c r="T400" t="e">
        <f>R400 * 31500000</f>
        <v>#NUM!</v>
      </c>
    </row>
    <row r="401" spans="1:20" ht="17" x14ac:dyDescent="0.2">
      <c r="A401" t="s">
        <v>15</v>
      </c>
      <c r="B401" s="18" t="s">
        <v>456</v>
      </c>
      <c r="C401" s="13" t="s">
        <v>500</v>
      </c>
      <c r="D401" s="3">
        <v>29.166351989760006</v>
      </c>
      <c r="E401">
        <f>D401*31500000</f>
        <v>918740087.67744017</v>
      </c>
      <c r="F401" s="6">
        <v>83.397677999999999</v>
      </c>
      <c r="G401">
        <f>F401*1000000</f>
        <v>83397678</v>
      </c>
      <c r="H401">
        <f>I401 * 1000</f>
        <v>61.213999999999999</v>
      </c>
      <c r="I401">
        <v>6.1213999999999998E-2</v>
      </c>
      <c r="J401" s="3">
        <v>20.231100000000001</v>
      </c>
      <c r="K401" s="3">
        <v>1.22</v>
      </c>
      <c r="L401">
        <v>1E-3</v>
      </c>
      <c r="M401">
        <v>4.9500000000000002E-2</v>
      </c>
      <c r="N401">
        <f>0.15 * L401^(0.25)</f>
        <v>2.6674191150583844E-2</v>
      </c>
      <c r="O401">
        <f>1000*9.81*K401*L401</f>
        <v>11.9682</v>
      </c>
      <c r="P401">
        <f>O401/(1650*9.81*I401)</f>
        <v>1.2078837184205236E-2</v>
      </c>
      <c r="Q401" t="e">
        <f>3.97 * (SQRT(1.65)) * (SQRT(9.81)) * ((P401-M401)^(3/2)) * ((I401)^(3/2)) * J401</f>
        <v>#NUM!</v>
      </c>
      <c r="R401" t="e">
        <f>3.97 * (SQRT(1.65)) * (SQRT(9.81)) * ((P401-N401)^(3/2)) * ((I401)^(3/2)) * J401</f>
        <v>#NUM!</v>
      </c>
      <c r="S401" t="e">
        <f>Q401 * 31500000</f>
        <v>#NUM!</v>
      </c>
      <c r="T401" t="e">
        <f>R401 * 31500000</f>
        <v>#NUM!</v>
      </c>
    </row>
    <row r="402" spans="1:20" ht="17" x14ac:dyDescent="0.2">
      <c r="A402" t="s">
        <v>15</v>
      </c>
      <c r="B402" s="18" t="s">
        <v>102</v>
      </c>
      <c r="C402" s="14" t="s">
        <v>110</v>
      </c>
      <c r="D402" s="3">
        <v>8.6</v>
      </c>
      <c r="E402">
        <f>D402*31500000</f>
        <v>270900000</v>
      </c>
      <c r="F402" s="6">
        <v>27.712892999999998</v>
      </c>
      <c r="G402">
        <f>F402*1000000</f>
        <v>27712892.999999996</v>
      </c>
      <c r="H402">
        <f>I402 * 1000</f>
        <v>61.400000000000006</v>
      </c>
      <c r="I402">
        <v>6.1400000000000003E-2</v>
      </c>
      <c r="J402" s="3">
        <v>11.1</v>
      </c>
      <c r="K402" s="3">
        <v>0.56999999999999995</v>
      </c>
      <c r="L402">
        <v>8.0000000000000002E-3</v>
      </c>
      <c r="M402">
        <v>4.9500000000000002E-2</v>
      </c>
      <c r="N402">
        <f>0.15 * L402^(0.25)</f>
        <v>4.4860463436636612E-2</v>
      </c>
      <c r="O402">
        <f>1000*9.81*K402*L402</f>
        <v>44.733600000000003</v>
      </c>
      <c r="P402">
        <f>O402/(1650*9.81*I402)</f>
        <v>4.5010364228605271E-2</v>
      </c>
      <c r="Q402" t="e">
        <f>3.97 * (SQRT(1.65)) * (SQRT(9.81)) * ((P402-M402)^(3/2)) * ((I402)^(3/2)) * J402</f>
        <v>#NUM!</v>
      </c>
      <c r="R402">
        <f>3.97 * (SQRT(1.65)) * (SQRT(9.81)) * ((P402-N402)^(3/2)) * ((I402)^(3/2)) * J402</f>
        <v>4.9504925250869515E-6</v>
      </c>
      <c r="S402" t="e">
        <f>Q402 * 31500000</f>
        <v>#NUM!</v>
      </c>
      <c r="T402">
        <f>R402 * 31500000</f>
        <v>155.94051454023898</v>
      </c>
    </row>
    <row r="403" spans="1:20" ht="34" x14ac:dyDescent="0.2">
      <c r="A403" t="s">
        <v>15</v>
      </c>
      <c r="B403" s="18" t="s">
        <v>456</v>
      </c>
      <c r="C403" s="13" t="s">
        <v>508</v>
      </c>
      <c r="D403" s="3">
        <v>114.68322869760001</v>
      </c>
      <c r="E403">
        <f>D403*31500000</f>
        <v>3612521703.9744005</v>
      </c>
      <c r="F403" s="6">
        <v>422.16836999999998</v>
      </c>
      <c r="G403">
        <f>F403*1000000</f>
        <v>422168370</v>
      </c>
      <c r="H403">
        <f>I403 * 1000</f>
        <v>61.468000000000004</v>
      </c>
      <c r="I403">
        <v>6.1468000000000002E-2</v>
      </c>
      <c r="J403" s="3">
        <v>45.587920000000004</v>
      </c>
      <c r="K403" s="3">
        <v>1.52</v>
      </c>
      <c r="L403">
        <v>1E-3</v>
      </c>
      <c r="M403">
        <v>4.9500000000000002E-2</v>
      </c>
      <c r="N403">
        <f>0.15 * L403^(0.25)</f>
        <v>2.6674191150583844E-2</v>
      </c>
      <c r="O403">
        <f>1000*9.81*K403*L403</f>
        <v>14.911200000000001</v>
      </c>
      <c r="P403">
        <f>O403/(1650*9.81*I403)</f>
        <v>1.4986856920871369E-2</v>
      </c>
      <c r="Q403" t="e">
        <f>3.97 * (SQRT(1.65)) * (SQRT(9.81)) * ((P403-M403)^(3/2)) * ((I403)^(3/2)) * J403</f>
        <v>#NUM!</v>
      </c>
      <c r="R403" t="e">
        <f>3.97 * (SQRT(1.65)) * (SQRT(9.81)) * ((P403-N403)^(3/2)) * ((I403)^(3/2)) * J403</f>
        <v>#NUM!</v>
      </c>
      <c r="S403" t="e">
        <f>Q403 * 31500000</f>
        <v>#NUM!</v>
      </c>
      <c r="T403" t="e">
        <f>R403 * 31500000</f>
        <v>#NUM!</v>
      </c>
    </row>
    <row r="404" spans="1:20" ht="17" x14ac:dyDescent="0.2">
      <c r="A404" t="s">
        <v>15</v>
      </c>
      <c r="B404" s="18" t="s">
        <v>267</v>
      </c>
      <c r="C404" s="13" t="s">
        <v>274</v>
      </c>
      <c r="D404" s="3">
        <v>3.1</v>
      </c>
      <c r="E404">
        <f>D404*31500000</f>
        <v>97650000</v>
      </c>
      <c r="F404" s="6">
        <v>8.8836656999999999</v>
      </c>
      <c r="G404">
        <f>F404*1000000</f>
        <v>8883665.6999999993</v>
      </c>
      <c r="H404">
        <f>I404 * 1000</f>
        <v>61.6</v>
      </c>
      <c r="I404">
        <v>6.1600000000000002E-2</v>
      </c>
      <c r="J404" s="3">
        <v>8</v>
      </c>
      <c r="K404" s="3">
        <v>0.5</v>
      </c>
      <c r="L404">
        <v>2.2800000000000001E-2</v>
      </c>
      <c r="M404">
        <v>4.9500000000000002E-2</v>
      </c>
      <c r="N404">
        <f>0.15 * L404^(0.25)</f>
        <v>5.828743857703679E-2</v>
      </c>
      <c r="O404">
        <f>1000*9.81*K404*L404</f>
        <v>111.834</v>
      </c>
      <c r="P404">
        <f>O404/(1650*9.81*I404)</f>
        <v>0.11216056670602126</v>
      </c>
      <c r="Q404">
        <f>3.97 * (SQRT(1.65)) * (SQRT(9.81)) * ((P404-M404)^(3/2)) * ((I404)^(3/2)) * J404</f>
        <v>3.0642169834212599E-2</v>
      </c>
      <c r="R404">
        <f>3.97 * (SQRT(1.65)) * (SQRT(9.81)) * ((P404-N404)^(3/2)) * ((I404)^(3/2)) * J404</f>
        <v>2.4427910942511209E-2</v>
      </c>
      <c r="S404">
        <f>Q404 * 31500000</f>
        <v>965228.34977769689</v>
      </c>
      <c r="T404">
        <f>R404 * 31500000</f>
        <v>769479.19468910305</v>
      </c>
    </row>
    <row r="405" spans="1:20" ht="17" x14ac:dyDescent="0.2">
      <c r="A405" t="s">
        <v>15</v>
      </c>
      <c r="B405" s="18" t="s">
        <v>308</v>
      </c>
      <c r="C405" s="13" t="s">
        <v>309</v>
      </c>
      <c r="D405" s="3">
        <v>2.5</v>
      </c>
      <c r="E405">
        <f>D405*31500000</f>
        <v>78750000</v>
      </c>
      <c r="F405" s="6">
        <v>75.368708999999996</v>
      </c>
      <c r="G405">
        <f>F405*1000000</f>
        <v>75368709</v>
      </c>
      <c r="H405">
        <f>I405 * 1000</f>
        <v>62</v>
      </c>
      <c r="I405">
        <v>6.2E-2</v>
      </c>
      <c r="J405" s="3">
        <v>6.4</v>
      </c>
      <c r="K405" s="3">
        <v>0.33</v>
      </c>
      <c r="L405">
        <v>1.5299999999999999E-2</v>
      </c>
      <c r="M405">
        <v>4.9500000000000002E-2</v>
      </c>
      <c r="N405">
        <f>0.15 * L405^(0.25)</f>
        <v>5.2755059447335668E-2</v>
      </c>
      <c r="O405">
        <f>1000*9.81*K405*L405</f>
        <v>49.53069</v>
      </c>
      <c r="P405">
        <f>O405/(1650*9.81*I405)</f>
        <v>4.9354838709677419E-2</v>
      </c>
      <c r="Q405" t="e">
        <f>3.97 * (SQRT(1.65)) * (SQRT(9.81)) * ((P405-M405)^(3/2)) * ((I405)^(3/2)) * J405</f>
        <v>#NUM!</v>
      </c>
      <c r="R405" t="e">
        <f>3.97 * (SQRT(1.65)) * (SQRT(9.81)) * ((P405-N405)^(3/2)) * ((I405)^(3/2)) * J405</f>
        <v>#NUM!</v>
      </c>
      <c r="S405" t="e">
        <f>Q405 * 31500000</f>
        <v>#NUM!</v>
      </c>
      <c r="T405" t="e">
        <f>R405 * 31500000</f>
        <v>#NUM!</v>
      </c>
    </row>
    <row r="406" spans="1:20" ht="17" x14ac:dyDescent="0.2">
      <c r="A406" t="s">
        <v>15</v>
      </c>
      <c r="B406" s="18" t="s">
        <v>609</v>
      </c>
      <c r="C406" s="13" t="s">
        <v>617</v>
      </c>
      <c r="D406" s="3">
        <v>11.6</v>
      </c>
      <c r="E406">
        <f>D406*31500000</f>
        <v>365400000</v>
      </c>
      <c r="F406" s="6">
        <v>84.433673999999996</v>
      </c>
      <c r="G406">
        <f>F406*1000000</f>
        <v>84433674</v>
      </c>
      <c r="H406">
        <f>I406 * 1000</f>
        <v>62</v>
      </c>
      <c r="I406">
        <v>6.2E-2</v>
      </c>
      <c r="J406" s="3">
        <v>14.4</v>
      </c>
      <c r="K406" s="3">
        <v>0.66</v>
      </c>
      <c r="L406">
        <v>1.17E-2</v>
      </c>
      <c r="M406">
        <v>4.9500000000000002E-2</v>
      </c>
      <c r="N406">
        <f>0.15 * L406^(0.25)</f>
        <v>4.9333022519790874E-2</v>
      </c>
      <c r="O406">
        <f>1000*9.81*K406*L406</f>
        <v>75.75282</v>
      </c>
      <c r="P406">
        <f>O406/(1650*9.81*I406)</f>
        <v>7.5483870967741937E-2</v>
      </c>
      <c r="Q406">
        <f>3.97 * (SQRT(1.65)) * (SQRT(9.81)) * ((P406-M406)^(3/2)) * ((I406)^(3/2)) * J406</f>
        <v>1.4872116721981504E-2</v>
      </c>
      <c r="R406">
        <f>3.97 * (SQRT(1.65)) * (SQRT(9.81)) * ((P406-N406)^(3/2)) * ((I406)^(3/2)) * J406</f>
        <v>1.5015703518981641E-2</v>
      </c>
      <c r="S406">
        <f>Q406 * 31500000</f>
        <v>468471.67674241739</v>
      </c>
      <c r="T406">
        <f>R406 * 31500000</f>
        <v>472994.66084792168</v>
      </c>
    </row>
    <row r="407" spans="1:20" ht="17" x14ac:dyDescent="0.2">
      <c r="A407" t="s">
        <v>15</v>
      </c>
      <c r="B407" s="18" t="s">
        <v>16</v>
      </c>
      <c r="C407" s="13" t="s">
        <v>33</v>
      </c>
      <c r="D407" s="3">
        <v>7.6</v>
      </c>
      <c r="E407">
        <f>D407*31500000</f>
        <v>239400000</v>
      </c>
      <c r="F407" s="2">
        <v>55.68</v>
      </c>
      <c r="G407">
        <f>F407*1000000</f>
        <v>55680000</v>
      </c>
      <c r="H407">
        <f>I407 * 1000</f>
        <v>62.300000000000004</v>
      </c>
      <c r="I407">
        <v>6.2300000000000001E-2</v>
      </c>
      <c r="J407" s="3">
        <v>17.3</v>
      </c>
      <c r="K407" s="3">
        <v>0.9</v>
      </c>
      <c r="L407">
        <v>3.2000000000000002E-3</v>
      </c>
      <c r="M407">
        <v>4.9500000000000002E-2</v>
      </c>
      <c r="N407">
        <f>0.15 * L407^(0.25)</f>
        <v>3.567621345008163E-2</v>
      </c>
      <c r="O407">
        <f>1000*9.81*K407*L407</f>
        <v>28.252800000000001</v>
      </c>
      <c r="P407">
        <f>O407/(1650*9.81*I407)</f>
        <v>2.8016926893331389E-2</v>
      </c>
      <c r="Q407" t="e">
        <f>3.97 * (SQRT(1.65)) * (SQRT(9.81)) * ((P407-M407)^(3/2)) * ((I407)^(3/2)) * J407</f>
        <v>#NUM!</v>
      </c>
      <c r="R407" t="e">
        <f>3.97 * (SQRT(1.65)) * (SQRT(9.81)) * ((P407-N407)^(3/2)) * ((I407)^(3/2)) * J407</f>
        <v>#NUM!</v>
      </c>
      <c r="S407" t="e">
        <f>Q407 * 31500000</f>
        <v>#NUM!</v>
      </c>
      <c r="T407" t="e">
        <f>R407 * 31500000</f>
        <v>#NUM!</v>
      </c>
    </row>
    <row r="408" spans="1:20" ht="34" x14ac:dyDescent="0.2">
      <c r="A408" t="s">
        <v>15</v>
      </c>
      <c r="B408" s="18" t="s">
        <v>267</v>
      </c>
      <c r="C408" s="13" t="s">
        <v>287</v>
      </c>
      <c r="D408" s="3">
        <v>32.6</v>
      </c>
      <c r="E408">
        <f>D408*31500000</f>
        <v>1026900000</v>
      </c>
      <c r="F408" s="6">
        <v>198.39323399999998</v>
      </c>
      <c r="G408">
        <f>F408*1000000</f>
        <v>198393233.99999997</v>
      </c>
      <c r="H408">
        <f>I408 * 1000</f>
        <v>62.7</v>
      </c>
      <c r="I408">
        <v>6.2700000000000006E-2</v>
      </c>
      <c r="J408" s="3">
        <v>22.2</v>
      </c>
      <c r="K408" s="3">
        <v>1</v>
      </c>
      <c r="L408">
        <v>2.2000000000000001E-3</v>
      </c>
      <c r="M408">
        <v>4.9500000000000002E-2</v>
      </c>
      <c r="N408">
        <f>0.15 * L408^(0.25)</f>
        <v>3.24860515600199E-2</v>
      </c>
      <c r="O408">
        <f>1000*9.81*K408*L408</f>
        <v>21.582000000000001</v>
      </c>
      <c r="P408">
        <f>O408/(1650*9.81*I408)</f>
        <v>2.1265284423179157E-2</v>
      </c>
      <c r="Q408" t="e">
        <f>3.97 * (SQRT(1.65)) * (SQRT(9.81)) * ((P408-M408)^(3/2)) * ((I408)^(3/2)) * J408</f>
        <v>#NUM!</v>
      </c>
      <c r="R408" t="e">
        <f>3.97 * (SQRT(1.65)) * (SQRT(9.81)) * ((P408-N408)^(3/2)) * ((I408)^(3/2)) * J408</f>
        <v>#NUM!</v>
      </c>
      <c r="S408" t="e">
        <f>Q408 * 31500000</f>
        <v>#NUM!</v>
      </c>
      <c r="T408" t="e">
        <f>R408 * 31500000</f>
        <v>#NUM!</v>
      </c>
    </row>
    <row r="409" spans="1:20" ht="17" x14ac:dyDescent="0.2">
      <c r="A409" t="s">
        <v>15</v>
      </c>
      <c r="B409" s="18" t="s">
        <v>456</v>
      </c>
      <c r="C409" s="13" t="s">
        <v>464</v>
      </c>
      <c r="D409" s="3">
        <v>7.3906969605120008</v>
      </c>
      <c r="E409">
        <f>D409*31500000</f>
        <v>232806954.25612801</v>
      </c>
      <c r="F409" s="6">
        <v>13.7787468</v>
      </c>
      <c r="G409">
        <f>F409*1000000</f>
        <v>13778746.800000001</v>
      </c>
      <c r="H409">
        <f>I409 * 1000</f>
        <v>63.245999999999995</v>
      </c>
      <c r="I409">
        <v>6.3245999999999997E-2</v>
      </c>
      <c r="J409" s="3">
        <v>11.63828</v>
      </c>
      <c r="K409" s="3">
        <v>0.47</v>
      </c>
      <c r="L409">
        <v>8.9999999999999993E-3</v>
      </c>
      <c r="M409">
        <v>4.9500000000000002E-2</v>
      </c>
      <c r="N409">
        <f>0.15 * L409^(0.25)</f>
        <v>4.6201054323615341E-2</v>
      </c>
      <c r="O409">
        <f>1000*9.81*K409*L409</f>
        <v>41.496299999999998</v>
      </c>
      <c r="P409">
        <f>O409/(1650*9.81*I409)</f>
        <v>4.05343636536123E-2</v>
      </c>
      <c r="Q409" t="e">
        <f>3.97 * (SQRT(1.65)) * (SQRT(9.81)) * ((P409-M409)^(3/2)) * ((I409)^(3/2)) * J409</f>
        <v>#NUM!</v>
      </c>
      <c r="R409" t="e">
        <f>3.97 * (SQRT(1.65)) * (SQRT(9.81)) * ((P409-N409)^(3/2)) * ((I409)^(3/2)) * J409</f>
        <v>#NUM!</v>
      </c>
      <c r="S409" t="e">
        <f>Q409 * 31500000</f>
        <v>#NUM!</v>
      </c>
      <c r="T409" t="e">
        <f>R409 * 31500000</f>
        <v>#NUM!</v>
      </c>
    </row>
    <row r="410" spans="1:20" ht="17" x14ac:dyDescent="0.2">
      <c r="A410" t="s">
        <v>15</v>
      </c>
      <c r="B410" s="18" t="s">
        <v>267</v>
      </c>
      <c r="C410" s="13" t="s">
        <v>282</v>
      </c>
      <c r="D410" s="3">
        <v>14.7</v>
      </c>
      <c r="E410">
        <f>D410*31500000</f>
        <v>463050000</v>
      </c>
      <c r="F410" s="6">
        <v>66.821742</v>
      </c>
      <c r="G410">
        <f>F410*1000000</f>
        <v>66821742</v>
      </c>
      <c r="H410">
        <f>I410 * 1000</f>
        <v>63.6</v>
      </c>
      <c r="I410">
        <v>6.3600000000000004E-2</v>
      </c>
      <c r="J410" s="3">
        <v>20.6</v>
      </c>
      <c r="K410" s="3">
        <v>0.8</v>
      </c>
      <c r="L410">
        <v>3.5999999999999999E-3</v>
      </c>
      <c r="M410">
        <v>4.9500000000000002E-2</v>
      </c>
      <c r="N410">
        <f>0.15 * L410^(0.25)</f>
        <v>3.6742346141747671E-2</v>
      </c>
      <c r="O410">
        <f>1000*9.81*K410*L410</f>
        <v>28.252800000000001</v>
      </c>
      <c r="P410">
        <f>O410/(1650*9.81*I410)</f>
        <v>2.7444253859348195E-2</v>
      </c>
      <c r="Q410" t="e">
        <f>3.97 * (SQRT(1.65)) * (SQRT(9.81)) * ((P410-M410)^(3/2)) * ((I410)^(3/2)) * J410</f>
        <v>#NUM!</v>
      </c>
      <c r="R410" t="e">
        <f>3.97 * (SQRT(1.65)) * (SQRT(9.81)) * ((P410-N410)^(3/2)) * ((I410)^(3/2)) * J410</f>
        <v>#NUM!</v>
      </c>
      <c r="S410" t="e">
        <f>Q410 * 31500000</f>
        <v>#NUM!</v>
      </c>
      <c r="T410" t="e">
        <f>R410 * 31500000</f>
        <v>#NUM!</v>
      </c>
    </row>
    <row r="411" spans="1:20" ht="17" x14ac:dyDescent="0.2">
      <c r="A411" t="s">
        <v>15</v>
      </c>
      <c r="B411" s="19" t="s">
        <v>45</v>
      </c>
      <c r="C411" s="13" t="s">
        <v>66</v>
      </c>
      <c r="D411" s="3">
        <v>101</v>
      </c>
      <c r="E411">
        <f>D411*31500000</f>
        <v>3181500000</v>
      </c>
      <c r="F411" s="6">
        <v>1075</v>
      </c>
      <c r="G411">
        <f>F411*1000000</f>
        <v>1075000000</v>
      </c>
      <c r="H411">
        <f>I411 * 1000</f>
        <v>64</v>
      </c>
      <c r="I411">
        <v>6.4000000000000001E-2</v>
      </c>
      <c r="J411" s="7">
        <v>36.6</v>
      </c>
      <c r="K411" s="7">
        <v>1.45</v>
      </c>
      <c r="L411">
        <v>3.7000000000000002E-3</v>
      </c>
      <c r="M411">
        <v>4.9500000000000002E-2</v>
      </c>
      <c r="N411">
        <f>0.15 * L411^(0.25)</f>
        <v>3.6994885718394911E-2</v>
      </c>
      <c r="O411">
        <f>1000*9.81*K411*L411</f>
        <v>52.630650000000003</v>
      </c>
      <c r="P411">
        <f>O411/(1650*9.81*I411)</f>
        <v>5.0804924242424249E-2</v>
      </c>
      <c r="Q411">
        <f>3.97 * (SQRT(1.65)) * (SQRT(9.81)) * ((P411-M411)^(3/2)) * ((I411)^(3/2)) * J411</f>
        <v>4.4616549261519424E-4</v>
      </c>
      <c r="R411">
        <f>3.97 * (SQRT(1.65)) * (SQRT(9.81)) * ((P411-N411)^(3/2)) * ((I411)^(3/2)) * J411</f>
        <v>1.5360677248010154E-2</v>
      </c>
      <c r="S411">
        <f>Q411 * 31500000</f>
        <v>14054.213017378619</v>
      </c>
      <c r="T411">
        <f>R411 * 31500000</f>
        <v>483861.33331231982</v>
      </c>
    </row>
    <row r="412" spans="1:20" ht="34" x14ac:dyDescent="0.2">
      <c r="A412" t="s">
        <v>15</v>
      </c>
      <c r="B412" s="18" t="s">
        <v>440</v>
      </c>
      <c r="C412" s="13" t="s">
        <v>441</v>
      </c>
      <c r="D412" s="3">
        <v>120</v>
      </c>
      <c r="E412">
        <f>D412*31500000</f>
        <v>3780000000</v>
      </c>
      <c r="F412" s="5">
        <v>468.78818999999999</v>
      </c>
      <c r="G412">
        <f>F412*1000000</f>
        <v>468788190</v>
      </c>
      <c r="H412">
        <f>I412 * 1000</f>
        <v>64</v>
      </c>
      <c r="I412">
        <v>6.4000000000000001E-2</v>
      </c>
      <c r="J412" s="3">
        <v>34</v>
      </c>
      <c r="K412" s="3">
        <v>2.4</v>
      </c>
      <c r="L412">
        <v>1.0999999999999999E-2</v>
      </c>
      <c r="M412">
        <v>4.9500000000000002E-2</v>
      </c>
      <c r="N412">
        <f>0.15 * L412^(0.25)</f>
        <v>4.8577977606965493E-2</v>
      </c>
      <c r="O412">
        <f>1000*9.81*K412*L412</f>
        <v>258.98399999999998</v>
      </c>
      <c r="P412">
        <f>O412/(1650*9.81*I412)</f>
        <v>0.25</v>
      </c>
      <c r="Q412">
        <f>3.97 * (SQRT(1.65)) * (SQRT(9.81)) * ((P412-M412)^(3/2)) * ((I412)^(3/2)) * J412</f>
        <v>0.78938237607330541</v>
      </c>
      <c r="R412">
        <f>3.97 * (SQRT(1.65)) * (SQRT(9.81)) * ((P412-N412)^(3/2)) * ((I412)^(3/2)) * J412</f>
        <v>0.79483373022085713</v>
      </c>
      <c r="S412">
        <f>Q412 * 31500000</f>
        <v>24865544.846309122</v>
      </c>
      <c r="T412">
        <f>R412 * 31500000</f>
        <v>25037262.501956999</v>
      </c>
    </row>
    <row r="413" spans="1:20" ht="17" x14ac:dyDescent="0.2">
      <c r="A413" t="s">
        <v>15</v>
      </c>
      <c r="B413" s="18" t="s">
        <v>446</v>
      </c>
      <c r="C413" s="13" t="s">
        <v>448</v>
      </c>
      <c r="D413" s="3">
        <v>7.5</v>
      </c>
      <c r="E413">
        <f>D413*31500000</f>
        <v>236250000</v>
      </c>
      <c r="F413" s="6">
        <v>13.960046099999998</v>
      </c>
      <c r="G413">
        <f>F413*1000000</f>
        <v>13960046.099999998</v>
      </c>
      <c r="H413">
        <f>I413 * 1000</f>
        <v>64.8</v>
      </c>
      <c r="I413">
        <v>6.4799999999999996E-2</v>
      </c>
      <c r="J413" s="3">
        <v>10.1</v>
      </c>
      <c r="K413" s="3">
        <v>0.5</v>
      </c>
      <c r="L413">
        <v>1.6E-2</v>
      </c>
      <c r="M413">
        <v>4.9500000000000002E-2</v>
      </c>
      <c r="N413">
        <f>0.15 * L413^(0.25)</f>
        <v>5.3348382301167681E-2</v>
      </c>
      <c r="O413">
        <f>1000*9.81*K413*L413</f>
        <v>78.48</v>
      </c>
      <c r="P413">
        <f>O413/(1650*9.81*I413)</f>
        <v>7.4822297044519273E-2</v>
      </c>
      <c r="Q413">
        <f>3.97 * (SQRT(1.65)) * (SQRT(9.81)) * ((P413-M413)^(3/2)) * ((I413)^(3/2)) * J413</f>
        <v>1.0722733533590925E-2</v>
      </c>
      <c r="R413">
        <f>3.97 * (SQRT(1.65)) * (SQRT(9.81)) * ((P413-N413)^(3/2)) * ((I413)^(3/2)) * J413</f>
        <v>8.3737058678575033E-3</v>
      </c>
      <c r="S413">
        <f>Q413 * 31500000</f>
        <v>337766.10630811413</v>
      </c>
      <c r="T413">
        <f>R413 * 31500000</f>
        <v>263771.73483751138</v>
      </c>
    </row>
    <row r="414" spans="1:20" ht="17" x14ac:dyDescent="0.2">
      <c r="A414" t="s">
        <v>15</v>
      </c>
      <c r="B414" s="18" t="s">
        <v>328</v>
      </c>
      <c r="C414" s="13" t="s">
        <v>357</v>
      </c>
      <c r="D414" s="3">
        <v>15.7</v>
      </c>
      <c r="E414">
        <f>D414*31500000</f>
        <v>494550000</v>
      </c>
      <c r="F414" s="6">
        <v>318.56876999999997</v>
      </c>
      <c r="G414">
        <f>F414*1000000</f>
        <v>318568770</v>
      </c>
      <c r="H414">
        <f>I414 * 1000</f>
        <v>65</v>
      </c>
      <c r="I414">
        <v>6.5000000000000002E-2</v>
      </c>
      <c r="J414" s="3">
        <v>22.9</v>
      </c>
      <c r="K414" s="3">
        <v>0.6</v>
      </c>
      <c r="L414">
        <v>0.01</v>
      </c>
      <c r="M414">
        <v>4.9500000000000002E-2</v>
      </c>
      <c r="N414">
        <f>0.15 * L414^(0.25)</f>
        <v>4.7434164902525701E-2</v>
      </c>
      <c r="O414">
        <f>1000*9.81*K414*L414</f>
        <v>58.86</v>
      </c>
      <c r="P414">
        <f>O414/(1650*9.81*I414)</f>
        <v>5.5944055944055944E-2</v>
      </c>
      <c r="Q414">
        <f>3.97 * (SQRT(1.65)) * (SQRT(9.81)) * ((P414-M414)^(3/2)) * ((I414)^(3/2)) * J414</f>
        <v>3.1355335567940065E-3</v>
      </c>
      <c r="R414">
        <f>3.97 * (SQRT(1.65)) * (SQRT(9.81)) * ((P414-N414)^(3/2)) * ((I414)^(3/2)) * J414</f>
        <v>4.7583731816567242E-3</v>
      </c>
      <c r="S414">
        <f>Q414 * 31500000</f>
        <v>98769.307039011212</v>
      </c>
      <c r="T414">
        <f>R414 * 31500000</f>
        <v>149888.75522218682</v>
      </c>
    </row>
    <row r="415" spans="1:20" ht="17" x14ac:dyDescent="0.2">
      <c r="A415" t="s">
        <v>15</v>
      </c>
      <c r="B415" s="18" t="s">
        <v>267</v>
      </c>
      <c r="C415" s="13" t="s">
        <v>292</v>
      </c>
      <c r="D415" s="3">
        <v>85.2</v>
      </c>
      <c r="E415">
        <f>D415*31500000</f>
        <v>2683800000</v>
      </c>
      <c r="F415" s="6">
        <v>668.21741999999995</v>
      </c>
      <c r="G415">
        <f>F415*1000000</f>
        <v>668217420</v>
      </c>
      <c r="H415">
        <f>I415 * 1000</f>
        <v>65.199999999999989</v>
      </c>
      <c r="I415">
        <v>6.5199999999999994E-2</v>
      </c>
      <c r="J415" s="3">
        <v>46.6</v>
      </c>
      <c r="K415" s="3">
        <v>1.1000000000000001</v>
      </c>
      <c r="L415">
        <v>3.3E-3</v>
      </c>
      <c r="M415">
        <v>4.9500000000000002E-2</v>
      </c>
      <c r="N415">
        <f>0.15 * L415^(0.25)</f>
        <v>3.5951725903926451E-2</v>
      </c>
      <c r="O415">
        <f>1000*9.81*K415*L415</f>
        <v>35.610300000000002</v>
      </c>
      <c r="P415">
        <f>O415/(1650*9.81*I415)</f>
        <v>3.3742331288343565E-2</v>
      </c>
      <c r="Q415" t="e">
        <f>3.97 * (SQRT(1.65)) * (SQRT(9.81)) * ((P415-M415)^(3/2)) * ((I415)^(3/2)) * J415</f>
        <v>#NUM!</v>
      </c>
      <c r="R415" t="e">
        <f>3.97 * (SQRT(1.65)) * (SQRT(9.81)) * ((P415-N415)^(3/2)) * ((I415)^(3/2)) * J415</f>
        <v>#NUM!</v>
      </c>
      <c r="S415" t="e">
        <f>Q415 * 31500000</f>
        <v>#NUM!</v>
      </c>
      <c r="T415" t="e">
        <f>R415 * 31500000</f>
        <v>#NUM!</v>
      </c>
    </row>
    <row r="416" spans="1:20" ht="17" x14ac:dyDescent="0.2">
      <c r="A416" t="s">
        <v>15</v>
      </c>
      <c r="B416" s="18" t="s">
        <v>456</v>
      </c>
      <c r="C416" s="13" t="s">
        <v>501</v>
      </c>
      <c r="D416" s="3">
        <v>70.792116480000004</v>
      </c>
      <c r="E416">
        <f>D416*31500000</f>
        <v>2229951669.1200004</v>
      </c>
      <c r="F416" s="6">
        <v>145.298439</v>
      </c>
      <c r="G416">
        <f>F416*1000000</f>
        <v>145298439</v>
      </c>
      <c r="H416">
        <f>I416 * 1000</f>
        <v>65.532000000000011</v>
      </c>
      <c r="I416">
        <v>6.5532000000000007E-2</v>
      </c>
      <c r="J416" s="3">
        <v>25.511760000000002</v>
      </c>
      <c r="K416" s="3">
        <v>1.25</v>
      </c>
      <c r="L416">
        <v>4.0000000000000001E-3</v>
      </c>
      <c r="M416">
        <v>4.9500000000000002E-2</v>
      </c>
      <c r="N416">
        <f>0.15 * L416^(0.25)</f>
        <v>3.7723002890488071E-2</v>
      </c>
      <c r="O416">
        <f>1000*9.81*K416*L416</f>
        <v>49.050000000000004</v>
      </c>
      <c r="P416">
        <f>O416/(1650*9.81*I416)</f>
        <v>4.624157709673183E-2</v>
      </c>
      <c r="Q416" t="e">
        <f>3.97 * (SQRT(1.65)) * (SQRT(9.81)) * ((P416-M416)^(3/2)) * ((I416)^(3/2)) * J416</f>
        <v>#NUM!</v>
      </c>
      <c r="R416">
        <f>3.97 * (SQRT(1.65)) * (SQRT(9.81)) * ((P416-N416)^(3/2)) * ((I416)^(3/2)) * J416</f>
        <v>5.3744979740279796E-3</v>
      </c>
      <c r="S416" t="e">
        <f>Q416 * 31500000</f>
        <v>#NUM!</v>
      </c>
      <c r="T416">
        <f>R416 * 31500000</f>
        <v>169296.68618188135</v>
      </c>
    </row>
    <row r="417" spans="1:20" ht="34" x14ac:dyDescent="0.2">
      <c r="A417" t="s">
        <v>15</v>
      </c>
      <c r="B417" s="18" t="s">
        <v>267</v>
      </c>
      <c r="C417" s="13" t="s">
        <v>299</v>
      </c>
      <c r="D417" s="3">
        <v>67.7</v>
      </c>
      <c r="E417">
        <f>D417*31500000</f>
        <v>2132550000</v>
      </c>
      <c r="F417" s="6">
        <v>282.30890999999997</v>
      </c>
      <c r="G417">
        <f>F417*1000000</f>
        <v>282308909.99999994</v>
      </c>
      <c r="H417">
        <f>I417 * 1000</f>
        <v>65.699999999999989</v>
      </c>
      <c r="I417">
        <v>6.5699999999999995E-2</v>
      </c>
      <c r="J417" s="3">
        <v>34.4</v>
      </c>
      <c r="K417" s="3">
        <v>1.4</v>
      </c>
      <c r="L417">
        <v>2.3999999999999998E-3</v>
      </c>
      <c r="M417">
        <v>4.9500000000000002E-2</v>
      </c>
      <c r="N417">
        <f>0.15 * L417^(0.25)</f>
        <v>3.3200457591009647E-2</v>
      </c>
      <c r="O417">
        <f>1000*9.81*K417*L417</f>
        <v>32.961599999999997</v>
      </c>
      <c r="P417">
        <f>O417/(1650*9.81*I417)</f>
        <v>3.0994880309948805E-2</v>
      </c>
      <c r="Q417" t="e">
        <f>3.97 * (SQRT(1.65)) * (SQRT(9.81)) * ((P417-M417)^(3/2)) * ((I417)^(3/2)) * J417</f>
        <v>#NUM!</v>
      </c>
      <c r="R417" t="e">
        <f>3.97 * (SQRT(1.65)) * (SQRT(9.81)) * ((P417-N417)^(3/2)) * ((I417)^(3/2)) * J417</f>
        <v>#NUM!</v>
      </c>
      <c r="S417" t="e">
        <f>Q417 * 31500000</f>
        <v>#NUM!</v>
      </c>
      <c r="T417" t="e">
        <f>R417 * 31500000</f>
        <v>#NUM!</v>
      </c>
    </row>
    <row r="418" spans="1:20" ht="17" x14ac:dyDescent="0.2">
      <c r="A418" t="s">
        <v>15</v>
      </c>
      <c r="B418" s="18" t="s">
        <v>76</v>
      </c>
      <c r="C418" s="13" t="s">
        <v>91</v>
      </c>
      <c r="D418" s="3">
        <v>34.26</v>
      </c>
      <c r="E418">
        <f>D418*31500000</f>
        <v>1079190000</v>
      </c>
      <c r="F418" s="6">
        <v>236.207088</v>
      </c>
      <c r="G418">
        <f>F418*1000000</f>
        <v>236207088</v>
      </c>
      <c r="H418">
        <f>I418 * 1000</f>
        <v>65.88</v>
      </c>
      <c r="I418">
        <v>6.5879999999999994E-2</v>
      </c>
      <c r="J418" s="3">
        <v>18</v>
      </c>
      <c r="K418" s="3">
        <v>1.0449999999999999</v>
      </c>
      <c r="L418">
        <v>2.2000000000000001E-3</v>
      </c>
      <c r="M418">
        <v>4.9500000000000002E-2</v>
      </c>
      <c r="N418">
        <f>0.15 * L418^(0.25)</f>
        <v>3.24860515600199E-2</v>
      </c>
      <c r="O418">
        <f>1000*9.81*K418*L418</f>
        <v>22.553189999999997</v>
      </c>
      <c r="P418">
        <f>O418/(1650*9.81*I418)</f>
        <v>2.1149564865411856E-2</v>
      </c>
      <c r="Q418" t="e">
        <f>3.97 * (SQRT(1.65)) * (SQRT(9.81)) * ((P418-M418)^(3/2)) * ((I418)^(3/2)) * J418</f>
        <v>#NUM!</v>
      </c>
      <c r="R418" t="e">
        <f>3.97 * (SQRT(1.65)) * (SQRT(9.81)) * ((P418-N418)^(3/2)) * ((I418)^(3/2)) * J418</f>
        <v>#NUM!</v>
      </c>
      <c r="S418" t="e">
        <f>Q418 * 31500000</f>
        <v>#NUM!</v>
      </c>
      <c r="T418" t="e">
        <f>R418 * 31500000</f>
        <v>#NUM!</v>
      </c>
    </row>
    <row r="419" spans="1:20" ht="17" x14ac:dyDescent="0.2">
      <c r="A419" t="s">
        <v>15</v>
      </c>
      <c r="B419" s="18" t="s">
        <v>643</v>
      </c>
      <c r="C419" s="13" t="s">
        <v>660</v>
      </c>
      <c r="D419" s="3">
        <v>10.5</v>
      </c>
      <c r="E419">
        <f>D419*31500000</f>
        <v>330750000</v>
      </c>
      <c r="F419" s="6">
        <v>305</v>
      </c>
      <c r="G419">
        <f>F419*1000000</f>
        <v>305000000</v>
      </c>
      <c r="H419">
        <f>I419 * 1000</f>
        <v>66</v>
      </c>
      <c r="I419">
        <v>6.6000000000000003E-2</v>
      </c>
      <c r="J419" s="3">
        <v>27</v>
      </c>
      <c r="K419" s="3">
        <v>0.81</v>
      </c>
      <c r="L419">
        <v>2.5999999999999999E-3</v>
      </c>
      <c r="M419">
        <v>4.9500000000000002E-2</v>
      </c>
      <c r="N419">
        <f>0.15 * L419^(0.25)</f>
        <v>3.3871512965298382E-2</v>
      </c>
      <c r="O419">
        <f>1000*9.81*K419*L419</f>
        <v>20.659859999999998</v>
      </c>
      <c r="P419">
        <f>O419/(1650*9.81*I419)</f>
        <v>1.9338842975206612E-2</v>
      </c>
      <c r="Q419" t="e">
        <f>3.97 * (SQRT(1.65)) * (SQRT(9.81)) * ((P419-M419)^(3/2)) * ((I419)^(3/2)) * J419</f>
        <v>#NUM!</v>
      </c>
      <c r="R419" t="e">
        <f>3.97 * (SQRT(1.65)) * (SQRT(9.81)) * ((P419-N419)^(3/2)) * ((I419)^(3/2)) * J419</f>
        <v>#NUM!</v>
      </c>
      <c r="S419" t="e">
        <f>Q419 * 31500000</f>
        <v>#NUM!</v>
      </c>
      <c r="T419" t="e">
        <f>R419 * 31500000</f>
        <v>#NUM!</v>
      </c>
    </row>
    <row r="420" spans="1:20" ht="17" x14ac:dyDescent="0.2">
      <c r="A420" t="s">
        <v>15</v>
      </c>
      <c r="B420" s="18" t="s">
        <v>76</v>
      </c>
      <c r="C420" s="13" t="s">
        <v>96</v>
      </c>
      <c r="D420" s="3">
        <v>86.9</v>
      </c>
      <c r="E420">
        <f>D420*31500000</f>
        <v>2737350000</v>
      </c>
      <c r="F420" s="6">
        <v>230.50910999999999</v>
      </c>
      <c r="G420">
        <f>F420*1000000</f>
        <v>230509110</v>
      </c>
      <c r="H420">
        <f>I420 * 1000</f>
        <v>66.95</v>
      </c>
      <c r="I420">
        <v>6.695000000000001E-2</v>
      </c>
      <c r="J420" s="3">
        <v>41</v>
      </c>
      <c r="K420" s="3">
        <v>1.4</v>
      </c>
      <c r="L420">
        <v>5.1999999999999998E-3</v>
      </c>
      <c r="M420">
        <v>4.9500000000000002E-2</v>
      </c>
      <c r="N420">
        <f>0.15 * L420^(0.25)</f>
        <v>4.0280244214239751E-2</v>
      </c>
      <c r="O420">
        <f>1000*9.81*K420*L420</f>
        <v>71.416799999999995</v>
      </c>
      <c r="P420">
        <f>O420/(1650*9.81*I420)</f>
        <v>6.590173580464842E-2</v>
      </c>
      <c r="Q420">
        <f>3.97 * (SQRT(1.65)) * (SQRT(9.81)) * ((P420-M420)^(3/2)) * ((I420)^(3/2)) * J420</f>
        <v>2.3829307933074417E-2</v>
      </c>
      <c r="R420">
        <f>3.97 * (SQRT(1.65)) * (SQRT(9.81)) * ((P420-N420)^(3/2)) * ((I420)^(3/2)) * J420</f>
        <v>4.6524672542919636E-2</v>
      </c>
      <c r="S420">
        <f>Q420 * 31500000</f>
        <v>750623.19989184418</v>
      </c>
      <c r="T420">
        <f>R420 * 31500000</f>
        <v>1465527.1851019685</v>
      </c>
    </row>
    <row r="421" spans="1:20" ht="17" x14ac:dyDescent="0.2">
      <c r="A421" t="s">
        <v>15</v>
      </c>
      <c r="B421" s="18" t="s">
        <v>102</v>
      </c>
      <c r="C421" s="14" t="s">
        <v>127</v>
      </c>
      <c r="D421" s="3">
        <v>50.7</v>
      </c>
      <c r="E421">
        <f>D421*31500000</f>
        <v>1597050000</v>
      </c>
      <c r="F421" s="6">
        <v>163.16936999999999</v>
      </c>
      <c r="G421">
        <f>F421*1000000</f>
        <v>163169370</v>
      </c>
      <c r="H421">
        <f>I421 * 1000</f>
        <v>67</v>
      </c>
      <c r="I421">
        <v>6.7000000000000004E-2</v>
      </c>
      <c r="J421" s="3">
        <v>29.6</v>
      </c>
      <c r="K421" s="3">
        <v>0.9</v>
      </c>
      <c r="L421">
        <v>3.0000000000000001E-3</v>
      </c>
      <c r="M421">
        <v>4.9500000000000002E-2</v>
      </c>
      <c r="N421">
        <f>0.15 * L421^(0.25)</f>
        <v>3.5105209789810736E-2</v>
      </c>
      <c r="O421">
        <f>1000*9.81*K421*L421</f>
        <v>26.487000000000002</v>
      </c>
      <c r="P421">
        <f>O421/(1650*9.81*I421)</f>
        <v>2.442333785617368E-2</v>
      </c>
      <c r="Q421" t="e">
        <f>3.97 * (SQRT(1.65)) * (SQRT(9.81)) * ((P421-M421)^(3/2)) * ((I421)^(3/2)) * J421</f>
        <v>#NUM!</v>
      </c>
      <c r="R421" t="e">
        <f>3.97 * (SQRT(1.65)) * (SQRT(9.81)) * ((P421-N421)^(3/2)) * ((I421)^(3/2)) * J421</f>
        <v>#NUM!</v>
      </c>
      <c r="S421" t="e">
        <f>Q421 * 31500000</f>
        <v>#NUM!</v>
      </c>
      <c r="T421" t="e">
        <f>R421 * 31500000</f>
        <v>#NUM!</v>
      </c>
    </row>
    <row r="422" spans="1:20" ht="34" x14ac:dyDescent="0.2">
      <c r="A422" t="s">
        <v>15</v>
      </c>
      <c r="B422" s="18" t="s">
        <v>233</v>
      </c>
      <c r="C422" s="13" t="s">
        <v>263</v>
      </c>
      <c r="D422" s="3">
        <v>36.36</v>
      </c>
      <c r="E422">
        <f>D422*31500000</f>
        <v>1145340000</v>
      </c>
      <c r="F422" s="6">
        <v>442.88828999999998</v>
      </c>
      <c r="G422">
        <f>F422*1000000</f>
        <v>442888290</v>
      </c>
      <c r="H422">
        <f>I422 * 1000</f>
        <v>67.099999999999994</v>
      </c>
      <c r="I422">
        <v>6.7099999999999993E-2</v>
      </c>
      <c r="J422" s="3">
        <v>22.59</v>
      </c>
      <c r="K422" s="3">
        <v>1.02</v>
      </c>
      <c r="L422">
        <v>4.0000000000000001E-3</v>
      </c>
      <c r="M422">
        <v>4.9500000000000002E-2</v>
      </c>
      <c r="N422">
        <f>0.15 * L422^(0.25)</f>
        <v>3.7723002890488071E-2</v>
      </c>
      <c r="O422">
        <f>1000*9.81*K422*L422</f>
        <v>40.024800000000006</v>
      </c>
      <c r="P422">
        <f>O422/(1650*9.81*I422)</f>
        <v>3.6851375152418382E-2</v>
      </c>
      <c r="Q422" t="e">
        <f>3.97 * (SQRT(1.65)) * (SQRT(9.81)) * ((P422-M422)^(3/2)) * ((I422)^(3/2)) * J422</f>
        <v>#NUM!</v>
      </c>
      <c r="R422" t="e">
        <f>3.97 * (SQRT(1.65)) * (SQRT(9.81)) * ((P422-N422)^(3/2)) * ((I422)^(3/2)) * J422</f>
        <v>#NUM!</v>
      </c>
      <c r="S422" t="e">
        <f>Q422 * 31500000</f>
        <v>#NUM!</v>
      </c>
      <c r="T422" t="e">
        <f>R422 * 31500000</f>
        <v>#NUM!</v>
      </c>
    </row>
    <row r="423" spans="1:20" ht="17" x14ac:dyDescent="0.2">
      <c r="A423" t="s">
        <v>15</v>
      </c>
      <c r="B423" s="18" t="s">
        <v>102</v>
      </c>
      <c r="C423" s="14" t="s">
        <v>137</v>
      </c>
      <c r="D423" s="3">
        <v>91.3</v>
      </c>
      <c r="E423">
        <f>D423*31500000</f>
        <v>2875950000</v>
      </c>
      <c r="F423" s="6">
        <v>313.38878999999997</v>
      </c>
      <c r="G423">
        <f>F423*1000000</f>
        <v>313388790</v>
      </c>
      <c r="H423">
        <f>I423 * 1000</f>
        <v>67.2</v>
      </c>
      <c r="I423">
        <v>6.7199999999999996E-2</v>
      </c>
      <c r="J423" s="3">
        <v>49.1</v>
      </c>
      <c r="K423" s="3">
        <v>1.1499999999999999</v>
      </c>
      <c r="L423">
        <v>3.0000000000000001E-3</v>
      </c>
      <c r="M423">
        <v>4.9500000000000002E-2</v>
      </c>
      <c r="N423">
        <f>0.15 * L423^(0.25)</f>
        <v>3.5105209789810736E-2</v>
      </c>
      <c r="O423">
        <f>1000*9.81*K423*L423</f>
        <v>33.844500000000004</v>
      </c>
      <c r="P423">
        <f>O423/(1650*9.81*I423)</f>
        <v>3.1114718614718619E-2</v>
      </c>
      <c r="Q423" t="e">
        <f>3.97 * (SQRT(1.65)) * (SQRT(9.81)) * ((P423-M423)^(3/2)) * ((I423)^(3/2)) * J423</f>
        <v>#NUM!</v>
      </c>
      <c r="R423" t="e">
        <f>3.97 * (SQRT(1.65)) * (SQRT(9.81)) * ((P423-N423)^(3/2)) * ((I423)^(3/2)) * J423</f>
        <v>#NUM!</v>
      </c>
      <c r="S423" t="e">
        <f>Q423 * 31500000</f>
        <v>#NUM!</v>
      </c>
      <c r="T423" t="e">
        <f>R423 * 31500000</f>
        <v>#NUM!</v>
      </c>
    </row>
    <row r="424" spans="1:20" ht="17" x14ac:dyDescent="0.2">
      <c r="A424" t="s">
        <v>15</v>
      </c>
      <c r="B424" s="18" t="s">
        <v>102</v>
      </c>
      <c r="C424" s="14" t="s">
        <v>147</v>
      </c>
      <c r="D424" s="3">
        <v>59.3</v>
      </c>
      <c r="E424">
        <f>D424*31500000</f>
        <v>1867950000</v>
      </c>
      <c r="F424" s="6">
        <v>226.365126</v>
      </c>
      <c r="G424">
        <f>F424*1000000</f>
        <v>226365126</v>
      </c>
      <c r="H424">
        <f>I424 * 1000</f>
        <v>67.5</v>
      </c>
      <c r="I424">
        <v>6.7500000000000004E-2</v>
      </c>
      <c r="J424" s="3">
        <v>30.5</v>
      </c>
      <c r="K424" s="3">
        <v>1.55</v>
      </c>
      <c r="L424">
        <v>1E-3</v>
      </c>
      <c r="M424">
        <v>4.9500000000000002E-2</v>
      </c>
      <c r="N424">
        <f>0.15 * L424^(0.25)</f>
        <v>2.6674191150583844E-2</v>
      </c>
      <c r="O424">
        <f>1000*9.81*K424*L424</f>
        <v>15.205500000000001</v>
      </c>
      <c r="P424">
        <f>O424/(1650*9.81*I424)</f>
        <v>1.3916947250280583E-2</v>
      </c>
      <c r="Q424" t="e">
        <f>3.97 * (SQRT(1.65)) * (SQRT(9.81)) * ((P424-M424)^(3/2)) * ((I424)^(3/2)) * J424</f>
        <v>#NUM!</v>
      </c>
      <c r="R424" t="e">
        <f>3.97 * (SQRT(1.65)) * (SQRT(9.81)) * ((P424-N424)^(3/2)) * ((I424)^(3/2)) * J424</f>
        <v>#NUM!</v>
      </c>
      <c r="S424" t="e">
        <f>Q424 * 31500000</f>
        <v>#NUM!</v>
      </c>
      <c r="T424" t="e">
        <f>R424 * 31500000</f>
        <v>#NUM!</v>
      </c>
    </row>
    <row r="425" spans="1:20" ht="17" x14ac:dyDescent="0.2">
      <c r="A425" t="s">
        <v>15</v>
      </c>
      <c r="B425" s="18" t="s">
        <v>456</v>
      </c>
      <c r="C425" s="13" t="s">
        <v>485</v>
      </c>
      <c r="D425" s="3">
        <v>34.829721308160003</v>
      </c>
      <c r="E425">
        <f>D425*31500000</f>
        <v>1097136221.2070401</v>
      </c>
      <c r="F425" s="6">
        <v>54.130790999999995</v>
      </c>
      <c r="G425">
        <f>F425*1000000</f>
        <v>54130790.999999993</v>
      </c>
      <c r="H425">
        <f>I425 * 1000</f>
        <v>68.072000000000003</v>
      </c>
      <c r="I425">
        <v>6.8072000000000008E-2</v>
      </c>
      <c r="J425" s="3">
        <v>20.863560000000003</v>
      </c>
      <c r="K425" s="3">
        <v>0.79247999999999996</v>
      </c>
      <c r="L425">
        <v>1.2E-2</v>
      </c>
      <c r="M425">
        <v>4.9500000000000002E-2</v>
      </c>
      <c r="N425">
        <f>0.15 * L425^(0.25)</f>
        <v>4.9646263794703091E-2</v>
      </c>
      <c r="O425">
        <f>1000*9.81*K425*L425</f>
        <v>93.290745599999994</v>
      </c>
      <c r="P425">
        <f>O425/(1650*9.81*I425)</f>
        <v>8.4667571234735409E-2</v>
      </c>
      <c r="Q425">
        <f>3.97 * (SQRT(1.65)) * (SQRT(9.81)) * ((P425-M425)^(3/2)) * ((I425)^(3/2)) * J425</f>
        <v>3.9032082892338262E-2</v>
      </c>
      <c r="R425">
        <f>3.97 * (SQRT(1.65)) * (SQRT(9.81)) * ((P425-N425)^(3/2)) * ((I425)^(3/2)) * J425</f>
        <v>3.8788831499817197E-2</v>
      </c>
      <c r="S425">
        <f>Q425 * 31500000</f>
        <v>1229510.6111086553</v>
      </c>
      <c r="T425">
        <f>R425 * 31500000</f>
        <v>1221848.1922442417</v>
      </c>
    </row>
    <row r="426" spans="1:20" ht="17" x14ac:dyDescent="0.2">
      <c r="A426" t="s">
        <v>15</v>
      </c>
      <c r="B426" s="18" t="s">
        <v>102</v>
      </c>
      <c r="C426" s="14" t="s">
        <v>116</v>
      </c>
      <c r="D426" s="3">
        <v>19.399999999999999</v>
      </c>
      <c r="E426">
        <f>D426*31500000</f>
        <v>611100000</v>
      </c>
      <c r="F426" s="6">
        <v>31.597877999999994</v>
      </c>
      <c r="G426">
        <f>F426*1000000</f>
        <v>31597877.999999993</v>
      </c>
      <c r="H426">
        <f>I426 * 1000</f>
        <v>68.2</v>
      </c>
      <c r="I426">
        <v>6.8199999999999997E-2</v>
      </c>
      <c r="J426" s="3">
        <v>21.7</v>
      </c>
      <c r="K426" s="3">
        <v>0.76</v>
      </c>
      <c r="L426">
        <v>8.9999999999999993E-3</v>
      </c>
      <c r="M426">
        <v>4.9500000000000002E-2</v>
      </c>
      <c r="N426">
        <f>0.15 * L426^(0.25)</f>
        <v>4.6201054323615341E-2</v>
      </c>
      <c r="O426">
        <f>1000*9.81*K426*L426</f>
        <v>67.100399999999993</v>
      </c>
      <c r="P426">
        <f>O426/(1650*9.81*I426)</f>
        <v>6.0783790989069574E-2</v>
      </c>
      <c r="Q426">
        <f>3.97 * (SQRT(1.65)) * (SQRT(9.81)) * ((P426-M426)^(3/2)) * ((I426)^(3/2)) * J426</f>
        <v>7.3992180861860565E-3</v>
      </c>
      <c r="R426">
        <f>3.97 * (SQRT(1.65)) * (SQRT(9.81)) * ((P426-N426)^(3/2)) * ((I426)^(3/2)) * J426</f>
        <v>1.0870808079329473E-2</v>
      </c>
      <c r="S426">
        <f>Q426 * 31500000</f>
        <v>233075.36971486078</v>
      </c>
      <c r="T426">
        <f>R426 * 31500000</f>
        <v>342430.45449887839</v>
      </c>
    </row>
    <row r="427" spans="1:20" ht="17" x14ac:dyDescent="0.2">
      <c r="A427" t="s">
        <v>15</v>
      </c>
      <c r="B427" s="18" t="s">
        <v>456</v>
      </c>
      <c r="C427" s="13" t="s">
        <v>481</v>
      </c>
      <c r="D427" s="3">
        <v>15.574265625600002</v>
      </c>
      <c r="E427">
        <f>D427*31500000</f>
        <v>490589367.2064001</v>
      </c>
      <c r="F427" s="6">
        <v>51.799799999999998</v>
      </c>
      <c r="G427">
        <f>F427*1000000</f>
        <v>51799800</v>
      </c>
      <c r="H427">
        <f>I427 * 1000</f>
        <v>68.325999999999993</v>
      </c>
      <c r="I427">
        <v>6.8325999999999998E-2</v>
      </c>
      <c r="J427" s="3">
        <v>20.452080000000002</v>
      </c>
      <c r="K427" s="3">
        <v>0.75</v>
      </c>
      <c r="L427">
        <v>1.4E-2</v>
      </c>
      <c r="M427">
        <v>4.9500000000000002E-2</v>
      </c>
      <c r="N427">
        <f>0.15 * L427^(0.25)</f>
        <v>5.1596859423755886E-2</v>
      </c>
      <c r="O427">
        <f>1000*9.81*K427*L427</f>
        <v>103.005</v>
      </c>
      <c r="P427">
        <f>O427/(1650*9.81*I427)</f>
        <v>9.3136380933120086E-2</v>
      </c>
      <c r="Q427">
        <f>3.97 * (SQRT(1.65)) * (SQRT(9.81)) * ((P427-M427)^(3/2)) * ((I427)^(3/2)) * J427</f>
        <v>5.318100581143554E-2</v>
      </c>
      <c r="R427">
        <f>3.97 * (SQRT(1.65)) * (SQRT(9.81)) * ((P427-N427)^(3/2)) * ((I427)^(3/2)) * J427</f>
        <v>4.939417030099931E-2</v>
      </c>
      <c r="S427">
        <f>Q427 * 31500000</f>
        <v>1675201.6830602195</v>
      </c>
      <c r="T427">
        <f>R427 * 31500000</f>
        <v>1555916.3644814782</v>
      </c>
    </row>
    <row r="428" spans="1:20" ht="17" x14ac:dyDescent="0.2">
      <c r="A428" t="s">
        <v>15</v>
      </c>
      <c r="B428" s="18" t="s">
        <v>102</v>
      </c>
      <c r="C428" s="14" t="s">
        <v>112</v>
      </c>
      <c r="D428" s="3">
        <v>16.059999999999999</v>
      </c>
      <c r="E428">
        <f>D428*31500000</f>
        <v>505889999.99999994</v>
      </c>
      <c r="F428" s="6">
        <v>225.847128</v>
      </c>
      <c r="G428">
        <f>F428*1000000</f>
        <v>225847128</v>
      </c>
      <c r="H428">
        <f>I428 * 1000</f>
        <v>69.900000000000006</v>
      </c>
      <c r="I428">
        <v>6.9900000000000004E-2</v>
      </c>
      <c r="J428" s="3">
        <v>20.12</v>
      </c>
      <c r="K428" s="3">
        <v>0.69</v>
      </c>
      <c r="L428">
        <v>4.0000000000000001E-3</v>
      </c>
      <c r="M428">
        <v>4.9500000000000002E-2</v>
      </c>
      <c r="N428">
        <f>0.15 * L428^(0.25)</f>
        <v>3.7723002890488071E-2</v>
      </c>
      <c r="O428">
        <f>1000*9.81*K428*L428</f>
        <v>27.075599999999998</v>
      </c>
      <c r="P428">
        <f>O428/(1650*9.81*I428)</f>
        <v>2.3930290024710619E-2</v>
      </c>
      <c r="Q428" t="e">
        <f>3.97 * (SQRT(1.65)) * (SQRT(9.81)) * ((P428-M428)^(3/2)) * ((I428)^(3/2)) * J428</f>
        <v>#NUM!</v>
      </c>
      <c r="R428" t="e">
        <f>3.97 * (SQRT(1.65)) * (SQRT(9.81)) * ((P428-N428)^(3/2)) * ((I428)^(3/2)) * J428</f>
        <v>#NUM!</v>
      </c>
      <c r="S428" t="e">
        <f>Q428 * 31500000</f>
        <v>#NUM!</v>
      </c>
      <c r="T428" t="e">
        <f>R428 * 31500000</f>
        <v>#NUM!</v>
      </c>
    </row>
    <row r="429" spans="1:20" ht="17" x14ac:dyDescent="0.2">
      <c r="A429" t="s">
        <v>15</v>
      </c>
      <c r="B429" s="19" t="s">
        <v>45</v>
      </c>
      <c r="C429" s="13" t="s">
        <v>68</v>
      </c>
      <c r="D429" s="3">
        <v>114</v>
      </c>
      <c r="E429">
        <f>D429*31500000</f>
        <v>3591000000</v>
      </c>
      <c r="F429" s="6">
        <v>738</v>
      </c>
      <c r="G429">
        <f>F429*1000000</f>
        <v>738000000</v>
      </c>
      <c r="H429">
        <f>I429 * 1000</f>
        <v>70</v>
      </c>
      <c r="I429">
        <v>7.0000000000000007E-2</v>
      </c>
      <c r="J429" s="7">
        <v>37</v>
      </c>
      <c r="K429" s="7">
        <v>1.65</v>
      </c>
      <c r="L429">
        <v>2.3999999999999998E-3</v>
      </c>
      <c r="M429">
        <v>4.9500000000000002E-2</v>
      </c>
      <c r="N429">
        <f>0.15 * L429^(0.25)</f>
        <v>3.3200457591009647E-2</v>
      </c>
      <c r="O429">
        <f>1000*9.81*K429*L429</f>
        <v>38.8476</v>
      </c>
      <c r="P429">
        <f>O429/(1650*9.81*I429)</f>
        <v>3.428571428571428E-2</v>
      </c>
      <c r="Q429" t="e">
        <f>3.97 * (SQRT(1.65)) * (SQRT(9.81)) * ((P429-M429)^(3/2)) * ((I429)^(3/2)) * J429</f>
        <v>#NUM!</v>
      </c>
      <c r="R429">
        <f>3.97 * (SQRT(1.65)) * (SQRT(9.81)) * ((P429-N429)^(3/2)) * ((I429)^(3/2)) * J429</f>
        <v>3.9130417086994984E-4</v>
      </c>
      <c r="S429" t="e">
        <f>Q429 * 31500000</f>
        <v>#NUM!</v>
      </c>
      <c r="T429">
        <f>R429 * 31500000</f>
        <v>12326.081382403419</v>
      </c>
    </row>
    <row r="430" spans="1:20" ht="17" x14ac:dyDescent="0.2">
      <c r="A430" t="s">
        <v>15</v>
      </c>
      <c r="B430" s="19" t="s">
        <v>46</v>
      </c>
      <c r="C430" s="13" t="s">
        <v>70</v>
      </c>
      <c r="D430" s="3">
        <v>114</v>
      </c>
      <c r="E430">
        <f>D430*31500000</f>
        <v>3591000000</v>
      </c>
      <c r="F430" s="6">
        <v>2558.91012</v>
      </c>
      <c r="G430">
        <f>F430*1000000</f>
        <v>2558910120</v>
      </c>
      <c r="H430">
        <f>I430 * 1000</f>
        <v>70</v>
      </c>
      <c r="I430">
        <v>7.0000000000000007E-2</v>
      </c>
      <c r="J430" s="7">
        <v>36.6</v>
      </c>
      <c r="K430" s="7">
        <v>1.65</v>
      </c>
      <c r="L430">
        <v>2.3999999999999998E-3</v>
      </c>
      <c r="M430">
        <v>4.9500000000000002E-2</v>
      </c>
      <c r="N430">
        <f>0.15 * L430^(0.25)</f>
        <v>3.3200457591009647E-2</v>
      </c>
      <c r="O430">
        <f>1000*9.81*K430*L430</f>
        <v>38.8476</v>
      </c>
      <c r="P430">
        <f>O430/(1650*9.81*I430)</f>
        <v>3.428571428571428E-2</v>
      </c>
      <c r="Q430" t="e">
        <f>3.97 * (SQRT(1.65)) * (SQRT(9.81)) * ((P430-M430)^(3/2)) * ((I430)^(3/2)) * J430</f>
        <v>#NUM!</v>
      </c>
      <c r="R430">
        <f>3.97 * (SQRT(1.65)) * (SQRT(9.81)) * ((P430-N430)^(3/2)) * ((I430)^(3/2)) * J430</f>
        <v>3.8707385550919364E-4</v>
      </c>
      <c r="S430" t="e">
        <f>Q430 * 31500000</f>
        <v>#NUM!</v>
      </c>
      <c r="T430">
        <f>R430 * 31500000</f>
        <v>12192.826448539599</v>
      </c>
    </row>
    <row r="431" spans="1:20" ht="17" x14ac:dyDescent="0.2">
      <c r="A431" t="s">
        <v>15</v>
      </c>
      <c r="B431" s="18" t="s">
        <v>328</v>
      </c>
      <c r="C431" s="13" t="s">
        <v>339</v>
      </c>
      <c r="D431" s="3">
        <v>2.2999999999999998</v>
      </c>
      <c r="E431">
        <f>D431*31500000</f>
        <v>72450000</v>
      </c>
      <c r="F431" s="6">
        <v>22.429313399999998</v>
      </c>
      <c r="G431">
        <f>F431*1000000</f>
        <v>22429313.399999999</v>
      </c>
      <c r="H431">
        <f>I431 * 1000</f>
        <v>70</v>
      </c>
      <c r="I431">
        <v>7.0000000000000007E-2</v>
      </c>
      <c r="J431" s="3">
        <v>6.4</v>
      </c>
      <c r="K431" s="3">
        <v>0.4</v>
      </c>
      <c r="L431">
        <v>2.5999999999999999E-2</v>
      </c>
      <c r="M431">
        <v>4.9500000000000002E-2</v>
      </c>
      <c r="N431">
        <f>0.15 * L431^(0.25)</f>
        <v>6.0233014093056536E-2</v>
      </c>
      <c r="O431">
        <f>1000*9.81*K431*L431</f>
        <v>102.024</v>
      </c>
      <c r="P431">
        <f>O431/(1650*9.81*I431)</f>
        <v>9.0043290043290036E-2</v>
      </c>
      <c r="Q431">
        <f>3.97 * (SQRT(1.65)) * (SQRT(9.81)) * ((P431-M431)^(3/2)) * ((I431)^(3/2)) * J431</f>
        <v>1.545512418384295E-2</v>
      </c>
      <c r="R431">
        <f>3.97 * (SQRT(1.65)) * (SQRT(9.81)) * ((P431-N431)^(3/2)) * ((I431)^(3/2)) * J431</f>
        <v>9.7441286886437665E-3</v>
      </c>
      <c r="S431">
        <f>Q431 * 31500000</f>
        <v>486836.4117910529</v>
      </c>
      <c r="T431">
        <f>R431 * 31500000</f>
        <v>306940.05369227863</v>
      </c>
    </row>
    <row r="432" spans="1:20" ht="17" x14ac:dyDescent="0.2">
      <c r="A432" t="s">
        <v>15</v>
      </c>
      <c r="B432" s="18" t="s">
        <v>446</v>
      </c>
      <c r="C432" s="13" t="s">
        <v>452</v>
      </c>
      <c r="D432" s="3">
        <v>65.41</v>
      </c>
      <c r="E432">
        <f>D432*31500000</f>
        <v>2060415000</v>
      </c>
      <c r="F432" s="6">
        <v>517.99799999999993</v>
      </c>
      <c r="G432">
        <f>F432*1000000</f>
        <v>517997999.99999994</v>
      </c>
      <c r="H432">
        <f>I432 * 1000</f>
        <v>70.61</v>
      </c>
      <c r="I432">
        <v>7.0610000000000006E-2</v>
      </c>
      <c r="J432" s="3">
        <v>49.89</v>
      </c>
      <c r="K432" s="3">
        <v>0.9</v>
      </c>
      <c r="L432">
        <v>3.0000000000000001E-3</v>
      </c>
      <c r="M432">
        <v>4.9500000000000002E-2</v>
      </c>
      <c r="N432">
        <f>0.15 * L432^(0.25)</f>
        <v>3.5105209789810736E-2</v>
      </c>
      <c r="O432">
        <f>1000*9.81*K432*L432</f>
        <v>26.487000000000002</v>
      </c>
      <c r="P432">
        <f>O432/(1650*9.81*I432)</f>
        <v>2.317467265774871E-2</v>
      </c>
      <c r="Q432" t="e">
        <f>3.97 * (SQRT(1.65)) * (SQRT(9.81)) * ((P432-M432)^(3/2)) * ((I432)^(3/2)) * J432</f>
        <v>#NUM!</v>
      </c>
      <c r="R432" t="e">
        <f>3.97 * (SQRT(1.65)) * (SQRT(9.81)) * ((P432-N432)^(3/2)) * ((I432)^(3/2)) * J432</f>
        <v>#NUM!</v>
      </c>
      <c r="S432" t="e">
        <f>Q432 * 31500000</f>
        <v>#NUM!</v>
      </c>
      <c r="T432" t="e">
        <f>R432 * 31500000</f>
        <v>#NUM!</v>
      </c>
    </row>
    <row r="433" spans="1:20" ht="17" x14ac:dyDescent="0.2">
      <c r="A433" t="s">
        <v>15</v>
      </c>
      <c r="B433" s="18" t="s">
        <v>76</v>
      </c>
      <c r="C433" s="13" t="s">
        <v>79</v>
      </c>
      <c r="D433" s="3">
        <v>7.76</v>
      </c>
      <c r="E433">
        <f>D433*31500000</f>
        <v>244440000</v>
      </c>
      <c r="F433" s="6">
        <v>26.935896</v>
      </c>
      <c r="G433">
        <f>F433*1000000</f>
        <v>26935896</v>
      </c>
      <c r="H433">
        <f>I433 * 1000</f>
        <v>70.83</v>
      </c>
      <c r="I433">
        <v>7.0830000000000004E-2</v>
      </c>
      <c r="J433" s="3">
        <v>10</v>
      </c>
      <c r="K433" s="3">
        <v>0.50600000000000001</v>
      </c>
      <c r="L433">
        <v>6.4000000000000003E-3</v>
      </c>
      <c r="M433">
        <v>4.9500000000000002E-2</v>
      </c>
      <c r="N433">
        <f>0.15 * L433^(0.25)</f>
        <v>4.2426406871192847E-2</v>
      </c>
      <c r="O433">
        <f>1000*9.81*K433*L433</f>
        <v>31.768704</v>
      </c>
      <c r="P433">
        <f>O433/(1650*9.81*I433)</f>
        <v>2.770953927243635E-2</v>
      </c>
      <c r="Q433" t="e">
        <f>3.97 * (SQRT(1.65)) * (SQRT(9.81)) * ((P433-M433)^(3/2)) * ((I433)^(3/2)) * J433</f>
        <v>#NUM!</v>
      </c>
      <c r="R433" t="e">
        <f>3.97 * (SQRT(1.65)) * (SQRT(9.81)) * ((P433-N433)^(3/2)) * ((I433)^(3/2)) * J433</f>
        <v>#NUM!</v>
      </c>
      <c r="S433" t="e">
        <f>Q433 * 31500000</f>
        <v>#NUM!</v>
      </c>
      <c r="T433" t="e">
        <f>R433 * 31500000</f>
        <v>#NUM!</v>
      </c>
    </row>
    <row r="434" spans="1:20" ht="17" x14ac:dyDescent="0.2">
      <c r="A434" t="s">
        <v>15</v>
      </c>
      <c r="B434" s="18" t="s">
        <v>102</v>
      </c>
      <c r="C434" s="14" t="s">
        <v>118</v>
      </c>
      <c r="D434" s="3">
        <v>12</v>
      </c>
      <c r="E434">
        <f>D434*31500000</f>
        <v>378000000</v>
      </c>
      <c r="F434" s="6">
        <v>38.849849999999996</v>
      </c>
      <c r="G434">
        <f>F434*1000000</f>
        <v>38849850</v>
      </c>
      <c r="H434">
        <f>I434 * 1000</f>
        <v>71</v>
      </c>
      <c r="I434">
        <v>7.0999999999999994E-2</v>
      </c>
      <c r="J434" s="3">
        <v>13.2</v>
      </c>
      <c r="K434" s="3">
        <v>0.77</v>
      </c>
      <c r="L434">
        <v>4.0000000000000001E-3</v>
      </c>
      <c r="M434">
        <v>4.9500000000000002E-2</v>
      </c>
      <c r="N434">
        <f>0.15 * L434^(0.25)</f>
        <v>3.7723002890488071E-2</v>
      </c>
      <c r="O434">
        <f>1000*9.81*K434*L434</f>
        <v>30.2148</v>
      </c>
      <c r="P434">
        <f>O434/(1650*9.81*I434)</f>
        <v>2.6291079812206575E-2</v>
      </c>
      <c r="Q434" t="e">
        <f>3.97 * (SQRT(1.65)) * (SQRT(9.81)) * ((P434-M434)^(3/2)) * ((I434)^(3/2)) * J434</f>
        <v>#NUM!</v>
      </c>
      <c r="R434" t="e">
        <f>3.97 * (SQRT(1.65)) * (SQRT(9.81)) * ((P434-N434)^(3/2)) * ((I434)^(3/2)) * J434</f>
        <v>#NUM!</v>
      </c>
      <c r="S434" t="e">
        <f>Q434 * 31500000</f>
        <v>#NUM!</v>
      </c>
      <c r="T434" t="e">
        <f>R434 * 31500000</f>
        <v>#NUM!</v>
      </c>
    </row>
    <row r="435" spans="1:20" ht="17" x14ac:dyDescent="0.2">
      <c r="A435" t="s">
        <v>15</v>
      </c>
      <c r="B435" s="18" t="s">
        <v>456</v>
      </c>
      <c r="C435" s="13" t="s">
        <v>467</v>
      </c>
      <c r="D435" s="3">
        <v>8.4667371310080011</v>
      </c>
      <c r="E435">
        <f>D435*31500000</f>
        <v>266702219.62675202</v>
      </c>
      <c r="F435" s="6">
        <v>17.637831899999998</v>
      </c>
      <c r="G435">
        <f>F435*1000000</f>
        <v>17637831.899999999</v>
      </c>
      <c r="H435">
        <f>I435 * 1000</f>
        <v>71.12</v>
      </c>
      <c r="I435">
        <v>7.1120000000000003E-2</v>
      </c>
      <c r="J435" s="3">
        <v>9.8805999999999994</v>
      </c>
      <c r="K435" s="3">
        <v>0.5</v>
      </c>
      <c r="L435">
        <v>1.7999999999999999E-2</v>
      </c>
      <c r="M435">
        <v>4.9500000000000002E-2</v>
      </c>
      <c r="N435">
        <f>0.15 * L435^(0.25)</f>
        <v>5.4942622522270598E-2</v>
      </c>
      <c r="O435">
        <f>1000*9.81*K435*L435</f>
        <v>88.289999999999992</v>
      </c>
      <c r="P435">
        <f>O435/(1650*9.81*I435)</f>
        <v>7.6694958584722348E-2</v>
      </c>
      <c r="Q435">
        <f>3.97 * (SQRT(1.65)) * (SQRT(9.81)) * ((P435-M435)^(3/2)) * ((I435)^(3/2)) * J435</f>
        <v>1.342364706330313E-2</v>
      </c>
      <c r="R435">
        <f>3.97 * (SQRT(1.65)) * (SQRT(9.81)) * ((P435-N435)^(3/2)) * ((I435)^(3/2)) * J435</f>
        <v>9.6027755680209975E-3</v>
      </c>
      <c r="S435">
        <f>Q435 * 31500000</f>
        <v>422844.88249404862</v>
      </c>
      <c r="T435">
        <f>R435 * 31500000</f>
        <v>302487.43039266142</v>
      </c>
    </row>
    <row r="436" spans="1:20" ht="17" x14ac:dyDescent="0.2">
      <c r="A436" t="s">
        <v>15</v>
      </c>
      <c r="B436" s="18" t="s">
        <v>421</v>
      </c>
      <c r="C436" s="13" t="s">
        <v>431</v>
      </c>
      <c r="D436" s="3">
        <v>20.331495853056005</v>
      </c>
      <c r="E436">
        <f>D436*31500000</f>
        <v>640442119.3712641</v>
      </c>
      <c r="F436" s="6">
        <v>31.597877999999994</v>
      </c>
      <c r="G436">
        <f>F436*1000000</f>
        <v>31597877.999999993</v>
      </c>
      <c r="H436">
        <f>I436 * 1000</f>
        <v>71.628</v>
      </c>
      <c r="I436">
        <v>7.1627999999999997E-2</v>
      </c>
      <c r="J436" s="3">
        <v>12.61872</v>
      </c>
      <c r="K436" s="3">
        <v>1.19</v>
      </c>
      <c r="L436">
        <v>4.0000000000000001E-3</v>
      </c>
      <c r="M436">
        <v>4.9500000000000002E-2</v>
      </c>
      <c r="N436">
        <f>0.15 * L436^(0.25)</f>
        <v>3.7723002890488071E-2</v>
      </c>
      <c r="O436">
        <f>1000*9.81*K436*L436</f>
        <v>46.695599999999999</v>
      </c>
      <c r="P436">
        <f>O436/(1650*9.81*I436)</f>
        <v>4.0275429787910939E-2</v>
      </c>
      <c r="Q436" t="e">
        <f>3.97 * (SQRT(1.65)) * (SQRT(9.81)) * ((P436-M436)^(3/2)) * ((I436)^(3/2)) * J436</f>
        <v>#NUM!</v>
      </c>
      <c r="R436">
        <f>3.97 * (SQRT(1.65)) * (SQRT(9.81)) * ((P436-N436)^(3/2)) * ((I436)^(3/2)) * J436</f>
        <v>4.9823759276450903E-4</v>
      </c>
      <c r="S436" t="e">
        <f>Q436 * 31500000</f>
        <v>#NUM!</v>
      </c>
      <c r="T436">
        <f>R436 * 31500000</f>
        <v>15694.484172082035</v>
      </c>
    </row>
    <row r="437" spans="1:20" ht="17" x14ac:dyDescent="0.2">
      <c r="A437" t="s">
        <v>15</v>
      </c>
      <c r="B437" s="18" t="s">
        <v>555</v>
      </c>
      <c r="C437" s="13" t="s">
        <v>568</v>
      </c>
      <c r="D437" s="3"/>
      <c r="E437">
        <f>D437*31500000</f>
        <v>0</v>
      </c>
      <c r="F437" s="6">
        <v>9.8937617999999983</v>
      </c>
      <c r="G437">
        <f>F437*1000000</f>
        <v>9893761.7999999989</v>
      </c>
      <c r="H437">
        <f>I437 * 1000</f>
        <v>71.900000000000006</v>
      </c>
      <c r="I437">
        <v>7.1900000000000006E-2</v>
      </c>
      <c r="J437" s="3">
        <v>14.4</v>
      </c>
      <c r="K437" s="3">
        <v>0.7</v>
      </c>
      <c r="L437">
        <v>1.6320000000000001E-2</v>
      </c>
      <c r="M437">
        <v>4.9500000000000002E-2</v>
      </c>
      <c r="N437">
        <f>0.15 * L437^(0.25)</f>
        <v>5.3613146672069491E-2</v>
      </c>
      <c r="O437">
        <f>1000*9.81*K437*L437</f>
        <v>112.06944000000001</v>
      </c>
      <c r="P437">
        <f>O437/(1650*9.81*I437)</f>
        <v>9.629535971677837E-2</v>
      </c>
      <c r="Q437">
        <f>3.97 * (SQRT(1.65)) * (SQRT(9.81)) * ((P437-M437)^(3/2)) * ((I437)^(3/2)) * J437</f>
        <v>4.4887663013081044E-2</v>
      </c>
      <c r="R437">
        <f>3.97 * (SQRT(1.65)) * (SQRT(9.81)) * ((P437-N437)^(3/2)) * ((I437)^(3/2)) * J437</f>
        <v>3.9101480738866455E-2</v>
      </c>
      <c r="S437">
        <f>Q437 * 31500000</f>
        <v>1413961.3849120529</v>
      </c>
      <c r="T437">
        <f>R437 * 31500000</f>
        <v>1231696.6432742933</v>
      </c>
    </row>
    <row r="438" spans="1:20" ht="34" x14ac:dyDescent="0.2">
      <c r="A438" t="s">
        <v>15</v>
      </c>
      <c r="B438" s="18" t="s">
        <v>643</v>
      </c>
      <c r="C438" s="13" t="s">
        <v>665</v>
      </c>
      <c r="D438" s="3">
        <v>11.3</v>
      </c>
      <c r="E438">
        <f>D438*31500000</f>
        <v>355950000</v>
      </c>
      <c r="F438" s="6">
        <v>546</v>
      </c>
      <c r="G438">
        <f>F438*1000000</f>
        <v>546000000</v>
      </c>
      <c r="H438">
        <f>I438 * 1000</f>
        <v>72</v>
      </c>
      <c r="I438">
        <v>7.1999999999999995E-2</v>
      </c>
      <c r="J438" s="3">
        <v>34.1</v>
      </c>
      <c r="K438" s="3">
        <v>1.08</v>
      </c>
      <c r="L438">
        <v>5.4000000000000001E-4</v>
      </c>
      <c r="M438">
        <v>4.9500000000000002E-2</v>
      </c>
      <c r="N438">
        <f>0.15 * L438^(0.25)</f>
        <v>2.2865973666957664E-2</v>
      </c>
      <c r="O438">
        <f>1000*9.81*K438*L438</f>
        <v>5.7211920000000003</v>
      </c>
      <c r="P438">
        <f>O438/(1650*9.81*I438)</f>
        <v>4.9090909090909098E-3</v>
      </c>
      <c r="Q438" t="e">
        <f>3.97 * (SQRT(1.65)) * (SQRT(9.81)) * ((P438-M438)^(3/2)) * ((I438)^(3/2)) * J438</f>
        <v>#NUM!</v>
      </c>
      <c r="R438" t="e">
        <f>3.97 * (SQRT(1.65)) * (SQRT(9.81)) * ((P438-N438)^(3/2)) * ((I438)^(3/2)) * J438</f>
        <v>#NUM!</v>
      </c>
      <c r="S438" t="e">
        <f>Q438 * 31500000</f>
        <v>#NUM!</v>
      </c>
      <c r="T438" t="e">
        <f>R438 * 31500000</f>
        <v>#NUM!</v>
      </c>
    </row>
    <row r="439" spans="1:20" ht="17" x14ac:dyDescent="0.2">
      <c r="A439" t="s">
        <v>15</v>
      </c>
      <c r="B439" s="18" t="s">
        <v>643</v>
      </c>
      <c r="C439" s="13" t="s">
        <v>671</v>
      </c>
      <c r="D439" s="3">
        <v>187</v>
      </c>
      <c r="E439">
        <f>D439*31500000</f>
        <v>5890500000</v>
      </c>
      <c r="F439" s="6">
        <v>186</v>
      </c>
      <c r="G439">
        <f>F439*1000000</f>
        <v>186000000</v>
      </c>
      <c r="H439">
        <f>I439 * 1000</f>
        <v>72</v>
      </c>
      <c r="I439">
        <v>7.1999999999999995E-2</v>
      </c>
      <c r="J439" s="3">
        <v>32</v>
      </c>
      <c r="K439" s="3">
        <v>2.5099999999999998</v>
      </c>
      <c r="L439">
        <v>1E-3</v>
      </c>
      <c r="M439">
        <v>4.9500000000000002E-2</v>
      </c>
      <c r="N439">
        <f>0.15 * L439^(0.25)</f>
        <v>2.6674191150583844E-2</v>
      </c>
      <c r="O439">
        <f>1000*9.81*K439*L439</f>
        <v>24.623099999999997</v>
      </c>
      <c r="P439">
        <f>O439/(1650*9.81*I439)</f>
        <v>2.1127946127946128E-2</v>
      </c>
      <c r="Q439" t="e">
        <f>3.97 * (SQRT(1.65)) * (SQRT(9.81)) * ((P439-M439)^(3/2)) * ((I439)^(3/2)) * J439</f>
        <v>#NUM!</v>
      </c>
      <c r="R439" t="e">
        <f>3.97 * (SQRT(1.65)) * (SQRT(9.81)) * ((P439-N439)^(3/2)) * ((I439)^(3/2)) * J439</f>
        <v>#NUM!</v>
      </c>
      <c r="S439" t="e">
        <f>Q439 * 31500000</f>
        <v>#NUM!</v>
      </c>
      <c r="T439" t="e">
        <f>R439 * 31500000</f>
        <v>#NUM!</v>
      </c>
    </row>
    <row r="440" spans="1:20" ht="17" x14ac:dyDescent="0.2">
      <c r="A440" t="s">
        <v>15</v>
      </c>
      <c r="B440" s="19" t="s">
        <v>45</v>
      </c>
      <c r="C440" s="13" t="s">
        <v>54</v>
      </c>
      <c r="D440" s="3">
        <v>8.4</v>
      </c>
      <c r="E440">
        <f>D440*31500000</f>
        <v>264600000</v>
      </c>
      <c r="F440" s="6">
        <v>70.5</v>
      </c>
      <c r="G440">
        <f>F440*1000000</f>
        <v>70500000</v>
      </c>
      <c r="H440">
        <f>I440 * 1000</f>
        <v>73</v>
      </c>
      <c r="I440">
        <v>7.2999999999999995E-2</v>
      </c>
      <c r="J440" s="7">
        <v>9</v>
      </c>
      <c r="K440" s="7">
        <v>0.43</v>
      </c>
      <c r="L440">
        <v>1.4999999999999999E-2</v>
      </c>
      <c r="M440">
        <v>4.9500000000000002E-2</v>
      </c>
      <c r="N440">
        <f>0.15 * L440^(0.25)</f>
        <v>5.2494532673708745E-2</v>
      </c>
      <c r="O440">
        <f>1000*9.81*K440*L440</f>
        <v>63.274500000000003</v>
      </c>
      <c r="P440">
        <f>O440/(1650*9.81*I440)</f>
        <v>5.3549190535491911E-2</v>
      </c>
      <c r="Q440">
        <f>3.97 * (SQRT(1.65)) * (SQRT(9.81)) * ((P440-M440)^(3/2)) * ((I440)^(3/2)) * J440</f>
        <v>7.3054353498709515E-4</v>
      </c>
      <c r="R440">
        <f>3.97 * (SQRT(1.65)) * (SQRT(9.81)) * ((P440-N440)^(3/2)) * ((I440)^(3/2)) * J440</f>
        <v>9.7109378300829256E-5</v>
      </c>
      <c r="S440">
        <f>Q440 * 31500000</f>
        <v>23012.121352093498</v>
      </c>
      <c r="T440">
        <f>R440 * 31500000</f>
        <v>3058.9454164761214</v>
      </c>
    </row>
    <row r="441" spans="1:20" ht="17" x14ac:dyDescent="0.2">
      <c r="A441" t="s">
        <v>15</v>
      </c>
      <c r="B441" s="18" t="s">
        <v>267</v>
      </c>
      <c r="C441" s="13" t="s">
        <v>271</v>
      </c>
      <c r="D441" s="3">
        <v>4</v>
      </c>
      <c r="E441">
        <f>D441*31500000</f>
        <v>126000000</v>
      </c>
      <c r="F441" s="6">
        <v>29.007887999999994</v>
      </c>
      <c r="G441">
        <f>F441*1000000</f>
        <v>29007887.999999993</v>
      </c>
      <c r="H441">
        <f>I441 * 1000</f>
        <v>73</v>
      </c>
      <c r="I441">
        <v>7.2999999999999995E-2</v>
      </c>
      <c r="J441" s="3">
        <v>10.9</v>
      </c>
      <c r="K441" s="3">
        <v>0.4</v>
      </c>
      <c r="L441">
        <v>5.4999999999999997E-3</v>
      </c>
      <c r="M441">
        <v>4.9500000000000002E-2</v>
      </c>
      <c r="N441">
        <f>0.15 * L441^(0.25)</f>
        <v>4.0849047229972506E-2</v>
      </c>
      <c r="O441">
        <f>1000*9.81*K441*L441</f>
        <v>21.581999999999997</v>
      </c>
      <c r="P441">
        <f>O441/(1650*9.81*I441)</f>
        <v>1.8264840182648401E-2</v>
      </c>
      <c r="Q441" t="e">
        <f>3.97 * (SQRT(1.65)) * (SQRT(9.81)) * ((P441-M441)^(3/2)) * ((I441)^(3/2)) * J441</f>
        <v>#NUM!</v>
      </c>
      <c r="R441" t="e">
        <f>3.97 * (SQRT(1.65)) * (SQRT(9.81)) * ((P441-N441)^(3/2)) * ((I441)^(3/2)) * J441</f>
        <v>#NUM!</v>
      </c>
      <c r="S441" t="e">
        <f>Q441 * 31500000</f>
        <v>#NUM!</v>
      </c>
      <c r="T441" t="e">
        <f>R441 * 31500000</f>
        <v>#NUM!</v>
      </c>
    </row>
    <row r="442" spans="1:20" ht="17" x14ac:dyDescent="0.2">
      <c r="A442" t="s">
        <v>15</v>
      </c>
      <c r="B442" s="18" t="s">
        <v>267</v>
      </c>
      <c r="C442" s="13" t="s">
        <v>296</v>
      </c>
      <c r="D442" s="3">
        <v>80.400000000000006</v>
      </c>
      <c r="E442">
        <f>D442*31500000</f>
        <v>2532600000</v>
      </c>
      <c r="F442" s="6">
        <v>279.71891999999997</v>
      </c>
      <c r="G442">
        <f>F442*1000000</f>
        <v>279718919.99999994</v>
      </c>
      <c r="H442">
        <f>I442 * 1000</f>
        <v>73.099999999999994</v>
      </c>
      <c r="I442">
        <v>7.3099999999999998E-2</v>
      </c>
      <c r="J442" s="3">
        <v>27.7</v>
      </c>
      <c r="K442" s="3">
        <v>1.3</v>
      </c>
      <c r="L442">
        <v>1.2999999999999999E-3</v>
      </c>
      <c r="M442">
        <v>4.9500000000000002E-2</v>
      </c>
      <c r="N442">
        <f>0.15 * L442^(0.25)</f>
        <v>2.8482433831739123E-2</v>
      </c>
      <c r="O442">
        <f>1000*9.81*K442*L442</f>
        <v>16.578900000000001</v>
      </c>
      <c r="P442">
        <f>O442/(1650*9.81*I442)</f>
        <v>1.4011524271442193E-2</v>
      </c>
      <c r="Q442" t="e">
        <f>3.97 * (SQRT(1.65)) * (SQRT(9.81)) * ((P442-M442)^(3/2)) * ((I442)^(3/2)) * J442</f>
        <v>#NUM!</v>
      </c>
      <c r="R442" t="e">
        <f>3.97 * (SQRT(1.65)) * (SQRT(9.81)) * ((P442-N442)^(3/2)) * ((I442)^(3/2)) * J442</f>
        <v>#NUM!</v>
      </c>
      <c r="S442" t="e">
        <f>Q442 * 31500000</f>
        <v>#NUM!</v>
      </c>
      <c r="T442" t="e">
        <f>R442 * 31500000</f>
        <v>#NUM!</v>
      </c>
    </row>
    <row r="443" spans="1:20" ht="17" x14ac:dyDescent="0.2">
      <c r="A443" t="s">
        <v>15</v>
      </c>
      <c r="B443" s="18" t="s">
        <v>102</v>
      </c>
      <c r="C443" s="14" t="s">
        <v>113</v>
      </c>
      <c r="D443" s="3">
        <v>7.1</v>
      </c>
      <c r="E443">
        <f>D443*31500000</f>
        <v>223650000</v>
      </c>
      <c r="F443" s="6">
        <v>20.305521599999999</v>
      </c>
      <c r="G443">
        <f>F443*1000000</f>
        <v>20305521.599999998</v>
      </c>
      <c r="H443">
        <f>I443 * 1000</f>
        <v>73.5</v>
      </c>
      <c r="I443">
        <v>7.3499999999999996E-2</v>
      </c>
      <c r="J443" s="3">
        <v>10.9</v>
      </c>
      <c r="K443" s="3">
        <v>0.7</v>
      </c>
      <c r="L443">
        <v>8.9999999999999993E-3</v>
      </c>
      <c r="M443">
        <v>4.9500000000000002E-2</v>
      </c>
      <c r="N443">
        <f>0.15 * L443^(0.25)</f>
        <v>4.6201054323615341E-2</v>
      </c>
      <c r="O443">
        <f>1000*9.81*K443*L443</f>
        <v>61.802999999999997</v>
      </c>
      <c r="P443">
        <f>O443/(1650*9.81*I443)</f>
        <v>5.1948051948051945E-2</v>
      </c>
      <c r="Q443">
        <f>3.97 * (SQRT(1.65)) * (SQRT(9.81)) * ((P443-M443)^(3/2)) * ((I443)^(3/2)) * J443</f>
        <v>4.2019940506688813E-4</v>
      </c>
      <c r="R443">
        <f>3.97 * (SQRT(1.65)) * (SQRT(9.81)) * ((P443-N443)^(3/2)) * ((I443)^(3/2)) * J443</f>
        <v>1.5114229608963338E-3</v>
      </c>
      <c r="S443">
        <f>Q443 * 31500000</f>
        <v>13236.281259606976</v>
      </c>
      <c r="T443">
        <f>R443 * 31500000</f>
        <v>47609.823268234511</v>
      </c>
    </row>
    <row r="444" spans="1:20" ht="17" x14ac:dyDescent="0.2">
      <c r="A444" t="s">
        <v>15</v>
      </c>
      <c r="B444" s="18" t="s">
        <v>233</v>
      </c>
      <c r="C444" s="13" t="s">
        <v>262</v>
      </c>
      <c r="D444" s="3">
        <v>92.652722049024007</v>
      </c>
      <c r="E444">
        <f>D444*31500000</f>
        <v>2918560744.5442562</v>
      </c>
      <c r="F444" s="6">
        <v>769.2270299999999</v>
      </c>
      <c r="G444">
        <f>F444*1000000</f>
        <v>769227029.99999988</v>
      </c>
      <c r="H444">
        <f>I444 * 1000</f>
        <v>74.400000000000006</v>
      </c>
      <c r="I444">
        <v>7.4400000000000008E-2</v>
      </c>
      <c r="J444" s="3">
        <v>42.732959999999999</v>
      </c>
      <c r="K444" s="3">
        <v>0.95707200000000003</v>
      </c>
      <c r="L444">
        <v>8.9999999999999993E-3</v>
      </c>
      <c r="M444">
        <v>4.9500000000000002E-2</v>
      </c>
      <c r="N444">
        <f>0.15 * L444^(0.25)</f>
        <v>4.6201054323615341E-2</v>
      </c>
      <c r="O444">
        <f>1000*9.81*K444*L444</f>
        <v>84.499886880000005</v>
      </c>
      <c r="P444">
        <f>O444/(1650*9.81*I444)</f>
        <v>7.0166568914956012E-2</v>
      </c>
      <c r="Q444">
        <f>3.97 * (SQRT(1.65)) * (SQRT(9.81)) * ((P444-M444)^(3/2)) * ((I444)^(3/2)) * J444</f>
        <v>4.1152093444793376E-2</v>
      </c>
      <c r="R444">
        <f>3.97 * (SQRT(1.65)) * (SQRT(9.81)) * ((P444-N444)^(3/2)) * ((I444)^(3/2)) * J444</f>
        <v>5.1388921138232541E-2</v>
      </c>
      <c r="S444">
        <f>Q444 * 31500000</f>
        <v>1296290.9435109913</v>
      </c>
      <c r="T444">
        <f>R444 * 31500000</f>
        <v>1618751.0158543249</v>
      </c>
    </row>
    <row r="445" spans="1:20" ht="17" x14ac:dyDescent="0.2">
      <c r="A445" t="s">
        <v>15</v>
      </c>
      <c r="B445" s="18" t="s">
        <v>555</v>
      </c>
      <c r="C445" s="13" t="s">
        <v>592</v>
      </c>
      <c r="D445" s="3">
        <v>300.2</v>
      </c>
      <c r="E445">
        <f>D445*31500000</f>
        <v>9456300000</v>
      </c>
      <c r="F445" s="6">
        <v>1774.1431499999999</v>
      </c>
      <c r="G445">
        <f>F445*1000000</f>
        <v>1774143149.9999998</v>
      </c>
      <c r="H445">
        <f>I445 * 1000</f>
        <v>74.929999999999993</v>
      </c>
      <c r="I445">
        <v>7.4929999999999997E-2</v>
      </c>
      <c r="J445" s="3">
        <v>96</v>
      </c>
      <c r="K445" s="3">
        <v>1.9</v>
      </c>
      <c r="L445">
        <v>5.8E-4</v>
      </c>
      <c r="M445">
        <v>4.9500000000000002E-2</v>
      </c>
      <c r="N445">
        <f>0.15 * L445^(0.25)</f>
        <v>2.3278139015944836E-2</v>
      </c>
      <c r="O445">
        <f>1000*9.81*K445*L445</f>
        <v>10.81062</v>
      </c>
      <c r="P445">
        <f>O445/(1650*9.81*I445)</f>
        <v>8.9133696500572259E-3</v>
      </c>
      <c r="Q445" t="e">
        <f>3.97 * (SQRT(1.65)) * (SQRT(9.81)) * ((P445-M445)^(3/2)) * ((I445)^(3/2)) * J445</f>
        <v>#NUM!</v>
      </c>
      <c r="R445" t="e">
        <f>3.97 * (SQRT(1.65)) * (SQRT(9.81)) * ((P445-N445)^(3/2)) * ((I445)^(3/2)) * J445</f>
        <v>#NUM!</v>
      </c>
      <c r="S445" t="e">
        <f>Q445 * 31500000</f>
        <v>#NUM!</v>
      </c>
      <c r="T445" t="e">
        <f>R445 * 31500000</f>
        <v>#NUM!</v>
      </c>
    </row>
    <row r="446" spans="1:20" ht="17" x14ac:dyDescent="0.2">
      <c r="A446" t="s">
        <v>15</v>
      </c>
      <c r="B446" s="18" t="s">
        <v>456</v>
      </c>
      <c r="C446" s="13" t="s">
        <v>462</v>
      </c>
      <c r="D446" s="3">
        <v>1.9255455682560003</v>
      </c>
      <c r="E446">
        <f>D446*31500000</f>
        <v>60654685.400064006</v>
      </c>
      <c r="F446" s="6">
        <v>9.6606626999999996</v>
      </c>
      <c r="G446">
        <f>F446*1000000</f>
        <v>9660662.6999999993</v>
      </c>
      <c r="H446">
        <f>I446 * 1000</f>
        <v>75.183999999999997</v>
      </c>
      <c r="I446">
        <v>7.5184000000000001E-2</v>
      </c>
      <c r="J446" s="3">
        <v>4.91744</v>
      </c>
      <c r="K446" s="3">
        <v>0.39</v>
      </c>
      <c r="L446">
        <v>1.7000000000000001E-2</v>
      </c>
      <c r="M446">
        <v>4.9500000000000002E-2</v>
      </c>
      <c r="N446">
        <f>0.15 * L446^(0.25)</f>
        <v>5.4163097052709171E-2</v>
      </c>
      <c r="O446">
        <f>1000*9.81*K446*L446</f>
        <v>65.040300000000002</v>
      </c>
      <c r="P446">
        <f>O446/(1650*9.81*I446)</f>
        <v>5.3444640058813296E-2</v>
      </c>
      <c r="Q446">
        <f>3.97 * (SQRT(1.65)) * (SQRT(9.81)) * ((P446-M446)^(3/2)) * ((I446)^(3/2)) * J446</f>
        <v>4.0114858519608109E-4</v>
      </c>
      <c r="R446" t="e">
        <f>3.97 * (SQRT(1.65)) * (SQRT(9.81)) * ((P446-N446)^(3/2)) * ((I446)^(3/2)) * J446</f>
        <v>#NUM!</v>
      </c>
      <c r="S446">
        <f>Q446 * 31500000</f>
        <v>12636.180433676554</v>
      </c>
      <c r="T446" t="e">
        <f>R446 * 31500000</f>
        <v>#NUM!</v>
      </c>
    </row>
    <row r="447" spans="1:20" ht="17" x14ac:dyDescent="0.2">
      <c r="A447" t="s">
        <v>15</v>
      </c>
      <c r="B447" s="18" t="s">
        <v>267</v>
      </c>
      <c r="C447" s="13" t="s">
        <v>270</v>
      </c>
      <c r="D447" s="3">
        <v>6.7</v>
      </c>
      <c r="E447">
        <f>D447*31500000</f>
        <v>211050000</v>
      </c>
      <c r="F447" s="6">
        <v>5.3871791999999994</v>
      </c>
      <c r="G447">
        <f>F447*1000000</f>
        <v>5387179.1999999993</v>
      </c>
      <c r="H447">
        <f>I447 * 1000</f>
        <v>75.899999999999991</v>
      </c>
      <c r="I447">
        <v>7.5899999999999995E-2</v>
      </c>
      <c r="J447" s="3">
        <v>7.1</v>
      </c>
      <c r="K447" s="3">
        <v>0.4</v>
      </c>
      <c r="L447">
        <v>2.1999999999999999E-2</v>
      </c>
      <c r="M447">
        <v>4.9500000000000002E-2</v>
      </c>
      <c r="N447">
        <f>0.15 * L447^(0.25)</f>
        <v>5.7769276602646219E-2</v>
      </c>
      <c r="O447">
        <f>1000*9.81*K447*L447</f>
        <v>86.327999999999989</v>
      </c>
      <c r="P447">
        <f>O447/(1650*9.81*I447)</f>
        <v>7.026789635485288E-2</v>
      </c>
      <c r="Q447">
        <f>3.97 * (SQRT(1.65)) * (SQRT(9.81)) * ((P447-M447)^(3/2)) * ((I447)^(3/2)) * J447</f>
        <v>7.0970318899009725E-3</v>
      </c>
      <c r="R447">
        <f>3.97 * (SQRT(1.65)) * (SQRT(9.81)) * ((P447-N447)^(3/2)) * ((I447)^(3/2)) * J447</f>
        <v>3.3134550134636532E-3</v>
      </c>
      <c r="S447">
        <f>Q447 * 31500000</f>
        <v>223556.50453188064</v>
      </c>
      <c r="T447">
        <f>R447 * 31500000</f>
        <v>104373.83292410508</v>
      </c>
    </row>
    <row r="448" spans="1:20" ht="17" x14ac:dyDescent="0.2">
      <c r="A448" t="s">
        <v>15</v>
      </c>
      <c r="B448" s="18" t="s">
        <v>308</v>
      </c>
      <c r="C448" s="13" t="s">
        <v>316</v>
      </c>
      <c r="D448" s="3">
        <v>167</v>
      </c>
      <c r="E448">
        <f>D448*31500000</f>
        <v>5260500000</v>
      </c>
      <c r="F448" s="6">
        <v>2154.8716799999997</v>
      </c>
      <c r="G448">
        <f>F448*1000000</f>
        <v>2154871679.9999995</v>
      </c>
      <c r="H448">
        <f>I448 * 1000</f>
        <v>76</v>
      </c>
      <c r="I448">
        <v>7.5999999999999998E-2</v>
      </c>
      <c r="J448" s="3">
        <v>59.1</v>
      </c>
      <c r="K448" s="3">
        <v>1.38</v>
      </c>
      <c r="L448">
        <v>3.8E-3</v>
      </c>
      <c r="M448">
        <v>4.9500000000000002E-2</v>
      </c>
      <c r="N448">
        <f>0.15 * L448^(0.25)</f>
        <v>3.7242356942975827E-2</v>
      </c>
      <c r="O448">
        <f>1000*9.81*K448*L448</f>
        <v>51.443639999999995</v>
      </c>
      <c r="P448">
        <f>O448/(1650*9.81*I448)</f>
        <v>4.1818181818181817E-2</v>
      </c>
      <c r="Q448" t="e">
        <f>3.97 * (SQRT(1.65)) * (SQRT(9.81)) * ((P448-M448)^(3/2)) * ((I448)^(3/2)) * J448</f>
        <v>#NUM!</v>
      </c>
      <c r="R448">
        <f>3.97 * (SQRT(1.65)) * (SQRT(9.81)) * ((P448-N448)^(3/2)) * ((I448)^(3/2)) * J448</f>
        <v>6.1217972818859989E-3</v>
      </c>
      <c r="S448" t="e">
        <f>Q448 * 31500000</f>
        <v>#NUM!</v>
      </c>
      <c r="T448">
        <f>R448 * 31500000</f>
        <v>192836.61437940897</v>
      </c>
    </row>
    <row r="449" spans="1:20" ht="17" x14ac:dyDescent="0.2">
      <c r="A449" t="s">
        <v>15</v>
      </c>
      <c r="B449" s="18" t="s">
        <v>643</v>
      </c>
      <c r="C449" s="13" t="s">
        <v>648</v>
      </c>
      <c r="D449" s="3">
        <v>4.5</v>
      </c>
      <c r="E449">
        <f>D449*31500000</f>
        <v>141750000</v>
      </c>
      <c r="F449" s="6">
        <v>186</v>
      </c>
      <c r="G449">
        <f>F449*1000000</f>
        <v>186000000</v>
      </c>
      <c r="H449">
        <f>I449 * 1000</f>
        <v>76</v>
      </c>
      <c r="I449">
        <v>7.5999999999999998E-2</v>
      </c>
      <c r="J449" s="3">
        <v>3</v>
      </c>
      <c r="K449" s="3">
        <v>0.5</v>
      </c>
      <c r="L449">
        <v>1.54E-2</v>
      </c>
      <c r="M449">
        <v>4.9500000000000002E-2</v>
      </c>
      <c r="N449">
        <f>0.15 * L449^(0.25)</f>
        <v>5.2841050049634165E-2</v>
      </c>
      <c r="O449">
        <f>1000*9.81*K449*L449</f>
        <v>75.537000000000006</v>
      </c>
      <c r="P449">
        <f>O449/(1650*9.81*I449)</f>
        <v>6.1403508771929828E-2</v>
      </c>
      <c r="Q449">
        <f>3.97 * (SQRT(1.65)) * (SQRT(9.81)) * ((P449-M449)^(3/2)) * ((I449)^(3/2)) * J449</f>
        <v>1.3038304522077369E-3</v>
      </c>
      <c r="R449">
        <f>3.97 * (SQRT(1.65)) * (SQRT(9.81)) * ((P449-N449)^(3/2)) * ((I449)^(3/2)) * J449</f>
        <v>7.9543805047601625E-4</v>
      </c>
      <c r="S449">
        <f>Q449 * 31500000</f>
        <v>41070.659244543713</v>
      </c>
      <c r="T449">
        <f>R449 * 31500000</f>
        <v>25056.298589994512</v>
      </c>
    </row>
    <row r="450" spans="1:20" ht="17" x14ac:dyDescent="0.2">
      <c r="A450" t="s">
        <v>15</v>
      </c>
      <c r="B450" s="18" t="s">
        <v>76</v>
      </c>
      <c r="C450" s="13" t="s">
        <v>87</v>
      </c>
      <c r="D450" s="3">
        <v>28.600015057920004</v>
      </c>
      <c r="E450">
        <f>D450*31500000</f>
        <v>900900474.32448018</v>
      </c>
      <c r="F450" s="6">
        <v>388.49849999999998</v>
      </c>
      <c r="G450">
        <f>F450*1000000</f>
        <v>388498500</v>
      </c>
      <c r="H450">
        <f>I450 * 1000</f>
        <v>76.149999999999991</v>
      </c>
      <c r="I450">
        <v>7.6149999999999995E-2</v>
      </c>
      <c r="J450" s="3">
        <v>40.370759999999997</v>
      </c>
      <c r="K450" s="3">
        <v>0.82</v>
      </c>
      <c r="L450">
        <v>2.5000000000000001E-3</v>
      </c>
      <c r="M450">
        <v>4.9500000000000002E-2</v>
      </c>
      <c r="N450">
        <f>0.15 * L450^(0.25)</f>
        <v>3.3541019662496847E-2</v>
      </c>
      <c r="O450">
        <f>1000*9.81*K450*L450</f>
        <v>20.110499999999998</v>
      </c>
      <c r="P450">
        <f>O450/(1650*9.81*I450)</f>
        <v>1.631548578364074E-2</v>
      </c>
      <c r="Q450" t="e">
        <f>3.97 * (SQRT(1.65)) * (SQRT(9.81)) * ((P450-M450)^(3/2)) * ((I450)^(3/2)) * J450</f>
        <v>#NUM!</v>
      </c>
      <c r="R450" t="e">
        <f>3.97 * (SQRT(1.65)) * (SQRT(9.81)) * ((P450-N450)^(3/2)) * ((I450)^(3/2)) * J450</f>
        <v>#NUM!</v>
      </c>
      <c r="S450" t="e">
        <f>Q450 * 31500000</f>
        <v>#NUM!</v>
      </c>
      <c r="T450" t="e">
        <f>R450 * 31500000</f>
        <v>#NUM!</v>
      </c>
    </row>
    <row r="451" spans="1:20" ht="17" x14ac:dyDescent="0.2">
      <c r="A451" t="s">
        <v>15</v>
      </c>
      <c r="B451" s="18" t="s">
        <v>456</v>
      </c>
      <c r="C451" s="13" t="s">
        <v>512</v>
      </c>
      <c r="D451" s="3">
        <v>142.43</v>
      </c>
      <c r="E451">
        <f>D451*31500000</f>
        <v>4486545000</v>
      </c>
      <c r="F451" s="6">
        <v>354.82862999999998</v>
      </c>
      <c r="G451">
        <f>F451*1000000</f>
        <v>354828630</v>
      </c>
      <c r="H451">
        <f>I451 * 1000</f>
        <v>76.959999999999994</v>
      </c>
      <c r="I451">
        <v>7.6960000000000001E-2</v>
      </c>
      <c r="J451" s="3">
        <v>33.729999999999997</v>
      </c>
      <c r="K451" s="3">
        <v>1.73</v>
      </c>
      <c r="L451">
        <v>2E-3</v>
      </c>
      <c r="M451">
        <v>4.9500000000000002E-2</v>
      </c>
      <c r="N451">
        <f>0.15 * L451^(0.25)</f>
        <v>3.1721137903216928E-2</v>
      </c>
      <c r="O451">
        <f>1000*9.81*K451*L451</f>
        <v>33.942599999999999</v>
      </c>
      <c r="P451">
        <f>O451/(1650*9.81*I451)</f>
        <v>2.7247527247527246E-2</v>
      </c>
      <c r="Q451" t="e">
        <f>3.97 * (SQRT(1.65)) * (SQRT(9.81)) * ((P451-M451)^(3/2)) * ((I451)^(3/2)) * J451</f>
        <v>#NUM!</v>
      </c>
      <c r="R451" t="e">
        <f>3.97 * (SQRT(1.65)) * (SQRT(9.81)) * ((P451-N451)^(3/2)) * ((I451)^(3/2)) * J451</f>
        <v>#NUM!</v>
      </c>
      <c r="S451" t="e">
        <f>Q451 * 31500000</f>
        <v>#NUM!</v>
      </c>
      <c r="T451" t="e">
        <f>R451 * 31500000</f>
        <v>#NUM!</v>
      </c>
    </row>
    <row r="452" spans="1:20" ht="34" x14ac:dyDescent="0.2">
      <c r="A452" t="s">
        <v>15</v>
      </c>
      <c r="B452" s="18" t="s">
        <v>233</v>
      </c>
      <c r="C452" s="13" t="s">
        <v>244</v>
      </c>
      <c r="D452" s="3">
        <v>17.131692188159999</v>
      </c>
      <c r="E452">
        <f>D452*31500000</f>
        <v>539648303.92703998</v>
      </c>
      <c r="F452" s="6">
        <v>80.03069099999999</v>
      </c>
      <c r="G452">
        <f>F452*1000000</f>
        <v>80030690.999999985</v>
      </c>
      <c r="H452">
        <f>I452 * 1000</f>
        <v>77</v>
      </c>
      <c r="I452">
        <v>7.6999999999999999E-2</v>
      </c>
      <c r="J452" s="3">
        <v>18.56232</v>
      </c>
      <c r="K452" s="3">
        <v>0.560832</v>
      </c>
      <c r="L452">
        <v>1.4999999999999999E-2</v>
      </c>
      <c r="M452">
        <v>4.9500000000000002E-2</v>
      </c>
      <c r="N452">
        <f>0.15 * L452^(0.25)</f>
        <v>5.2494532673708745E-2</v>
      </c>
      <c r="O452">
        <f>1000*9.81*K452*L452</f>
        <v>82.526428799999991</v>
      </c>
      <c r="P452">
        <f>O452/(1650*9.81*I452)</f>
        <v>6.6213931523022421E-2</v>
      </c>
      <c r="Q452">
        <f>3.97 * (SQRT(1.65)) * (SQRT(9.81)) * ((P452-M452)^(3/2)) * ((I452)^(3/2)) * J452</f>
        <v>1.3688417833918443E-2</v>
      </c>
      <c r="R452">
        <f>3.97 * (SQRT(1.65)) * (SQRT(9.81)) * ((P452-N452)^(3/2)) * ((I452)^(3/2)) * J452</f>
        <v>1.0179769600899082E-2</v>
      </c>
      <c r="S452">
        <f>Q452 * 31500000</f>
        <v>431185.16176843096</v>
      </c>
      <c r="T452">
        <f>R452 * 31500000</f>
        <v>320662.7424283211</v>
      </c>
    </row>
    <row r="453" spans="1:20" ht="34" x14ac:dyDescent="0.2">
      <c r="A453" t="s">
        <v>15</v>
      </c>
      <c r="B453" s="18" t="s">
        <v>308</v>
      </c>
      <c r="C453" s="13" t="s">
        <v>310</v>
      </c>
      <c r="D453" s="3">
        <v>7.8</v>
      </c>
      <c r="E453">
        <f>D453*31500000</f>
        <v>245700000</v>
      </c>
      <c r="F453" s="6">
        <v>42.734834999999997</v>
      </c>
      <c r="G453">
        <f>F453*1000000</f>
        <v>42734835</v>
      </c>
      <c r="H453">
        <f>I453 * 1000</f>
        <v>77</v>
      </c>
      <c r="I453">
        <v>7.6999999999999999E-2</v>
      </c>
      <c r="J453" s="3">
        <v>10.8</v>
      </c>
      <c r="K453" s="3">
        <v>0.43</v>
      </c>
      <c r="L453">
        <v>1.46E-2</v>
      </c>
      <c r="M453">
        <v>4.9500000000000002E-2</v>
      </c>
      <c r="N453">
        <f>0.15 * L453^(0.25)</f>
        <v>5.2141014029828556E-2</v>
      </c>
      <c r="O453">
        <f>1000*9.81*K453*L453</f>
        <v>61.587180000000004</v>
      </c>
      <c r="P453">
        <f>O453/(1650*9.81*I453)</f>
        <v>4.9413616686343961E-2</v>
      </c>
      <c r="Q453" t="e">
        <f>3.97 * (SQRT(1.65)) * (SQRT(9.81)) * ((P453-M453)^(3/2)) * ((I453)^(3/2)) * J453</f>
        <v>#NUM!</v>
      </c>
      <c r="R453" t="e">
        <f>3.97 * (SQRT(1.65)) * (SQRT(9.81)) * ((P453-N453)^(3/2)) * ((I453)^(3/2)) * J453</f>
        <v>#NUM!</v>
      </c>
      <c r="S453" t="e">
        <f>Q453 * 31500000</f>
        <v>#NUM!</v>
      </c>
      <c r="T453" t="e">
        <f>R453 * 31500000</f>
        <v>#NUM!</v>
      </c>
    </row>
    <row r="454" spans="1:20" ht="17" x14ac:dyDescent="0.2">
      <c r="A454" t="s">
        <v>15</v>
      </c>
      <c r="B454" s="18" t="s">
        <v>609</v>
      </c>
      <c r="C454" s="13" t="s">
        <v>616</v>
      </c>
      <c r="D454" s="3">
        <v>9.6999999999999993</v>
      </c>
      <c r="E454">
        <f>D454*31500000</f>
        <v>305550000</v>
      </c>
      <c r="F454" s="6">
        <v>70.965725999999989</v>
      </c>
      <c r="G454">
        <f>F454*1000000</f>
        <v>70965725.999999985</v>
      </c>
      <c r="H454">
        <f>I454 * 1000</f>
        <v>77</v>
      </c>
      <c r="I454">
        <v>7.6999999999999999E-2</v>
      </c>
      <c r="J454" s="3">
        <v>9.1</v>
      </c>
      <c r="K454" s="3">
        <v>0.62</v>
      </c>
      <c r="L454">
        <v>1.6299999999999999E-2</v>
      </c>
      <c r="M454">
        <v>4.9500000000000002E-2</v>
      </c>
      <c r="N454">
        <f>0.15 * L454^(0.25)</f>
        <v>5.3596713521734084E-2</v>
      </c>
      <c r="O454">
        <f>1000*9.81*K454*L454</f>
        <v>99.139859999999985</v>
      </c>
      <c r="P454">
        <f>O454/(1650*9.81*I454)</f>
        <v>7.9543486816214079E-2</v>
      </c>
      <c r="Q454">
        <f>3.97 * (SQRT(1.65)) * (SQRT(9.81)) * ((P454-M454)^(3/2)) * ((I454)^(3/2)) * J454</f>
        <v>1.6172232084588317E-2</v>
      </c>
      <c r="R454">
        <f>3.97 * (SQRT(1.65)) * (SQRT(9.81)) * ((P454-N454)^(3/2)) * ((I454)^(3/2)) * J454</f>
        <v>1.2979844767372576E-2</v>
      </c>
      <c r="S454">
        <f>Q454 * 31500000</f>
        <v>509425.31066453201</v>
      </c>
      <c r="T454">
        <f>R454 * 31500000</f>
        <v>408865.11017223616</v>
      </c>
    </row>
    <row r="455" spans="1:20" ht="17" x14ac:dyDescent="0.2">
      <c r="A455" t="s">
        <v>15</v>
      </c>
      <c r="B455" s="18" t="s">
        <v>102</v>
      </c>
      <c r="C455" s="14" t="s">
        <v>119</v>
      </c>
      <c r="D455" s="3">
        <v>25.1</v>
      </c>
      <c r="E455">
        <f>D455*31500000</f>
        <v>790650000</v>
      </c>
      <c r="F455" s="6">
        <v>114.218559</v>
      </c>
      <c r="G455">
        <f>F455*1000000</f>
        <v>114218559</v>
      </c>
      <c r="H455">
        <f>I455 * 1000</f>
        <v>77.8</v>
      </c>
      <c r="I455">
        <v>7.7799999999999994E-2</v>
      </c>
      <c r="J455" s="3">
        <v>19.399999999999999</v>
      </c>
      <c r="K455" s="3">
        <v>0.78</v>
      </c>
      <c r="L455">
        <v>6.0000000000000001E-3</v>
      </c>
      <c r="M455">
        <v>4.9500000000000002E-2</v>
      </c>
      <c r="N455">
        <f>0.15 * L455^(0.25)</f>
        <v>4.1747365255706111E-2</v>
      </c>
      <c r="O455">
        <f>1000*9.81*K455*L455</f>
        <v>45.910800000000002</v>
      </c>
      <c r="P455">
        <f>O455/(1650*9.81*I455)</f>
        <v>3.6457116148632868E-2</v>
      </c>
      <c r="Q455" t="e">
        <f>3.97 * (SQRT(1.65)) * (SQRT(9.81)) * ((P455-M455)^(3/2)) * ((I455)^(3/2)) * J455</f>
        <v>#NUM!</v>
      </c>
      <c r="R455" t="e">
        <f>3.97 * (SQRT(1.65)) * (SQRT(9.81)) * ((P455-N455)^(3/2)) * ((I455)^(3/2)) * J455</f>
        <v>#NUM!</v>
      </c>
      <c r="S455" t="e">
        <f>Q455 * 31500000</f>
        <v>#NUM!</v>
      </c>
      <c r="T455" t="e">
        <f>R455 * 31500000</f>
        <v>#NUM!</v>
      </c>
    </row>
    <row r="456" spans="1:20" ht="17" x14ac:dyDescent="0.2">
      <c r="A456" t="s">
        <v>15</v>
      </c>
      <c r="B456" s="18" t="s">
        <v>233</v>
      </c>
      <c r="C456" s="13" t="s">
        <v>243</v>
      </c>
      <c r="D456" s="3">
        <v>8.4384202844160008</v>
      </c>
      <c r="E456">
        <f>D456*31500000</f>
        <v>265810238.95910403</v>
      </c>
      <c r="F456" s="6">
        <v>33.669869999999996</v>
      </c>
      <c r="G456">
        <f>F456*1000000</f>
        <v>33669869.999999993</v>
      </c>
      <c r="H456">
        <f>I456 * 1000</f>
        <v>77.899999999999991</v>
      </c>
      <c r="I456">
        <v>7.7899999999999997E-2</v>
      </c>
      <c r="J456" s="3">
        <v>9.9060000000000006</v>
      </c>
      <c r="K456" s="3">
        <v>0.54</v>
      </c>
      <c r="L456">
        <v>1.2999999999999999E-2</v>
      </c>
      <c r="M456">
        <v>4.9500000000000002E-2</v>
      </c>
      <c r="N456">
        <f>0.15 * L456^(0.25)</f>
        <v>5.0649725630777707E-2</v>
      </c>
      <c r="O456">
        <f>1000*9.81*K456*L456</f>
        <v>68.866200000000006</v>
      </c>
      <c r="P456">
        <f>O456/(1650*9.81*I456)</f>
        <v>5.4615474384408925E-2</v>
      </c>
      <c r="Q456">
        <f>3.97 * (SQRT(1.65)) * (SQRT(9.81)) * ((P456-M456)^(3/2)) * ((I456)^(3/2)) * J456</f>
        <v>1.2586366222275339E-3</v>
      </c>
      <c r="R456">
        <f>3.97 * (SQRT(1.65)) * (SQRT(9.81)) * ((P456-N456)^(3/2)) * ((I456)^(3/2)) * J456</f>
        <v>8.5913079699631275E-4</v>
      </c>
      <c r="S456">
        <f>Q456 * 31500000</f>
        <v>39647.053600167317</v>
      </c>
      <c r="T456">
        <f>R456 * 31500000</f>
        <v>27062.620105383852</v>
      </c>
    </row>
    <row r="457" spans="1:20" ht="17" x14ac:dyDescent="0.2">
      <c r="A457" t="s">
        <v>15</v>
      </c>
      <c r="B457" s="18" t="s">
        <v>532</v>
      </c>
      <c r="C457" s="13" t="s">
        <v>550</v>
      </c>
      <c r="D457" s="3">
        <v>35.282790853632008</v>
      </c>
      <c r="E457">
        <f>D457*31500000</f>
        <v>1111407911.8894083</v>
      </c>
      <c r="F457" s="6">
        <v>929.80640999999991</v>
      </c>
      <c r="G457">
        <f>F457*1000000</f>
        <v>929806409.99999988</v>
      </c>
      <c r="H457">
        <f>I457 * 1000</f>
        <v>78</v>
      </c>
      <c r="I457">
        <v>7.8E-2</v>
      </c>
      <c r="J457" s="3">
        <v>31.668720000000004</v>
      </c>
      <c r="K457" s="3">
        <v>1.1599999999999999</v>
      </c>
      <c r="L457">
        <v>6.4999999999999997E-4</v>
      </c>
      <c r="M457">
        <v>4.9500000000000002E-2</v>
      </c>
      <c r="N457">
        <f>0.15 * L457^(0.25)</f>
        <v>2.3950776506810552E-2</v>
      </c>
      <c r="O457">
        <f>1000*9.81*K457*L457</f>
        <v>7.3967399999999985</v>
      </c>
      <c r="P457">
        <f>O457/(1650*9.81*I457)</f>
        <v>5.8585858585858573E-3</v>
      </c>
      <c r="Q457" t="e">
        <f>3.97 * (SQRT(1.65)) * (SQRT(9.81)) * ((P457-M457)^(3/2)) * ((I457)^(3/2)) * J457</f>
        <v>#NUM!</v>
      </c>
      <c r="R457" t="e">
        <f>3.97 * (SQRT(1.65)) * (SQRT(9.81)) * ((P457-N457)^(3/2)) * ((I457)^(3/2)) * J457</f>
        <v>#NUM!</v>
      </c>
      <c r="S457" t="e">
        <f>Q457 * 31500000</f>
        <v>#NUM!</v>
      </c>
      <c r="T457" t="e">
        <f>R457 * 31500000</f>
        <v>#NUM!</v>
      </c>
    </row>
    <row r="458" spans="1:20" ht="34" x14ac:dyDescent="0.2">
      <c r="A458" t="s">
        <v>15</v>
      </c>
      <c r="B458" s="18" t="s">
        <v>233</v>
      </c>
      <c r="C458" s="13" t="s">
        <v>250</v>
      </c>
      <c r="D458" s="3">
        <v>14.61</v>
      </c>
      <c r="E458">
        <f>D458*31500000</f>
        <v>460215000</v>
      </c>
      <c r="F458" s="6">
        <v>360.00860999999998</v>
      </c>
      <c r="G458">
        <f>F458*1000000</f>
        <v>360008610</v>
      </c>
      <c r="H458">
        <f>I458 * 1000</f>
        <v>78.3</v>
      </c>
      <c r="I458">
        <v>7.8299999999999995E-2</v>
      </c>
      <c r="J458" s="3">
        <v>23.53</v>
      </c>
      <c r="K458" s="3">
        <v>0.68</v>
      </c>
      <c r="L458">
        <v>3.0000000000000001E-3</v>
      </c>
      <c r="M458">
        <v>4.9500000000000002E-2</v>
      </c>
      <c r="N458">
        <f>0.15 * L458^(0.25)</f>
        <v>3.5105209789810736E-2</v>
      </c>
      <c r="O458">
        <f>1000*9.81*K458*L458</f>
        <v>20.0124</v>
      </c>
      <c r="P458">
        <f>O458/(1650*9.81*I458)</f>
        <v>1.5790084755601997E-2</v>
      </c>
      <c r="Q458" t="e">
        <f>3.97 * (SQRT(1.65)) * (SQRT(9.81)) * ((P458-M458)^(3/2)) * ((I458)^(3/2)) * J458</f>
        <v>#NUM!</v>
      </c>
      <c r="R458" t="e">
        <f>3.97 * (SQRT(1.65)) * (SQRT(9.81)) * ((P458-N458)^(3/2)) * ((I458)^(3/2)) * J458</f>
        <v>#NUM!</v>
      </c>
      <c r="S458" t="e">
        <f>Q458 * 31500000</f>
        <v>#NUM!</v>
      </c>
      <c r="T458" t="e">
        <f>R458 * 31500000</f>
        <v>#NUM!</v>
      </c>
    </row>
    <row r="459" spans="1:20" ht="17" x14ac:dyDescent="0.2">
      <c r="A459" t="s">
        <v>15</v>
      </c>
      <c r="B459" s="18" t="s">
        <v>16</v>
      </c>
      <c r="C459" s="13" t="s">
        <v>40</v>
      </c>
      <c r="D459" s="3">
        <v>57.8</v>
      </c>
      <c r="E459">
        <f>D459*31500000</f>
        <v>1820700000</v>
      </c>
      <c r="F459" s="2">
        <v>94.28</v>
      </c>
      <c r="G459">
        <f>F459*1000000</f>
        <v>94280000</v>
      </c>
      <c r="H459">
        <f>I459 * 1000</f>
        <v>78.7</v>
      </c>
      <c r="I459">
        <v>7.8700000000000006E-2</v>
      </c>
      <c r="J459" s="3">
        <v>12.11</v>
      </c>
      <c r="K459" s="3">
        <v>1.5</v>
      </c>
      <c r="L459">
        <v>5.3E-3</v>
      </c>
      <c r="M459">
        <v>4.9500000000000002E-2</v>
      </c>
      <c r="N459">
        <f>0.15 * L459^(0.25)</f>
        <v>4.0472518146121274E-2</v>
      </c>
      <c r="O459">
        <f>1000*9.81*K459*L459</f>
        <v>77.989500000000007</v>
      </c>
      <c r="P459">
        <f>O459/(1650*9.81*I459)</f>
        <v>6.1222132378422084E-2</v>
      </c>
      <c r="Q459">
        <f>3.97 * (SQRT(1.65)) * (SQRT(9.81)) * ((P459-M459)^(3/2)) * ((I459)^(3/2)) * J459</f>
        <v>5.4197987019786696E-3</v>
      </c>
      <c r="R459">
        <f>3.97 * (SQRT(1.65)) * (SQRT(9.81)) * ((P459-N459)^(3/2)) * ((I459)^(3/2)) * J459</f>
        <v>1.2764043176829661E-2</v>
      </c>
      <c r="S459">
        <f>Q459 * 31500000</f>
        <v>170723.65911232808</v>
      </c>
      <c r="T459">
        <f>R459 * 31500000</f>
        <v>402067.36007013434</v>
      </c>
    </row>
    <row r="460" spans="1:20" ht="17" x14ac:dyDescent="0.2">
      <c r="A460" t="s">
        <v>15</v>
      </c>
      <c r="B460" s="19" t="s">
        <v>45</v>
      </c>
      <c r="C460" s="13" t="s">
        <v>62</v>
      </c>
      <c r="D460" s="3">
        <v>42</v>
      </c>
      <c r="E460">
        <f>D460*31500000</f>
        <v>1323000000</v>
      </c>
      <c r="F460" s="6">
        <v>865</v>
      </c>
      <c r="G460">
        <f>F460*1000000</f>
        <v>865000000</v>
      </c>
      <c r="H460">
        <f>I460 * 1000</f>
        <v>79</v>
      </c>
      <c r="I460">
        <v>7.9000000000000001E-2</v>
      </c>
      <c r="J460" s="7">
        <v>24.9</v>
      </c>
      <c r="K460" s="7">
        <v>0.88</v>
      </c>
      <c r="L460">
        <v>5.7999999999999996E-3</v>
      </c>
      <c r="M460">
        <v>4.9500000000000002E-2</v>
      </c>
      <c r="N460">
        <f>0.15 * L460^(0.25)</f>
        <v>4.1395035316078417E-2</v>
      </c>
      <c r="O460">
        <f>1000*9.81*K460*L460</f>
        <v>50.070239999999991</v>
      </c>
      <c r="P460">
        <f>O460/(1650*9.81*I460)</f>
        <v>3.9156118143459907E-2</v>
      </c>
      <c r="Q460" t="e">
        <f>3.97 * (SQRT(1.65)) * (SQRT(9.81)) * ((P460-M460)^(3/2)) * ((I460)^(3/2)) * J460</f>
        <v>#NUM!</v>
      </c>
      <c r="R460" t="e">
        <f>3.97 * (SQRT(1.65)) * (SQRT(9.81)) * ((P460-N460)^(3/2)) * ((I460)^(3/2)) * J460</f>
        <v>#NUM!</v>
      </c>
      <c r="S460" t="e">
        <f>Q460 * 31500000</f>
        <v>#NUM!</v>
      </c>
      <c r="T460" t="e">
        <f>R460 * 31500000</f>
        <v>#NUM!</v>
      </c>
    </row>
    <row r="461" spans="1:20" ht="17" x14ac:dyDescent="0.2">
      <c r="A461" t="s">
        <v>15</v>
      </c>
      <c r="B461" s="18" t="s">
        <v>328</v>
      </c>
      <c r="C461" s="13" t="s">
        <v>351</v>
      </c>
      <c r="D461" s="3">
        <v>32.299999999999997</v>
      </c>
      <c r="E461">
        <f>D461*31500000</f>
        <v>1017449999.9999999</v>
      </c>
      <c r="F461" s="6">
        <v>647.49749999999995</v>
      </c>
      <c r="G461">
        <f>F461*1000000</f>
        <v>647497500</v>
      </c>
      <c r="H461">
        <f>I461 * 1000</f>
        <v>80</v>
      </c>
      <c r="I461">
        <v>0.08</v>
      </c>
      <c r="J461" s="3">
        <v>17.399999999999999</v>
      </c>
      <c r="K461" s="3">
        <v>0.5</v>
      </c>
      <c r="L461">
        <v>4.0000000000000001E-3</v>
      </c>
      <c r="M461">
        <v>4.9500000000000002E-2</v>
      </c>
      <c r="N461">
        <f>0.15 * L461^(0.25)</f>
        <v>3.7723002890488071E-2</v>
      </c>
      <c r="O461">
        <f>1000*9.81*K461*L461</f>
        <v>19.62</v>
      </c>
      <c r="P461">
        <f>O461/(1650*9.81*I461)</f>
        <v>1.5151515151515152E-2</v>
      </c>
      <c r="Q461" t="e">
        <f>3.97 * (SQRT(1.65)) * (SQRT(9.81)) * ((P461-M461)^(3/2)) * ((I461)^(3/2)) * J461</f>
        <v>#NUM!</v>
      </c>
      <c r="R461" t="e">
        <f>3.97 * (SQRT(1.65)) * (SQRT(9.81)) * ((P461-N461)^(3/2)) * ((I461)^(3/2)) * J461</f>
        <v>#NUM!</v>
      </c>
      <c r="S461" t="e">
        <f>Q461 * 31500000</f>
        <v>#NUM!</v>
      </c>
      <c r="T461" t="e">
        <f>R461 * 31500000</f>
        <v>#NUM!</v>
      </c>
    </row>
    <row r="462" spans="1:20" ht="17" x14ac:dyDescent="0.2">
      <c r="A462" t="s">
        <v>15</v>
      </c>
      <c r="B462" s="18" t="s">
        <v>328</v>
      </c>
      <c r="C462" s="13" t="s">
        <v>358</v>
      </c>
      <c r="D462" s="3">
        <v>2.7</v>
      </c>
      <c r="E462">
        <f>D462*31500000</f>
        <v>85050000</v>
      </c>
      <c r="F462" s="6">
        <v>18.9846267</v>
      </c>
      <c r="G462">
        <f>F462*1000000</f>
        <v>18984626.699999999</v>
      </c>
      <c r="H462">
        <f>I462 * 1000</f>
        <v>80</v>
      </c>
      <c r="I462">
        <v>0.08</v>
      </c>
      <c r="J462" s="3">
        <v>5.8</v>
      </c>
      <c r="K462" s="3">
        <v>0.7</v>
      </c>
      <c r="L462">
        <v>0.05</v>
      </c>
      <c r="M462">
        <v>4.9500000000000002E-2</v>
      </c>
      <c r="N462">
        <f>0.15 * L462^(0.25)</f>
        <v>7.0930620675238185E-2</v>
      </c>
      <c r="O462">
        <f>1000*9.81*K462*L462</f>
        <v>343.35</v>
      </c>
      <c r="P462">
        <f>O462/(1650*9.81*I462)</f>
        <v>0.26515151515151514</v>
      </c>
      <c r="Q462">
        <f>3.97 * (SQRT(1.65)) * (SQRT(9.81)) * ((P462-M462)^(3/2)) * ((I462)^(3/2)) * J462</f>
        <v>0.20992237312825576</v>
      </c>
      <c r="R462">
        <f>3.97 * (SQRT(1.65)) * (SQRT(9.81)) * ((P462-N462)^(3/2)) * ((I462)^(3/2)) * J462</f>
        <v>0.17942125143460533</v>
      </c>
      <c r="S462">
        <f>Q462 * 31500000</f>
        <v>6612554.7535400568</v>
      </c>
      <c r="T462">
        <f>R462 * 31500000</f>
        <v>5651769.420190068</v>
      </c>
    </row>
    <row r="463" spans="1:20" ht="34" x14ac:dyDescent="0.2">
      <c r="A463" t="s">
        <v>15</v>
      </c>
      <c r="B463" s="18" t="s">
        <v>614</v>
      </c>
      <c r="C463" s="13" t="s">
        <v>615</v>
      </c>
      <c r="D463" s="3">
        <v>3.1</v>
      </c>
      <c r="E463">
        <f>D463*31500000</f>
        <v>97650000</v>
      </c>
      <c r="F463" s="6">
        <v>31.079879999999996</v>
      </c>
      <c r="G463">
        <f>F463*1000000</f>
        <v>31079879.999999996</v>
      </c>
      <c r="H463">
        <f>I463 * 1000</f>
        <v>80</v>
      </c>
      <c r="I463">
        <v>0.08</v>
      </c>
      <c r="J463" s="3">
        <v>4.5</v>
      </c>
      <c r="K463" s="3">
        <v>0.6</v>
      </c>
      <c r="L463">
        <v>3.6299999999999999E-2</v>
      </c>
      <c r="M463">
        <v>4.9500000000000002E-2</v>
      </c>
      <c r="N463">
        <f>0.15 * L463^(0.25)</f>
        <v>6.547385545951126E-2</v>
      </c>
      <c r="O463">
        <f>1000*9.81*K463*L463</f>
        <v>213.6618</v>
      </c>
      <c r="P463">
        <f>O463/(1650*9.81*I463)</f>
        <v>0.16499999999999998</v>
      </c>
      <c r="Q463">
        <f>3.97 * (SQRT(1.65)) * (SQRT(9.81)) * ((P463-M463)^(3/2)) * ((I463)^(3/2)) * J463</f>
        <v>6.3839202520043478E-2</v>
      </c>
      <c r="R463">
        <f>3.97 * (SQRT(1.65)) * (SQRT(9.81)) * ((P463-N463)^(3/2)) * ((I463)^(3/2)) * J463</f>
        <v>5.1064636853165139E-2</v>
      </c>
      <c r="S463">
        <f>Q463 * 31500000</f>
        <v>2010934.8793813696</v>
      </c>
      <c r="T463">
        <f>R463 * 31500000</f>
        <v>1608536.0608747019</v>
      </c>
    </row>
    <row r="464" spans="1:20" ht="17" x14ac:dyDescent="0.2">
      <c r="A464" t="s">
        <v>15</v>
      </c>
      <c r="B464" s="18" t="s">
        <v>233</v>
      </c>
      <c r="C464" s="13" t="s">
        <v>247</v>
      </c>
      <c r="D464" s="3">
        <v>13.195650511872</v>
      </c>
      <c r="E464">
        <f>D464*31500000</f>
        <v>415662991.12396801</v>
      </c>
      <c r="F464" s="6">
        <v>323.74874999999997</v>
      </c>
      <c r="G464">
        <f>F464*1000000</f>
        <v>323748750</v>
      </c>
      <c r="H464">
        <f>I464 * 1000</f>
        <v>80.8</v>
      </c>
      <c r="I464">
        <v>8.0799999999999997E-2</v>
      </c>
      <c r="J464" s="3">
        <v>15.6972</v>
      </c>
      <c r="K464" s="3">
        <v>0.64007999999999998</v>
      </c>
      <c r="L464">
        <v>5.0000000000000001E-3</v>
      </c>
      <c r="M464">
        <v>4.9500000000000002E-2</v>
      </c>
      <c r="N464">
        <f>0.15 * L464^(0.25)</f>
        <v>3.9887219227087413E-2</v>
      </c>
      <c r="O464">
        <f>1000*9.81*K464*L464</f>
        <v>31.395924000000001</v>
      </c>
      <c r="P464">
        <f>O464/(1650*9.81*I464)</f>
        <v>2.4005400540054008E-2</v>
      </c>
      <c r="Q464" t="e">
        <f>3.97 * (SQRT(1.65)) * (SQRT(9.81)) * ((P464-M464)^(3/2)) * ((I464)^(3/2)) * J464</f>
        <v>#NUM!</v>
      </c>
      <c r="R464" t="e">
        <f>3.97 * (SQRT(1.65)) * (SQRT(9.81)) * ((P464-N464)^(3/2)) * ((I464)^(3/2)) * J464</f>
        <v>#NUM!</v>
      </c>
      <c r="S464" t="e">
        <f>Q464 * 31500000</f>
        <v>#NUM!</v>
      </c>
      <c r="T464" t="e">
        <f>R464 * 31500000</f>
        <v>#NUM!</v>
      </c>
    </row>
    <row r="465" spans="1:20" ht="17" x14ac:dyDescent="0.2">
      <c r="A465" t="s">
        <v>15</v>
      </c>
      <c r="B465" s="18" t="s">
        <v>624</v>
      </c>
      <c r="C465" s="13" t="s">
        <v>633</v>
      </c>
      <c r="D465" s="3">
        <v>0.46300000000000002</v>
      </c>
      <c r="E465">
        <f>D465*31500000</f>
        <v>14584500</v>
      </c>
      <c r="F465" s="6">
        <v>53.1</v>
      </c>
      <c r="G465">
        <f>F465*1000000</f>
        <v>53100000</v>
      </c>
      <c r="H465">
        <f>I465 * 1000</f>
        <v>81</v>
      </c>
      <c r="I465">
        <v>8.1000000000000003E-2</v>
      </c>
      <c r="J465" s="3">
        <v>3.94</v>
      </c>
      <c r="K465" s="3">
        <v>0.37</v>
      </c>
      <c r="L465">
        <v>3.1E-2</v>
      </c>
      <c r="M465">
        <v>4.9500000000000002E-2</v>
      </c>
      <c r="N465">
        <f>0.15 * L465^(0.25)</f>
        <v>6.2940716502700195E-2</v>
      </c>
      <c r="O465">
        <f>1000*9.81*K465*L465</f>
        <v>112.52069999999999</v>
      </c>
      <c r="P465">
        <f>O465/(1650*9.81*I465)</f>
        <v>8.5821174710063591E-2</v>
      </c>
      <c r="Q465">
        <f>3.97 * (SQRT(1.65)) * (SQRT(9.81)) * ((P465-M465)^(3/2)) * ((I465)^(3/2)) * J465</f>
        <v>1.0042239203378402E-2</v>
      </c>
      <c r="R465">
        <f>3.97 * (SQRT(1.65)) * (SQRT(9.81)) * ((P465-N465)^(3/2)) * ((I465)^(3/2)) * J465</f>
        <v>5.02097210857634E-3</v>
      </c>
      <c r="S465">
        <f>Q465 * 31500000</f>
        <v>316330.53490641969</v>
      </c>
      <c r="T465">
        <f>R465 * 31500000</f>
        <v>158160.6214201547</v>
      </c>
    </row>
    <row r="466" spans="1:20" ht="17" x14ac:dyDescent="0.2">
      <c r="A466" t="s">
        <v>15</v>
      </c>
      <c r="B466" s="18" t="s">
        <v>102</v>
      </c>
      <c r="C466" s="14" t="s">
        <v>105</v>
      </c>
      <c r="D466" s="3">
        <v>2</v>
      </c>
      <c r="E466">
        <f>D466*31500000</f>
        <v>63000000</v>
      </c>
      <c r="F466" s="6">
        <v>8.9354654999999994</v>
      </c>
      <c r="G466">
        <f>F466*1000000</f>
        <v>8935465.5</v>
      </c>
      <c r="H466">
        <f>I466 * 1000</f>
        <v>81.699999999999989</v>
      </c>
      <c r="I466">
        <v>8.1699999999999995E-2</v>
      </c>
      <c r="J466" s="3">
        <v>8.3000000000000007</v>
      </c>
      <c r="K466" s="3">
        <v>0.38</v>
      </c>
      <c r="L466">
        <v>3.1E-2</v>
      </c>
      <c r="M466">
        <v>4.9500000000000002E-2</v>
      </c>
      <c r="N466">
        <f>0.15 * L466^(0.25)</f>
        <v>6.2940716502700195E-2</v>
      </c>
      <c r="O466">
        <f>1000*9.81*K466*L466</f>
        <v>115.56180000000001</v>
      </c>
      <c r="P466">
        <f>O466/(1650*9.81*I466)</f>
        <v>8.7385482734319953E-2</v>
      </c>
      <c r="Q466">
        <f>3.97 * (SQRT(1.65)) * (SQRT(9.81)) * ((P466-M466)^(3/2)) * ((I466)^(3/2)) * J466</f>
        <v>2.2829026792391925E-2</v>
      </c>
      <c r="R466">
        <f>3.97 * (SQRT(1.65)) * (SQRT(9.81)) * ((P466-N466)^(3/2)) * ((I466)^(3/2)) * J466</f>
        <v>1.1831968161292184E-2</v>
      </c>
      <c r="S466">
        <f>Q466 * 31500000</f>
        <v>719114.34396034561</v>
      </c>
      <c r="T466">
        <f>R466 * 31500000</f>
        <v>372706.99708070379</v>
      </c>
    </row>
    <row r="467" spans="1:20" ht="17" x14ac:dyDescent="0.2">
      <c r="A467" t="s">
        <v>15</v>
      </c>
      <c r="B467" s="18" t="s">
        <v>102</v>
      </c>
      <c r="C467" s="14" t="s">
        <v>133</v>
      </c>
      <c r="D467" s="3">
        <v>37.9</v>
      </c>
      <c r="E467">
        <f>D467*31500000</f>
        <v>1193850000</v>
      </c>
      <c r="F467" s="6">
        <v>97.642623</v>
      </c>
      <c r="G467">
        <f>F467*1000000</f>
        <v>97642623</v>
      </c>
      <c r="H467">
        <f>I467 * 1000</f>
        <v>81.900000000000006</v>
      </c>
      <c r="I467">
        <v>8.1900000000000001E-2</v>
      </c>
      <c r="J467" s="3">
        <v>28.1</v>
      </c>
      <c r="K467" s="3">
        <v>1</v>
      </c>
      <c r="L467">
        <v>6.0000000000000001E-3</v>
      </c>
      <c r="M467">
        <v>4.9500000000000002E-2</v>
      </c>
      <c r="N467">
        <f>0.15 * L467^(0.25)</f>
        <v>4.1747365255706111E-2</v>
      </c>
      <c r="O467">
        <f>1000*9.81*K467*L467</f>
        <v>58.86</v>
      </c>
      <c r="P467">
        <f>O467/(1650*9.81*I467)</f>
        <v>4.44000444000444E-2</v>
      </c>
      <c r="Q467" t="e">
        <f>3.97 * (SQRT(1.65)) * (SQRT(9.81)) * ((P467-M467)^(3/2)) * ((I467)^(3/2)) * J467</f>
        <v>#NUM!</v>
      </c>
      <c r="R467">
        <f>3.97 * (SQRT(1.65)) * (SQRT(9.81)) * ((P467-N467)^(3/2)) * ((I467)^(3/2)) * J467</f>
        <v>1.437229886269536E-3</v>
      </c>
      <c r="S467" t="e">
        <f>Q467 * 31500000</f>
        <v>#NUM!</v>
      </c>
      <c r="T467">
        <f>R467 * 31500000</f>
        <v>45272.741417490382</v>
      </c>
    </row>
    <row r="468" spans="1:20" ht="17" x14ac:dyDescent="0.2">
      <c r="A468" t="s">
        <v>15</v>
      </c>
      <c r="B468" s="18" t="s">
        <v>16</v>
      </c>
      <c r="C468" s="13" t="s">
        <v>28</v>
      </c>
      <c r="D468" s="3">
        <v>7.7</v>
      </c>
      <c r="E468">
        <f>D468*31500000</f>
        <v>242550000</v>
      </c>
      <c r="F468" s="2">
        <v>15.02</v>
      </c>
      <c r="G468">
        <f>F468*1000000</f>
        <v>15020000</v>
      </c>
      <c r="H468">
        <f>I468 * 1000</f>
        <v>82.8</v>
      </c>
      <c r="I468">
        <v>8.2799999999999999E-2</v>
      </c>
      <c r="J468" s="3">
        <v>13.7</v>
      </c>
      <c r="K468" s="3">
        <v>0.8</v>
      </c>
      <c r="L468">
        <v>6.1000000000000004E-3</v>
      </c>
      <c r="M468">
        <v>4.9500000000000002E-2</v>
      </c>
      <c r="N468">
        <f>0.15 * L468^(0.25)</f>
        <v>4.1920235890068623E-2</v>
      </c>
      <c r="O468">
        <f>1000*9.81*K468*L468</f>
        <v>47.872800000000005</v>
      </c>
      <c r="P468">
        <f>O468/(1650*9.81*I468)</f>
        <v>3.5719513980383553E-2</v>
      </c>
      <c r="Q468" t="e">
        <f>3.97 * (SQRT(1.65)) * (SQRT(9.81)) * ((P468-M468)^(3/2)) * ((I468)^(3/2)) * J468</f>
        <v>#NUM!</v>
      </c>
      <c r="R468" t="e">
        <f>3.97 * (SQRT(1.65)) * (SQRT(9.81)) * ((P468-N468)^(3/2)) * ((I468)^(3/2)) * J468</f>
        <v>#NUM!</v>
      </c>
      <c r="S468" t="e">
        <f>Q468 * 31500000</f>
        <v>#NUM!</v>
      </c>
      <c r="T468" t="e">
        <f>R468 * 31500000</f>
        <v>#NUM!</v>
      </c>
    </row>
    <row r="469" spans="1:20" ht="17" x14ac:dyDescent="0.2">
      <c r="A469" t="s">
        <v>15</v>
      </c>
      <c r="B469" s="18" t="s">
        <v>267</v>
      </c>
      <c r="C469" s="13" t="s">
        <v>304</v>
      </c>
      <c r="D469" s="3">
        <v>81.599999999999994</v>
      </c>
      <c r="E469">
        <f>D469*31500000</f>
        <v>2570400000</v>
      </c>
      <c r="F469" s="6">
        <v>419.57837999999998</v>
      </c>
      <c r="G469">
        <f>F469*1000000</f>
        <v>419578380</v>
      </c>
      <c r="H469">
        <f>I469 * 1000</f>
        <v>82.8</v>
      </c>
      <c r="I469">
        <v>8.2799999999999999E-2</v>
      </c>
      <c r="J469" s="3">
        <v>35.700000000000003</v>
      </c>
      <c r="K469" s="3">
        <v>1.5</v>
      </c>
      <c r="L469">
        <v>3.5000000000000001E-3</v>
      </c>
      <c r="M469">
        <v>4.9500000000000002E-2</v>
      </c>
      <c r="N469">
        <f>0.15 * L469^(0.25)</f>
        <v>3.6484489186466816E-2</v>
      </c>
      <c r="O469">
        <f>1000*9.81*K469*L469</f>
        <v>51.502499999999998</v>
      </c>
      <c r="P469">
        <f>O469/(1650*9.81*I469)</f>
        <v>3.8427755819060168E-2</v>
      </c>
      <c r="Q469" t="e">
        <f>3.97 * (SQRT(1.65)) * (SQRT(9.81)) * ((P469-M469)^(3/2)) * ((I469)^(3/2)) * J469</f>
        <v>#NUM!</v>
      </c>
      <c r="R469">
        <f>3.97 * (SQRT(1.65)) * (SQRT(9.81)) * ((P469-N469)^(3/2)) * ((I469)^(3/2)) * J469</f>
        <v>1.1638025225315727E-3</v>
      </c>
      <c r="S469" t="e">
        <f>Q469 * 31500000</f>
        <v>#NUM!</v>
      </c>
      <c r="T469">
        <f>R469 * 31500000</f>
        <v>36659.779459744539</v>
      </c>
    </row>
    <row r="470" spans="1:20" ht="17" x14ac:dyDescent="0.2">
      <c r="A470" t="s">
        <v>15</v>
      </c>
      <c r="B470" s="18" t="s">
        <v>16</v>
      </c>
      <c r="C470" s="13" t="s">
        <v>34</v>
      </c>
      <c r="D470" s="3">
        <v>21.2</v>
      </c>
      <c r="E470">
        <f>D470*31500000</f>
        <v>667800000</v>
      </c>
      <c r="F470" s="2">
        <v>77.7</v>
      </c>
      <c r="G470">
        <f>F470*1000000</f>
        <v>77700000</v>
      </c>
      <c r="H470">
        <f>I470 * 1000</f>
        <v>83.1</v>
      </c>
      <c r="I470">
        <v>8.3099999999999993E-2</v>
      </c>
      <c r="J470" s="3">
        <v>12.1</v>
      </c>
      <c r="K470" s="3">
        <v>1</v>
      </c>
      <c r="L470">
        <v>5.1000000000000004E-3</v>
      </c>
      <c r="M470">
        <v>4.9500000000000002E-2</v>
      </c>
      <c r="N470">
        <f>0.15 * L470^(0.25)</f>
        <v>4.0085176766756832E-2</v>
      </c>
      <c r="O470">
        <f>1000*9.81*K470*L470</f>
        <v>50.031000000000006</v>
      </c>
      <c r="P470">
        <f>O470/(1650*9.81*I470)</f>
        <v>3.719505524559677E-2</v>
      </c>
      <c r="Q470" t="e">
        <f>3.97 * (SQRT(1.65)) * (SQRT(9.81)) * ((P470-M470)^(3/2)) * ((I470)^(3/2)) * J470</f>
        <v>#NUM!</v>
      </c>
      <c r="R470" t="e">
        <f>3.97 * (SQRT(1.65)) * (SQRT(9.81)) * ((P470-N470)^(3/2)) * ((I470)^(3/2)) * J470</f>
        <v>#NUM!</v>
      </c>
      <c r="S470" t="e">
        <f>Q470 * 31500000</f>
        <v>#NUM!</v>
      </c>
      <c r="T470" t="e">
        <f>R470 * 31500000</f>
        <v>#NUM!</v>
      </c>
    </row>
    <row r="471" spans="1:20" ht="17" x14ac:dyDescent="0.2">
      <c r="A471" t="s">
        <v>15</v>
      </c>
      <c r="B471" s="18" t="s">
        <v>404</v>
      </c>
      <c r="C471" s="13" t="s">
        <v>418</v>
      </c>
      <c r="D471" s="3">
        <v>76.900000000000006</v>
      </c>
      <c r="E471">
        <f>D471*31500000</f>
        <v>2422350000</v>
      </c>
      <c r="F471" s="6">
        <v>189.32826899999998</v>
      </c>
      <c r="G471">
        <f>F471*1000000</f>
        <v>189328268.99999997</v>
      </c>
      <c r="H471">
        <f>I471 * 1000</f>
        <v>84</v>
      </c>
      <c r="I471">
        <v>8.4000000000000005E-2</v>
      </c>
      <c r="J471" s="3">
        <v>23.7</v>
      </c>
      <c r="K471" s="3">
        <v>1.6</v>
      </c>
      <c r="L471">
        <v>3.0000000000000001E-3</v>
      </c>
      <c r="M471">
        <v>4.9500000000000002E-2</v>
      </c>
      <c r="N471">
        <f>0.15 * L471^(0.25)</f>
        <v>3.5105209789810736E-2</v>
      </c>
      <c r="O471">
        <f>1000*9.81*K471*L471</f>
        <v>47.088000000000001</v>
      </c>
      <c r="P471">
        <f>O471/(1650*9.81*I471)</f>
        <v>3.4632034632034625E-2</v>
      </c>
      <c r="Q471" t="e">
        <f>3.97 * (SQRT(1.65)) * (SQRT(9.81)) * ((P471-M471)^(3/2)) * ((I471)^(3/2)) * J471</f>
        <v>#NUM!</v>
      </c>
      <c r="R471" t="e">
        <f>3.97 * (SQRT(1.65)) * (SQRT(9.81)) * ((P471-N471)^(3/2)) * ((I471)^(3/2)) * J471</f>
        <v>#NUM!</v>
      </c>
      <c r="S471" t="e">
        <f>Q471 * 31500000</f>
        <v>#NUM!</v>
      </c>
      <c r="T471" t="e">
        <f>R471 * 31500000</f>
        <v>#NUM!</v>
      </c>
    </row>
    <row r="472" spans="1:20" ht="17" x14ac:dyDescent="0.2">
      <c r="A472" t="s">
        <v>15</v>
      </c>
      <c r="B472" s="18" t="s">
        <v>456</v>
      </c>
      <c r="C472" s="13" t="s">
        <v>493</v>
      </c>
      <c r="D472" s="3">
        <v>60.031714775040001</v>
      </c>
      <c r="E472">
        <f>D472*31500000</f>
        <v>1890999015.4137599</v>
      </c>
      <c r="F472" s="6">
        <v>225.070131</v>
      </c>
      <c r="G472">
        <f>F472*1000000</f>
        <v>225070131</v>
      </c>
      <c r="H472">
        <f>I472 * 1000</f>
        <v>84.073999999999998</v>
      </c>
      <c r="I472">
        <v>8.4073999999999996E-2</v>
      </c>
      <c r="J472" s="3">
        <v>33.263840000000002</v>
      </c>
      <c r="K472" s="3">
        <v>1.0058400000000001</v>
      </c>
      <c r="L472">
        <v>4.0000000000000001E-3</v>
      </c>
      <c r="M472">
        <v>4.9500000000000002E-2</v>
      </c>
      <c r="N472">
        <f>0.15 * L472^(0.25)</f>
        <v>3.7723002890488071E-2</v>
      </c>
      <c r="O472">
        <f>1000*9.81*K472*L472</f>
        <v>39.4691616</v>
      </c>
      <c r="P472">
        <f>O472/(1650*9.81*I472)</f>
        <v>2.9003021148036254E-2</v>
      </c>
      <c r="Q472" t="e">
        <f>3.97 * (SQRT(1.65)) * (SQRT(9.81)) * ((P472-M472)^(3/2)) * ((I472)^(3/2)) * J472</f>
        <v>#NUM!</v>
      </c>
      <c r="R472" t="e">
        <f>3.97 * (SQRT(1.65)) * (SQRT(9.81)) * ((P472-N472)^(3/2)) * ((I472)^(3/2)) * J472</f>
        <v>#NUM!</v>
      </c>
      <c r="S472" t="e">
        <f>Q472 * 31500000</f>
        <v>#NUM!</v>
      </c>
      <c r="T472" t="e">
        <f>R472 * 31500000</f>
        <v>#NUM!</v>
      </c>
    </row>
    <row r="473" spans="1:20" ht="17" x14ac:dyDescent="0.2">
      <c r="A473" t="s">
        <v>15</v>
      </c>
      <c r="B473" s="18" t="s">
        <v>16</v>
      </c>
      <c r="C473" s="13" t="s">
        <v>35</v>
      </c>
      <c r="D473" s="3">
        <v>46.4</v>
      </c>
      <c r="E473">
        <f>D473*31500000</f>
        <v>1461600000</v>
      </c>
      <c r="F473" s="2">
        <v>94.79</v>
      </c>
      <c r="G473">
        <f>F473*1000000</f>
        <v>94790000</v>
      </c>
      <c r="H473">
        <f>I473 * 1000</f>
        <v>84.8</v>
      </c>
      <c r="I473">
        <v>8.48E-2</v>
      </c>
      <c r="J473" s="3">
        <v>12.12</v>
      </c>
      <c r="K473" s="3">
        <v>1</v>
      </c>
      <c r="L473">
        <v>3.5000000000000001E-3</v>
      </c>
      <c r="M473">
        <v>4.9500000000000002E-2</v>
      </c>
      <c r="N473">
        <f>0.15 * L473^(0.25)</f>
        <v>3.6484489186466816E-2</v>
      </c>
      <c r="O473">
        <f>1000*9.81*K473*L473</f>
        <v>34.335000000000001</v>
      </c>
      <c r="P473">
        <f>O473/(1650*9.81*I473)</f>
        <v>2.5014293882218413E-2</v>
      </c>
      <c r="Q473" t="e">
        <f>3.97 * (SQRT(1.65)) * (SQRT(9.81)) * ((P473-M473)^(3/2)) * ((I473)^(3/2)) * J473</f>
        <v>#NUM!</v>
      </c>
      <c r="R473" t="e">
        <f>3.97 * (SQRT(1.65)) * (SQRT(9.81)) * ((P473-N473)^(3/2)) * ((I473)^(3/2)) * J473</f>
        <v>#NUM!</v>
      </c>
      <c r="S473" t="e">
        <f>Q473 * 31500000</f>
        <v>#NUM!</v>
      </c>
      <c r="T473" t="e">
        <f>R473 * 31500000</f>
        <v>#NUM!</v>
      </c>
    </row>
    <row r="474" spans="1:20" ht="17" x14ac:dyDescent="0.2">
      <c r="A474" t="s">
        <v>15</v>
      </c>
      <c r="B474" s="18" t="s">
        <v>233</v>
      </c>
      <c r="C474" s="13" t="s">
        <v>234</v>
      </c>
      <c r="D474" s="3">
        <v>3.6811900569600007</v>
      </c>
      <c r="E474">
        <f>D474*31500000</f>
        <v>115957486.79424003</v>
      </c>
      <c r="F474" s="6">
        <v>143.485446</v>
      </c>
      <c r="G474">
        <f>F474*1000000</f>
        <v>143485446</v>
      </c>
      <c r="H474">
        <f>I474 * 1000</f>
        <v>84.8</v>
      </c>
      <c r="I474">
        <v>8.48E-2</v>
      </c>
      <c r="J474" s="3">
        <v>7.9248000000000003</v>
      </c>
      <c r="K474" s="3">
        <v>0.38</v>
      </c>
      <c r="L474">
        <v>1.4E-2</v>
      </c>
      <c r="M474">
        <v>4.9500000000000002E-2</v>
      </c>
      <c r="N474">
        <f>0.15 * L474^(0.25)</f>
        <v>5.1596859423755886E-2</v>
      </c>
      <c r="O474">
        <f>1000*9.81*K474*L474</f>
        <v>52.189200000000007</v>
      </c>
      <c r="P474">
        <f>O474/(1650*9.81*I474)</f>
        <v>3.8021726700971988E-2</v>
      </c>
      <c r="Q474" t="e">
        <f>3.97 * (SQRT(1.65)) * (SQRT(9.81)) * ((P474-M474)^(3/2)) * ((I474)^(3/2)) * J474</f>
        <v>#NUM!</v>
      </c>
      <c r="R474" t="e">
        <f>3.97 * (SQRT(1.65)) * (SQRT(9.81)) * ((P474-N474)^(3/2)) * ((I474)^(3/2)) * J474</f>
        <v>#NUM!</v>
      </c>
      <c r="S474" t="e">
        <f>Q474 * 31500000</f>
        <v>#NUM!</v>
      </c>
      <c r="T474" t="e">
        <f>R474 * 31500000</f>
        <v>#NUM!</v>
      </c>
    </row>
    <row r="475" spans="1:20" ht="17" x14ac:dyDescent="0.2">
      <c r="A475" t="s">
        <v>15</v>
      </c>
      <c r="B475" s="19" t="s">
        <v>45</v>
      </c>
      <c r="C475" s="13" t="s">
        <v>55</v>
      </c>
      <c r="D475" s="3">
        <v>9.8000000000000007</v>
      </c>
      <c r="E475">
        <f>D475*31500000</f>
        <v>308700000</v>
      </c>
      <c r="F475" s="6">
        <v>251</v>
      </c>
      <c r="G475">
        <f>F475*1000000</f>
        <v>251000000</v>
      </c>
      <c r="H475">
        <f>I475 * 1000</f>
        <v>85</v>
      </c>
      <c r="I475">
        <v>8.5000000000000006E-2</v>
      </c>
      <c r="J475" s="7">
        <v>12</v>
      </c>
      <c r="K475" s="7">
        <v>0.46</v>
      </c>
      <c r="L475">
        <v>1.9E-2</v>
      </c>
      <c r="M475">
        <v>4.9500000000000002E-2</v>
      </c>
      <c r="N475">
        <f>0.15 * L475^(0.25)</f>
        <v>5.5690313064484562E-2</v>
      </c>
      <c r="O475">
        <f>1000*9.81*K475*L475</f>
        <v>85.739400000000003</v>
      </c>
      <c r="P475">
        <f>O475/(1650*9.81*I475)</f>
        <v>6.2317290552584663E-2</v>
      </c>
      <c r="Q475">
        <f>3.97 * (SQRT(1.65)) * (SQRT(9.81)) * ((P475-M475)^(3/2)) * ((I475)^(3/2)) * J475</f>
        <v>6.8924077361855879E-3</v>
      </c>
      <c r="R475">
        <f>3.97 * (SQRT(1.65)) * (SQRT(9.81)) * ((P475-N475)^(3/2)) * ((I475)^(3/2)) * J475</f>
        <v>2.5624173137985639E-3</v>
      </c>
      <c r="S475">
        <f>Q475 * 31500000</f>
        <v>217110.84368984602</v>
      </c>
      <c r="T475">
        <f>R475 * 31500000</f>
        <v>80716.145384654767</v>
      </c>
    </row>
    <row r="476" spans="1:20" ht="17" x14ac:dyDescent="0.2">
      <c r="A476" t="s">
        <v>15</v>
      </c>
      <c r="B476" s="18" t="s">
        <v>233</v>
      </c>
      <c r="C476" s="13" t="s">
        <v>257</v>
      </c>
      <c r="D476" s="3">
        <v>76.709999999999994</v>
      </c>
      <c r="E476">
        <f>D476*31500000</f>
        <v>2416365000</v>
      </c>
      <c r="F476" s="6">
        <v>1105.9257299999999</v>
      </c>
      <c r="G476">
        <f>F476*1000000</f>
        <v>1105925730</v>
      </c>
      <c r="H476">
        <f>I476 * 1000</f>
        <v>85.1</v>
      </c>
      <c r="I476">
        <v>8.5099999999999995E-2</v>
      </c>
      <c r="J476" s="3">
        <v>45.63</v>
      </c>
      <c r="K476" s="3">
        <v>0.8</v>
      </c>
      <c r="L476">
        <v>1.2E-2</v>
      </c>
      <c r="M476">
        <v>4.9500000000000002E-2</v>
      </c>
      <c r="N476">
        <f>0.15 * L476^(0.25)</f>
        <v>4.9646263794703091E-2</v>
      </c>
      <c r="O476">
        <f>1000*9.81*K476*L476</f>
        <v>94.176000000000002</v>
      </c>
      <c r="P476">
        <f>O476/(1650*9.81*I476)</f>
        <v>6.8368764020937944E-2</v>
      </c>
      <c r="Q476">
        <f>3.97 * (SQRT(1.65)) * (SQRT(9.81)) * ((P476-M476)^(3/2)) * ((I476)^(3/2)) * J476</f>
        <v>4.6895046526991731E-2</v>
      </c>
      <c r="R476">
        <f>3.97 * (SQRT(1.65)) * (SQRT(9.81)) * ((P476-N476)^(3/2)) * ((I476)^(3/2)) * J476</f>
        <v>4.6350834567703572E-2</v>
      </c>
      <c r="S476">
        <f>Q476 * 31500000</f>
        <v>1477193.9656002396</v>
      </c>
      <c r="T476">
        <f>R476 * 31500000</f>
        <v>1460051.2888826625</v>
      </c>
    </row>
    <row r="477" spans="1:20" ht="17" x14ac:dyDescent="0.2">
      <c r="A477" t="s">
        <v>15</v>
      </c>
      <c r="B477" s="18" t="s">
        <v>404</v>
      </c>
      <c r="C477" s="13" t="s">
        <v>415</v>
      </c>
      <c r="D477" s="3">
        <v>47.8</v>
      </c>
      <c r="E477">
        <f>D477*31500000</f>
        <v>1505700000</v>
      </c>
      <c r="F477" s="6">
        <v>161.87437499999999</v>
      </c>
      <c r="G477">
        <f>F477*1000000</f>
        <v>161874375</v>
      </c>
      <c r="H477">
        <f>I477 * 1000</f>
        <v>86</v>
      </c>
      <c r="I477">
        <v>8.5999999999999993E-2</v>
      </c>
      <c r="J477" s="3">
        <v>25.8</v>
      </c>
      <c r="K477" s="3">
        <v>1</v>
      </c>
      <c r="L477">
        <v>4.0000000000000001E-3</v>
      </c>
      <c r="M477">
        <v>4.9500000000000002E-2</v>
      </c>
      <c r="N477">
        <f>0.15 * L477^(0.25)</f>
        <v>3.7723002890488071E-2</v>
      </c>
      <c r="O477">
        <f>1000*9.81*K477*L477</f>
        <v>39.24</v>
      </c>
      <c r="P477">
        <f>O477/(1650*9.81*I477)</f>
        <v>2.8188865398167725E-2</v>
      </c>
      <c r="Q477" t="e">
        <f>3.97 * (SQRT(1.65)) * (SQRT(9.81)) * ((P477-M477)^(3/2)) * ((I477)^(3/2)) * J477</f>
        <v>#NUM!</v>
      </c>
      <c r="R477" t="e">
        <f>3.97 * (SQRT(1.65)) * (SQRT(9.81)) * ((P477-N477)^(3/2)) * ((I477)^(3/2)) * J477</f>
        <v>#NUM!</v>
      </c>
      <c r="S477" t="e">
        <f>Q477 * 31500000</f>
        <v>#NUM!</v>
      </c>
      <c r="T477" t="e">
        <f>R477 * 31500000</f>
        <v>#NUM!</v>
      </c>
    </row>
    <row r="478" spans="1:20" ht="17" x14ac:dyDescent="0.2">
      <c r="A478" t="s">
        <v>15</v>
      </c>
      <c r="B478" s="18" t="s">
        <v>102</v>
      </c>
      <c r="C478" s="14" t="s">
        <v>126</v>
      </c>
      <c r="D478" s="3">
        <v>25.2</v>
      </c>
      <c r="E478">
        <f>D478*31500000</f>
        <v>793800000</v>
      </c>
      <c r="F478" s="6">
        <v>352.23863999999998</v>
      </c>
      <c r="G478">
        <f>F478*1000000</f>
        <v>352238640</v>
      </c>
      <c r="H478">
        <f>I478 * 1000</f>
        <v>86.1</v>
      </c>
      <c r="I478">
        <v>8.6099999999999996E-2</v>
      </c>
      <c r="J478" s="3">
        <v>19.100000000000001</v>
      </c>
      <c r="K478" s="3">
        <v>0.86</v>
      </c>
      <c r="L478">
        <v>4.0000000000000001E-3</v>
      </c>
      <c r="M478">
        <v>4.9500000000000002E-2</v>
      </c>
      <c r="N478">
        <f>0.15 * L478^(0.25)</f>
        <v>3.7723002890488071E-2</v>
      </c>
      <c r="O478">
        <f>1000*9.81*K478*L478</f>
        <v>33.746400000000001</v>
      </c>
      <c r="P478">
        <f>O478/(1650*9.81*I478)</f>
        <v>2.4214268116707145E-2</v>
      </c>
      <c r="Q478" t="e">
        <f>3.97 * (SQRT(1.65)) * (SQRT(9.81)) * ((P478-M478)^(3/2)) * ((I478)^(3/2)) * J478</f>
        <v>#NUM!</v>
      </c>
      <c r="R478" t="e">
        <f>3.97 * (SQRT(1.65)) * (SQRT(9.81)) * ((P478-N478)^(3/2)) * ((I478)^(3/2)) * J478</f>
        <v>#NUM!</v>
      </c>
      <c r="S478" t="e">
        <f>Q478 * 31500000</f>
        <v>#NUM!</v>
      </c>
      <c r="T478" t="e">
        <f>R478 * 31500000</f>
        <v>#NUM!</v>
      </c>
    </row>
    <row r="479" spans="1:20" ht="17" x14ac:dyDescent="0.2">
      <c r="A479" t="s">
        <v>15</v>
      </c>
      <c r="B479" s="18" t="s">
        <v>456</v>
      </c>
      <c r="C479" s="13" t="s">
        <v>474</v>
      </c>
      <c r="D479" s="3">
        <v>8.4101034378240005</v>
      </c>
      <c r="E479">
        <f>D479*31500000</f>
        <v>264918258.29145601</v>
      </c>
      <c r="F479" s="6">
        <v>29.525886</v>
      </c>
      <c r="G479">
        <f>F479*1000000</f>
        <v>29525886</v>
      </c>
      <c r="H479">
        <f>I479 * 1000</f>
        <v>86.106000000000009</v>
      </c>
      <c r="I479">
        <v>8.6106000000000002E-2</v>
      </c>
      <c r="J479" s="3">
        <v>10.896600000000001</v>
      </c>
      <c r="K479" s="3">
        <v>0.66</v>
      </c>
      <c r="L479">
        <v>1.7999999999999999E-2</v>
      </c>
      <c r="M479">
        <v>4.9500000000000002E-2</v>
      </c>
      <c r="N479">
        <f>0.15 * L479^(0.25)</f>
        <v>5.4942622522270598E-2</v>
      </c>
      <c r="O479">
        <f>1000*9.81*K479*L479</f>
        <v>116.5428</v>
      </c>
      <c r="P479">
        <f>O479/(1650*9.81*I479)</f>
        <v>8.3617866350776948E-2</v>
      </c>
      <c r="Q479">
        <f>3.97 * (SQRT(1.65)) * (SQRT(9.81)) * ((P479-M479)^(3/2)) * ((I479)^(3/2)) * J479</f>
        <v>2.7712832000855503E-2</v>
      </c>
      <c r="R479">
        <f>3.97 * (SQRT(1.65)) * (SQRT(9.81)) * ((P479-N479)^(3/2)) * ((I479)^(3/2)) * J479</f>
        <v>2.1353486400809377E-2</v>
      </c>
      <c r="S479">
        <f>Q479 * 31500000</f>
        <v>872954.20802694838</v>
      </c>
      <c r="T479">
        <f>R479 * 31500000</f>
        <v>672634.82162549533</v>
      </c>
    </row>
    <row r="480" spans="1:20" ht="17" x14ac:dyDescent="0.2">
      <c r="A480" t="s">
        <v>15</v>
      </c>
      <c r="B480" s="18" t="s">
        <v>456</v>
      </c>
      <c r="C480" s="13" t="s">
        <v>475</v>
      </c>
      <c r="D480" s="3">
        <v>8.41</v>
      </c>
      <c r="E480">
        <f>D480*31500000</f>
        <v>264915000</v>
      </c>
      <c r="F480" s="6">
        <v>29.525886</v>
      </c>
      <c r="G480">
        <f>F480*1000000</f>
        <v>29525886</v>
      </c>
      <c r="H480">
        <f>I480 * 1000</f>
        <v>86.11</v>
      </c>
      <c r="I480">
        <v>8.6110000000000006E-2</v>
      </c>
      <c r="J480" s="3">
        <v>10.9</v>
      </c>
      <c r="K480" s="3">
        <v>0.66</v>
      </c>
      <c r="L480">
        <v>1.7999999999999999E-2</v>
      </c>
      <c r="M480">
        <v>4.9500000000000002E-2</v>
      </c>
      <c r="N480">
        <f>0.15 * L480^(0.25)</f>
        <v>5.4942622522270598E-2</v>
      </c>
      <c r="O480">
        <f>1000*9.81*K480*L480</f>
        <v>116.5428</v>
      </c>
      <c r="P480">
        <f>O480/(1650*9.81*I480)</f>
        <v>8.3613982115898267E-2</v>
      </c>
      <c r="Q480">
        <f>3.97 * (SQRT(1.65)) * (SQRT(9.81)) * ((P480-M480)^(3/2)) * ((I480)^(3/2)) * J480</f>
        <v>2.7718676537843569E-2</v>
      </c>
      <c r="R480">
        <f>3.97 * (SQRT(1.65)) * (SQRT(9.81)) * ((P480-N480)^(3/2)) * ((I480)^(3/2)) * J480</f>
        <v>2.1357297428176901E-2</v>
      </c>
      <c r="S480">
        <f>Q480 * 31500000</f>
        <v>873138.31094207242</v>
      </c>
      <c r="T480">
        <f>R480 * 31500000</f>
        <v>672754.86898757238</v>
      </c>
    </row>
    <row r="481" spans="1:20" ht="17" x14ac:dyDescent="0.2">
      <c r="A481" t="s">
        <v>15</v>
      </c>
      <c r="B481" s="18" t="s">
        <v>456</v>
      </c>
      <c r="C481" s="13" t="s">
        <v>505</v>
      </c>
      <c r="D481" s="3">
        <v>68.52676875264001</v>
      </c>
      <c r="E481">
        <f>D481*31500000</f>
        <v>2158593215.7081604</v>
      </c>
      <c r="F481" s="6">
        <v>229.732113</v>
      </c>
      <c r="G481">
        <f>F481*1000000</f>
        <v>229732113</v>
      </c>
      <c r="H481">
        <f>I481 * 1000</f>
        <v>86.61399999999999</v>
      </c>
      <c r="I481">
        <v>8.6613999999999997E-2</v>
      </c>
      <c r="J481" s="3">
        <v>35.377119999999998</v>
      </c>
      <c r="K481" s="3">
        <v>1.3411200000000001</v>
      </c>
      <c r="L481">
        <v>5.0000000000000001E-3</v>
      </c>
      <c r="M481">
        <v>4.9500000000000002E-2</v>
      </c>
      <c r="N481">
        <f>0.15 * L481^(0.25)</f>
        <v>3.9887219227087413E-2</v>
      </c>
      <c r="O481">
        <f>1000*9.81*K481*L481</f>
        <v>65.781936000000002</v>
      </c>
      <c r="P481">
        <f>O481/(1650*9.81*I481)</f>
        <v>4.6920821114369501E-2</v>
      </c>
      <c r="Q481" t="e">
        <f>3.97 * (SQRT(1.65)) * (SQRT(9.81)) * ((P481-M481)^(3/2)) * ((I481)^(3/2)) * J481</f>
        <v>#NUM!</v>
      </c>
      <c r="R481">
        <f>3.97 * (SQRT(1.65)) * (SQRT(9.81)) * ((P481-N481)^(3/2)) * ((I481)^(3/2)) * J481</f>
        <v>8.4964650465768135E-3</v>
      </c>
      <c r="S481" t="e">
        <f>Q481 * 31500000</f>
        <v>#NUM!</v>
      </c>
      <c r="T481">
        <f>R481 * 31500000</f>
        <v>267638.64896716963</v>
      </c>
    </row>
    <row r="482" spans="1:20" ht="17" x14ac:dyDescent="0.2">
      <c r="A482" t="s">
        <v>15</v>
      </c>
      <c r="B482" s="18" t="s">
        <v>456</v>
      </c>
      <c r="C482" s="13" t="s">
        <v>483</v>
      </c>
      <c r="D482" s="3">
        <v>33.13071051264</v>
      </c>
      <c r="E482">
        <f>D482*31500000</f>
        <v>1043617381.14816</v>
      </c>
      <c r="F482" s="6">
        <v>90.390650999999991</v>
      </c>
      <c r="G482">
        <f>F482*1000000</f>
        <v>90390650.999999985</v>
      </c>
      <c r="H482">
        <f>I482 * 1000</f>
        <v>87.122</v>
      </c>
      <c r="I482">
        <v>8.7122000000000005E-2</v>
      </c>
      <c r="J482" s="3">
        <v>16.962119999999999</v>
      </c>
      <c r="K482" s="3">
        <v>0.76200000000000001</v>
      </c>
      <c r="L482">
        <v>0.01</v>
      </c>
      <c r="M482">
        <v>4.9500000000000002E-2</v>
      </c>
      <c r="N482">
        <f>0.15 * L482^(0.25)</f>
        <v>4.7434164902525701E-2</v>
      </c>
      <c r="O482">
        <f>1000*9.81*K482*L482</f>
        <v>74.752200000000002</v>
      </c>
      <c r="P482">
        <f>O482/(1650*9.81*I482)</f>
        <v>5.3008216273522396E-2</v>
      </c>
      <c r="Q482">
        <f>3.97 * (SQRT(1.65)) * (SQRT(9.81)) * ((P482-M482)^(3/2)) * ((I482)^(3/2)) * J482</f>
        <v>1.4476661080711449E-3</v>
      </c>
      <c r="R482">
        <f>3.97 * (SQRT(1.65)) * (SQRT(9.81)) * ((P482-N482)^(3/2)) * ((I482)^(3/2)) * J482</f>
        <v>2.8993144446042098E-3</v>
      </c>
      <c r="S482">
        <f>Q482 * 31500000</f>
        <v>45601.482404241062</v>
      </c>
      <c r="T482">
        <f>R482 * 31500000</f>
        <v>91328.405005032604</v>
      </c>
    </row>
    <row r="483" spans="1:20" ht="17" x14ac:dyDescent="0.2">
      <c r="A483" t="s">
        <v>15</v>
      </c>
      <c r="B483" s="18" t="s">
        <v>97</v>
      </c>
      <c r="C483" s="13" t="s">
        <v>98</v>
      </c>
      <c r="D483" s="3">
        <v>92.6</v>
      </c>
      <c r="E483">
        <f>D483*31500000</f>
        <v>2916900000</v>
      </c>
      <c r="F483" s="6">
        <v>357.41861999999998</v>
      </c>
      <c r="G483">
        <f>F483*1000000</f>
        <v>357418620</v>
      </c>
      <c r="H483">
        <f>I483 * 1000</f>
        <v>87.2</v>
      </c>
      <c r="I483">
        <v>8.72E-2</v>
      </c>
      <c r="J483" s="7">
        <v>12.14</v>
      </c>
      <c r="K483" s="7">
        <v>2.2000000000000002</v>
      </c>
      <c r="L483">
        <v>1E-3</v>
      </c>
      <c r="M483">
        <v>4.9500000000000002E-2</v>
      </c>
      <c r="N483">
        <f>0.15 * L483^(0.25)</f>
        <v>2.6674191150583844E-2</v>
      </c>
      <c r="O483">
        <f>1000*9.81*K483*L483</f>
        <v>21.582000000000001</v>
      </c>
      <c r="P483">
        <f>O483/(1650*9.81*I483)</f>
        <v>1.5290519877675841E-2</v>
      </c>
      <c r="Q483" t="e">
        <f>3.97 * (SQRT(1.65)) * (SQRT(9.81)) * ((P483-M483)^(3/2)) * ((I483)^(3/2)) * J483</f>
        <v>#NUM!</v>
      </c>
      <c r="R483" t="e">
        <f>3.97 * (SQRT(1.65)) * (SQRT(9.81)) * ((P483-N483)^(3/2)) * ((I483)^(3/2)) * J483</f>
        <v>#NUM!</v>
      </c>
      <c r="S483" t="e">
        <f>Q483 * 31500000</f>
        <v>#NUM!</v>
      </c>
      <c r="T483" t="e">
        <f>R483 * 31500000</f>
        <v>#NUM!</v>
      </c>
    </row>
    <row r="484" spans="1:20" ht="34" x14ac:dyDescent="0.2">
      <c r="A484" t="s">
        <v>15</v>
      </c>
      <c r="B484" s="18" t="s">
        <v>328</v>
      </c>
      <c r="C484" s="13" t="s">
        <v>365</v>
      </c>
      <c r="D484" s="3">
        <v>20.399999999999999</v>
      </c>
      <c r="E484">
        <f>D484*31500000</f>
        <v>642600000</v>
      </c>
      <c r="F484" s="6">
        <v>212.63817899999998</v>
      </c>
      <c r="G484">
        <f>F484*1000000</f>
        <v>212638178.99999997</v>
      </c>
      <c r="H484">
        <f>I484 * 1000</f>
        <v>89</v>
      </c>
      <c r="I484">
        <v>8.8999999999999996E-2</v>
      </c>
      <c r="J484" s="3">
        <v>13.7</v>
      </c>
      <c r="K484" s="3">
        <v>0.8</v>
      </c>
      <c r="L484">
        <v>1.2E-2</v>
      </c>
      <c r="M484">
        <v>4.9500000000000002E-2</v>
      </c>
      <c r="N484">
        <f>0.15 * L484^(0.25)</f>
        <v>4.9646263794703091E-2</v>
      </c>
      <c r="O484">
        <f>1000*9.81*K484*L484</f>
        <v>94.176000000000002</v>
      </c>
      <c r="P484">
        <f>O484/(1650*9.81*I484)</f>
        <v>6.5372829417773254E-2</v>
      </c>
      <c r="Q484">
        <f>3.97 * (SQRT(1.65)) * (SQRT(9.81)) * ((P484-M484)^(3/2)) * ((I484)^(3/2)) * J484</f>
        <v>1.1618607568782116E-2</v>
      </c>
      <c r="R484">
        <f>3.97 * (SQRT(1.65)) * (SQRT(9.81)) * ((P484-N484)^(3/2)) * ((I484)^(3/2)) * J484</f>
        <v>1.1458384644462163E-2</v>
      </c>
      <c r="S484">
        <f>Q484 * 31500000</f>
        <v>365986.13841663668</v>
      </c>
      <c r="T484">
        <f>R484 * 31500000</f>
        <v>360939.11630055815</v>
      </c>
    </row>
    <row r="485" spans="1:20" ht="17" x14ac:dyDescent="0.2">
      <c r="A485" t="s">
        <v>15</v>
      </c>
      <c r="B485" s="18" t="s">
        <v>161</v>
      </c>
      <c r="C485" s="13" t="s">
        <v>168</v>
      </c>
      <c r="D485" s="3">
        <v>40.799999999999997</v>
      </c>
      <c r="E485">
        <f>D485*31500000</f>
        <v>1285200000</v>
      </c>
      <c r="F485" s="6">
        <v>153.068409</v>
      </c>
      <c r="G485">
        <f>F485*1000000</f>
        <v>153068409</v>
      </c>
      <c r="H485">
        <f>I485 * 1000</f>
        <v>89.4</v>
      </c>
      <c r="I485">
        <v>8.9400000000000007E-2</v>
      </c>
      <c r="J485" s="3">
        <v>26.5</v>
      </c>
      <c r="K485" s="3">
        <v>1.1000000000000001</v>
      </c>
      <c r="L485">
        <v>4.0000000000000001E-3</v>
      </c>
      <c r="M485">
        <v>4.9500000000000002E-2</v>
      </c>
      <c r="N485">
        <f>0.15 * L485^(0.25)</f>
        <v>3.7723002890488071E-2</v>
      </c>
      <c r="O485">
        <f>1000*9.81*K485*L485</f>
        <v>43.164000000000001</v>
      </c>
      <c r="P485">
        <f>O485/(1650*9.81*I485)</f>
        <v>2.9828486204325131E-2</v>
      </c>
      <c r="Q485" t="e">
        <f>3.97 * (SQRT(1.65)) * (SQRT(9.81)) * ((P485-M485)^(3/2)) * ((I485)^(3/2)) * J485</f>
        <v>#NUM!</v>
      </c>
      <c r="R485" t="e">
        <f>3.97 * (SQRT(1.65)) * (SQRT(9.81)) * ((P485-N485)^(3/2)) * ((I485)^(3/2)) * J485</f>
        <v>#NUM!</v>
      </c>
      <c r="S485" t="e">
        <f>Q485 * 31500000</f>
        <v>#NUM!</v>
      </c>
      <c r="T485" t="e">
        <f>R485 * 31500000</f>
        <v>#NUM!</v>
      </c>
    </row>
    <row r="486" spans="1:20" ht="17" x14ac:dyDescent="0.2">
      <c r="A486" t="s">
        <v>15</v>
      </c>
      <c r="B486" s="18" t="s">
        <v>456</v>
      </c>
      <c r="C486" s="13" t="s">
        <v>499</v>
      </c>
      <c r="D486" s="3">
        <v>89.2</v>
      </c>
      <c r="E486">
        <f>D486*31500000</f>
        <v>2809800000</v>
      </c>
      <c r="F486" s="6">
        <v>249.67503600000001</v>
      </c>
      <c r="G486">
        <f>F486*1000000</f>
        <v>249675036</v>
      </c>
      <c r="H486">
        <f>I486 * 1000</f>
        <v>89.6</v>
      </c>
      <c r="I486">
        <v>8.9599999999999999E-2</v>
      </c>
      <c r="J486" s="3">
        <v>42.433333333333337</v>
      </c>
      <c r="K486" s="3">
        <v>1.2</v>
      </c>
      <c r="L486">
        <v>2E-3</v>
      </c>
      <c r="M486">
        <v>4.9500000000000002E-2</v>
      </c>
      <c r="N486">
        <f>0.15 * L486^(0.25)</f>
        <v>3.1721137903216928E-2</v>
      </c>
      <c r="O486">
        <f>1000*9.81*K486*L486</f>
        <v>23.544</v>
      </c>
      <c r="P486">
        <f>O486/(1650*9.81*I486)</f>
        <v>1.6233766233766232E-2</v>
      </c>
      <c r="Q486" t="e">
        <f>3.97 * (SQRT(1.65)) * (SQRT(9.81)) * ((P486-M486)^(3/2)) * ((I486)^(3/2)) * J486</f>
        <v>#NUM!</v>
      </c>
      <c r="R486" t="e">
        <f>3.97 * (SQRT(1.65)) * (SQRT(9.81)) * ((P486-N486)^(3/2)) * ((I486)^(3/2)) * J486</f>
        <v>#NUM!</v>
      </c>
      <c r="S486" t="e">
        <f>Q486 * 31500000</f>
        <v>#NUM!</v>
      </c>
      <c r="T486" t="e">
        <f>R486 * 31500000</f>
        <v>#NUM!</v>
      </c>
    </row>
    <row r="487" spans="1:20" ht="17" x14ac:dyDescent="0.2">
      <c r="A487" t="s">
        <v>15</v>
      </c>
      <c r="B487" s="18" t="s">
        <v>233</v>
      </c>
      <c r="C487" s="13" t="s">
        <v>236</v>
      </c>
      <c r="D487" s="3">
        <v>5.5501019320319998</v>
      </c>
      <c r="E487">
        <f>D487*31500000</f>
        <v>174828210.85900798</v>
      </c>
      <c r="F487" s="6">
        <v>63.454754999999992</v>
      </c>
      <c r="G487">
        <f>F487*1000000</f>
        <v>63454754.999999993</v>
      </c>
      <c r="H487">
        <f>I487 * 1000</f>
        <v>90</v>
      </c>
      <c r="I487">
        <v>0.09</v>
      </c>
      <c r="J487" s="3">
        <v>13.07592</v>
      </c>
      <c r="K487" s="3">
        <v>0.40843200000000002</v>
      </c>
      <c r="L487">
        <v>0.01</v>
      </c>
      <c r="M487">
        <v>4.9500000000000002E-2</v>
      </c>
      <c r="N487">
        <f>0.15 * L487^(0.25)</f>
        <v>4.7434164902525701E-2</v>
      </c>
      <c r="O487">
        <f>1000*9.81*K487*L487</f>
        <v>40.067179199999998</v>
      </c>
      <c r="P487">
        <f>O487/(1650*9.81*I487)</f>
        <v>2.7503838383838384E-2</v>
      </c>
      <c r="Q487" t="e">
        <f>3.97 * (SQRT(1.65)) * (SQRT(9.81)) * ((P487-M487)^(3/2)) * ((I487)^(3/2)) * J487</f>
        <v>#NUM!</v>
      </c>
      <c r="R487" t="e">
        <f>3.97 * (SQRT(1.65)) * (SQRT(9.81)) * ((P487-N487)^(3/2)) * ((I487)^(3/2)) * J487</f>
        <v>#NUM!</v>
      </c>
      <c r="S487" t="e">
        <f>Q487 * 31500000</f>
        <v>#NUM!</v>
      </c>
      <c r="T487" t="e">
        <f>R487 * 31500000</f>
        <v>#NUM!</v>
      </c>
    </row>
    <row r="488" spans="1:20" ht="17" x14ac:dyDescent="0.2">
      <c r="A488" t="s">
        <v>15</v>
      </c>
      <c r="B488" s="18" t="s">
        <v>372</v>
      </c>
      <c r="C488" s="13" t="s">
        <v>382</v>
      </c>
      <c r="D488" s="3">
        <v>197.65158921215999</v>
      </c>
      <c r="E488">
        <f>D488*31500000</f>
        <v>6226025060.1830397</v>
      </c>
      <c r="F488" s="5">
        <v>287.48888999999997</v>
      </c>
      <c r="G488">
        <f>F488*1000000</f>
        <v>287488889.99999994</v>
      </c>
      <c r="H488">
        <f>I488 * 1000</f>
        <v>90.4</v>
      </c>
      <c r="I488">
        <v>9.0400000000000008E-2</v>
      </c>
      <c r="J488" s="3">
        <v>41.148000000000003</v>
      </c>
      <c r="K488" s="3">
        <v>1.64592</v>
      </c>
      <c r="L488">
        <v>4.0000000000000001E-3</v>
      </c>
      <c r="M488">
        <v>4.9500000000000002E-2</v>
      </c>
      <c r="N488">
        <f>0.15 * L488^(0.25)</f>
        <v>3.7723002890488071E-2</v>
      </c>
      <c r="O488">
        <f>1000*9.81*K488*L488</f>
        <v>64.585900800000005</v>
      </c>
      <c r="P488">
        <f>O488/(1650*9.81*I488)</f>
        <v>4.4138374899436845E-2</v>
      </c>
      <c r="Q488" t="e">
        <f>3.97 * (SQRT(1.65)) * (SQRT(9.81)) * ((P488-M488)^(3/2)) * ((I488)^(3/2)) * J488</f>
        <v>#NUM!</v>
      </c>
      <c r="R488">
        <f>3.97 * (SQRT(1.65)) * (SQRT(9.81)) * ((P488-N488)^(3/2)) * ((I488)^(3/2)) * J488</f>
        <v>9.1791216768285361E-3</v>
      </c>
      <c r="S488" t="e">
        <f>Q488 * 31500000</f>
        <v>#NUM!</v>
      </c>
      <c r="T488">
        <f>R488 * 31500000</f>
        <v>289142.33282009891</v>
      </c>
    </row>
    <row r="489" spans="1:20" ht="17" x14ac:dyDescent="0.2">
      <c r="A489" t="s">
        <v>15</v>
      </c>
      <c r="B489" s="18" t="s">
        <v>456</v>
      </c>
      <c r="C489" s="13" t="s">
        <v>476</v>
      </c>
      <c r="D489" s="3">
        <v>37.699999999999996</v>
      </c>
      <c r="E489">
        <f>D489*31500000</f>
        <v>1187549999.9999998</v>
      </c>
      <c r="F489" s="6">
        <v>173.01133199999998</v>
      </c>
      <c r="G489">
        <f>F489*1000000</f>
        <v>173011331.99999997</v>
      </c>
      <c r="H489">
        <f>I489 * 1000</f>
        <v>90.550000000000011</v>
      </c>
      <c r="I489">
        <v>9.0550000000000005E-2</v>
      </c>
      <c r="J489" s="3">
        <v>25.783333333333331</v>
      </c>
      <c r="K489" s="3">
        <v>0.66666666666666663</v>
      </c>
      <c r="L489">
        <v>3.5000000000000001E-3</v>
      </c>
      <c r="M489">
        <v>4.9500000000000002E-2</v>
      </c>
      <c r="N489">
        <f>0.15 * L489^(0.25)</f>
        <v>3.6484489186466816E-2</v>
      </c>
      <c r="O489">
        <f>1000*9.81*K489*L489</f>
        <v>22.89</v>
      </c>
      <c r="P489">
        <f>O489/(1650*9.81*I489)</f>
        <v>1.5617243668044329E-2</v>
      </c>
      <c r="Q489" t="e">
        <f>3.97 * (SQRT(1.65)) * (SQRT(9.81)) * ((P489-M489)^(3/2)) * ((I489)^(3/2)) * J489</f>
        <v>#NUM!</v>
      </c>
      <c r="R489" t="e">
        <f>3.97 * (SQRT(1.65)) * (SQRT(9.81)) * ((P489-N489)^(3/2)) * ((I489)^(3/2)) * J489</f>
        <v>#NUM!</v>
      </c>
      <c r="S489" t="e">
        <f>Q489 * 31500000</f>
        <v>#NUM!</v>
      </c>
      <c r="T489" t="e">
        <f>R489 * 31500000</f>
        <v>#NUM!</v>
      </c>
    </row>
    <row r="490" spans="1:20" ht="17" x14ac:dyDescent="0.2">
      <c r="A490" t="s">
        <v>15</v>
      </c>
      <c r="B490" s="19" t="s">
        <v>45</v>
      </c>
      <c r="C490" s="13" t="s">
        <v>57</v>
      </c>
      <c r="D490" s="3">
        <v>4.5</v>
      </c>
      <c r="E490">
        <f>D490*31500000</f>
        <v>141750000</v>
      </c>
      <c r="F490" s="6">
        <v>104</v>
      </c>
      <c r="G490">
        <f>F490*1000000</f>
        <v>104000000</v>
      </c>
      <c r="H490">
        <f>I490 * 1000</f>
        <v>91</v>
      </c>
      <c r="I490">
        <v>9.0999999999999998E-2</v>
      </c>
      <c r="J490" s="7">
        <v>8</v>
      </c>
      <c r="K490" s="7">
        <v>0.49</v>
      </c>
      <c r="L490">
        <v>2.06E-2</v>
      </c>
      <c r="M490">
        <v>4.9500000000000002E-2</v>
      </c>
      <c r="N490">
        <f>0.15 * L490^(0.25)</f>
        <v>5.6827436342330701E-2</v>
      </c>
      <c r="O490">
        <f>1000*9.81*K490*L490</f>
        <v>99.022139999999993</v>
      </c>
      <c r="P490">
        <f>O490/(1650*9.81*I490)</f>
        <v>6.7226107226107223E-2</v>
      </c>
      <c r="Q490">
        <f>3.97 * (SQRT(1.65)) * (SQRT(9.81)) * ((P490-M490)^(3/2)) * ((I490)^(3/2)) * J490</f>
        <v>8.2782610234027193E-3</v>
      </c>
      <c r="R490">
        <f>3.97 * (SQRT(1.65)) * (SQRT(9.81)) * ((P490-N490)^(3/2)) * ((I490)^(3/2)) * J490</f>
        <v>3.7195106593607332E-3</v>
      </c>
      <c r="S490">
        <f>Q490 * 31500000</f>
        <v>260765.22223718566</v>
      </c>
      <c r="T490">
        <f>R490 * 31500000</f>
        <v>117164.5857698631</v>
      </c>
    </row>
    <row r="491" spans="1:20" ht="17" x14ac:dyDescent="0.2">
      <c r="A491" t="s">
        <v>15</v>
      </c>
      <c r="B491" s="19" t="s">
        <v>45</v>
      </c>
      <c r="C491" s="13" t="s">
        <v>63</v>
      </c>
      <c r="D491" s="3">
        <v>37.5</v>
      </c>
      <c r="E491">
        <f>D491*31500000</f>
        <v>1181250000</v>
      </c>
      <c r="F491" s="6">
        <v>749</v>
      </c>
      <c r="G491">
        <f>F491*1000000</f>
        <v>749000000</v>
      </c>
      <c r="H491">
        <f>I491 * 1000</f>
        <v>91</v>
      </c>
      <c r="I491">
        <v>9.0999999999999998E-2</v>
      </c>
      <c r="J491" s="7">
        <v>26</v>
      </c>
      <c r="K491" s="7">
        <v>0.91</v>
      </c>
      <c r="L491">
        <v>6.7000000000000002E-3</v>
      </c>
      <c r="M491">
        <v>4.9500000000000002E-2</v>
      </c>
      <c r="N491">
        <f>0.15 * L491^(0.25)</f>
        <v>4.2915083288644573E-2</v>
      </c>
      <c r="O491">
        <f>1000*9.81*K491*L491</f>
        <v>59.811570000000003</v>
      </c>
      <c r="P491">
        <f>O491/(1650*9.81*I491)</f>
        <v>4.0606060606060611E-2</v>
      </c>
      <c r="Q491" t="e">
        <f>3.97 * (SQRT(1.65)) * (SQRT(9.81)) * ((P491-M491)^(3/2)) * ((I491)^(3/2)) * J491</f>
        <v>#NUM!</v>
      </c>
      <c r="R491" t="e">
        <f>3.97 * (SQRT(1.65)) * (SQRT(9.81)) * ((P491-N491)^(3/2)) * ((I491)^(3/2)) * J491</f>
        <v>#NUM!</v>
      </c>
      <c r="S491" t="e">
        <f>Q491 * 31500000</f>
        <v>#NUM!</v>
      </c>
      <c r="T491" t="e">
        <f>R491 * 31500000</f>
        <v>#NUM!</v>
      </c>
    </row>
    <row r="492" spans="1:20" ht="17" x14ac:dyDescent="0.2">
      <c r="A492" t="s">
        <v>15</v>
      </c>
      <c r="B492" s="18" t="s">
        <v>421</v>
      </c>
      <c r="C492" s="13" t="s">
        <v>432</v>
      </c>
      <c r="D492" s="3">
        <v>91.75</v>
      </c>
      <c r="E492">
        <f>D492*31500000</f>
        <v>2890125000</v>
      </c>
      <c r="F492" s="6">
        <v>290.07887999999997</v>
      </c>
      <c r="G492">
        <f>F492*1000000</f>
        <v>290078879.99999994</v>
      </c>
      <c r="H492">
        <f>I492 * 1000</f>
        <v>91.44</v>
      </c>
      <c r="I492">
        <v>9.1439999999999994E-2</v>
      </c>
      <c r="J492" s="3">
        <v>48.77</v>
      </c>
      <c r="K492" s="3">
        <v>1.3</v>
      </c>
      <c r="L492">
        <v>2E-3</v>
      </c>
      <c r="M492">
        <v>4.9500000000000002E-2</v>
      </c>
      <c r="N492">
        <f>0.15 * L492^(0.25)</f>
        <v>3.1721137903216928E-2</v>
      </c>
      <c r="O492">
        <f>1000*9.81*K492*L492</f>
        <v>25.506</v>
      </c>
      <c r="P492">
        <f>O492/(1650*9.81*I492)</f>
        <v>1.7232694398048733E-2</v>
      </c>
      <c r="Q492" t="e">
        <f>3.97 * (SQRT(1.65)) * (SQRT(9.81)) * ((P492-M492)^(3/2)) * ((I492)^(3/2)) * J492</f>
        <v>#NUM!</v>
      </c>
      <c r="R492" t="e">
        <f>3.97 * (SQRT(1.65)) * (SQRT(9.81)) * ((P492-N492)^(3/2)) * ((I492)^(3/2)) * J492</f>
        <v>#NUM!</v>
      </c>
      <c r="S492" t="e">
        <f>Q492 * 31500000</f>
        <v>#NUM!</v>
      </c>
      <c r="T492" t="e">
        <f>R492 * 31500000</f>
        <v>#NUM!</v>
      </c>
    </row>
    <row r="493" spans="1:20" ht="17" x14ac:dyDescent="0.2">
      <c r="A493" t="s">
        <v>15</v>
      </c>
      <c r="B493" s="18" t="s">
        <v>76</v>
      </c>
      <c r="C493" s="13" t="s">
        <v>93</v>
      </c>
      <c r="D493" s="3">
        <v>59.75</v>
      </c>
      <c r="E493">
        <f>D493*31500000</f>
        <v>1882125000</v>
      </c>
      <c r="F493" s="6">
        <v>107.22558599999999</v>
      </c>
      <c r="G493">
        <f>F493*1000000</f>
        <v>107225586</v>
      </c>
      <c r="H493">
        <f>I493 * 1000</f>
        <v>92.81</v>
      </c>
      <c r="I493">
        <v>9.2810000000000004E-2</v>
      </c>
      <c r="J493" s="3">
        <v>16.8</v>
      </c>
      <c r="K493" s="3">
        <v>1.2</v>
      </c>
      <c r="L493">
        <v>7.4999999999999997E-3</v>
      </c>
      <c r="M493">
        <v>4.9500000000000002E-2</v>
      </c>
      <c r="N493">
        <f>0.15 * L493^(0.25)</f>
        <v>4.4142464345740672E-2</v>
      </c>
      <c r="O493">
        <f>1000*9.81*K493*L493</f>
        <v>88.289999999999992</v>
      </c>
      <c r="P493">
        <f>O493/(1650*9.81*I493)</f>
        <v>5.8771096374802871E-2</v>
      </c>
      <c r="Q493">
        <f>3.97 * (SQRT(1.65)) * (SQRT(9.81)) * ((P493-M493)^(3/2)) * ((I493)^(3/2)) * J493</f>
        <v>6.7727503407783145E-3</v>
      </c>
      <c r="R493">
        <f>3.97 * (SQRT(1.65)) * (SQRT(9.81)) * ((P493-N493)^(3/2)) * ((I493)^(3/2)) * J493</f>
        <v>1.3423754373986853E-2</v>
      </c>
      <c r="S493">
        <f>Q493 * 31500000</f>
        <v>213341.63573451689</v>
      </c>
      <c r="T493">
        <f>R493 * 31500000</f>
        <v>422848.26278058585</v>
      </c>
    </row>
    <row r="494" spans="1:20" ht="17" x14ac:dyDescent="0.2">
      <c r="A494" t="s">
        <v>15</v>
      </c>
      <c r="B494" s="18" t="s">
        <v>555</v>
      </c>
      <c r="C494" s="13" t="s">
        <v>565</v>
      </c>
      <c r="D494" s="3">
        <v>20.100000000000001</v>
      </c>
      <c r="E494">
        <f>D494*31500000</f>
        <v>633150000</v>
      </c>
      <c r="F494" s="6">
        <v>1.4244945</v>
      </c>
      <c r="G494">
        <f>F494*1000000</f>
        <v>1424494.5</v>
      </c>
      <c r="H494">
        <f>I494 * 1000</f>
        <v>94.86</v>
      </c>
      <c r="I494">
        <v>9.486E-2</v>
      </c>
      <c r="J494" s="3">
        <v>12.1</v>
      </c>
      <c r="K494" s="3">
        <v>0.6</v>
      </c>
      <c r="L494">
        <v>5.042E-2</v>
      </c>
      <c r="M494">
        <v>4.9500000000000002E-2</v>
      </c>
      <c r="N494">
        <f>0.15 * L494^(0.25)</f>
        <v>7.1079108058515833E-2</v>
      </c>
      <c r="O494">
        <f>1000*9.81*K494*L494</f>
        <v>296.77211999999997</v>
      </c>
      <c r="P494">
        <f>O494/(1650*9.81*I494)</f>
        <v>0.19328004906752533</v>
      </c>
      <c r="Q494">
        <f>3.97 * (SQRT(1.65)) * (SQRT(9.81)) * ((P494-M494)^(3/2)) * ((I494)^(3/2)) * J494</f>
        <v>0.30783994628649353</v>
      </c>
      <c r="R494">
        <f>3.97 * (SQRT(1.65)) * (SQRT(9.81)) * ((P494-N494)^(3/2)) * ((I494)^(3/2)) * J494</f>
        <v>0.24120641764852269</v>
      </c>
      <c r="S494">
        <f>Q494 * 31500000</f>
        <v>9696958.3080245461</v>
      </c>
      <c r="T494">
        <f>R494 * 31500000</f>
        <v>7598002.1559284646</v>
      </c>
    </row>
    <row r="495" spans="1:20" ht="17" x14ac:dyDescent="0.2">
      <c r="A495" t="s">
        <v>15</v>
      </c>
      <c r="B495" s="18" t="s">
        <v>233</v>
      </c>
      <c r="C495" s="13" t="s">
        <v>265</v>
      </c>
      <c r="D495" s="3">
        <v>27.212489574912006</v>
      </c>
      <c r="E495">
        <f>D495*31500000</f>
        <v>857193421.60972822</v>
      </c>
      <c r="F495" s="6">
        <v>600.87767999999994</v>
      </c>
      <c r="G495">
        <f>F495*1000000</f>
        <v>600877680</v>
      </c>
      <c r="H495">
        <f>I495 * 1000</f>
        <v>95</v>
      </c>
      <c r="I495">
        <v>9.5000000000000001E-2</v>
      </c>
      <c r="J495" s="3">
        <v>20.177760000000003</v>
      </c>
      <c r="K495" s="3">
        <v>1.05</v>
      </c>
      <c r="L495">
        <v>3.0000000000000001E-3</v>
      </c>
      <c r="M495">
        <v>4.9500000000000002E-2</v>
      </c>
      <c r="N495">
        <f>0.15 * L495^(0.25)</f>
        <v>3.5105209789810736E-2</v>
      </c>
      <c r="O495">
        <f>1000*9.81*K495*L495</f>
        <v>30.901500000000002</v>
      </c>
      <c r="P495">
        <f>O495/(1650*9.81*I495)</f>
        <v>2.0095693779904309E-2</v>
      </c>
      <c r="Q495" t="e">
        <f>3.97 * (SQRT(1.65)) * (SQRT(9.81)) * ((P495-M495)^(3/2)) * ((I495)^(3/2)) * J495</f>
        <v>#NUM!</v>
      </c>
      <c r="R495" t="e">
        <f>3.97 * (SQRT(1.65)) * (SQRT(9.81)) * ((P495-N495)^(3/2)) * ((I495)^(3/2)) * J495</f>
        <v>#NUM!</v>
      </c>
      <c r="S495" t="e">
        <f>Q495 * 31500000</f>
        <v>#NUM!</v>
      </c>
      <c r="T495" t="e">
        <f>R495 * 31500000</f>
        <v>#NUM!</v>
      </c>
    </row>
    <row r="496" spans="1:20" ht="34" x14ac:dyDescent="0.2">
      <c r="A496" t="s">
        <v>15</v>
      </c>
      <c r="B496" s="18" t="s">
        <v>308</v>
      </c>
      <c r="C496" s="13" t="s">
        <v>323</v>
      </c>
      <c r="D496" s="3">
        <v>453</v>
      </c>
      <c r="E496">
        <f>D496*31500000</f>
        <v>14269500000</v>
      </c>
      <c r="F496" s="6">
        <v>3356.6270399999999</v>
      </c>
      <c r="G496">
        <f>F496*1000000</f>
        <v>3356627040</v>
      </c>
      <c r="H496">
        <f>I496 * 1000</f>
        <v>95</v>
      </c>
      <c r="I496">
        <v>9.5000000000000001E-2</v>
      </c>
      <c r="J496" s="3">
        <v>84</v>
      </c>
      <c r="K496" s="3">
        <v>2.78</v>
      </c>
      <c r="L496">
        <v>5.0000000000000001E-4</v>
      </c>
      <c r="M496">
        <v>4.9500000000000002E-2</v>
      </c>
      <c r="N496">
        <f>0.15 * L496^(0.25)</f>
        <v>2.2430231718318309E-2</v>
      </c>
      <c r="O496">
        <f>1000*9.81*K496*L496</f>
        <v>13.635899999999999</v>
      </c>
      <c r="P496">
        <f>O496/(1650*9.81*I496)</f>
        <v>8.8676236044657099E-3</v>
      </c>
      <c r="Q496" t="e">
        <f>3.97 * (SQRT(1.65)) * (SQRT(9.81)) * ((P496-M496)^(3/2)) * ((I496)^(3/2)) * J496</f>
        <v>#NUM!</v>
      </c>
      <c r="R496" t="e">
        <f>3.97 * (SQRT(1.65)) * (SQRT(9.81)) * ((P496-N496)^(3/2)) * ((I496)^(3/2)) * J496</f>
        <v>#NUM!</v>
      </c>
      <c r="S496" t="e">
        <f>Q496 * 31500000</f>
        <v>#NUM!</v>
      </c>
      <c r="T496" t="e">
        <f>R496 * 31500000</f>
        <v>#NUM!</v>
      </c>
    </row>
    <row r="497" spans="1:20" ht="17" x14ac:dyDescent="0.2">
      <c r="A497" t="s">
        <v>15</v>
      </c>
      <c r="B497" s="18" t="s">
        <v>532</v>
      </c>
      <c r="C497" s="13" t="s">
        <v>539</v>
      </c>
      <c r="D497" s="3">
        <v>10.335649006080002</v>
      </c>
      <c r="E497">
        <f>D497*31500000</f>
        <v>325572943.69152009</v>
      </c>
      <c r="F497" s="6">
        <v>72.519719999999992</v>
      </c>
      <c r="G497">
        <f>F497*1000000</f>
        <v>72519719.999999985</v>
      </c>
      <c r="H497">
        <f>I497 * 1000</f>
        <v>95</v>
      </c>
      <c r="I497">
        <v>9.5000000000000001E-2</v>
      </c>
      <c r="J497" s="3">
        <v>10.94232</v>
      </c>
      <c r="K497" s="3">
        <v>0.57999999999999996</v>
      </c>
      <c r="L497">
        <v>1.7899999999999999E-2</v>
      </c>
      <c r="M497">
        <v>4.9500000000000002E-2</v>
      </c>
      <c r="N497">
        <f>0.15 * L497^(0.25)</f>
        <v>5.4866153829646394E-2</v>
      </c>
      <c r="O497">
        <f>1000*9.81*K497*L497</f>
        <v>101.84741999999999</v>
      </c>
      <c r="P497">
        <f>O497/(1650*9.81*I497)</f>
        <v>6.623285486443381E-2</v>
      </c>
      <c r="Q497">
        <f>3.97 * (SQRT(1.65)) * (SQRT(9.81)) * ((P497-M497)^(3/2)) * ((I497)^(3/2)) * J497</f>
        <v>1.1076865132398266E-2</v>
      </c>
      <c r="R497">
        <f>3.97 * (SQRT(1.65)) * (SQRT(9.81)) * ((P497-N497)^(3/2)) * ((I497)^(3/2)) * J497</f>
        <v>6.2017386118891514E-3</v>
      </c>
      <c r="S497">
        <f>Q497 * 31500000</f>
        <v>348921.25167054537</v>
      </c>
      <c r="T497">
        <f>R497 * 31500000</f>
        <v>195354.76627450826</v>
      </c>
    </row>
    <row r="498" spans="1:20" ht="17" x14ac:dyDescent="0.2">
      <c r="A498" t="s">
        <v>15</v>
      </c>
      <c r="B498" s="18" t="s">
        <v>233</v>
      </c>
      <c r="C498" s="13" t="s">
        <v>258</v>
      </c>
      <c r="D498" s="3">
        <v>8.7215887503360019</v>
      </c>
      <c r="E498">
        <f>D498*31500000</f>
        <v>274730045.63558406</v>
      </c>
      <c r="F498" s="6">
        <v>163.16936999999999</v>
      </c>
      <c r="G498">
        <f>F498*1000000</f>
        <v>163169370</v>
      </c>
      <c r="H498">
        <f>I498 * 1000</f>
        <v>96</v>
      </c>
      <c r="I498">
        <v>9.6000000000000002E-2</v>
      </c>
      <c r="J498" s="3">
        <v>12.3444</v>
      </c>
      <c r="K498" s="3">
        <v>0.83</v>
      </c>
      <c r="L498">
        <v>3.0000000000000001E-3</v>
      </c>
      <c r="M498">
        <v>4.9500000000000002E-2</v>
      </c>
      <c r="N498">
        <f>0.15 * L498^(0.25)</f>
        <v>3.5105209789810736E-2</v>
      </c>
      <c r="O498">
        <f>1000*9.81*K498*L498</f>
        <v>24.4269</v>
      </c>
      <c r="P498">
        <f>O498/(1650*9.81*I498)</f>
        <v>1.571969696969697E-2</v>
      </c>
      <c r="Q498" t="e">
        <f>3.97 * (SQRT(1.65)) * (SQRT(9.81)) * ((P498-M498)^(3/2)) * ((I498)^(3/2)) * J498</f>
        <v>#NUM!</v>
      </c>
      <c r="R498" t="e">
        <f>3.97 * (SQRT(1.65)) * (SQRT(9.81)) * ((P498-N498)^(3/2)) * ((I498)^(3/2)) * J498</f>
        <v>#NUM!</v>
      </c>
      <c r="S498" t="e">
        <f>Q498 * 31500000</f>
        <v>#NUM!</v>
      </c>
      <c r="T498" t="e">
        <f>R498 * 31500000</f>
        <v>#NUM!</v>
      </c>
    </row>
    <row r="499" spans="1:20" ht="17" x14ac:dyDescent="0.2">
      <c r="A499" t="s">
        <v>15</v>
      </c>
      <c r="B499" s="18" t="s">
        <v>308</v>
      </c>
      <c r="C499" s="13" t="s">
        <v>320</v>
      </c>
      <c r="D499" s="3">
        <v>326</v>
      </c>
      <c r="E499">
        <f>D499*31500000</f>
        <v>10269000000</v>
      </c>
      <c r="F499" s="6">
        <v>16158.947609999999</v>
      </c>
      <c r="G499">
        <f>F499*1000000</f>
        <v>16158947610</v>
      </c>
      <c r="H499">
        <f>I499 * 1000</f>
        <v>96</v>
      </c>
      <c r="I499">
        <v>9.6000000000000002E-2</v>
      </c>
      <c r="J499" s="3">
        <v>85.2</v>
      </c>
      <c r="K499" s="3">
        <v>1.85</v>
      </c>
      <c r="L499">
        <v>1.9E-3</v>
      </c>
      <c r="M499">
        <v>4.9500000000000002E-2</v>
      </c>
      <c r="N499">
        <f>0.15 * L499^(0.25)</f>
        <v>3.131696444894766E-2</v>
      </c>
      <c r="O499">
        <f>1000*9.81*K499*L499</f>
        <v>34.482149999999997</v>
      </c>
      <c r="P499">
        <f>O499/(1650*9.81*I499)</f>
        <v>2.2190656565656563E-2</v>
      </c>
      <c r="Q499" t="e">
        <f>3.97 * (SQRT(1.65)) * (SQRT(9.81)) * ((P499-M499)^(3/2)) * ((I499)^(3/2)) * J499</f>
        <v>#NUM!</v>
      </c>
      <c r="R499" t="e">
        <f>3.97 * (SQRT(1.65)) * (SQRT(9.81)) * ((P499-N499)^(3/2)) * ((I499)^(3/2)) * J499</f>
        <v>#NUM!</v>
      </c>
      <c r="S499" t="e">
        <f>Q499 * 31500000</f>
        <v>#NUM!</v>
      </c>
      <c r="T499" t="e">
        <f>R499 * 31500000</f>
        <v>#NUM!</v>
      </c>
    </row>
    <row r="500" spans="1:20" ht="17" x14ac:dyDescent="0.2">
      <c r="A500" t="s">
        <v>15</v>
      </c>
      <c r="B500" s="18" t="s">
        <v>102</v>
      </c>
      <c r="C500" s="14" t="s">
        <v>125</v>
      </c>
      <c r="D500" s="3">
        <v>22.2</v>
      </c>
      <c r="E500">
        <f>D500*31500000</f>
        <v>699300000</v>
      </c>
      <c r="F500" s="6">
        <v>129.24050099999999</v>
      </c>
      <c r="G500">
        <f>F500*1000000</f>
        <v>129240501</v>
      </c>
      <c r="H500">
        <f>I500 * 1000</f>
        <v>96.4</v>
      </c>
      <c r="I500">
        <v>9.64E-2</v>
      </c>
      <c r="J500" s="3">
        <v>25.1</v>
      </c>
      <c r="K500" s="3">
        <v>0.84</v>
      </c>
      <c r="L500">
        <v>1E-3</v>
      </c>
      <c r="M500">
        <v>4.9500000000000002E-2</v>
      </c>
      <c r="N500">
        <f>0.15 * L500^(0.25)</f>
        <v>2.6674191150583844E-2</v>
      </c>
      <c r="O500">
        <f>1000*9.81*K500*L500</f>
        <v>8.2403999999999993</v>
      </c>
      <c r="P500">
        <f>O500/(1650*9.81*I500)</f>
        <v>5.2810260279139943E-3</v>
      </c>
      <c r="Q500" t="e">
        <f>3.97 * (SQRT(1.65)) * (SQRT(9.81)) * ((P500-M500)^(3/2)) * ((I500)^(3/2)) * J500</f>
        <v>#NUM!</v>
      </c>
      <c r="R500" t="e">
        <f>3.97 * (SQRT(1.65)) * (SQRT(9.81)) * ((P500-N500)^(3/2)) * ((I500)^(3/2)) * J500</f>
        <v>#NUM!</v>
      </c>
      <c r="S500" t="e">
        <f>Q500 * 31500000</f>
        <v>#NUM!</v>
      </c>
      <c r="T500" t="e">
        <f>R500 * 31500000</f>
        <v>#NUM!</v>
      </c>
    </row>
    <row r="501" spans="1:20" ht="34" x14ac:dyDescent="0.2">
      <c r="A501" t="s">
        <v>15</v>
      </c>
      <c r="B501" s="19" t="s">
        <v>45</v>
      </c>
      <c r="C501" s="13" t="s">
        <v>61</v>
      </c>
      <c r="D501" s="3">
        <v>49</v>
      </c>
      <c r="E501">
        <f>D501*31500000</f>
        <v>1543500000</v>
      </c>
      <c r="F501" s="6">
        <v>433</v>
      </c>
      <c r="G501">
        <f>F501*1000000</f>
        <v>433000000</v>
      </c>
      <c r="H501">
        <f>I501 * 1000</f>
        <v>98</v>
      </c>
      <c r="I501">
        <v>9.8000000000000004E-2</v>
      </c>
      <c r="J501" s="7">
        <v>34</v>
      </c>
      <c r="K501" s="7">
        <v>0.84</v>
      </c>
      <c r="L501">
        <v>5.7999999999999996E-3</v>
      </c>
      <c r="M501">
        <v>4.9500000000000002E-2</v>
      </c>
      <c r="N501">
        <f>0.15 * L501^(0.25)</f>
        <v>4.1395035316078417E-2</v>
      </c>
      <c r="O501">
        <f>1000*9.81*K501*L501</f>
        <v>47.794319999999992</v>
      </c>
      <c r="P501">
        <f>O501/(1650*9.81*I501)</f>
        <v>3.0129870129870125E-2</v>
      </c>
      <c r="Q501" t="e">
        <f>3.97 * (SQRT(1.65)) * (SQRT(9.81)) * ((P501-M501)^(3/2)) * ((I501)^(3/2)) * J501</f>
        <v>#NUM!</v>
      </c>
      <c r="R501" t="e">
        <f>3.97 * (SQRT(1.65)) * (SQRT(9.81)) * ((P501-N501)^(3/2)) * ((I501)^(3/2)) * J501</f>
        <v>#NUM!</v>
      </c>
      <c r="S501" t="e">
        <f>Q501 * 31500000</f>
        <v>#NUM!</v>
      </c>
      <c r="T501" t="e">
        <f>R501 * 31500000</f>
        <v>#NUM!</v>
      </c>
    </row>
    <row r="502" spans="1:20" ht="17" x14ac:dyDescent="0.2">
      <c r="A502" t="s">
        <v>15</v>
      </c>
      <c r="B502" s="18" t="s">
        <v>233</v>
      </c>
      <c r="C502" s="13" t="s">
        <v>245</v>
      </c>
      <c r="D502" s="3">
        <v>5.7483198581760009</v>
      </c>
      <c r="E502">
        <f>D502*31500000</f>
        <v>181072075.53254402</v>
      </c>
      <c r="F502" s="6">
        <v>97.901621999999989</v>
      </c>
      <c r="G502">
        <f>F502*1000000</f>
        <v>97901621.999999985</v>
      </c>
      <c r="H502">
        <f>I502 * 1000</f>
        <v>98.3</v>
      </c>
      <c r="I502">
        <v>9.8299999999999998E-2</v>
      </c>
      <c r="J502" s="3">
        <v>9.6316800000000011</v>
      </c>
      <c r="K502" s="3">
        <v>0.61</v>
      </c>
      <c r="L502">
        <v>5.0000000000000001E-3</v>
      </c>
      <c r="M502">
        <v>4.9500000000000002E-2</v>
      </c>
      <c r="N502">
        <f>0.15 * L502^(0.25)</f>
        <v>3.9887219227087413E-2</v>
      </c>
      <c r="O502">
        <f>1000*9.81*K502*L502</f>
        <v>29.920499999999997</v>
      </c>
      <c r="P502">
        <f>O502/(1650*9.81*I502)</f>
        <v>1.8804525416936401E-2</v>
      </c>
      <c r="Q502" t="e">
        <f>3.97 * (SQRT(1.65)) * (SQRT(9.81)) * ((P502-M502)^(3/2)) * ((I502)^(3/2)) * J502</f>
        <v>#NUM!</v>
      </c>
      <c r="R502" t="e">
        <f>3.97 * (SQRT(1.65)) * (SQRT(9.81)) * ((P502-N502)^(3/2)) * ((I502)^(3/2)) * J502</f>
        <v>#NUM!</v>
      </c>
      <c r="S502" t="e">
        <f>Q502 * 31500000</f>
        <v>#NUM!</v>
      </c>
      <c r="T502" t="e">
        <f>R502 * 31500000</f>
        <v>#NUM!</v>
      </c>
    </row>
    <row r="503" spans="1:20" ht="17" x14ac:dyDescent="0.2">
      <c r="A503" t="s">
        <v>15</v>
      </c>
      <c r="B503" s="18" t="s">
        <v>102</v>
      </c>
      <c r="C503" s="14" t="s">
        <v>123</v>
      </c>
      <c r="D503" s="3">
        <v>48.7</v>
      </c>
      <c r="E503">
        <f>D503*31500000</f>
        <v>1534050000</v>
      </c>
      <c r="F503" s="6">
        <v>198.652233</v>
      </c>
      <c r="G503">
        <f>F503*1000000</f>
        <v>198652233</v>
      </c>
      <c r="H503">
        <f>I503 * 1000</f>
        <v>98.8</v>
      </c>
      <c r="I503">
        <v>9.8799999999999999E-2</v>
      </c>
      <c r="J503" s="3">
        <v>44.5</v>
      </c>
      <c r="K503" s="3">
        <v>0.83</v>
      </c>
      <c r="L503">
        <v>4.0000000000000001E-3</v>
      </c>
      <c r="M503">
        <v>4.9500000000000002E-2</v>
      </c>
      <c r="N503">
        <f>0.15 * L503^(0.25)</f>
        <v>3.7723002890488071E-2</v>
      </c>
      <c r="O503">
        <f>1000*9.81*K503*L503</f>
        <v>32.569199999999995</v>
      </c>
      <c r="P503">
        <f>O503/(1650*9.81*I503)</f>
        <v>2.036559931296773E-2</v>
      </c>
      <c r="Q503" t="e">
        <f>3.97 * (SQRT(1.65)) * (SQRT(9.81)) * ((P503-M503)^(3/2)) * ((I503)^(3/2)) * J503</f>
        <v>#NUM!</v>
      </c>
      <c r="R503" t="e">
        <f>3.97 * (SQRT(1.65)) * (SQRT(9.81)) * ((P503-N503)^(3/2)) * ((I503)^(3/2)) * J503</f>
        <v>#NUM!</v>
      </c>
      <c r="S503" t="e">
        <f>Q503 * 31500000</f>
        <v>#NUM!</v>
      </c>
      <c r="T503" t="e">
        <f>R503 * 31500000</f>
        <v>#NUM!</v>
      </c>
    </row>
    <row r="504" spans="1:20" ht="34" x14ac:dyDescent="0.2">
      <c r="A504" t="s">
        <v>15</v>
      </c>
      <c r="B504" s="18" t="s">
        <v>308</v>
      </c>
      <c r="C504" s="13" t="s">
        <v>312</v>
      </c>
      <c r="D504" s="3">
        <v>3.4</v>
      </c>
      <c r="E504">
        <f>D504*31500000</f>
        <v>107100000</v>
      </c>
      <c r="F504" s="6">
        <v>45.583824</v>
      </c>
      <c r="G504">
        <f>F504*1000000</f>
        <v>45583824</v>
      </c>
      <c r="H504">
        <f>I504 * 1000</f>
        <v>99</v>
      </c>
      <c r="I504">
        <v>9.9000000000000005E-2</v>
      </c>
      <c r="J504" s="3">
        <v>11.13</v>
      </c>
      <c r="K504" s="3">
        <v>0.56000000000000005</v>
      </c>
      <c r="L504">
        <v>2.9899999999999999E-2</v>
      </c>
      <c r="M504">
        <v>4.9500000000000002E-2</v>
      </c>
      <c r="N504">
        <f>0.15 * L504^(0.25)</f>
        <v>6.2374784206463439E-2</v>
      </c>
      <c r="O504">
        <f>1000*9.81*K504*L504</f>
        <v>164.25864000000001</v>
      </c>
      <c r="P504">
        <f>O504/(1650*9.81*I504)</f>
        <v>0.10250382614018978</v>
      </c>
      <c r="Q504">
        <f>3.97 * (SQRT(1.65)) * (SQRT(9.81)) * ((P504-M504)^(3/2)) * ((I504)^(3/2)) * J504</f>
        <v>6.7573399789746497E-2</v>
      </c>
      <c r="R504">
        <f>3.97 * (SQRT(1.65)) * (SQRT(9.81)) * ((P504-N504)^(3/2)) * ((I504)^(3/2)) * J504</f>
        <v>4.4514666665581869E-2</v>
      </c>
      <c r="S504">
        <f>Q504 * 31500000</f>
        <v>2128562.0933770146</v>
      </c>
      <c r="T504">
        <f>R504 * 31500000</f>
        <v>1402211.9999658288</v>
      </c>
    </row>
    <row r="505" spans="1:20" ht="17" x14ac:dyDescent="0.2">
      <c r="A505" t="s">
        <v>15</v>
      </c>
      <c r="B505" s="18" t="s">
        <v>233</v>
      </c>
      <c r="C505" s="13" t="s">
        <v>242</v>
      </c>
      <c r="D505" s="3">
        <v>6.286339943424001</v>
      </c>
      <c r="E505">
        <f>D505*31500000</f>
        <v>198019708.21785602</v>
      </c>
      <c r="F505" s="6">
        <v>78.217697999999999</v>
      </c>
      <c r="G505">
        <f>F505*1000000</f>
        <v>78217698</v>
      </c>
      <c r="H505">
        <f>I505 * 1000</f>
        <v>99.5</v>
      </c>
      <c r="I505">
        <v>9.9500000000000005E-2</v>
      </c>
      <c r="J505" s="3">
        <v>8.8391999999999999</v>
      </c>
      <c r="K505" s="3">
        <v>0.54</v>
      </c>
      <c r="L505">
        <v>1.2999999999999999E-2</v>
      </c>
      <c r="M505">
        <v>4.9500000000000002E-2</v>
      </c>
      <c r="N505">
        <f>0.15 * L505^(0.25)</f>
        <v>5.0649725630777707E-2</v>
      </c>
      <c r="O505">
        <f>1000*9.81*K505*L505</f>
        <v>68.866200000000006</v>
      </c>
      <c r="P505">
        <f>O505/(1650*9.81*I505)</f>
        <v>4.2759250799451802E-2</v>
      </c>
      <c r="Q505" t="e">
        <f>3.97 * (SQRT(1.65)) * (SQRT(9.81)) * ((P505-M505)^(3/2)) * ((I505)^(3/2)) * J505</f>
        <v>#NUM!</v>
      </c>
      <c r="R505" t="e">
        <f>3.97 * (SQRT(1.65)) * (SQRT(9.81)) * ((P505-N505)^(3/2)) * ((I505)^(3/2)) * J505</f>
        <v>#NUM!</v>
      </c>
      <c r="S505" t="e">
        <f>Q505 * 31500000</f>
        <v>#NUM!</v>
      </c>
      <c r="T505" t="e">
        <f>R505 * 31500000</f>
        <v>#NUM!</v>
      </c>
    </row>
    <row r="506" spans="1:20" ht="17" x14ac:dyDescent="0.2">
      <c r="A506" t="s">
        <v>15</v>
      </c>
      <c r="B506" s="18" t="s">
        <v>456</v>
      </c>
      <c r="C506" s="13" t="s">
        <v>472</v>
      </c>
      <c r="D506" s="3">
        <v>7.6455485798400016</v>
      </c>
      <c r="E506">
        <f>D506*31500000</f>
        <v>240834780.26496005</v>
      </c>
      <c r="F506" s="6">
        <v>26.935896</v>
      </c>
      <c r="G506">
        <f>F506*1000000</f>
        <v>26935896</v>
      </c>
      <c r="H506">
        <f>I506 * 1000</f>
        <v>99.821999999999989</v>
      </c>
      <c r="I506">
        <v>9.9821999999999994E-2</v>
      </c>
      <c r="J506" s="3">
        <v>12.409714285714287</v>
      </c>
      <c r="K506" s="3">
        <v>0.62</v>
      </c>
      <c r="L506">
        <v>5.0000000000000001E-3</v>
      </c>
      <c r="M506">
        <v>4.9500000000000002E-2</v>
      </c>
      <c r="N506">
        <f>0.15 * L506^(0.25)</f>
        <v>3.9887219227087413E-2</v>
      </c>
      <c r="O506">
        <f>1000*9.81*K506*L506</f>
        <v>30.411000000000001</v>
      </c>
      <c r="P506">
        <f>O506/(1650*9.81*I506)</f>
        <v>1.8821380845784285E-2</v>
      </c>
      <c r="Q506" t="e">
        <f>3.97 * (SQRT(1.65)) * (SQRT(9.81)) * ((P506-M506)^(3/2)) * ((I506)^(3/2)) * J506</f>
        <v>#NUM!</v>
      </c>
      <c r="R506" t="e">
        <f>3.97 * (SQRT(1.65)) * (SQRT(9.81)) * ((P506-N506)^(3/2)) * ((I506)^(3/2)) * J506</f>
        <v>#NUM!</v>
      </c>
      <c r="S506" t="e">
        <f>Q506 * 31500000</f>
        <v>#NUM!</v>
      </c>
      <c r="T506" t="e">
        <f>R506 * 31500000</f>
        <v>#NUM!</v>
      </c>
    </row>
    <row r="507" spans="1:20" ht="17" x14ac:dyDescent="0.2">
      <c r="A507" t="s">
        <v>15</v>
      </c>
      <c r="B507" s="18" t="s">
        <v>328</v>
      </c>
      <c r="C507" s="13" t="s">
        <v>347</v>
      </c>
      <c r="D507" s="3">
        <v>5.9</v>
      </c>
      <c r="E507">
        <f>D507*31500000</f>
        <v>185850000</v>
      </c>
      <c r="F507" s="6">
        <v>60.605765999999988</v>
      </c>
      <c r="G507">
        <f>F507*1000000</f>
        <v>60605765.999999985</v>
      </c>
      <c r="H507">
        <f>I507 * 1000</f>
        <v>100</v>
      </c>
      <c r="I507">
        <v>0.1</v>
      </c>
      <c r="J507" s="3">
        <v>6.7</v>
      </c>
      <c r="K507" s="3">
        <v>0.5</v>
      </c>
      <c r="L507">
        <v>3.5000000000000003E-2</v>
      </c>
      <c r="M507">
        <v>4.9500000000000002E-2</v>
      </c>
      <c r="N507">
        <f>0.15 * L507^(0.25)</f>
        <v>6.4879615906081656E-2</v>
      </c>
      <c r="O507">
        <f>1000*9.81*K507*L507</f>
        <v>171.67500000000001</v>
      </c>
      <c r="P507">
        <f>O507/(1650*9.81*I507)</f>
        <v>0.10606060606060606</v>
      </c>
      <c r="Q507">
        <f>3.97 * (SQRT(1.65)) * (SQRT(9.81)) * ((P507-M507)^(3/2)) * ((I507)^(3/2)) * J507</f>
        <v>4.5521112448328724E-2</v>
      </c>
      <c r="R507">
        <f>3.97 * (SQRT(1.65)) * (SQRT(9.81)) * ((P507-N507)^(3/2)) * ((I507)^(3/2)) * J507</f>
        <v>2.828049209380459E-2</v>
      </c>
      <c r="S507">
        <f>Q507 * 31500000</f>
        <v>1433915.0421223547</v>
      </c>
      <c r="T507">
        <f>R507 * 31500000</f>
        <v>890835.50095484464</v>
      </c>
    </row>
    <row r="508" spans="1:20" ht="17" x14ac:dyDescent="0.2">
      <c r="A508" t="s">
        <v>15</v>
      </c>
      <c r="B508" s="18" t="s">
        <v>328</v>
      </c>
      <c r="C508" s="13" t="s">
        <v>348</v>
      </c>
      <c r="D508" s="3">
        <v>3.7</v>
      </c>
      <c r="E508">
        <f>D508*31500000</f>
        <v>116550000</v>
      </c>
      <c r="F508" s="6">
        <v>28.748888999999998</v>
      </c>
      <c r="G508">
        <f>F508*1000000</f>
        <v>28748889</v>
      </c>
      <c r="H508">
        <f>I508 * 1000</f>
        <v>100</v>
      </c>
      <c r="I508">
        <v>0.1</v>
      </c>
      <c r="J508" s="3">
        <v>7.6</v>
      </c>
      <c r="K508" s="3">
        <v>0.5</v>
      </c>
      <c r="L508">
        <v>4.2000000000000003E-2</v>
      </c>
      <c r="M508">
        <v>4.9500000000000002E-2</v>
      </c>
      <c r="N508">
        <f>0.15 * L508^(0.25)</f>
        <v>6.7905285837568038E-2</v>
      </c>
      <c r="O508">
        <f>1000*9.81*K508*L508</f>
        <v>206.01000000000002</v>
      </c>
      <c r="P508">
        <f>O508/(1650*9.81*I508)</f>
        <v>0.12727272727272729</v>
      </c>
      <c r="Q508">
        <f>3.97 * (SQRT(1.65)) * (SQRT(9.81)) * ((P508-M508)^(3/2)) * ((I508)^(3/2)) * J508</f>
        <v>8.3257155286536724E-2</v>
      </c>
      <c r="R508">
        <f>3.97 * (SQRT(1.65)) * (SQRT(9.81)) * ((P508-N508)^(3/2)) * ((I508)^(3/2)) * J508</f>
        <v>5.5526854684432463E-2</v>
      </c>
      <c r="S508">
        <f>Q508 * 31500000</f>
        <v>2622600.391525907</v>
      </c>
      <c r="T508">
        <f>R508 * 31500000</f>
        <v>1749095.9225596227</v>
      </c>
    </row>
    <row r="509" spans="1:20" ht="17" x14ac:dyDescent="0.2">
      <c r="A509" t="s">
        <v>15</v>
      </c>
      <c r="B509" s="18" t="s">
        <v>102</v>
      </c>
      <c r="C509" s="14" t="s">
        <v>106</v>
      </c>
      <c r="D509" s="3">
        <v>3.3</v>
      </c>
      <c r="E509">
        <f>D509*31500000</f>
        <v>103950000</v>
      </c>
      <c r="F509" s="6">
        <v>13.571547599999999</v>
      </c>
      <c r="G509">
        <f>F509*1000000</f>
        <v>13571547.6</v>
      </c>
      <c r="H509">
        <f>I509 * 1000</f>
        <v>101</v>
      </c>
      <c r="I509">
        <v>0.10100000000000001</v>
      </c>
      <c r="J509" s="3">
        <v>13.5</v>
      </c>
      <c r="K509" s="3">
        <v>0.41</v>
      </c>
      <c r="L509">
        <v>1.4E-2</v>
      </c>
      <c r="M509">
        <v>4.9500000000000002E-2</v>
      </c>
      <c r="N509">
        <f>0.15 * L509^(0.25)</f>
        <v>5.1596859423755886E-2</v>
      </c>
      <c r="O509">
        <f>1000*9.81*K509*L509</f>
        <v>56.309399999999997</v>
      </c>
      <c r="P509">
        <f>O509/(1650*9.81*I509)</f>
        <v>3.4443444344434436E-2</v>
      </c>
      <c r="Q509" t="e">
        <f>3.97 * (SQRT(1.65)) * (SQRT(9.81)) * ((P509-M509)^(3/2)) * ((I509)^(3/2)) * J509</f>
        <v>#NUM!</v>
      </c>
      <c r="R509" t="e">
        <f>3.97 * (SQRT(1.65)) * (SQRT(9.81)) * ((P509-N509)^(3/2)) * ((I509)^(3/2)) * J509</f>
        <v>#NUM!</v>
      </c>
      <c r="S509" t="e">
        <f>Q509 * 31500000</f>
        <v>#NUM!</v>
      </c>
      <c r="T509" t="e">
        <f>R509 * 31500000</f>
        <v>#NUM!</v>
      </c>
    </row>
    <row r="510" spans="1:20" ht="17" x14ac:dyDescent="0.2">
      <c r="A510" t="s">
        <v>15</v>
      </c>
      <c r="B510" s="18" t="s">
        <v>76</v>
      </c>
      <c r="C510" s="13" t="s">
        <v>81</v>
      </c>
      <c r="D510" s="3">
        <v>5.4651513922559998</v>
      </c>
      <c r="E510">
        <f>D510*31500000</f>
        <v>172152268.85606399</v>
      </c>
      <c r="F510" s="6">
        <v>27.453893999999998</v>
      </c>
      <c r="G510">
        <f>F510*1000000</f>
        <v>27453894</v>
      </c>
      <c r="H510">
        <f>I510 * 1000</f>
        <v>101.69</v>
      </c>
      <c r="I510">
        <v>0.10169</v>
      </c>
      <c r="J510" s="3">
        <v>9.9060000000000006</v>
      </c>
      <c r="K510" s="3">
        <v>0.59436</v>
      </c>
      <c r="L510">
        <v>1.2999999999999999E-2</v>
      </c>
      <c r="M510">
        <v>4.9500000000000002E-2</v>
      </c>
      <c r="N510">
        <f>0.15 * L510^(0.25)</f>
        <v>5.0649725630777707E-2</v>
      </c>
      <c r="O510">
        <f>1000*9.81*K510*L510</f>
        <v>75.798730799999987</v>
      </c>
      <c r="P510">
        <f>O510/(1650*9.81*I510)</f>
        <v>4.6050116664729697E-2</v>
      </c>
      <c r="Q510" t="e">
        <f>3.97 * (SQRT(1.65)) * (SQRT(9.81)) * ((P510-M510)^(3/2)) * ((I510)^(3/2)) * J510</f>
        <v>#NUM!</v>
      </c>
      <c r="R510" t="e">
        <f>3.97 * (SQRT(1.65)) * (SQRT(9.81)) * ((P510-N510)^(3/2)) * ((I510)^(3/2)) * J510</f>
        <v>#NUM!</v>
      </c>
      <c r="S510" t="e">
        <f>Q510 * 31500000</f>
        <v>#NUM!</v>
      </c>
      <c r="T510" t="e">
        <f>R510 * 31500000</f>
        <v>#NUM!</v>
      </c>
    </row>
    <row r="511" spans="1:20" ht="17" x14ac:dyDescent="0.2">
      <c r="A511" t="s">
        <v>15</v>
      </c>
      <c r="B511" s="18" t="s">
        <v>456</v>
      </c>
      <c r="C511" s="13" t="s">
        <v>513</v>
      </c>
      <c r="D511" s="3">
        <v>236.16250057728004</v>
      </c>
      <c r="E511">
        <f>D511*31500000</f>
        <v>7439118768.1843214</v>
      </c>
      <c r="F511" s="6">
        <v>613.82763</v>
      </c>
      <c r="G511">
        <f>F511*1000000</f>
        <v>613827630</v>
      </c>
      <c r="H511">
        <f>I511 * 1000</f>
        <v>102.616</v>
      </c>
      <c r="I511">
        <v>0.102616</v>
      </c>
      <c r="J511" s="3">
        <v>97.551240000000007</v>
      </c>
      <c r="K511" s="3">
        <v>1.75</v>
      </c>
      <c r="L511">
        <v>2E-3</v>
      </c>
      <c r="M511">
        <v>4.9500000000000002E-2</v>
      </c>
      <c r="N511">
        <f>0.15 * L511^(0.25)</f>
        <v>3.1721137903216928E-2</v>
      </c>
      <c r="O511">
        <f>1000*9.81*K511*L511</f>
        <v>34.335000000000001</v>
      </c>
      <c r="P511">
        <f>O511/(1650*9.81*I511)</f>
        <v>2.0671358474430121E-2</v>
      </c>
      <c r="Q511" t="e">
        <f>3.97 * (SQRT(1.65)) * (SQRT(9.81)) * ((P511-M511)^(3/2)) * ((I511)^(3/2)) * J511</f>
        <v>#NUM!</v>
      </c>
      <c r="R511" t="e">
        <f>3.97 * (SQRT(1.65)) * (SQRT(9.81)) * ((P511-N511)^(3/2)) * ((I511)^(3/2)) * J511</f>
        <v>#NUM!</v>
      </c>
      <c r="S511" t="e">
        <f>Q511 * 31500000</f>
        <v>#NUM!</v>
      </c>
      <c r="T511" t="e">
        <f>R511 * 31500000</f>
        <v>#NUM!</v>
      </c>
    </row>
    <row r="512" spans="1:20" ht="34" x14ac:dyDescent="0.2">
      <c r="A512" t="s">
        <v>15</v>
      </c>
      <c r="B512" s="18" t="s">
        <v>267</v>
      </c>
      <c r="C512" s="13" t="s">
        <v>297</v>
      </c>
      <c r="D512" s="3">
        <v>83.8</v>
      </c>
      <c r="E512">
        <f>D512*31500000</f>
        <v>2639700000</v>
      </c>
      <c r="F512" s="6">
        <v>463.60820999999999</v>
      </c>
      <c r="G512">
        <f>F512*1000000</f>
        <v>463608210</v>
      </c>
      <c r="H512">
        <f>I512 * 1000</f>
        <v>103</v>
      </c>
      <c r="I512">
        <v>0.10299999999999999</v>
      </c>
      <c r="J512" s="3">
        <v>31.4</v>
      </c>
      <c r="K512" s="3">
        <v>1.3</v>
      </c>
      <c r="L512">
        <v>5.1999999999999998E-3</v>
      </c>
      <c r="M512">
        <v>4.9500000000000002E-2</v>
      </c>
      <c r="N512">
        <f>0.15 * L512^(0.25)</f>
        <v>4.0280244214239751E-2</v>
      </c>
      <c r="O512">
        <f>1000*9.81*K512*L512</f>
        <v>66.315600000000003</v>
      </c>
      <c r="P512">
        <f>O512/(1650*9.81*I512)</f>
        <v>3.9776404824948521E-2</v>
      </c>
      <c r="Q512" t="e">
        <f>3.97 * (SQRT(1.65)) * (SQRT(9.81)) * ((P512-M512)^(3/2)) * ((I512)^(3/2)) * J512</f>
        <v>#NUM!</v>
      </c>
      <c r="R512" t="e">
        <f>3.97 * (SQRT(1.65)) * (SQRT(9.81)) * ((P512-N512)^(3/2)) * ((I512)^(3/2)) * J512</f>
        <v>#NUM!</v>
      </c>
      <c r="S512" t="e">
        <f>Q512 * 31500000</f>
        <v>#NUM!</v>
      </c>
      <c r="T512" t="e">
        <f>R512 * 31500000</f>
        <v>#NUM!</v>
      </c>
    </row>
    <row r="513" spans="1:20" ht="17" x14ac:dyDescent="0.2">
      <c r="A513" t="s">
        <v>15</v>
      </c>
      <c r="B513" s="18" t="s">
        <v>456</v>
      </c>
      <c r="C513" s="13" t="s">
        <v>479</v>
      </c>
      <c r="D513" s="3">
        <v>25.881597785088001</v>
      </c>
      <c r="E513">
        <f>D513*31500000</f>
        <v>815270330.23027205</v>
      </c>
      <c r="F513" s="6">
        <v>85.987667999999999</v>
      </c>
      <c r="G513">
        <f>F513*1000000</f>
        <v>85987668</v>
      </c>
      <c r="H513">
        <f>I513 * 1000</f>
        <v>103.124</v>
      </c>
      <c r="I513">
        <v>0.10312399999999999</v>
      </c>
      <c r="J513" s="3">
        <v>19.964400000000001</v>
      </c>
      <c r="K513" s="3">
        <v>0.70104</v>
      </c>
      <c r="L513">
        <v>0.01</v>
      </c>
      <c r="M513">
        <v>4.9500000000000002E-2</v>
      </c>
      <c r="N513">
        <f>0.15 * L513^(0.25)</f>
        <v>4.7434164902525701E-2</v>
      </c>
      <c r="O513">
        <f>1000*9.81*K513*L513</f>
        <v>68.772024000000002</v>
      </c>
      <c r="P513">
        <f>O513/(1650*9.81*I513)</f>
        <v>4.120017913121362E-2</v>
      </c>
      <c r="Q513" t="e">
        <f>3.97 * (SQRT(1.65)) * (SQRT(9.81)) * ((P513-M513)^(3/2)) * ((I513)^(3/2)) * J513</f>
        <v>#NUM!</v>
      </c>
      <c r="R513" t="e">
        <f>3.97 * (SQRT(1.65)) * (SQRT(9.81)) * ((P513-N513)^(3/2)) * ((I513)^(3/2)) * J513</f>
        <v>#NUM!</v>
      </c>
      <c r="S513" t="e">
        <f>Q513 * 31500000</f>
        <v>#NUM!</v>
      </c>
      <c r="T513" t="e">
        <f>R513 * 31500000</f>
        <v>#NUM!</v>
      </c>
    </row>
    <row r="514" spans="1:20" ht="17" x14ac:dyDescent="0.2">
      <c r="A514" t="s">
        <v>15</v>
      </c>
      <c r="B514" s="18" t="s">
        <v>456</v>
      </c>
      <c r="C514" s="13" t="s">
        <v>491</v>
      </c>
      <c r="D514" s="3">
        <v>17.358226960896001</v>
      </c>
      <c r="E514">
        <f>D514*31500000</f>
        <v>546784149.268224</v>
      </c>
      <c r="F514" s="6">
        <v>45.583824</v>
      </c>
      <c r="G514">
        <f>F514*1000000</f>
        <v>45583824</v>
      </c>
      <c r="H514">
        <f>I514 * 1000</f>
        <v>103.124</v>
      </c>
      <c r="I514">
        <v>0.10312399999999999</v>
      </c>
      <c r="J514" s="3">
        <v>15.920719999999999</v>
      </c>
      <c r="K514" s="3">
        <v>0.97</v>
      </c>
      <c r="L514">
        <v>8.9999999999999993E-3</v>
      </c>
      <c r="M514">
        <v>4.9500000000000002E-2</v>
      </c>
      <c r="N514">
        <f>0.15 * L514^(0.25)</f>
        <v>4.6201054323615341E-2</v>
      </c>
      <c r="O514">
        <f>1000*9.81*K514*L514</f>
        <v>85.641299999999987</v>
      </c>
      <c r="P514">
        <f>O514/(1650*9.81*I514)</f>
        <v>5.1306282639434958E-2</v>
      </c>
      <c r="Q514">
        <f>3.97 * (SQRT(1.65)) * (SQRT(9.81)) * ((P514-M514)^(3/2)) * ((I514)^(3/2)) * J514</f>
        <v>6.4646925300851821E-4</v>
      </c>
      <c r="R514">
        <f>3.97 * (SQRT(1.65)) * (SQRT(9.81)) * ((P514-N514)^(3/2)) * ((I514)^(3/2)) * J514</f>
        <v>3.0717938481972921E-3</v>
      </c>
      <c r="S514">
        <f>Q514 * 31500000</f>
        <v>20363.781469768324</v>
      </c>
      <c r="T514">
        <f>R514 * 31500000</f>
        <v>96761.506218214694</v>
      </c>
    </row>
    <row r="515" spans="1:20" ht="34" x14ac:dyDescent="0.2">
      <c r="A515" t="s">
        <v>15</v>
      </c>
      <c r="B515" s="18" t="s">
        <v>308</v>
      </c>
      <c r="C515" s="13" t="s">
        <v>319</v>
      </c>
      <c r="D515" s="3">
        <v>118</v>
      </c>
      <c r="E515">
        <f>D515*31500000</f>
        <v>3717000000</v>
      </c>
      <c r="F515" s="6">
        <v>2090.1219299999998</v>
      </c>
      <c r="G515">
        <f>F515*1000000</f>
        <v>2090121929.9999998</v>
      </c>
      <c r="H515">
        <f>I515 * 1000</f>
        <v>104</v>
      </c>
      <c r="I515">
        <v>0.104</v>
      </c>
      <c r="J515" s="3">
        <v>36.299999999999997</v>
      </c>
      <c r="K515" s="3">
        <v>1.82</v>
      </c>
      <c r="L515">
        <v>3.3999999999999998E-3</v>
      </c>
      <c r="M515">
        <v>4.9500000000000002E-2</v>
      </c>
      <c r="N515">
        <f>0.15 * L515^(0.25)</f>
        <v>3.6221046041496271E-2</v>
      </c>
      <c r="O515">
        <f>1000*9.81*K515*L515</f>
        <v>60.704279999999997</v>
      </c>
      <c r="P515">
        <f>O515/(1650*9.81*I515)</f>
        <v>3.6060606060606057E-2</v>
      </c>
      <c r="Q515" t="e">
        <f>3.97 * (SQRT(1.65)) * (SQRT(9.81)) * ((P515-M515)^(3/2)) * ((I515)^(3/2)) * J515</f>
        <v>#NUM!</v>
      </c>
      <c r="R515" t="e">
        <f>3.97 * (SQRT(1.65)) * (SQRT(9.81)) * ((P515-N515)^(3/2)) * ((I515)^(3/2)) * J515</f>
        <v>#NUM!</v>
      </c>
      <c r="S515" t="e">
        <f>Q515 * 31500000</f>
        <v>#NUM!</v>
      </c>
      <c r="T515" t="e">
        <f>R515 * 31500000</f>
        <v>#NUM!</v>
      </c>
    </row>
    <row r="516" spans="1:20" ht="17" x14ac:dyDescent="0.2">
      <c r="A516" t="s">
        <v>15</v>
      </c>
      <c r="B516" s="18" t="s">
        <v>16</v>
      </c>
      <c r="C516" s="13" t="s">
        <v>27</v>
      </c>
      <c r="D516" s="3">
        <v>11.9</v>
      </c>
      <c r="E516">
        <f>D516*31500000</f>
        <v>374850000</v>
      </c>
      <c r="F516" s="2">
        <v>24.79</v>
      </c>
      <c r="G516">
        <f>F516*1000000</f>
        <v>24790000</v>
      </c>
      <c r="H516">
        <f>I516 * 1000</f>
        <v>104.1</v>
      </c>
      <c r="I516">
        <v>0.1041</v>
      </c>
      <c r="J516" s="3">
        <v>11.6</v>
      </c>
      <c r="K516" s="3">
        <v>0.8</v>
      </c>
      <c r="L516">
        <v>5.0000000000000001E-3</v>
      </c>
      <c r="M516">
        <v>4.9500000000000002E-2</v>
      </c>
      <c r="N516">
        <f>0.15 * L516^(0.25)</f>
        <v>3.9887219227087413E-2</v>
      </c>
      <c r="O516">
        <f>1000*9.81*K516*L516</f>
        <v>39.24</v>
      </c>
      <c r="P516">
        <f>O516/(1650*9.81*I516)</f>
        <v>2.328763135679562E-2</v>
      </c>
      <c r="Q516" t="e">
        <f>3.97 * (SQRT(1.65)) * (SQRT(9.81)) * ((P516-M516)^(3/2)) * ((I516)^(3/2)) * J516</f>
        <v>#NUM!</v>
      </c>
      <c r="R516" t="e">
        <f>3.97 * (SQRT(1.65)) * (SQRT(9.81)) * ((P516-N516)^(3/2)) * ((I516)^(3/2)) * J516</f>
        <v>#NUM!</v>
      </c>
      <c r="S516" t="e">
        <f>Q516 * 31500000</f>
        <v>#NUM!</v>
      </c>
      <c r="T516" t="e">
        <f>R516 * 31500000</f>
        <v>#NUM!</v>
      </c>
    </row>
    <row r="517" spans="1:20" ht="17" x14ac:dyDescent="0.2">
      <c r="A517" t="s">
        <v>15</v>
      </c>
      <c r="B517" s="18" t="s">
        <v>233</v>
      </c>
      <c r="C517" s="13" t="s">
        <v>254</v>
      </c>
      <c r="D517" s="3">
        <v>26.36</v>
      </c>
      <c r="E517">
        <f>D517*31500000</f>
        <v>830340000</v>
      </c>
      <c r="F517" s="6">
        <v>471.37817999999999</v>
      </c>
      <c r="G517">
        <f>F517*1000000</f>
        <v>471378180</v>
      </c>
      <c r="H517">
        <f>I517 * 1000</f>
        <v>104.6</v>
      </c>
      <c r="I517">
        <v>0.1046</v>
      </c>
      <c r="J517" s="3">
        <v>17.62</v>
      </c>
      <c r="K517" s="3">
        <v>0.76</v>
      </c>
      <c r="L517">
        <v>0.01</v>
      </c>
      <c r="M517">
        <v>4.9500000000000002E-2</v>
      </c>
      <c r="N517">
        <f>0.15 * L517^(0.25)</f>
        <v>4.7434164902525701E-2</v>
      </c>
      <c r="O517">
        <f>1000*9.81*K517*L517</f>
        <v>74.556000000000012</v>
      </c>
      <c r="P517">
        <f>O517/(1650*9.81*I517)</f>
        <v>4.4034996233849016E-2</v>
      </c>
      <c r="Q517" t="e">
        <f>3.97 * (SQRT(1.65)) * (SQRT(9.81)) * ((P517-M517)^(3/2)) * ((I517)^(3/2)) * J517</f>
        <v>#NUM!</v>
      </c>
      <c r="R517" t="e">
        <f>3.97 * (SQRT(1.65)) * (SQRT(9.81)) * ((P517-N517)^(3/2)) * ((I517)^(3/2)) * J517</f>
        <v>#NUM!</v>
      </c>
      <c r="S517" t="e">
        <f>Q517 * 31500000</f>
        <v>#NUM!</v>
      </c>
      <c r="T517" t="e">
        <f>R517 * 31500000</f>
        <v>#NUM!</v>
      </c>
    </row>
    <row r="518" spans="1:20" ht="17" x14ac:dyDescent="0.2">
      <c r="A518" t="s">
        <v>15</v>
      </c>
      <c r="B518" s="18" t="s">
        <v>233</v>
      </c>
      <c r="C518" s="13" t="s">
        <v>249</v>
      </c>
      <c r="D518" s="3">
        <v>30.893679631872004</v>
      </c>
      <c r="E518">
        <f>D518*31500000</f>
        <v>973150908.4039681</v>
      </c>
      <c r="F518" s="6">
        <v>205.127208</v>
      </c>
      <c r="G518">
        <f>F518*1000000</f>
        <v>205127208</v>
      </c>
      <c r="H518">
        <f>I518 * 1000</f>
        <v>104.80000000000001</v>
      </c>
      <c r="I518">
        <v>0.1048</v>
      </c>
      <c r="J518" s="3">
        <v>24.841200000000001</v>
      </c>
      <c r="K518" s="3">
        <v>0.65</v>
      </c>
      <c r="L518">
        <v>1.6E-2</v>
      </c>
      <c r="M518">
        <v>4.9500000000000002E-2</v>
      </c>
      <c r="N518">
        <f>0.15 * L518^(0.25)</f>
        <v>5.3348382301167681E-2</v>
      </c>
      <c r="O518">
        <f>1000*9.81*K518*L518</f>
        <v>102.024</v>
      </c>
      <c r="P518">
        <f>O518/(1650*9.81*I518)</f>
        <v>6.0143418922044875E-2</v>
      </c>
      <c r="Q518">
        <f>3.97 * (SQRT(1.65)) * (SQRT(9.81)) * ((P518-M518)^(3/2)) * ((I518)^(3/2)) * J518</f>
        <v>1.4780979417406269E-2</v>
      </c>
      <c r="R518">
        <f>3.97 * (SQRT(1.65)) * (SQRT(9.81)) * ((P518-N518)^(3/2)) * ((I518)^(3/2)) * J518</f>
        <v>7.5399624043655392E-3</v>
      </c>
      <c r="S518">
        <f>Q518 * 31500000</f>
        <v>465600.85164829745</v>
      </c>
      <c r="T518">
        <f>R518 * 31500000</f>
        <v>237508.81573751449</v>
      </c>
    </row>
    <row r="519" spans="1:20" ht="17" x14ac:dyDescent="0.2">
      <c r="A519" t="s">
        <v>15</v>
      </c>
      <c r="B519" s="18" t="s">
        <v>328</v>
      </c>
      <c r="C519" s="13" t="s">
        <v>349</v>
      </c>
      <c r="D519" s="3">
        <v>9.5</v>
      </c>
      <c r="E519">
        <f>D519*31500000</f>
        <v>299250000</v>
      </c>
      <c r="F519" s="6">
        <v>184.66628699999998</v>
      </c>
      <c r="G519">
        <f>F519*1000000</f>
        <v>184666286.99999997</v>
      </c>
      <c r="H519">
        <f>I519 * 1000</f>
        <v>105</v>
      </c>
      <c r="I519">
        <v>0.105</v>
      </c>
      <c r="J519" s="3">
        <v>10.1</v>
      </c>
      <c r="K519" s="3">
        <v>0.5</v>
      </c>
      <c r="L519">
        <v>1.7999999999999999E-2</v>
      </c>
      <c r="M519">
        <v>4.9500000000000002E-2</v>
      </c>
      <c r="N519">
        <f>0.15 * L519^(0.25)</f>
        <v>5.4942622522270598E-2</v>
      </c>
      <c r="O519">
        <f>1000*9.81*K519*L519</f>
        <v>88.289999999999992</v>
      </c>
      <c r="P519">
        <f>O519/(1650*9.81*I519)</f>
        <v>5.1948051948051945E-2</v>
      </c>
      <c r="Q519">
        <f>3.97 * (SQRT(1.65)) * (SQRT(9.81)) * ((P519-M519)^(3/2)) * ((I519)^(3/2)) * J519</f>
        <v>6.6481873403256711E-4</v>
      </c>
      <c r="R519" t="e">
        <f>3.97 * (SQRT(1.65)) * (SQRT(9.81)) * ((P519-N519)^(3/2)) * ((I519)^(3/2)) * J519</f>
        <v>#NUM!</v>
      </c>
      <c r="S519">
        <f>Q519 * 31500000</f>
        <v>20941.790122025865</v>
      </c>
      <c r="T519" t="e">
        <f>R519 * 31500000</f>
        <v>#NUM!</v>
      </c>
    </row>
    <row r="520" spans="1:20" ht="17" x14ac:dyDescent="0.2">
      <c r="A520" t="s">
        <v>15</v>
      </c>
      <c r="B520" s="18" t="s">
        <v>328</v>
      </c>
      <c r="C520" s="13" t="s">
        <v>350</v>
      </c>
      <c r="D520" s="3">
        <v>17.5</v>
      </c>
      <c r="E520">
        <f>D520*31500000</f>
        <v>551250000</v>
      </c>
      <c r="F520" s="6">
        <v>559.43783999999994</v>
      </c>
      <c r="G520">
        <f>F520*1000000</f>
        <v>559437839.99999988</v>
      </c>
      <c r="H520">
        <f>I520 * 1000</f>
        <v>105</v>
      </c>
      <c r="I520">
        <v>0.105</v>
      </c>
      <c r="J520" s="3">
        <v>10.4</v>
      </c>
      <c r="K520" s="3">
        <v>0.5</v>
      </c>
      <c r="L520">
        <v>0.01</v>
      </c>
      <c r="M520">
        <v>4.9500000000000002E-2</v>
      </c>
      <c r="N520">
        <f>0.15 * L520^(0.25)</f>
        <v>4.7434164902525701E-2</v>
      </c>
      <c r="O520">
        <f>1000*9.81*K520*L520</f>
        <v>49.050000000000004</v>
      </c>
      <c r="P520">
        <f>O520/(1650*9.81*I520)</f>
        <v>2.8860028860028863E-2</v>
      </c>
      <c r="Q520" t="e">
        <f>3.97 * (SQRT(1.65)) * (SQRT(9.81)) * ((P520-M520)^(3/2)) * ((I520)^(3/2)) * J520</f>
        <v>#NUM!</v>
      </c>
      <c r="R520" t="e">
        <f>3.97 * (SQRT(1.65)) * (SQRT(9.81)) * ((P520-N520)^(3/2)) * ((I520)^(3/2)) * J520</f>
        <v>#NUM!</v>
      </c>
      <c r="S520" t="e">
        <f>Q520 * 31500000</f>
        <v>#NUM!</v>
      </c>
      <c r="T520" t="e">
        <f>R520 * 31500000</f>
        <v>#NUM!</v>
      </c>
    </row>
    <row r="521" spans="1:20" ht="17" x14ac:dyDescent="0.2">
      <c r="A521" t="s">
        <v>15</v>
      </c>
      <c r="B521" s="18" t="s">
        <v>421</v>
      </c>
      <c r="C521" s="13" t="s">
        <v>424</v>
      </c>
      <c r="D521" s="3">
        <v>11.3267386368</v>
      </c>
      <c r="E521">
        <f>D521*31500000</f>
        <v>356792267.05919999</v>
      </c>
      <c r="F521" s="6">
        <v>37.036856999999998</v>
      </c>
      <c r="G521">
        <f>F521*1000000</f>
        <v>37036857</v>
      </c>
      <c r="H521">
        <f>I521 * 1000</f>
        <v>105.15600000000001</v>
      </c>
      <c r="I521">
        <v>0.105156</v>
      </c>
      <c r="J521" s="3">
        <v>15.636240000000001</v>
      </c>
      <c r="K521" s="3">
        <v>0.54864000000000002</v>
      </c>
      <c r="L521">
        <v>6.0000000000000001E-3</v>
      </c>
      <c r="M521">
        <v>4.9500000000000002E-2</v>
      </c>
      <c r="N521">
        <f>0.15 * L521^(0.25)</f>
        <v>4.1747365255706111E-2</v>
      </c>
      <c r="O521">
        <f>1000*9.81*K521*L521</f>
        <v>32.292950400000002</v>
      </c>
      <c r="P521">
        <f>O521/(1650*9.81*I521)</f>
        <v>1.8972332015810278E-2</v>
      </c>
      <c r="Q521" t="e">
        <f>3.97 * (SQRT(1.65)) * (SQRT(9.81)) * ((P521-M521)^(3/2)) * ((I521)^(3/2)) * J521</f>
        <v>#NUM!</v>
      </c>
      <c r="R521" t="e">
        <f>3.97 * (SQRT(1.65)) * (SQRT(9.81)) * ((P521-N521)^(3/2)) * ((I521)^(3/2)) * J521</f>
        <v>#NUM!</v>
      </c>
      <c r="S521" t="e">
        <f>Q521 * 31500000</f>
        <v>#NUM!</v>
      </c>
      <c r="T521" t="e">
        <f>R521 * 31500000</f>
        <v>#NUM!</v>
      </c>
    </row>
    <row r="522" spans="1:20" ht="17" x14ac:dyDescent="0.2">
      <c r="A522" t="s">
        <v>15</v>
      </c>
      <c r="B522" s="18" t="s">
        <v>384</v>
      </c>
      <c r="C522" s="13" t="s">
        <v>391</v>
      </c>
      <c r="D522" s="3">
        <v>37.799999999999997</v>
      </c>
      <c r="E522">
        <f>D522*31500000</f>
        <v>1190700000</v>
      </c>
      <c r="F522" s="6">
        <v>62.936757</v>
      </c>
      <c r="G522">
        <f>F522*1000000</f>
        <v>62936757</v>
      </c>
      <c r="H522">
        <f>I522 * 1000</f>
        <v>106.94</v>
      </c>
      <c r="I522">
        <v>0.10693999999999999</v>
      </c>
      <c r="J522" s="3">
        <v>17.7</v>
      </c>
      <c r="K522" s="3">
        <v>1</v>
      </c>
      <c r="L522">
        <v>1.2E-2</v>
      </c>
      <c r="M522">
        <v>4.9500000000000002E-2</v>
      </c>
      <c r="N522">
        <f>0.15 * L522^(0.25)</f>
        <v>4.9646263794703091E-2</v>
      </c>
      <c r="O522">
        <f>1000*9.81*K522*L522</f>
        <v>117.72</v>
      </c>
      <c r="P522">
        <f>O522/(1650*9.81*I522)</f>
        <v>6.8007548837921011E-2</v>
      </c>
      <c r="Q522">
        <f>3.97 * (SQRT(1.65)) * (SQRT(9.81)) * ((P522-M522)^(3/2)) * ((I522)^(3/2)) * J522</f>
        <v>2.4892807157533555E-2</v>
      </c>
      <c r="R522">
        <f>3.97 * (SQRT(1.65)) * (SQRT(9.81)) * ((P522-N522)^(3/2)) * ((I522)^(3/2)) * J522</f>
        <v>2.4598301913418344E-2</v>
      </c>
      <c r="S522">
        <f>Q522 * 31500000</f>
        <v>784123.42546230694</v>
      </c>
      <c r="T522">
        <f>R522 * 31500000</f>
        <v>774846.51027267787</v>
      </c>
    </row>
    <row r="523" spans="1:20" ht="34" x14ac:dyDescent="0.2">
      <c r="A523" t="s">
        <v>15</v>
      </c>
      <c r="B523" s="18" t="s">
        <v>102</v>
      </c>
      <c r="C523" s="14" t="s">
        <v>140</v>
      </c>
      <c r="D523" s="3">
        <v>117.4</v>
      </c>
      <c r="E523">
        <f>D523*31500000</f>
        <v>3698100000</v>
      </c>
      <c r="F523" s="6">
        <v>471.37817999999999</v>
      </c>
      <c r="G523">
        <f>F523*1000000</f>
        <v>471378180</v>
      </c>
      <c r="H523">
        <f>I523 * 1000</f>
        <v>107</v>
      </c>
      <c r="I523">
        <v>0.107</v>
      </c>
      <c r="J523" s="3">
        <v>54.6</v>
      </c>
      <c r="K523" s="3">
        <v>1.26</v>
      </c>
      <c r="L523">
        <v>2E-3</v>
      </c>
      <c r="M523">
        <v>4.9500000000000002E-2</v>
      </c>
      <c r="N523">
        <f>0.15 * L523^(0.25)</f>
        <v>3.1721137903216928E-2</v>
      </c>
      <c r="O523">
        <f>1000*9.81*K523*L523</f>
        <v>24.7212</v>
      </c>
      <c r="P523">
        <f>O523/(1650*9.81*I523)</f>
        <v>1.427357689039932E-2</v>
      </c>
      <c r="Q523" t="e">
        <f>3.97 * (SQRT(1.65)) * (SQRT(9.81)) * ((P523-M523)^(3/2)) * ((I523)^(3/2)) * J523</f>
        <v>#NUM!</v>
      </c>
      <c r="R523" t="e">
        <f>3.97 * (SQRT(1.65)) * (SQRT(9.81)) * ((P523-N523)^(3/2)) * ((I523)^(3/2)) * J523</f>
        <v>#NUM!</v>
      </c>
      <c r="S523" t="e">
        <f>Q523 * 31500000</f>
        <v>#NUM!</v>
      </c>
      <c r="T523" t="e">
        <f>R523 * 31500000</f>
        <v>#NUM!</v>
      </c>
    </row>
    <row r="524" spans="1:20" ht="17" x14ac:dyDescent="0.2">
      <c r="A524" t="s">
        <v>15</v>
      </c>
      <c r="B524" s="18" t="s">
        <v>267</v>
      </c>
      <c r="C524" s="13" t="s">
        <v>277</v>
      </c>
      <c r="D524" s="3">
        <v>13.1</v>
      </c>
      <c r="E524">
        <f>D524*31500000</f>
        <v>412650000</v>
      </c>
      <c r="F524" s="6">
        <v>44.806826999999998</v>
      </c>
      <c r="G524">
        <f>F524*1000000</f>
        <v>44806827</v>
      </c>
      <c r="H524">
        <f>I524 * 1000</f>
        <v>108</v>
      </c>
      <c r="I524">
        <v>0.108</v>
      </c>
      <c r="J524" s="3">
        <v>16.899999999999999</v>
      </c>
      <c r="K524" s="3">
        <v>0.6</v>
      </c>
      <c r="L524">
        <v>1.1900000000000001E-2</v>
      </c>
      <c r="M524">
        <v>4.9500000000000002E-2</v>
      </c>
      <c r="N524">
        <f>0.15 * L524^(0.25)</f>
        <v>4.9542509280344649E-2</v>
      </c>
      <c r="O524">
        <f>1000*9.81*K524*L524</f>
        <v>70.043400000000005</v>
      </c>
      <c r="P524">
        <f>O524/(1650*9.81*I524)</f>
        <v>4.0067340067340071E-2</v>
      </c>
      <c r="Q524" t="e">
        <f>3.97 * (SQRT(1.65)) * (SQRT(9.81)) * ((P524-M524)^(3/2)) * ((I524)^(3/2)) * J524</f>
        <v>#NUM!</v>
      </c>
      <c r="R524" t="e">
        <f>3.97 * (SQRT(1.65)) * (SQRT(9.81)) * ((P524-N524)^(3/2)) * ((I524)^(3/2)) * J524</f>
        <v>#NUM!</v>
      </c>
      <c r="S524" t="e">
        <f>Q524 * 31500000</f>
        <v>#NUM!</v>
      </c>
      <c r="T524" t="e">
        <f>R524 * 31500000</f>
        <v>#NUM!</v>
      </c>
    </row>
    <row r="525" spans="1:20" ht="34" x14ac:dyDescent="0.2">
      <c r="A525" t="s">
        <v>15</v>
      </c>
      <c r="B525" s="18" t="s">
        <v>267</v>
      </c>
      <c r="C525" s="13" t="s">
        <v>288</v>
      </c>
      <c r="D525" s="3">
        <v>34</v>
      </c>
      <c r="E525">
        <f>D525*31500000</f>
        <v>1071000000</v>
      </c>
      <c r="F525" s="6">
        <v>266.76896999999997</v>
      </c>
      <c r="G525">
        <f>F525*1000000</f>
        <v>266768969.99999997</v>
      </c>
      <c r="H525">
        <f>I525 * 1000</f>
        <v>109</v>
      </c>
      <c r="I525">
        <v>0.109</v>
      </c>
      <c r="J525" s="3">
        <v>28.9</v>
      </c>
      <c r="K525" s="3">
        <v>1</v>
      </c>
      <c r="L525">
        <v>3.5000000000000001E-3</v>
      </c>
      <c r="M525">
        <v>4.9500000000000002E-2</v>
      </c>
      <c r="N525">
        <f>0.15 * L525^(0.25)</f>
        <v>3.6484489186466816E-2</v>
      </c>
      <c r="O525">
        <f>1000*9.81*K525*L525</f>
        <v>34.335000000000001</v>
      </c>
      <c r="P525">
        <f>O525/(1650*9.81*I525)</f>
        <v>1.9460661662496524E-2</v>
      </c>
      <c r="Q525" t="e">
        <f>3.97 * (SQRT(1.65)) * (SQRT(9.81)) * ((P525-M525)^(3/2)) * ((I525)^(3/2)) * J525</f>
        <v>#NUM!</v>
      </c>
      <c r="R525" t="e">
        <f>3.97 * (SQRT(1.65)) * (SQRT(9.81)) * ((P525-N525)^(3/2)) * ((I525)^(3/2)) * J525</f>
        <v>#NUM!</v>
      </c>
      <c r="S525" t="e">
        <f>Q525 * 31500000</f>
        <v>#NUM!</v>
      </c>
      <c r="T525" t="e">
        <f>R525 * 31500000</f>
        <v>#NUM!</v>
      </c>
    </row>
    <row r="526" spans="1:20" ht="17" x14ac:dyDescent="0.2">
      <c r="A526" t="s">
        <v>15</v>
      </c>
      <c r="B526" s="18" t="s">
        <v>102</v>
      </c>
      <c r="C526" s="14" t="s">
        <v>117</v>
      </c>
      <c r="D526" s="3">
        <v>30</v>
      </c>
      <c r="E526">
        <f>D526*31500000</f>
        <v>945000000</v>
      </c>
      <c r="F526" s="6">
        <v>80.548688999999996</v>
      </c>
      <c r="G526">
        <f>F526*1000000</f>
        <v>80548689</v>
      </c>
      <c r="H526">
        <f>I526 * 1000</f>
        <v>110</v>
      </c>
      <c r="I526">
        <v>0.11</v>
      </c>
      <c r="J526" s="3">
        <v>22.3</v>
      </c>
      <c r="K526" s="3">
        <v>0.76</v>
      </c>
      <c r="L526">
        <v>4.0000000000000001E-3</v>
      </c>
      <c r="M526">
        <v>4.9500000000000002E-2</v>
      </c>
      <c r="N526">
        <f>0.15 * L526^(0.25)</f>
        <v>3.7723002890488071E-2</v>
      </c>
      <c r="O526">
        <f>1000*9.81*K526*L526</f>
        <v>29.822400000000002</v>
      </c>
      <c r="P526">
        <f>O526/(1650*9.81*I526)</f>
        <v>1.674931129476584E-2</v>
      </c>
      <c r="Q526" t="e">
        <f>3.97 * (SQRT(1.65)) * (SQRT(9.81)) * ((P526-M526)^(3/2)) * ((I526)^(3/2)) * J526</f>
        <v>#NUM!</v>
      </c>
      <c r="R526" t="e">
        <f>3.97 * (SQRT(1.65)) * (SQRT(9.81)) * ((P526-N526)^(3/2)) * ((I526)^(3/2)) * J526</f>
        <v>#NUM!</v>
      </c>
      <c r="S526" t="e">
        <f>Q526 * 31500000</f>
        <v>#NUM!</v>
      </c>
      <c r="T526" t="e">
        <f>R526 * 31500000</f>
        <v>#NUM!</v>
      </c>
    </row>
    <row r="527" spans="1:20" ht="34" x14ac:dyDescent="0.2">
      <c r="A527" t="s">
        <v>15</v>
      </c>
      <c r="B527" s="18" t="s">
        <v>308</v>
      </c>
      <c r="C527" s="13" t="s">
        <v>314</v>
      </c>
      <c r="D527" s="3">
        <v>86.4</v>
      </c>
      <c r="E527">
        <f>D527*31500000</f>
        <v>2721600000</v>
      </c>
      <c r="F527" s="6">
        <v>1155.13554</v>
      </c>
      <c r="G527">
        <f>F527*1000000</f>
        <v>1155135540</v>
      </c>
      <c r="H527">
        <f>I527 * 1000</f>
        <v>110</v>
      </c>
      <c r="I527">
        <v>0.11</v>
      </c>
      <c r="J527" s="3">
        <v>53</v>
      </c>
      <c r="K527" s="3">
        <v>0.95</v>
      </c>
      <c r="L527">
        <v>4.0000000000000001E-3</v>
      </c>
      <c r="M527">
        <v>4.9500000000000002E-2</v>
      </c>
      <c r="N527">
        <f>0.15 * L527^(0.25)</f>
        <v>3.7723002890488071E-2</v>
      </c>
      <c r="O527">
        <f>1000*9.81*K527*L527</f>
        <v>37.277999999999999</v>
      </c>
      <c r="P527">
        <f>O527/(1650*9.81*I527)</f>
        <v>2.0936639118457299E-2</v>
      </c>
      <c r="Q527" t="e">
        <f>3.97 * (SQRT(1.65)) * (SQRT(9.81)) * ((P527-M527)^(3/2)) * ((I527)^(3/2)) * J527</f>
        <v>#NUM!</v>
      </c>
      <c r="R527" t="e">
        <f>3.97 * (SQRT(1.65)) * (SQRT(9.81)) * ((P527-N527)^(3/2)) * ((I527)^(3/2)) * J527</f>
        <v>#NUM!</v>
      </c>
      <c r="S527" t="e">
        <f>Q527 * 31500000</f>
        <v>#NUM!</v>
      </c>
      <c r="T527" t="e">
        <f>R527 * 31500000</f>
        <v>#NUM!</v>
      </c>
    </row>
    <row r="528" spans="1:20" ht="17" x14ac:dyDescent="0.2">
      <c r="A528" t="s">
        <v>15</v>
      </c>
      <c r="B528" s="18" t="s">
        <v>328</v>
      </c>
      <c r="C528" s="13" t="s">
        <v>346</v>
      </c>
      <c r="D528" s="3">
        <v>5.6</v>
      </c>
      <c r="E528">
        <f>D528*31500000</f>
        <v>176400000</v>
      </c>
      <c r="F528" s="6">
        <v>19.606224300000001</v>
      </c>
      <c r="G528">
        <f>F528*1000000</f>
        <v>19606224.300000001</v>
      </c>
      <c r="H528">
        <f>I528 * 1000</f>
        <v>110</v>
      </c>
      <c r="I528">
        <v>0.11</v>
      </c>
      <c r="J528" s="3">
        <v>5.5</v>
      </c>
      <c r="K528" s="3">
        <v>0.5</v>
      </c>
      <c r="L528">
        <v>5.2999999999999999E-2</v>
      </c>
      <c r="M528">
        <v>4.9500000000000002E-2</v>
      </c>
      <c r="N528">
        <f>0.15 * L528^(0.25)</f>
        <v>7.1971445691674144E-2</v>
      </c>
      <c r="O528">
        <f>1000*9.81*K528*L528</f>
        <v>259.96499999999997</v>
      </c>
      <c r="P528">
        <f>O528/(1650*9.81*I528)</f>
        <v>0.14600550964187325</v>
      </c>
      <c r="Q528">
        <f>3.97 * (SQRT(1.65)) * (SQRT(9.81)) * ((P528-M528)^(3/2)) * ((I528)^(3/2)) * J528</f>
        <v>9.6083068153307624E-2</v>
      </c>
      <c r="R528">
        <f>3.97 * (SQRT(1.65)) * (SQRT(9.81)) * ((P528-N528)^(3/2)) * ((I528)^(3/2)) * J528</f>
        <v>6.4560380960237695E-2</v>
      </c>
      <c r="S528">
        <f>Q528 * 31500000</f>
        <v>3026616.6468291902</v>
      </c>
      <c r="T528">
        <f>R528 * 31500000</f>
        <v>2033652.0002474873</v>
      </c>
    </row>
    <row r="529" spans="1:20" ht="17" x14ac:dyDescent="0.2">
      <c r="A529" t="s">
        <v>15</v>
      </c>
      <c r="B529" s="18" t="s">
        <v>328</v>
      </c>
      <c r="C529" s="13" t="s">
        <v>354</v>
      </c>
      <c r="D529" s="3">
        <v>7.4</v>
      </c>
      <c r="E529">
        <f>D529*31500000</f>
        <v>233100000</v>
      </c>
      <c r="F529" s="6">
        <v>61.123764000000001</v>
      </c>
      <c r="G529">
        <f>F529*1000000</f>
        <v>61123764</v>
      </c>
      <c r="H529">
        <f>I529 * 1000</f>
        <v>110</v>
      </c>
      <c r="I529">
        <v>0.11</v>
      </c>
      <c r="J529" s="3">
        <v>10.4</v>
      </c>
      <c r="K529" s="3">
        <v>0.6</v>
      </c>
      <c r="L529">
        <v>2.4E-2</v>
      </c>
      <c r="M529">
        <v>4.9500000000000002E-2</v>
      </c>
      <c r="N529">
        <f>0.15 * L529^(0.25)</f>
        <v>5.9039690137962911E-2</v>
      </c>
      <c r="O529">
        <f>1000*9.81*K529*L529</f>
        <v>141.26400000000001</v>
      </c>
      <c r="P529">
        <f>O529/(1650*9.81*I529)</f>
        <v>7.9338842975206617E-2</v>
      </c>
      <c r="Q529">
        <f>3.97 * (SQRT(1.65)) * (SQRT(9.81)) * ((P529-M529)^(3/2)) * ((I529)^(3/2)) * J529</f>
        <v>3.1236496561294878E-2</v>
      </c>
      <c r="R529">
        <f>3.97 * (SQRT(1.65)) * (SQRT(9.81)) * ((P529-N529)^(3/2)) * ((I529)^(3/2)) * J529</f>
        <v>1.7526944838355086E-2</v>
      </c>
      <c r="S529">
        <f>Q529 * 31500000</f>
        <v>983949.6416807886</v>
      </c>
      <c r="T529">
        <f>R529 * 31500000</f>
        <v>552098.76240818517</v>
      </c>
    </row>
    <row r="530" spans="1:20" ht="17" x14ac:dyDescent="0.2">
      <c r="A530" t="s">
        <v>15</v>
      </c>
      <c r="B530" s="18" t="s">
        <v>404</v>
      </c>
      <c r="C530" s="13" t="s">
        <v>407</v>
      </c>
      <c r="D530" s="3">
        <v>1.1000000000000001</v>
      </c>
      <c r="E530">
        <f>D530*31500000</f>
        <v>34650000</v>
      </c>
      <c r="F530" s="6">
        <v>3.8849849999999995</v>
      </c>
      <c r="G530">
        <f>F530*1000000</f>
        <v>3884984.9999999995</v>
      </c>
      <c r="H530">
        <f>I530 * 1000</f>
        <v>111</v>
      </c>
      <c r="I530">
        <v>0.111</v>
      </c>
      <c r="J530" s="3">
        <v>2.9</v>
      </c>
      <c r="K530" s="3">
        <v>0.3</v>
      </c>
      <c r="L530">
        <v>1.2999999999999999E-2</v>
      </c>
      <c r="M530">
        <v>4.9500000000000002E-2</v>
      </c>
      <c r="N530">
        <f>0.15 * L530^(0.25)</f>
        <v>5.0649725630777707E-2</v>
      </c>
      <c r="O530">
        <f>1000*9.81*K530*L530</f>
        <v>38.259</v>
      </c>
      <c r="P530">
        <f>O530/(1650*9.81*I530)</f>
        <v>2.1294021294021293E-2</v>
      </c>
      <c r="Q530" t="e">
        <f>3.97 * (SQRT(1.65)) * (SQRT(9.81)) * ((P530-M530)^(3/2)) * ((I530)^(3/2)) * J530</f>
        <v>#NUM!</v>
      </c>
      <c r="R530" t="e">
        <f>3.97 * (SQRT(1.65)) * (SQRT(9.81)) * ((P530-N530)^(3/2)) * ((I530)^(3/2)) * J530</f>
        <v>#NUM!</v>
      </c>
      <c r="S530" t="e">
        <f>Q530 * 31500000</f>
        <v>#NUM!</v>
      </c>
      <c r="T530" t="e">
        <f>R530 * 31500000</f>
        <v>#NUM!</v>
      </c>
    </row>
    <row r="531" spans="1:20" ht="17" x14ac:dyDescent="0.2">
      <c r="A531" t="s">
        <v>15</v>
      </c>
      <c r="B531" s="18" t="s">
        <v>404</v>
      </c>
      <c r="C531" s="13" t="s">
        <v>410</v>
      </c>
      <c r="D531" s="3">
        <v>12.5</v>
      </c>
      <c r="E531">
        <f>D531*31500000</f>
        <v>393750000</v>
      </c>
      <c r="F531" s="6">
        <v>43.252832999999995</v>
      </c>
      <c r="G531">
        <f>F531*1000000</f>
        <v>43252832.999999993</v>
      </c>
      <c r="H531">
        <f>I531 * 1000</f>
        <v>113</v>
      </c>
      <c r="I531">
        <v>0.113</v>
      </c>
      <c r="J531" s="3">
        <v>7.4</v>
      </c>
      <c r="K531" s="3">
        <v>0.6</v>
      </c>
      <c r="L531">
        <v>2.8000000000000001E-2</v>
      </c>
      <c r="M531">
        <v>4.9500000000000002E-2</v>
      </c>
      <c r="N531">
        <f>0.15 * L531^(0.25)</f>
        <v>6.1359352338525706E-2</v>
      </c>
      <c r="O531">
        <f>1000*9.81*K531*L531</f>
        <v>164.80799999999999</v>
      </c>
      <c r="P531">
        <f>O531/(1650*9.81*I531)</f>
        <v>9.010458567980692E-2</v>
      </c>
      <c r="Q531">
        <f>3.97 * (SQRT(1.65)) * (SQRT(9.81)) * ((P531-M531)^(3/2)) * ((I531)^(3/2)) * J531</f>
        <v>3.6734911053585811E-2</v>
      </c>
      <c r="R531">
        <f>3.97 * (SQRT(1.65)) * (SQRT(9.81)) * ((P531-N531)^(3/2)) * ((I531)^(3/2)) * J531</f>
        <v>2.1880897168701976E-2</v>
      </c>
      <c r="S531">
        <f>Q531 * 31500000</f>
        <v>1157149.6981879531</v>
      </c>
      <c r="T531">
        <f>R531 * 31500000</f>
        <v>689248.26081411226</v>
      </c>
    </row>
    <row r="532" spans="1:20" ht="17" x14ac:dyDescent="0.2">
      <c r="A532" t="s">
        <v>15</v>
      </c>
      <c r="B532" s="18" t="s">
        <v>404</v>
      </c>
      <c r="C532" s="13" t="s">
        <v>411</v>
      </c>
      <c r="D532" s="3">
        <v>16.899999999999999</v>
      </c>
      <c r="E532">
        <f>D532*31500000</f>
        <v>532349999.99999994</v>
      </c>
      <c r="F532" s="6">
        <v>78.217697999999999</v>
      </c>
      <c r="G532">
        <f>F532*1000000</f>
        <v>78217698</v>
      </c>
      <c r="H532">
        <f>I532 * 1000</f>
        <v>114</v>
      </c>
      <c r="I532">
        <v>0.114</v>
      </c>
      <c r="J532" s="3">
        <v>8.3000000000000007</v>
      </c>
      <c r="K532" s="3">
        <v>0.7</v>
      </c>
      <c r="L532">
        <v>6.0000000000000001E-3</v>
      </c>
      <c r="M532">
        <v>4.9500000000000002E-2</v>
      </c>
      <c r="N532">
        <f>0.15 * L532^(0.25)</f>
        <v>4.1747365255706111E-2</v>
      </c>
      <c r="O532">
        <f>1000*9.81*K532*L532</f>
        <v>41.201999999999998</v>
      </c>
      <c r="P532">
        <f>O532/(1650*9.81*I532)</f>
        <v>2.2328548644338118E-2</v>
      </c>
      <c r="Q532" t="e">
        <f>3.97 * (SQRT(1.65)) * (SQRT(9.81)) * ((P532-M532)^(3/2)) * ((I532)^(3/2)) * J532</f>
        <v>#NUM!</v>
      </c>
      <c r="R532" t="e">
        <f>3.97 * (SQRT(1.65)) * (SQRT(9.81)) * ((P532-N532)^(3/2)) * ((I532)^(3/2)) * J532</f>
        <v>#NUM!</v>
      </c>
      <c r="S532" t="e">
        <f>Q532 * 31500000</f>
        <v>#NUM!</v>
      </c>
      <c r="T532" t="e">
        <f>R532 * 31500000</f>
        <v>#NUM!</v>
      </c>
    </row>
    <row r="533" spans="1:20" ht="17" x14ac:dyDescent="0.2">
      <c r="A533" t="s">
        <v>15</v>
      </c>
      <c r="B533" s="18" t="s">
        <v>233</v>
      </c>
      <c r="C533" s="13" t="s">
        <v>255</v>
      </c>
      <c r="D533" s="3">
        <v>30.04</v>
      </c>
      <c r="E533">
        <f>D533*31500000</f>
        <v>946260000</v>
      </c>
      <c r="F533" s="6">
        <v>512.81801999999993</v>
      </c>
      <c r="G533">
        <f>F533*1000000</f>
        <v>512818019.99999994</v>
      </c>
      <c r="H533">
        <f>I533 * 1000</f>
        <v>114.9</v>
      </c>
      <c r="I533">
        <v>0.1149</v>
      </c>
      <c r="J533" s="3">
        <v>22.067520000000002</v>
      </c>
      <c r="K533" s="3">
        <v>0.79</v>
      </c>
      <c r="L533">
        <v>1.0999999999999999E-2</v>
      </c>
      <c r="M533">
        <v>4.9500000000000002E-2</v>
      </c>
      <c r="N533">
        <f>0.15 * L533^(0.25)</f>
        <v>4.8577977606965493E-2</v>
      </c>
      <c r="O533">
        <f>1000*9.81*K533*L533</f>
        <v>85.248900000000006</v>
      </c>
      <c r="P533">
        <f>O533/(1650*9.81*I533)</f>
        <v>4.583695967507978E-2</v>
      </c>
      <c r="Q533" t="e">
        <f>3.97 * (SQRT(1.65)) * (SQRT(9.81)) * ((P533-M533)^(3/2)) * ((I533)^(3/2)) * J533</f>
        <v>#NUM!</v>
      </c>
      <c r="R533" t="e">
        <f>3.97 * (SQRT(1.65)) * (SQRT(9.81)) * ((P533-N533)^(3/2)) * ((I533)^(3/2)) * J533</f>
        <v>#NUM!</v>
      </c>
      <c r="S533" t="e">
        <f>Q533 * 31500000</f>
        <v>#NUM!</v>
      </c>
      <c r="T533" t="e">
        <f>R533 * 31500000</f>
        <v>#NUM!</v>
      </c>
    </row>
    <row r="534" spans="1:20" ht="17" x14ac:dyDescent="0.2">
      <c r="A534" t="s">
        <v>15</v>
      </c>
      <c r="B534" s="18" t="s">
        <v>102</v>
      </c>
      <c r="C534" s="14" t="s">
        <v>132</v>
      </c>
      <c r="D534" s="3">
        <v>38.5</v>
      </c>
      <c r="E534">
        <f>D534*31500000</f>
        <v>1212750000</v>
      </c>
      <c r="F534" s="6">
        <v>61.641762</v>
      </c>
      <c r="G534">
        <f>F534*1000000</f>
        <v>61641762</v>
      </c>
      <c r="H534">
        <f>I534 * 1000</f>
        <v>115</v>
      </c>
      <c r="I534">
        <v>0.115</v>
      </c>
      <c r="J534" s="3">
        <v>20.9</v>
      </c>
      <c r="K534" s="3">
        <v>0.98</v>
      </c>
      <c r="L534">
        <v>0.01</v>
      </c>
      <c r="M534">
        <v>4.9500000000000002E-2</v>
      </c>
      <c r="N534">
        <f>0.15 * L534^(0.25)</f>
        <v>4.7434164902525701E-2</v>
      </c>
      <c r="O534">
        <f>1000*9.81*K534*L534</f>
        <v>96.137999999999991</v>
      </c>
      <c r="P534">
        <f>O534/(1650*9.81*I534)</f>
        <v>5.164690382081686E-2</v>
      </c>
      <c r="Q534">
        <f>3.97 * (SQRT(1.65)) * (SQRT(9.81)) * ((P534-M534)^(3/2)) * ((I534)^(3/2)) * J534</f>
        <v>1.295027266728083E-3</v>
      </c>
      <c r="R534">
        <f>3.97 * (SQRT(1.65)) * (SQRT(9.81)) * ((P534-N534)^(3/2)) * ((I534)^(3/2)) * J534</f>
        <v>3.5596462959690163E-3</v>
      </c>
      <c r="S534">
        <f>Q534 * 31500000</f>
        <v>40793.358901934618</v>
      </c>
      <c r="T534">
        <f>R534 * 31500000</f>
        <v>112128.85832302402</v>
      </c>
    </row>
    <row r="535" spans="1:20" ht="17" x14ac:dyDescent="0.2">
      <c r="A535" t="s">
        <v>15</v>
      </c>
      <c r="B535" s="18" t="s">
        <v>643</v>
      </c>
      <c r="C535" s="13" t="s">
        <v>663</v>
      </c>
      <c r="D535" s="3">
        <v>23.8</v>
      </c>
      <c r="E535">
        <f>D535*31500000</f>
        <v>749700000</v>
      </c>
      <c r="F535" s="6">
        <v>533</v>
      </c>
      <c r="G535">
        <f>F535*1000000</f>
        <v>533000000</v>
      </c>
      <c r="H535">
        <f>I535 * 1000</f>
        <v>115</v>
      </c>
      <c r="I535">
        <v>0.115</v>
      </c>
      <c r="J535" s="3">
        <v>31</v>
      </c>
      <c r="K535" s="3">
        <v>1.03</v>
      </c>
      <c r="L535">
        <v>7.3000000000000001E-3</v>
      </c>
      <c r="M535">
        <v>4.9500000000000002E-2</v>
      </c>
      <c r="N535">
        <f>0.15 * L535^(0.25)</f>
        <v>4.3845191785376471E-2</v>
      </c>
      <c r="O535">
        <f>1000*9.81*K535*L535</f>
        <v>73.761390000000006</v>
      </c>
      <c r="P535">
        <f>O535/(1650*9.81*I535)</f>
        <v>3.9625823451910409E-2</v>
      </c>
      <c r="Q535" t="e">
        <f>3.97 * (SQRT(1.65)) * (SQRT(9.81)) * ((P535-M535)^(3/2)) * ((I535)^(3/2)) * J535</f>
        <v>#NUM!</v>
      </c>
      <c r="R535" t="e">
        <f>3.97 * (SQRT(1.65)) * (SQRT(9.81)) * ((P535-N535)^(3/2)) * ((I535)^(3/2)) * J535</f>
        <v>#NUM!</v>
      </c>
      <c r="S535" t="e">
        <f>Q535 * 31500000</f>
        <v>#NUM!</v>
      </c>
      <c r="T535" t="e">
        <f>R535 * 31500000</f>
        <v>#NUM!</v>
      </c>
    </row>
    <row r="536" spans="1:20" ht="17" x14ac:dyDescent="0.2">
      <c r="A536" t="s">
        <v>15</v>
      </c>
      <c r="B536" s="18" t="s">
        <v>102</v>
      </c>
      <c r="C536" s="14" t="s">
        <v>104</v>
      </c>
      <c r="D536" s="3">
        <v>11.2</v>
      </c>
      <c r="E536">
        <f>D536*31500000</f>
        <v>352800000</v>
      </c>
      <c r="F536" s="6">
        <v>30.561882000000001</v>
      </c>
      <c r="G536">
        <f>F536*1000000</f>
        <v>30561882</v>
      </c>
      <c r="H536">
        <f>I536 * 1000</f>
        <v>116</v>
      </c>
      <c r="I536">
        <v>0.11600000000000001</v>
      </c>
      <c r="J536" s="3">
        <v>17.8</v>
      </c>
      <c r="K536" s="3">
        <v>0.32</v>
      </c>
      <c r="L536">
        <v>1.2999999999999999E-2</v>
      </c>
      <c r="M536">
        <v>4.9500000000000002E-2</v>
      </c>
      <c r="N536">
        <f>0.15 * L536^(0.25)</f>
        <v>5.0649725630777707E-2</v>
      </c>
      <c r="O536">
        <f>1000*9.81*K536*L536</f>
        <v>40.809600000000003</v>
      </c>
      <c r="P536">
        <f>O536/(1650*9.81*I536)</f>
        <v>2.1734587251828634E-2</v>
      </c>
      <c r="Q536" t="e">
        <f>3.97 * (SQRT(1.65)) * (SQRT(9.81)) * ((P536-M536)^(3/2)) * ((I536)^(3/2)) * J536</f>
        <v>#NUM!</v>
      </c>
      <c r="R536" t="e">
        <f>3.97 * (SQRT(1.65)) * (SQRT(9.81)) * ((P536-N536)^(3/2)) * ((I536)^(3/2)) * J536</f>
        <v>#NUM!</v>
      </c>
      <c r="S536" t="e">
        <f>Q536 * 31500000</f>
        <v>#NUM!</v>
      </c>
      <c r="T536" t="e">
        <f>R536 * 31500000</f>
        <v>#NUM!</v>
      </c>
    </row>
    <row r="537" spans="1:20" ht="17" x14ac:dyDescent="0.2">
      <c r="A537" t="s">
        <v>15</v>
      </c>
      <c r="B537" s="18" t="s">
        <v>76</v>
      </c>
      <c r="C537" s="13" t="s">
        <v>90</v>
      </c>
      <c r="D537" s="3">
        <v>21.011100171264005</v>
      </c>
      <c r="E537">
        <f>D537*31500000</f>
        <v>661849655.39481616</v>
      </c>
      <c r="F537" s="6">
        <v>164.98236299999999</v>
      </c>
      <c r="G537">
        <f>F537*1000000</f>
        <v>164982363</v>
      </c>
      <c r="H537">
        <f>I537 * 1000</f>
        <v>118.55</v>
      </c>
      <c r="I537">
        <v>0.11855</v>
      </c>
      <c r="J537" s="3">
        <v>22.463760000000001</v>
      </c>
      <c r="K537" s="3">
        <v>0.99669600000000003</v>
      </c>
      <c r="L537">
        <v>4.5999999999999999E-3</v>
      </c>
      <c r="M537">
        <v>4.9500000000000002E-2</v>
      </c>
      <c r="N537">
        <f>0.15 * L537^(0.25)</f>
        <v>3.9064360307103266E-2</v>
      </c>
      <c r="O537">
        <f>1000*9.81*K537*L537</f>
        <v>44.976903696000001</v>
      </c>
      <c r="P537">
        <f>O537/(1650*9.81*I537)</f>
        <v>2.3438782255281621E-2</v>
      </c>
      <c r="Q537" t="e">
        <f>3.97 * (SQRT(1.65)) * (SQRT(9.81)) * ((P537-M537)^(3/2)) * ((I537)^(3/2)) * J537</f>
        <v>#NUM!</v>
      </c>
      <c r="R537" t="e">
        <f>3.97 * (SQRT(1.65)) * (SQRT(9.81)) * ((P537-N537)^(3/2)) * ((I537)^(3/2)) * J537</f>
        <v>#NUM!</v>
      </c>
      <c r="S537" t="e">
        <f>Q537 * 31500000</f>
        <v>#NUM!</v>
      </c>
      <c r="T537" t="e">
        <f>R537 * 31500000</f>
        <v>#NUM!</v>
      </c>
    </row>
    <row r="538" spans="1:20" ht="17" x14ac:dyDescent="0.2">
      <c r="A538" t="s">
        <v>15</v>
      </c>
      <c r="B538" s="18" t="s">
        <v>102</v>
      </c>
      <c r="C538" s="14" t="s">
        <v>120</v>
      </c>
      <c r="D538" s="3">
        <v>27.8</v>
      </c>
      <c r="E538">
        <f>D538*31500000</f>
        <v>875700000</v>
      </c>
      <c r="F538" s="6">
        <v>111.11057099999999</v>
      </c>
      <c r="G538">
        <f>F538*1000000</f>
        <v>111110571</v>
      </c>
      <c r="H538">
        <f>I538 * 1000</f>
        <v>119</v>
      </c>
      <c r="I538">
        <v>0.11899999999999999</v>
      </c>
      <c r="J538" s="3">
        <v>16.899999999999999</v>
      </c>
      <c r="K538" s="3">
        <v>0.79</v>
      </c>
      <c r="L538">
        <v>7.0000000000000001E-3</v>
      </c>
      <c r="M538">
        <v>4.9500000000000002E-2</v>
      </c>
      <c r="N538">
        <f>0.15 * L538^(0.25)</f>
        <v>4.3387614127786168E-2</v>
      </c>
      <c r="O538">
        <f>1000*9.81*K538*L538</f>
        <v>54.249300000000005</v>
      </c>
      <c r="P538">
        <f>O538/(1650*9.81*I538)</f>
        <v>2.8163992869875226E-2</v>
      </c>
      <c r="Q538" t="e">
        <f>3.97 * (SQRT(1.65)) * (SQRT(9.81)) * ((P538-M538)^(3/2)) * ((I538)^(3/2)) * J538</f>
        <v>#NUM!</v>
      </c>
      <c r="R538" t="e">
        <f>3.97 * (SQRT(1.65)) * (SQRT(9.81)) * ((P538-N538)^(3/2)) * ((I538)^(3/2)) * J538</f>
        <v>#NUM!</v>
      </c>
      <c r="S538" t="e">
        <f>Q538 * 31500000</f>
        <v>#NUM!</v>
      </c>
      <c r="T538" t="e">
        <f>R538 * 31500000</f>
        <v>#NUM!</v>
      </c>
    </row>
    <row r="539" spans="1:20" ht="17" x14ac:dyDescent="0.2">
      <c r="A539" t="s">
        <v>15</v>
      </c>
      <c r="B539" s="18" t="s">
        <v>102</v>
      </c>
      <c r="C539" s="14" t="s">
        <v>121</v>
      </c>
      <c r="D539" s="3">
        <v>22.1</v>
      </c>
      <c r="E539">
        <f>D539*31500000</f>
        <v>696150000</v>
      </c>
      <c r="F539" s="6">
        <v>119.657538</v>
      </c>
      <c r="G539">
        <f>F539*1000000</f>
        <v>119657538</v>
      </c>
      <c r="H539">
        <f>I539 * 1000</f>
        <v>119</v>
      </c>
      <c r="I539">
        <v>0.11899999999999999</v>
      </c>
      <c r="J539" s="3">
        <v>25.8</v>
      </c>
      <c r="K539" s="3">
        <v>0.79</v>
      </c>
      <c r="L539">
        <v>8.9999999999999993E-3</v>
      </c>
      <c r="M539">
        <v>4.9500000000000002E-2</v>
      </c>
      <c r="N539">
        <f>0.15 * L539^(0.25)</f>
        <v>4.6201054323615341E-2</v>
      </c>
      <c r="O539">
        <f>1000*9.81*K539*L539</f>
        <v>69.749099999999999</v>
      </c>
      <c r="P539">
        <f>O539/(1650*9.81*I539)</f>
        <v>3.6210847975553857E-2</v>
      </c>
      <c r="Q539" t="e">
        <f>3.97 * (SQRT(1.65)) * (SQRT(9.81)) * ((P539-M539)^(3/2)) * ((I539)^(3/2)) * J539</f>
        <v>#NUM!</v>
      </c>
      <c r="R539" t="e">
        <f>3.97 * (SQRT(1.65)) * (SQRT(9.81)) * ((P539-N539)^(3/2)) * ((I539)^(3/2)) * J539</f>
        <v>#NUM!</v>
      </c>
      <c r="S539" t="e">
        <f>Q539 * 31500000</f>
        <v>#NUM!</v>
      </c>
      <c r="T539" t="e">
        <f>R539 * 31500000</f>
        <v>#NUM!</v>
      </c>
    </row>
    <row r="540" spans="1:20" ht="17" x14ac:dyDescent="0.2">
      <c r="A540" t="s">
        <v>15</v>
      </c>
      <c r="B540" s="18" t="s">
        <v>102</v>
      </c>
      <c r="C540" s="14" t="s">
        <v>134</v>
      </c>
      <c r="D540" s="3">
        <v>79.599999999999994</v>
      </c>
      <c r="E540">
        <f>D540*31500000</f>
        <v>2507400000</v>
      </c>
      <c r="F540" s="6">
        <v>352.23863999999998</v>
      </c>
      <c r="G540">
        <f>F540*1000000</f>
        <v>352238640</v>
      </c>
      <c r="H540">
        <f>I540 * 1000</f>
        <v>119</v>
      </c>
      <c r="I540">
        <v>0.11899999999999999</v>
      </c>
      <c r="J540" s="3">
        <v>48.5</v>
      </c>
      <c r="K540" s="3">
        <v>1.05</v>
      </c>
      <c r="L540">
        <v>2E-3</v>
      </c>
      <c r="M540">
        <v>4.9500000000000002E-2</v>
      </c>
      <c r="N540">
        <f>0.15 * L540^(0.25)</f>
        <v>3.1721137903216928E-2</v>
      </c>
      <c r="O540">
        <f>1000*9.81*K540*L540</f>
        <v>20.600999999999999</v>
      </c>
      <c r="P540">
        <f>O540/(1650*9.81*I540)</f>
        <v>1.0695187165775402E-2</v>
      </c>
      <c r="Q540" t="e">
        <f>3.97 * (SQRT(1.65)) * (SQRT(9.81)) * ((P540-M540)^(3/2)) * ((I540)^(3/2)) * J540</f>
        <v>#NUM!</v>
      </c>
      <c r="R540" t="e">
        <f>3.97 * (SQRT(1.65)) * (SQRT(9.81)) * ((P540-N540)^(3/2)) * ((I540)^(3/2)) * J540</f>
        <v>#NUM!</v>
      </c>
      <c r="S540" t="e">
        <f>Q540 * 31500000</f>
        <v>#NUM!</v>
      </c>
      <c r="T540" t="e">
        <f>R540 * 31500000</f>
        <v>#NUM!</v>
      </c>
    </row>
    <row r="541" spans="1:20" ht="17" x14ac:dyDescent="0.2">
      <c r="A541" t="s">
        <v>15</v>
      </c>
      <c r="B541" s="18" t="s">
        <v>404</v>
      </c>
      <c r="C541" s="13" t="s">
        <v>412</v>
      </c>
      <c r="D541" s="3">
        <v>21.7</v>
      </c>
      <c r="E541">
        <f>D541*31500000</f>
        <v>683550000</v>
      </c>
      <c r="F541" s="6">
        <v>63.454754999999992</v>
      </c>
      <c r="G541">
        <f>F541*1000000</f>
        <v>63454754.999999993</v>
      </c>
      <c r="H541">
        <f>I541 * 1000</f>
        <v>119</v>
      </c>
      <c r="I541">
        <v>0.11899999999999999</v>
      </c>
      <c r="J541" s="3">
        <v>13</v>
      </c>
      <c r="K541" s="3">
        <v>0.9</v>
      </c>
      <c r="L541">
        <v>4.0000000000000001E-3</v>
      </c>
      <c r="M541">
        <v>4.9500000000000002E-2</v>
      </c>
      <c r="N541">
        <f>0.15 * L541^(0.25)</f>
        <v>3.7723002890488071E-2</v>
      </c>
      <c r="O541">
        <f>1000*9.81*K541*L541</f>
        <v>35.316000000000003</v>
      </c>
      <c r="P541">
        <f>O541/(1650*9.81*I541)</f>
        <v>1.8334606569900689E-2</v>
      </c>
      <c r="Q541" t="e">
        <f>3.97 * (SQRT(1.65)) * (SQRT(9.81)) * ((P541-M541)^(3/2)) * ((I541)^(3/2)) * J541</f>
        <v>#NUM!</v>
      </c>
      <c r="R541" t="e">
        <f>3.97 * (SQRT(1.65)) * (SQRT(9.81)) * ((P541-N541)^(3/2)) * ((I541)^(3/2)) * J541</f>
        <v>#NUM!</v>
      </c>
      <c r="S541" t="e">
        <f>Q541 * 31500000</f>
        <v>#NUM!</v>
      </c>
      <c r="T541" t="e">
        <f>R541 * 31500000</f>
        <v>#NUM!</v>
      </c>
    </row>
    <row r="542" spans="1:20" ht="17" x14ac:dyDescent="0.2">
      <c r="A542" t="s">
        <v>15</v>
      </c>
      <c r="B542" s="18" t="s">
        <v>76</v>
      </c>
      <c r="C542" s="13" t="s">
        <v>86</v>
      </c>
      <c r="D542" s="3">
        <v>13.875254830080003</v>
      </c>
      <c r="E542">
        <f>D542*31500000</f>
        <v>437070527.14752007</v>
      </c>
      <c r="F542" s="6">
        <v>76.14570599999999</v>
      </c>
      <c r="G542">
        <f>F542*1000000</f>
        <v>76145705.999999985</v>
      </c>
      <c r="H542">
        <f>I542 * 1000</f>
        <v>119.12</v>
      </c>
      <c r="I542">
        <v>0.11912</v>
      </c>
      <c r="J542" s="3">
        <v>14.097000000000001</v>
      </c>
      <c r="K542" s="3">
        <v>0.75</v>
      </c>
      <c r="L542">
        <v>3.3999999999999998E-3</v>
      </c>
      <c r="M542">
        <v>4.9500000000000002E-2</v>
      </c>
      <c r="N542">
        <f>0.15 * L542^(0.25)</f>
        <v>3.6221046041496271E-2</v>
      </c>
      <c r="O542">
        <f>1000*9.81*K542*L542</f>
        <v>25.015499999999999</v>
      </c>
      <c r="P542">
        <f>O542/(1650*9.81*I542)</f>
        <v>1.2973930032358508E-2</v>
      </c>
      <c r="Q542" t="e">
        <f>3.97 * (SQRT(1.65)) * (SQRT(9.81)) * ((P542-M542)^(3/2)) * ((I542)^(3/2)) * J542</f>
        <v>#NUM!</v>
      </c>
      <c r="R542" t="e">
        <f>3.97 * (SQRT(1.65)) * (SQRT(9.81)) * ((P542-N542)^(3/2)) * ((I542)^(3/2)) * J542</f>
        <v>#NUM!</v>
      </c>
      <c r="S542" t="e">
        <f>Q542 * 31500000</f>
        <v>#NUM!</v>
      </c>
      <c r="T542" t="e">
        <f>R542 * 31500000</f>
        <v>#NUM!</v>
      </c>
    </row>
    <row r="543" spans="1:20" ht="17" x14ac:dyDescent="0.2">
      <c r="A543" t="s">
        <v>15</v>
      </c>
      <c r="B543" s="18" t="s">
        <v>456</v>
      </c>
      <c r="C543" s="13" t="s">
        <v>503</v>
      </c>
      <c r="D543" s="3">
        <v>78.44</v>
      </c>
      <c r="E543">
        <f>D543*31500000</f>
        <v>2470860000</v>
      </c>
      <c r="F543" s="6">
        <v>164.98236299999999</v>
      </c>
      <c r="G543">
        <f>F543*1000000</f>
        <v>164982363</v>
      </c>
      <c r="H543">
        <f>I543 * 1000</f>
        <v>119.63</v>
      </c>
      <c r="I543">
        <v>0.11963</v>
      </c>
      <c r="J543" s="3">
        <v>24.52</v>
      </c>
      <c r="K543" s="3">
        <v>1.31</v>
      </c>
      <c r="L543">
        <v>8.0000000000000002E-3</v>
      </c>
      <c r="M543">
        <v>4.9500000000000002E-2</v>
      </c>
      <c r="N543">
        <f>0.15 * L543^(0.25)</f>
        <v>4.4860463436636612E-2</v>
      </c>
      <c r="O543">
        <f>1000*9.81*K543*L543</f>
        <v>102.80880000000001</v>
      </c>
      <c r="P543">
        <f>O543/(1650*9.81*I543)</f>
        <v>5.3092996334658131E-2</v>
      </c>
      <c r="Q543">
        <f>3.97 * (SQRT(1.65)) * (SQRT(9.81)) * ((P543-M543)^(3/2)) * ((I543)^(3/2)) * J543</f>
        <v>3.490058959171509E-3</v>
      </c>
      <c r="R543">
        <f>3.97 * (SQRT(1.65)) * (SQRT(9.81)) * ((P543-N543)^(3/2)) * ((I543)^(3/2)) * J543</f>
        <v>1.2104526758173527E-2</v>
      </c>
      <c r="S543">
        <f>Q543 * 31500000</f>
        <v>109936.85721390253</v>
      </c>
      <c r="T543">
        <f>R543 * 31500000</f>
        <v>381292.5928824661</v>
      </c>
    </row>
    <row r="544" spans="1:20" ht="17" x14ac:dyDescent="0.2">
      <c r="A544" t="s">
        <v>15</v>
      </c>
      <c r="B544" s="18" t="s">
        <v>456</v>
      </c>
      <c r="C544" s="13" t="s">
        <v>504</v>
      </c>
      <c r="D544" s="3">
        <v>78.437665059840015</v>
      </c>
      <c r="E544">
        <f>D544*31500000</f>
        <v>2470786449.3849607</v>
      </c>
      <c r="F544" s="6">
        <v>164.98236299999999</v>
      </c>
      <c r="G544">
        <f>F544*1000000</f>
        <v>164982363</v>
      </c>
      <c r="H544">
        <f>I544 * 1000</f>
        <v>119.634</v>
      </c>
      <c r="I544">
        <v>0.119634</v>
      </c>
      <c r="J544" s="3">
        <v>24.521160000000002</v>
      </c>
      <c r="K544" s="3">
        <v>1.31</v>
      </c>
      <c r="L544">
        <v>8.0000000000000002E-3</v>
      </c>
      <c r="M544">
        <v>4.9500000000000002E-2</v>
      </c>
      <c r="N544">
        <f>0.15 * L544^(0.25)</f>
        <v>4.4860463436636612E-2</v>
      </c>
      <c r="O544">
        <f>1000*9.81*K544*L544</f>
        <v>102.80880000000001</v>
      </c>
      <c r="P544">
        <f>O544/(1650*9.81*I544)</f>
        <v>5.3091221153812061E-2</v>
      </c>
      <c r="Q544">
        <f>3.97 * (SQRT(1.65)) * (SQRT(9.81)) * ((P544-M544)^(3/2)) * ((I544)^(3/2)) * J544</f>
        <v>3.4878127035098158E-3</v>
      </c>
      <c r="R544">
        <f>3.97 * (SQRT(1.65)) * (SQRT(9.81)) * ((P544-N544)^(3/2)) * ((I544)^(3/2)) * J544</f>
        <v>1.2101791216340637E-2</v>
      </c>
      <c r="S544">
        <f>Q544 * 31500000</f>
        <v>109866.1001605592</v>
      </c>
      <c r="T544">
        <f>R544 * 31500000</f>
        <v>381206.42331473005</v>
      </c>
    </row>
    <row r="545" spans="1:20" ht="17" x14ac:dyDescent="0.2">
      <c r="A545" t="s">
        <v>15</v>
      </c>
      <c r="B545" s="18" t="s">
        <v>267</v>
      </c>
      <c r="C545" s="13" t="s">
        <v>294</v>
      </c>
      <c r="D545" s="3">
        <v>91.2</v>
      </c>
      <c r="E545">
        <f>D545*31500000</f>
        <v>2872800000</v>
      </c>
      <c r="F545" s="6">
        <v>639.72753</v>
      </c>
      <c r="G545">
        <f>F545*1000000</f>
        <v>639727530</v>
      </c>
      <c r="H545">
        <f>I545 * 1000</f>
        <v>120</v>
      </c>
      <c r="I545">
        <v>0.12</v>
      </c>
      <c r="J545" s="3">
        <v>50.3</v>
      </c>
      <c r="K545" s="3">
        <v>1.2</v>
      </c>
      <c r="L545">
        <v>3.5000000000000001E-3</v>
      </c>
      <c r="M545">
        <v>4.9500000000000002E-2</v>
      </c>
      <c r="N545">
        <f>0.15 * L545^(0.25)</f>
        <v>3.6484489186466816E-2</v>
      </c>
      <c r="O545">
        <f>1000*9.81*K545*L545</f>
        <v>41.201999999999998</v>
      </c>
      <c r="P545">
        <f>O545/(1650*9.81*I545)</f>
        <v>2.1212121212121213E-2</v>
      </c>
      <c r="Q545" t="e">
        <f>3.97 * (SQRT(1.65)) * (SQRT(9.81)) * ((P545-M545)^(3/2)) * ((I545)^(3/2)) * J545</f>
        <v>#NUM!</v>
      </c>
      <c r="R545" t="e">
        <f>3.97 * (SQRT(1.65)) * (SQRT(9.81)) * ((P545-N545)^(3/2)) * ((I545)^(3/2)) * J545</f>
        <v>#NUM!</v>
      </c>
      <c r="S545" t="e">
        <f>Q545 * 31500000</f>
        <v>#NUM!</v>
      </c>
      <c r="T545" t="e">
        <f>R545 * 31500000</f>
        <v>#NUM!</v>
      </c>
    </row>
    <row r="546" spans="1:20" ht="17" x14ac:dyDescent="0.2">
      <c r="A546" t="s">
        <v>15</v>
      </c>
      <c r="B546" s="18" t="s">
        <v>643</v>
      </c>
      <c r="C546" s="13" t="s">
        <v>647</v>
      </c>
      <c r="D546" s="3">
        <v>7.5</v>
      </c>
      <c r="E546">
        <f>D546*31500000</f>
        <v>236250000</v>
      </c>
      <c r="F546" s="6">
        <v>41</v>
      </c>
      <c r="G546">
        <f>F546*1000000</f>
        <v>41000000</v>
      </c>
      <c r="H546">
        <f>I546 * 1000</f>
        <v>120</v>
      </c>
      <c r="I546">
        <v>0.12</v>
      </c>
      <c r="J546" s="3">
        <v>7</v>
      </c>
      <c r="K546" s="3">
        <v>0.44</v>
      </c>
      <c r="L546">
        <v>4.1599999999999998E-2</v>
      </c>
      <c r="M546">
        <v>4.9500000000000002E-2</v>
      </c>
      <c r="N546">
        <f>0.15 * L546^(0.25)</f>
        <v>6.7743025930596765E-2</v>
      </c>
      <c r="O546">
        <f>1000*9.81*K546*L546</f>
        <v>179.56223999999997</v>
      </c>
      <c r="P546">
        <f>O546/(1650*9.81*I546)</f>
        <v>9.244444444444444E-2</v>
      </c>
      <c r="Q546">
        <f>3.97 * (SQRT(1.65)) * (SQRT(9.81)) * ((P546-M546)^(3/2)) * ((I546)^(3/2)) * J546</f>
        <v>4.1361604242604266E-2</v>
      </c>
      <c r="R546">
        <f>3.97 * (SQRT(1.65)) * (SQRT(9.81)) * ((P546-N546)^(3/2)) * ((I546)^(3/2)) * J546</f>
        <v>1.8043456319103063E-2</v>
      </c>
      <c r="S546">
        <f>Q546 * 31500000</f>
        <v>1302890.5336420343</v>
      </c>
      <c r="T546">
        <f>R546 * 31500000</f>
        <v>568368.87405174645</v>
      </c>
    </row>
    <row r="547" spans="1:20" ht="17" x14ac:dyDescent="0.2">
      <c r="A547" t="s">
        <v>15</v>
      </c>
      <c r="B547" s="18" t="s">
        <v>102</v>
      </c>
      <c r="C547" s="14" t="s">
        <v>114</v>
      </c>
      <c r="D547" s="3">
        <v>21</v>
      </c>
      <c r="E547">
        <f>D547*31500000</f>
        <v>661500000</v>
      </c>
      <c r="F547" s="6">
        <v>83.915675999999991</v>
      </c>
      <c r="G547">
        <f>F547*1000000</f>
        <v>83915675.999999985</v>
      </c>
      <c r="H547">
        <f>I547 * 1000</f>
        <v>121</v>
      </c>
      <c r="I547">
        <v>0.121</v>
      </c>
      <c r="J547" s="3">
        <v>15</v>
      </c>
      <c r="K547" s="3">
        <v>0.71</v>
      </c>
      <c r="L547">
        <v>1.2E-2</v>
      </c>
      <c r="M547">
        <v>4.9500000000000002E-2</v>
      </c>
      <c r="N547">
        <f>0.15 * L547^(0.25)</f>
        <v>4.9646263794703091E-2</v>
      </c>
      <c r="O547">
        <f>1000*9.81*K547*L547</f>
        <v>83.581199999999995</v>
      </c>
      <c r="P547">
        <f>O547/(1650*9.81*I547)</f>
        <v>4.2674680691209617E-2</v>
      </c>
      <c r="Q547" t="e">
        <f>3.97 * (SQRT(1.65)) * (SQRT(9.81)) * ((P547-M547)^(3/2)) * ((I547)^(3/2)) * J547</f>
        <v>#NUM!</v>
      </c>
      <c r="R547" t="e">
        <f>3.97 * (SQRT(1.65)) * (SQRT(9.81)) * ((P547-N547)^(3/2)) * ((I547)^(3/2)) * J547</f>
        <v>#NUM!</v>
      </c>
      <c r="S547" t="e">
        <f>Q547 * 31500000</f>
        <v>#NUM!</v>
      </c>
      <c r="T547" t="e">
        <f>R547 * 31500000</f>
        <v>#NUM!</v>
      </c>
    </row>
    <row r="548" spans="1:20" ht="17" x14ac:dyDescent="0.2">
      <c r="A548" t="s">
        <v>15</v>
      </c>
      <c r="B548" s="18" t="s">
        <v>233</v>
      </c>
      <c r="C548" s="13" t="s">
        <v>253</v>
      </c>
      <c r="D548" s="3">
        <v>11.383372329984002</v>
      </c>
      <c r="E548">
        <f>D548*31500000</f>
        <v>358576228.39449608</v>
      </c>
      <c r="F548" s="6">
        <v>117.067548</v>
      </c>
      <c r="G548">
        <f>F548*1000000</f>
        <v>117067548</v>
      </c>
      <c r="H548">
        <f>I548 * 1000</f>
        <v>121.7</v>
      </c>
      <c r="I548">
        <v>0.1217</v>
      </c>
      <c r="J548" s="3">
        <v>12.070080000000001</v>
      </c>
      <c r="K548" s="3">
        <v>0.76</v>
      </c>
      <c r="L548">
        <v>7.0000000000000001E-3</v>
      </c>
      <c r="M548">
        <v>4.9500000000000002E-2</v>
      </c>
      <c r="N548">
        <f>0.15 * L548^(0.25)</f>
        <v>4.3387614127786168E-2</v>
      </c>
      <c r="O548">
        <f>1000*9.81*K548*L548</f>
        <v>52.189200000000007</v>
      </c>
      <c r="P548">
        <f>O548/(1650*9.81*I548)</f>
        <v>2.6493364209058543E-2</v>
      </c>
      <c r="Q548" t="e">
        <f>3.97 * (SQRT(1.65)) * (SQRT(9.81)) * ((P548-M548)^(3/2)) * ((I548)^(3/2)) * J548</f>
        <v>#NUM!</v>
      </c>
      <c r="R548" t="e">
        <f>3.97 * (SQRT(1.65)) * (SQRT(9.81)) * ((P548-N548)^(3/2)) * ((I548)^(3/2)) * J548</f>
        <v>#NUM!</v>
      </c>
      <c r="S548" t="e">
        <f>Q548 * 31500000</f>
        <v>#NUM!</v>
      </c>
      <c r="T548" t="e">
        <f>R548 * 31500000</f>
        <v>#NUM!</v>
      </c>
    </row>
    <row r="549" spans="1:20" ht="17" x14ac:dyDescent="0.2">
      <c r="A549" t="s">
        <v>15</v>
      </c>
      <c r="B549" s="19" t="s">
        <v>45</v>
      </c>
      <c r="C549" s="13" t="s">
        <v>65</v>
      </c>
      <c r="D549" s="3">
        <v>72.2</v>
      </c>
      <c r="E549">
        <f>D549*31500000</f>
        <v>2274300000</v>
      </c>
      <c r="F549" s="6">
        <v>738</v>
      </c>
      <c r="G549">
        <f>F549*1000000</f>
        <v>738000000</v>
      </c>
      <c r="H549">
        <f>I549 * 1000</f>
        <v>122</v>
      </c>
      <c r="I549">
        <v>0.122</v>
      </c>
      <c r="J549" s="7">
        <v>31</v>
      </c>
      <c r="K549" s="7">
        <v>1.1299999999999999</v>
      </c>
      <c r="L549">
        <v>7.1000000000000004E-3</v>
      </c>
      <c r="M549">
        <v>4.9500000000000002E-2</v>
      </c>
      <c r="N549">
        <f>0.15 * L549^(0.25)</f>
        <v>4.3541746622806493E-2</v>
      </c>
      <c r="O549">
        <f>1000*9.81*K549*L549</f>
        <v>78.705629999999999</v>
      </c>
      <c r="P549">
        <f>O549/(1650*9.81*I549)</f>
        <v>3.9855936413313461E-2</v>
      </c>
      <c r="Q549" t="e">
        <f>3.97 * (SQRT(1.65)) * (SQRT(9.81)) * ((P549-M549)^(3/2)) * ((I549)^(3/2)) * J549</f>
        <v>#NUM!</v>
      </c>
      <c r="R549" t="e">
        <f>3.97 * (SQRT(1.65)) * (SQRT(9.81)) * ((P549-N549)^(3/2)) * ((I549)^(3/2)) * J549</f>
        <v>#NUM!</v>
      </c>
      <c r="S549" t="e">
        <f>Q549 * 31500000</f>
        <v>#NUM!</v>
      </c>
      <c r="T549" t="e">
        <f>R549 * 31500000</f>
        <v>#NUM!</v>
      </c>
    </row>
    <row r="550" spans="1:20" ht="17" x14ac:dyDescent="0.2">
      <c r="A550" t="s">
        <v>15</v>
      </c>
      <c r="B550" s="18" t="s">
        <v>456</v>
      </c>
      <c r="C550" s="13" t="s">
        <v>511</v>
      </c>
      <c r="D550" s="3">
        <v>175.56444887040001</v>
      </c>
      <c r="E550">
        <f>D550*31500000</f>
        <v>5530280139.4176006</v>
      </c>
      <c r="F550" s="6">
        <v>699.29729999999995</v>
      </c>
      <c r="G550">
        <f>F550*1000000</f>
        <v>699297300</v>
      </c>
      <c r="H550">
        <f>I550 * 1000</f>
        <v>122.17400000000001</v>
      </c>
      <c r="I550">
        <v>0.122174</v>
      </c>
      <c r="J550" s="3">
        <v>49.149000000000001</v>
      </c>
      <c r="K550" s="3">
        <v>1.70688</v>
      </c>
      <c r="L550">
        <v>3.0000000000000001E-3</v>
      </c>
      <c r="M550">
        <v>4.9500000000000002E-2</v>
      </c>
      <c r="N550">
        <f>0.15 * L550^(0.25)</f>
        <v>3.5105209789810736E-2</v>
      </c>
      <c r="O550">
        <f>1000*9.81*K550*L550</f>
        <v>50.233478400000003</v>
      </c>
      <c r="P550">
        <f>O550/(1650*9.81*I550)</f>
        <v>2.5401625401625404E-2</v>
      </c>
      <c r="Q550" t="e">
        <f>3.97 * (SQRT(1.65)) * (SQRT(9.81)) * ((P550-M550)^(3/2)) * ((I550)^(3/2)) * J550</f>
        <v>#NUM!</v>
      </c>
      <c r="R550" t="e">
        <f>3.97 * (SQRT(1.65)) * (SQRT(9.81)) * ((P550-N550)^(3/2)) * ((I550)^(3/2)) * J550</f>
        <v>#NUM!</v>
      </c>
      <c r="S550" t="e">
        <f>Q550 * 31500000</f>
        <v>#NUM!</v>
      </c>
      <c r="T550" t="e">
        <f>R550 * 31500000</f>
        <v>#NUM!</v>
      </c>
    </row>
    <row r="551" spans="1:20" ht="17" x14ac:dyDescent="0.2">
      <c r="A551" t="s">
        <v>15</v>
      </c>
      <c r="B551" s="18" t="s">
        <v>267</v>
      </c>
      <c r="C551" s="13" t="s">
        <v>301</v>
      </c>
      <c r="D551" s="3">
        <v>94.6</v>
      </c>
      <c r="E551">
        <f>D551*31500000</f>
        <v>2979900000</v>
      </c>
      <c r="F551" s="6">
        <v>549.07787999999994</v>
      </c>
      <c r="G551">
        <f>F551*1000000</f>
        <v>549077879.99999988</v>
      </c>
      <c r="H551">
        <f>I551 * 1000</f>
        <v>123</v>
      </c>
      <c r="I551">
        <v>0.123</v>
      </c>
      <c r="J551" s="3">
        <v>40.799999999999997</v>
      </c>
      <c r="K551" s="3">
        <v>1.4</v>
      </c>
      <c r="L551">
        <v>4.7999999999999996E-3</v>
      </c>
      <c r="M551">
        <v>4.9500000000000002E-2</v>
      </c>
      <c r="N551">
        <f>0.15 * L551^(0.25)</f>
        <v>3.9482220388574768E-2</v>
      </c>
      <c r="O551">
        <f>1000*9.81*K551*L551</f>
        <v>65.923199999999994</v>
      </c>
      <c r="P551">
        <f>O551/(1650*9.81*I551)</f>
        <v>3.311160384331116E-2</v>
      </c>
      <c r="Q551" t="e">
        <f>3.97 * (SQRT(1.65)) * (SQRT(9.81)) * ((P551-M551)^(3/2)) * ((I551)^(3/2)) * J551</f>
        <v>#NUM!</v>
      </c>
      <c r="R551" t="e">
        <f>3.97 * (SQRT(1.65)) * (SQRT(9.81)) * ((P551-N551)^(3/2)) * ((I551)^(3/2)) * J551</f>
        <v>#NUM!</v>
      </c>
      <c r="S551" t="e">
        <f>Q551 * 31500000</f>
        <v>#NUM!</v>
      </c>
      <c r="T551" t="e">
        <f>R551 * 31500000</f>
        <v>#NUM!</v>
      </c>
    </row>
    <row r="552" spans="1:20" ht="17" x14ac:dyDescent="0.2">
      <c r="A552" t="s">
        <v>15</v>
      </c>
      <c r="B552" s="18" t="s">
        <v>421</v>
      </c>
      <c r="C552" s="13" t="s">
        <v>426</v>
      </c>
      <c r="D552" s="3">
        <v>74.19013807104001</v>
      </c>
      <c r="E552">
        <f>D552*31500000</f>
        <v>2336989349.2377605</v>
      </c>
      <c r="F552" s="6">
        <v>209.27119199999999</v>
      </c>
      <c r="G552">
        <f>F552*1000000</f>
        <v>209271191.99999997</v>
      </c>
      <c r="H552">
        <f>I552 * 1000</f>
        <v>126.49199999999999</v>
      </c>
      <c r="I552">
        <v>0.12649199999999999</v>
      </c>
      <c r="J552" s="3">
        <v>34.747199999999999</v>
      </c>
      <c r="K552" s="3">
        <v>0.9</v>
      </c>
      <c r="L552">
        <v>5.0000000000000001E-3</v>
      </c>
      <c r="M552">
        <v>4.9500000000000002E-2</v>
      </c>
      <c r="N552">
        <f>0.15 * L552^(0.25)</f>
        <v>3.9887219227087413E-2</v>
      </c>
      <c r="O552">
        <f>1000*9.81*K552*L552</f>
        <v>44.145000000000003</v>
      </c>
      <c r="P552">
        <f>O552/(1650*9.81*I552)</f>
        <v>2.1560831730644842E-2</v>
      </c>
      <c r="Q552" t="e">
        <f>3.97 * (SQRT(1.65)) * (SQRT(9.81)) * ((P552-M552)^(3/2)) * ((I552)^(3/2)) * J552</f>
        <v>#NUM!</v>
      </c>
      <c r="R552" t="e">
        <f>3.97 * (SQRT(1.65)) * (SQRT(9.81)) * ((P552-N552)^(3/2)) * ((I552)^(3/2)) * J552</f>
        <v>#NUM!</v>
      </c>
      <c r="S552" t="e">
        <f>Q552 * 31500000</f>
        <v>#NUM!</v>
      </c>
      <c r="T552" t="e">
        <f>R552 * 31500000</f>
        <v>#NUM!</v>
      </c>
    </row>
    <row r="553" spans="1:20" ht="34" x14ac:dyDescent="0.2">
      <c r="A553" t="s">
        <v>15</v>
      </c>
      <c r="B553" s="18" t="s">
        <v>76</v>
      </c>
      <c r="C553" s="13" t="s">
        <v>89</v>
      </c>
      <c r="D553" s="3">
        <v>98.259457674239997</v>
      </c>
      <c r="E553">
        <f>D553*31500000</f>
        <v>3095172916.7385597</v>
      </c>
      <c r="F553" s="6">
        <v>243.45905999999999</v>
      </c>
      <c r="G553">
        <f>F553*1000000</f>
        <v>243459060</v>
      </c>
      <c r="H553">
        <f>I553 * 1000</f>
        <v>128</v>
      </c>
      <c r="I553">
        <v>0.128</v>
      </c>
      <c r="J553" s="3">
        <v>37.840920000000004</v>
      </c>
      <c r="K553" s="3">
        <v>0.96316800000000002</v>
      </c>
      <c r="L553">
        <v>6.6E-3</v>
      </c>
      <c r="M553">
        <v>4.9500000000000002E-2</v>
      </c>
      <c r="N553">
        <f>0.15 * L553^(0.25)</f>
        <v>4.275404824157697E-2</v>
      </c>
      <c r="O553">
        <f>1000*9.81*K553*L553</f>
        <v>62.361275327999998</v>
      </c>
      <c r="P553">
        <f>O553/(1650*9.81*I553)</f>
        <v>3.0099000000000001E-2</v>
      </c>
      <c r="Q553" t="e">
        <f>3.97 * (SQRT(1.65)) * (SQRT(9.81)) * ((P553-M553)^(3/2)) * ((I553)^(3/2)) * J553</f>
        <v>#NUM!</v>
      </c>
      <c r="R553" t="e">
        <f>3.97 * (SQRT(1.65)) * (SQRT(9.81)) * ((P553-N553)^(3/2)) * ((I553)^(3/2)) * J553</f>
        <v>#NUM!</v>
      </c>
      <c r="S553" t="e">
        <f>Q553 * 31500000</f>
        <v>#NUM!</v>
      </c>
      <c r="T553" t="e">
        <f>R553 * 31500000</f>
        <v>#NUM!</v>
      </c>
    </row>
    <row r="554" spans="1:20" ht="17" x14ac:dyDescent="0.2">
      <c r="A554" t="s">
        <v>15</v>
      </c>
      <c r="B554" s="18" t="s">
        <v>233</v>
      </c>
      <c r="C554" s="13" t="s">
        <v>239</v>
      </c>
      <c r="D554" s="3">
        <v>9.429509915136002</v>
      </c>
      <c r="E554">
        <f>D554*31500000</f>
        <v>297029562.32678407</v>
      </c>
      <c r="F554" s="6">
        <v>139.08246299999999</v>
      </c>
      <c r="G554">
        <f>F554*1000000</f>
        <v>139082463</v>
      </c>
      <c r="H554">
        <f>I554 * 1000</f>
        <v>128</v>
      </c>
      <c r="I554">
        <v>0.128</v>
      </c>
      <c r="J554" s="3">
        <v>12.100560000000002</v>
      </c>
      <c r="K554" s="3">
        <v>0.48</v>
      </c>
      <c r="L554">
        <v>1.7000000000000001E-2</v>
      </c>
      <c r="M554">
        <v>4.9500000000000002E-2</v>
      </c>
      <c r="N554">
        <f>0.15 * L554^(0.25)</f>
        <v>5.4163097052709171E-2</v>
      </c>
      <c r="O554">
        <f>1000*9.81*K554*L554</f>
        <v>80.049600000000012</v>
      </c>
      <c r="P554">
        <f>O554/(1650*9.81*I554)</f>
        <v>3.8636363636363642E-2</v>
      </c>
      <c r="Q554" t="e">
        <f>3.97 * (SQRT(1.65)) * (SQRT(9.81)) * ((P554-M554)^(3/2)) * ((I554)^(3/2)) * J554</f>
        <v>#NUM!</v>
      </c>
      <c r="R554" t="e">
        <f>3.97 * (SQRT(1.65)) * (SQRT(9.81)) * ((P554-N554)^(3/2)) * ((I554)^(3/2)) * J554</f>
        <v>#NUM!</v>
      </c>
      <c r="S554" t="e">
        <f>Q554 * 31500000</f>
        <v>#NUM!</v>
      </c>
      <c r="T554" t="e">
        <f>R554 * 31500000</f>
        <v>#NUM!</v>
      </c>
    </row>
    <row r="555" spans="1:20" ht="17" x14ac:dyDescent="0.2">
      <c r="A555" t="s">
        <v>15</v>
      </c>
      <c r="B555" s="18" t="s">
        <v>233</v>
      </c>
      <c r="C555" s="13" t="s">
        <v>248</v>
      </c>
      <c r="D555" s="3">
        <v>13.705353750528001</v>
      </c>
      <c r="E555">
        <f>D555*31500000</f>
        <v>431718643.14163202</v>
      </c>
      <c r="F555" s="6">
        <v>96.865625999999992</v>
      </c>
      <c r="G555">
        <f>F555*1000000</f>
        <v>96865625.999999985</v>
      </c>
      <c r="H555">
        <f>I555 * 1000</f>
        <v>128</v>
      </c>
      <c r="I555">
        <v>0.128</v>
      </c>
      <c r="J555" s="3">
        <v>12.3444</v>
      </c>
      <c r="K555" s="3">
        <v>0.65</v>
      </c>
      <c r="L555">
        <v>2.1000000000000001E-2</v>
      </c>
      <c r="M555">
        <v>4.9500000000000002E-2</v>
      </c>
      <c r="N555">
        <f>0.15 * L555^(0.25)</f>
        <v>5.71013114375898E-2</v>
      </c>
      <c r="O555">
        <f>1000*9.81*K555*L555</f>
        <v>133.90650000000002</v>
      </c>
      <c r="P555">
        <f>O555/(1650*9.81*I555)</f>
        <v>6.4630681818181837E-2</v>
      </c>
      <c r="Q555">
        <f>3.97 * (SQRT(1.65)) * (SQRT(9.81)) * ((P555-M555)^(3/2)) * ((I555)^(3/2)) * J555</f>
        <v>1.6805044655793955E-2</v>
      </c>
      <c r="R555">
        <f>3.97 * (SQRT(1.65)) * (SQRT(9.81)) * ((P555-N555)^(3/2)) * ((I555)^(3/2)) * J555</f>
        <v>5.8991564586683932E-3</v>
      </c>
      <c r="S555">
        <f>Q555 * 31500000</f>
        <v>529358.90665750962</v>
      </c>
      <c r="T555">
        <f>R555 * 31500000</f>
        <v>185823.42844805439</v>
      </c>
    </row>
    <row r="556" spans="1:20" ht="17" x14ac:dyDescent="0.2">
      <c r="A556" t="s">
        <v>15</v>
      </c>
      <c r="B556" s="18" t="s">
        <v>16</v>
      </c>
      <c r="C556" s="13" t="s">
        <v>37</v>
      </c>
      <c r="D556" s="3">
        <v>30.6</v>
      </c>
      <c r="E556">
        <f>D556*31500000</f>
        <v>963900000</v>
      </c>
      <c r="F556" s="2">
        <v>77.7</v>
      </c>
      <c r="G556">
        <f>F556*1000000</f>
        <v>77700000</v>
      </c>
      <c r="H556">
        <f>I556 * 1000</f>
        <v>130.70000000000002</v>
      </c>
      <c r="I556">
        <v>0.13070000000000001</v>
      </c>
      <c r="J556" s="3">
        <v>21.9</v>
      </c>
      <c r="K556" s="3">
        <v>1</v>
      </c>
      <c r="L556">
        <v>2.8999999999999998E-3</v>
      </c>
      <c r="M556">
        <v>4.9500000000000002E-2</v>
      </c>
      <c r="N556">
        <f>0.15 * L556^(0.25)</f>
        <v>3.4808936806591251E-2</v>
      </c>
      <c r="O556">
        <f>1000*9.81*K556*L556</f>
        <v>28.448999999999998</v>
      </c>
      <c r="P556">
        <f>O556/(1650*9.81*I556)</f>
        <v>1.3447404419095314E-2</v>
      </c>
      <c r="Q556" t="e">
        <f>3.97 * (SQRT(1.65)) * (SQRT(9.81)) * ((P556-M556)^(3/2)) * ((I556)^(3/2)) * J556</f>
        <v>#NUM!</v>
      </c>
      <c r="R556" t="e">
        <f>3.97 * (SQRT(1.65)) * (SQRT(9.81)) * ((P556-N556)^(3/2)) * ((I556)^(3/2)) * J556</f>
        <v>#NUM!</v>
      </c>
      <c r="S556" t="e">
        <f>Q556 * 31500000</f>
        <v>#NUM!</v>
      </c>
      <c r="T556" t="e">
        <f>R556 * 31500000</f>
        <v>#NUM!</v>
      </c>
    </row>
    <row r="557" spans="1:20" ht="17" x14ac:dyDescent="0.2">
      <c r="A557" t="s">
        <v>15</v>
      </c>
      <c r="B557" s="18" t="s">
        <v>421</v>
      </c>
      <c r="C557" s="13" t="s">
        <v>428</v>
      </c>
      <c r="D557" s="3">
        <v>55.5</v>
      </c>
      <c r="E557">
        <f>D557*31500000</f>
        <v>1748250000</v>
      </c>
      <c r="F557" s="6">
        <v>126.65051099999998</v>
      </c>
      <c r="G557">
        <f>F557*1000000</f>
        <v>126650510.99999999</v>
      </c>
      <c r="H557">
        <f>I557 * 1000</f>
        <v>131.06399999999999</v>
      </c>
      <c r="I557">
        <v>0.13106399999999999</v>
      </c>
      <c r="J557" s="3">
        <v>28.8</v>
      </c>
      <c r="K557" s="3">
        <v>1.05</v>
      </c>
      <c r="L557">
        <v>4.0000000000000001E-3</v>
      </c>
      <c r="M557">
        <v>4.9500000000000002E-2</v>
      </c>
      <c r="N557">
        <f>0.15 * L557^(0.25)</f>
        <v>3.7723002890488071E-2</v>
      </c>
      <c r="O557">
        <f>1000*9.81*K557*L557</f>
        <v>41.201999999999998</v>
      </c>
      <c r="P557">
        <f>O557/(1650*9.81*I557)</f>
        <v>1.942146238062737E-2</v>
      </c>
      <c r="Q557" t="e">
        <f>3.97 * (SQRT(1.65)) * (SQRT(9.81)) * ((P557-M557)^(3/2)) * ((I557)^(3/2)) * J557</f>
        <v>#NUM!</v>
      </c>
      <c r="R557" t="e">
        <f>3.97 * (SQRT(1.65)) * (SQRT(9.81)) * ((P557-N557)^(3/2)) * ((I557)^(3/2)) * J557</f>
        <v>#NUM!</v>
      </c>
      <c r="S557" t="e">
        <f>Q557 * 31500000</f>
        <v>#NUM!</v>
      </c>
      <c r="T557" t="e">
        <f>R557 * 31500000</f>
        <v>#NUM!</v>
      </c>
    </row>
    <row r="558" spans="1:20" ht="17" x14ac:dyDescent="0.2">
      <c r="A558" t="s">
        <v>15</v>
      </c>
      <c r="B558" s="18" t="s">
        <v>16</v>
      </c>
      <c r="C558" s="13" t="s">
        <v>38</v>
      </c>
      <c r="D558" s="3">
        <v>38.200000000000003</v>
      </c>
      <c r="E558">
        <f>D558*31500000</f>
        <v>1203300000</v>
      </c>
      <c r="F558" s="2">
        <v>101.01</v>
      </c>
      <c r="G558">
        <f>F558*1000000</f>
        <v>101010000</v>
      </c>
      <c r="H558">
        <f>I558 * 1000</f>
        <v>131.70000000000002</v>
      </c>
      <c r="I558">
        <v>0.13170000000000001</v>
      </c>
      <c r="J558" s="3">
        <v>12.13</v>
      </c>
      <c r="K558" s="3">
        <v>1.2</v>
      </c>
      <c r="L558">
        <v>2.5000000000000001E-3</v>
      </c>
      <c r="M558">
        <v>4.9500000000000002E-2</v>
      </c>
      <c r="N558">
        <f>0.15 * L558^(0.25)</f>
        <v>3.3541019662496847E-2</v>
      </c>
      <c r="O558">
        <f>1000*9.81*K558*L558</f>
        <v>29.43</v>
      </c>
      <c r="P558">
        <f>O558/(1650*9.81*I558)</f>
        <v>1.3805480775868018E-2</v>
      </c>
      <c r="Q558" t="e">
        <f>3.97 * (SQRT(1.65)) * (SQRT(9.81)) * ((P558-M558)^(3/2)) * ((I558)^(3/2)) * J558</f>
        <v>#NUM!</v>
      </c>
      <c r="R558" t="e">
        <f>3.97 * (SQRT(1.65)) * (SQRT(9.81)) * ((P558-N558)^(3/2)) * ((I558)^(3/2)) * J558</f>
        <v>#NUM!</v>
      </c>
      <c r="S558" t="e">
        <f>Q558 * 31500000</f>
        <v>#NUM!</v>
      </c>
      <c r="T558" t="e">
        <f>R558 * 31500000</f>
        <v>#NUM!</v>
      </c>
    </row>
    <row r="559" spans="1:20" ht="17" x14ac:dyDescent="0.2">
      <c r="A559" t="s">
        <v>15</v>
      </c>
      <c r="B559" s="18" t="s">
        <v>384</v>
      </c>
      <c r="C559" s="13" t="s">
        <v>387</v>
      </c>
      <c r="D559" s="3">
        <v>10.3</v>
      </c>
      <c r="E559">
        <f>D559*31500000</f>
        <v>324450000</v>
      </c>
      <c r="F559" s="6">
        <v>24.345905999999999</v>
      </c>
      <c r="G559">
        <f>F559*1000000</f>
        <v>24345906</v>
      </c>
      <c r="H559">
        <f>I559 * 1000</f>
        <v>132.81</v>
      </c>
      <c r="I559">
        <v>0.13281000000000001</v>
      </c>
      <c r="J559" s="3">
        <v>13.3</v>
      </c>
      <c r="K559" s="3">
        <v>0.6</v>
      </c>
      <c r="L559">
        <v>1.6500000000000001E-2</v>
      </c>
      <c r="M559">
        <v>4.9500000000000002E-2</v>
      </c>
      <c r="N559">
        <f>0.15 * L559^(0.25)</f>
        <v>5.3760369513235796E-2</v>
      </c>
      <c r="O559">
        <f>1000*9.81*K559*L559</f>
        <v>97.119</v>
      </c>
      <c r="P559">
        <f>O559/(1650*9.81*I559)</f>
        <v>4.5177320984865599E-2</v>
      </c>
      <c r="Q559" t="e">
        <f>3.97 * (SQRT(1.65)) * (SQRT(9.81)) * ((P559-M559)^(3/2)) * ((I559)^(3/2)) * J559</f>
        <v>#NUM!</v>
      </c>
      <c r="R559" t="e">
        <f>3.97 * (SQRT(1.65)) * (SQRT(9.81)) * ((P559-N559)^(3/2)) * ((I559)^(3/2)) * J559</f>
        <v>#NUM!</v>
      </c>
      <c r="S559" t="e">
        <f>Q559 * 31500000</f>
        <v>#NUM!</v>
      </c>
      <c r="T559" t="e">
        <f>R559 * 31500000</f>
        <v>#NUM!</v>
      </c>
    </row>
    <row r="560" spans="1:20" ht="17" x14ac:dyDescent="0.2">
      <c r="A560" t="s">
        <v>15</v>
      </c>
      <c r="B560" s="18" t="s">
        <v>102</v>
      </c>
      <c r="C560" s="14" t="s">
        <v>138</v>
      </c>
      <c r="D560" s="3">
        <v>133.9</v>
      </c>
      <c r="E560">
        <f>D560*31500000</f>
        <v>4217850000</v>
      </c>
      <c r="F560" s="6">
        <v>448.06826999999998</v>
      </c>
      <c r="G560">
        <f>F560*1000000</f>
        <v>448068270</v>
      </c>
      <c r="H560">
        <f>I560 * 1000</f>
        <v>133</v>
      </c>
      <c r="I560">
        <v>0.13300000000000001</v>
      </c>
      <c r="J560" s="3">
        <v>61.6</v>
      </c>
      <c r="K560" s="3">
        <v>1.17</v>
      </c>
      <c r="L560">
        <v>3.0000000000000001E-3</v>
      </c>
      <c r="M560">
        <v>4.9500000000000002E-2</v>
      </c>
      <c r="N560">
        <f>0.15 * L560^(0.25)</f>
        <v>3.5105209789810736E-2</v>
      </c>
      <c r="O560">
        <f>1000*9.81*K560*L560</f>
        <v>34.433099999999996</v>
      </c>
      <c r="P560">
        <f>O560/(1650*9.81*I560)</f>
        <v>1.5994531784005464E-2</v>
      </c>
      <c r="Q560" t="e">
        <f>3.97 * (SQRT(1.65)) * (SQRT(9.81)) * ((P560-M560)^(3/2)) * ((I560)^(3/2)) * J560</f>
        <v>#NUM!</v>
      </c>
      <c r="R560" t="e">
        <f>3.97 * (SQRT(1.65)) * (SQRT(9.81)) * ((P560-N560)^(3/2)) * ((I560)^(3/2)) * J560</f>
        <v>#NUM!</v>
      </c>
      <c r="S560" t="e">
        <f>Q560 * 31500000</f>
        <v>#NUM!</v>
      </c>
      <c r="T560" t="e">
        <f>R560 * 31500000</f>
        <v>#NUM!</v>
      </c>
    </row>
    <row r="561" spans="1:20" ht="34" x14ac:dyDescent="0.2">
      <c r="A561" t="s">
        <v>15</v>
      </c>
      <c r="B561" s="18" t="s">
        <v>233</v>
      </c>
      <c r="C561" s="13" t="s">
        <v>260</v>
      </c>
      <c r="D561" s="3">
        <v>27.608925427199999</v>
      </c>
      <c r="E561">
        <f>D561*31500000</f>
        <v>869681150.95679998</v>
      </c>
      <c r="F561" s="6">
        <v>162.91037099999997</v>
      </c>
      <c r="G561">
        <f>F561*1000000</f>
        <v>162910370.99999997</v>
      </c>
      <c r="H561">
        <f>I561 * 1000</f>
        <v>133.19999999999999</v>
      </c>
      <c r="I561">
        <v>0.13319999999999999</v>
      </c>
      <c r="J561" s="3">
        <v>15.02664</v>
      </c>
      <c r="K561" s="3">
        <v>0.91135200000000005</v>
      </c>
      <c r="L561">
        <v>1.4E-2</v>
      </c>
      <c r="M561">
        <v>4.9500000000000002E-2</v>
      </c>
      <c r="N561">
        <f>0.15 * L561^(0.25)</f>
        <v>5.1596859423755886E-2</v>
      </c>
      <c r="O561">
        <f>1000*9.81*K561*L561</f>
        <v>125.16508368000001</v>
      </c>
      <c r="P561">
        <f>O561/(1650*9.81*I561)</f>
        <v>5.8053180453180461E-2</v>
      </c>
      <c r="Q561">
        <f>3.97 * (SQRT(1.65)) * (SQRT(9.81)) * ((P561-M561)^(3/2)) * ((I561)^(3/2)) * J561</f>
        <v>9.2294676927835839E-3</v>
      </c>
      <c r="R561">
        <f>3.97 * (SQRT(1.65)) * (SQRT(9.81)) * ((P561-N561)^(3/2)) * ((I561)^(3/2)) * J561</f>
        <v>6.0528913304168028E-3</v>
      </c>
      <c r="S561">
        <f>Q561 * 31500000</f>
        <v>290728.23232268292</v>
      </c>
      <c r="T561">
        <f>R561 * 31500000</f>
        <v>190666.0769081293</v>
      </c>
    </row>
    <row r="562" spans="1:20" ht="34" x14ac:dyDescent="0.2">
      <c r="A562" t="s">
        <v>15</v>
      </c>
      <c r="B562" s="18" t="s">
        <v>456</v>
      </c>
      <c r="C562" s="13" t="s">
        <v>469</v>
      </c>
      <c r="D562" s="3">
        <v>7.673865426432001</v>
      </c>
      <c r="E562">
        <f>D562*31500000</f>
        <v>241726760.93260804</v>
      </c>
      <c r="F562" s="6">
        <v>9.634762799999999</v>
      </c>
      <c r="G562">
        <f>F562*1000000</f>
        <v>9634762.7999999989</v>
      </c>
      <c r="H562">
        <f>I562 * 1000</f>
        <v>133.68866700000001</v>
      </c>
      <c r="I562">
        <v>0.13368866700000001</v>
      </c>
      <c r="J562" s="3">
        <v>10.962639999999999</v>
      </c>
      <c r="K562" s="3">
        <v>0.53</v>
      </c>
      <c r="L562">
        <v>2.1000000000000001E-2</v>
      </c>
      <c r="M562">
        <v>4.9500000000000002E-2</v>
      </c>
      <c r="N562">
        <f>0.15 * L562^(0.25)</f>
        <v>5.71013114375898E-2</v>
      </c>
      <c r="O562">
        <f>1000*9.81*K562*L562</f>
        <v>109.18530000000001</v>
      </c>
      <c r="P562">
        <f>O562/(1650*9.81*I562)</f>
        <v>5.045644254538454E-2</v>
      </c>
      <c r="Q562">
        <f>3.97 * (SQRT(1.65)) * (SQRT(9.81)) * ((P562-M562)^(3/2)) * ((I562)^(3/2)) * J562</f>
        <v>2.5317006583334571E-4</v>
      </c>
      <c r="R562" t="e">
        <f>3.97 * (SQRT(1.65)) * (SQRT(9.81)) * ((P562-N562)^(3/2)) * ((I562)^(3/2)) * J562</f>
        <v>#NUM!</v>
      </c>
      <c r="S562">
        <f>Q562 * 31500000</f>
        <v>7974.8570737503896</v>
      </c>
      <c r="T562" t="e">
        <f>R562 * 31500000</f>
        <v>#NUM!</v>
      </c>
    </row>
    <row r="563" spans="1:20" ht="34" x14ac:dyDescent="0.2">
      <c r="A563" t="s">
        <v>15</v>
      </c>
      <c r="B563" s="18" t="s">
        <v>456</v>
      </c>
      <c r="C563" s="13" t="s">
        <v>468</v>
      </c>
      <c r="D563" s="3">
        <v>7.67</v>
      </c>
      <c r="E563">
        <f>D563*31500000</f>
        <v>241605000</v>
      </c>
      <c r="F563" s="6">
        <v>9.634762799999999</v>
      </c>
      <c r="G563">
        <f>F563*1000000</f>
        <v>9634762.7999999989</v>
      </c>
      <c r="H563">
        <f>I563 * 1000</f>
        <v>133.69</v>
      </c>
      <c r="I563">
        <v>0.13369</v>
      </c>
      <c r="J563" s="3">
        <v>10.96</v>
      </c>
      <c r="K563" s="3">
        <v>0.53</v>
      </c>
      <c r="L563">
        <v>2.1000000000000001E-2</v>
      </c>
      <c r="M563">
        <v>4.9500000000000002E-2</v>
      </c>
      <c r="N563">
        <f>0.15 * L563^(0.25)</f>
        <v>5.71013114375898E-2</v>
      </c>
      <c r="O563">
        <f>1000*9.81*K563*L563</f>
        <v>109.18530000000001</v>
      </c>
      <c r="P563">
        <f>O563/(1650*9.81*I563)</f>
        <v>5.0455939452872668E-2</v>
      </c>
      <c r="Q563">
        <f>3.97 * (SQRT(1.65)) * (SQRT(9.81)) * ((P563-M563)^(3/2)) * ((I563)^(3/2)) * J563</f>
        <v>2.5291320227361752E-4</v>
      </c>
      <c r="R563" t="e">
        <f>3.97 * (SQRT(1.65)) * (SQRT(9.81)) * ((P563-N563)^(3/2)) * ((I563)^(3/2)) * J563</f>
        <v>#NUM!</v>
      </c>
      <c r="S563">
        <f>Q563 * 31500000</f>
        <v>7966.7658716189517</v>
      </c>
      <c r="T563" t="e">
        <f>R563 * 31500000</f>
        <v>#NUM!</v>
      </c>
    </row>
    <row r="564" spans="1:20" ht="17" x14ac:dyDescent="0.2">
      <c r="A564" t="s">
        <v>15</v>
      </c>
      <c r="B564" s="18" t="s">
        <v>267</v>
      </c>
      <c r="C564" s="13" t="s">
        <v>281</v>
      </c>
      <c r="D564" s="3">
        <v>15.3</v>
      </c>
      <c r="E564">
        <f>D564*31500000</f>
        <v>481950000</v>
      </c>
      <c r="F564" s="6">
        <v>55.425785999999995</v>
      </c>
      <c r="G564">
        <f>F564*1000000</f>
        <v>55425785.999999993</v>
      </c>
      <c r="H564">
        <f>I564 * 1000</f>
        <v>135</v>
      </c>
      <c r="I564">
        <v>0.13500000000000001</v>
      </c>
      <c r="J564" s="3">
        <v>15.9</v>
      </c>
      <c r="K564" s="3">
        <v>0.8</v>
      </c>
      <c r="L564">
        <v>1.9E-2</v>
      </c>
      <c r="M564">
        <v>4.9500000000000002E-2</v>
      </c>
      <c r="N564">
        <f>0.15 * L564^(0.25)</f>
        <v>5.5690313064484562E-2</v>
      </c>
      <c r="O564">
        <f>1000*9.81*K564*L564</f>
        <v>149.11199999999999</v>
      </c>
      <c r="P564">
        <f>O564/(1650*9.81*I564)</f>
        <v>6.823793490460156E-2</v>
      </c>
      <c r="Q564">
        <f>3.97 * (SQRT(1.65)) * (SQRT(9.81)) * ((P564-M564)^(3/2)) * ((I564)^(3/2)) * J564</f>
        <v>3.231077302097872E-2</v>
      </c>
      <c r="R564">
        <f>3.97 * (SQRT(1.65)) * (SQRT(9.81)) * ((P564-N564)^(3/2)) * ((I564)^(3/2)) * J564</f>
        <v>1.7705446844688125E-2</v>
      </c>
      <c r="S564">
        <f>Q564 * 31500000</f>
        <v>1017789.3501608297</v>
      </c>
      <c r="T564">
        <f>R564 * 31500000</f>
        <v>557721.57560767594</v>
      </c>
    </row>
    <row r="565" spans="1:20" ht="17" x14ac:dyDescent="0.2">
      <c r="A565" t="s">
        <v>15</v>
      </c>
      <c r="B565" s="18" t="s">
        <v>267</v>
      </c>
      <c r="C565" s="13" t="s">
        <v>295</v>
      </c>
      <c r="D565" s="3">
        <v>59.7</v>
      </c>
      <c r="E565">
        <f>D565*31500000</f>
        <v>1880550000</v>
      </c>
      <c r="F565" s="6">
        <v>224.03413499999999</v>
      </c>
      <c r="G565">
        <f>F565*1000000</f>
        <v>224034135</v>
      </c>
      <c r="H565">
        <f>I565 * 1000</f>
        <v>137</v>
      </c>
      <c r="I565">
        <v>0.13700000000000001</v>
      </c>
      <c r="J565" s="3">
        <v>23.8</v>
      </c>
      <c r="K565" s="3">
        <v>1.3</v>
      </c>
      <c r="L565">
        <v>1.24E-2</v>
      </c>
      <c r="M565">
        <v>4.9500000000000002E-2</v>
      </c>
      <c r="N565">
        <f>0.15 * L565^(0.25)</f>
        <v>5.0054909482222722E-2</v>
      </c>
      <c r="O565">
        <f>1000*9.81*K565*L565</f>
        <v>158.13720000000001</v>
      </c>
      <c r="P565">
        <f>O565/(1650*9.81*I565)</f>
        <v>7.1311656713116567E-2</v>
      </c>
      <c r="Q565">
        <f>3.97 * (SQRT(1.65)) * (SQRT(9.81)) * ((P565-M565)^(3/2)) * ((I565)^(3/2)) * J565</f>
        <v>6.2095162952843688E-2</v>
      </c>
      <c r="R565">
        <f>3.97 * (SQRT(1.65)) * (SQRT(9.81)) * ((P565-N565)^(3/2)) * ((I565)^(3/2)) * J565</f>
        <v>5.9740658140820475E-2</v>
      </c>
      <c r="S565">
        <f>Q565 * 31500000</f>
        <v>1955997.6330145763</v>
      </c>
      <c r="T565">
        <f>R565 * 31500000</f>
        <v>1881830.7314358449</v>
      </c>
    </row>
    <row r="566" spans="1:20" ht="17" x14ac:dyDescent="0.2">
      <c r="A566" t="s">
        <v>15</v>
      </c>
      <c r="B566" s="18" t="s">
        <v>233</v>
      </c>
      <c r="C566" s="13" t="s">
        <v>252</v>
      </c>
      <c r="D566" s="3">
        <v>31.006947018240002</v>
      </c>
      <c r="E566">
        <f>D566*31500000</f>
        <v>976718831.07456005</v>
      </c>
      <c r="F566" s="6">
        <v>375.54854999999998</v>
      </c>
      <c r="G566">
        <f>F566*1000000</f>
        <v>375548550</v>
      </c>
      <c r="H566">
        <f>I566 * 1000</f>
        <v>139.6</v>
      </c>
      <c r="I566">
        <v>0.1396</v>
      </c>
      <c r="J566" s="3">
        <v>23.073360000000001</v>
      </c>
      <c r="K566" s="3">
        <v>0.734568</v>
      </c>
      <c r="L566">
        <v>1.2999999999999999E-2</v>
      </c>
      <c r="M566">
        <v>4.9500000000000002E-2</v>
      </c>
      <c r="N566">
        <f>0.15 * L566^(0.25)</f>
        <v>5.0649725630777707E-2</v>
      </c>
      <c r="O566">
        <f>1000*9.81*K566*L566</f>
        <v>93.679457039999988</v>
      </c>
      <c r="P566">
        <f>O566/(1650*9.81*I566)</f>
        <v>4.1457775462359979E-2</v>
      </c>
      <c r="Q566" t="e">
        <f>3.97 * (SQRT(1.65)) * (SQRT(9.81)) * ((P566-M566)^(3/2)) * ((I566)^(3/2)) * J566</f>
        <v>#NUM!</v>
      </c>
      <c r="R566" t="e">
        <f>3.97 * (SQRT(1.65)) * (SQRT(9.81)) * ((P566-N566)^(3/2)) * ((I566)^(3/2)) * J566</f>
        <v>#NUM!</v>
      </c>
      <c r="S566" t="e">
        <f>Q566 * 31500000</f>
        <v>#NUM!</v>
      </c>
      <c r="T566" t="e">
        <f>R566 * 31500000</f>
        <v>#NUM!</v>
      </c>
    </row>
    <row r="567" spans="1:20" ht="17" x14ac:dyDescent="0.2">
      <c r="A567" t="s">
        <v>15</v>
      </c>
      <c r="B567" s="18" t="s">
        <v>370</v>
      </c>
      <c r="C567" s="13" t="s">
        <v>371</v>
      </c>
      <c r="D567" s="3">
        <v>16.835000000000001</v>
      </c>
      <c r="E567">
        <f>D567*31500000</f>
        <v>530302500</v>
      </c>
      <c r="F567" s="5">
        <v>43.770830999999994</v>
      </c>
      <c r="G567">
        <f>F567*1000000</f>
        <v>43770830.999999993</v>
      </c>
      <c r="H567">
        <f>I567 * 1000</f>
        <v>141</v>
      </c>
      <c r="I567">
        <v>0.14099999999999999</v>
      </c>
      <c r="J567" s="3">
        <v>11</v>
      </c>
      <c r="K567" s="3">
        <v>1.1200000000000001</v>
      </c>
      <c r="L567">
        <v>2.1999999999999999E-2</v>
      </c>
      <c r="M567">
        <v>4.9500000000000002E-2</v>
      </c>
      <c r="N567">
        <f>0.15 * L567^(0.25)</f>
        <v>5.7769276602646219E-2</v>
      </c>
      <c r="O567">
        <f>1000*9.81*K567*L567</f>
        <v>241.7184</v>
      </c>
      <c r="P567">
        <f>O567/(1650*9.81*I567)</f>
        <v>0.10591016548463357</v>
      </c>
      <c r="Q567">
        <f>3.97 * (SQRT(1.65)) * (SQRT(9.81)) * ((P567-M567)^(3/2)) * ((I567)^(3/2)) * J567</f>
        <v>0.12463051721996823</v>
      </c>
      <c r="R567">
        <f>3.97 * (SQRT(1.65)) * (SQRT(9.81)) * ((P567-N567)^(3/2)) * ((I567)^(3/2)) * J567</f>
        <v>9.8256093668943945E-2</v>
      </c>
      <c r="S567">
        <f>Q567 * 31500000</f>
        <v>3925861.2924289992</v>
      </c>
      <c r="T567">
        <f>R567 * 31500000</f>
        <v>3095066.9505717345</v>
      </c>
    </row>
    <row r="568" spans="1:20" ht="17" x14ac:dyDescent="0.2">
      <c r="A568" t="s">
        <v>15</v>
      </c>
      <c r="B568" s="18" t="s">
        <v>16</v>
      </c>
      <c r="C568" s="13" t="s">
        <v>29</v>
      </c>
      <c r="D568" s="3">
        <v>12.9</v>
      </c>
      <c r="E568">
        <f>D568*31500000</f>
        <v>406350000</v>
      </c>
      <c r="F568" s="2">
        <v>53.09</v>
      </c>
      <c r="G568">
        <f>F568*1000000</f>
        <v>53090000</v>
      </c>
      <c r="H568">
        <f>I568 * 1000</f>
        <v>144.30000000000001</v>
      </c>
      <c r="I568">
        <v>0.14430000000000001</v>
      </c>
      <c r="J568" s="3">
        <v>17.8</v>
      </c>
      <c r="K568" s="3">
        <v>0.8</v>
      </c>
      <c r="L568">
        <v>3.3999999999999998E-3</v>
      </c>
      <c r="M568">
        <v>4.9500000000000002E-2</v>
      </c>
      <c r="N568">
        <f>0.15 * L568^(0.25)</f>
        <v>3.6221046041496271E-2</v>
      </c>
      <c r="O568">
        <f>1000*9.81*K568*L568</f>
        <v>26.683199999999999</v>
      </c>
      <c r="P568">
        <f>O568/(1650*9.81*I568)</f>
        <v>1.1424011424011423E-2</v>
      </c>
      <c r="Q568" t="e">
        <f>3.97 * (SQRT(1.65)) * (SQRT(9.81)) * ((P568-M568)^(3/2)) * ((I568)^(3/2)) * J568</f>
        <v>#NUM!</v>
      </c>
      <c r="R568" t="e">
        <f>3.97 * (SQRT(1.65)) * (SQRT(9.81)) * ((P568-N568)^(3/2)) * ((I568)^(3/2)) * J568</f>
        <v>#NUM!</v>
      </c>
      <c r="S568" t="e">
        <f>Q568 * 31500000</f>
        <v>#NUM!</v>
      </c>
      <c r="T568" t="e">
        <f>R568 * 31500000</f>
        <v>#NUM!</v>
      </c>
    </row>
    <row r="569" spans="1:20" ht="34" x14ac:dyDescent="0.2">
      <c r="A569" t="s">
        <v>15</v>
      </c>
      <c r="B569" s="18" t="s">
        <v>308</v>
      </c>
      <c r="C569" s="13" t="s">
        <v>317</v>
      </c>
      <c r="D569" s="3">
        <v>214</v>
      </c>
      <c r="E569">
        <f>D569*31500000</f>
        <v>6741000000</v>
      </c>
      <c r="F569" s="6">
        <v>2698.7695799999997</v>
      </c>
      <c r="G569">
        <f>F569*1000000</f>
        <v>2698769579.9999995</v>
      </c>
      <c r="H569">
        <f>I569 * 1000</f>
        <v>146</v>
      </c>
      <c r="I569">
        <v>0.14599999999999999</v>
      </c>
      <c r="J569" s="3">
        <v>61.6</v>
      </c>
      <c r="K569" s="3">
        <v>1.43</v>
      </c>
      <c r="L569">
        <v>4.1000000000000003E-3</v>
      </c>
      <c r="M569">
        <v>4.9500000000000002E-2</v>
      </c>
      <c r="N569">
        <f>0.15 * L569^(0.25)</f>
        <v>3.7956593016528643E-2</v>
      </c>
      <c r="O569">
        <f>1000*9.81*K569*L569</f>
        <v>57.516030000000001</v>
      </c>
      <c r="P569">
        <f>O569/(1650*9.81*I569)</f>
        <v>2.4337899543378998E-2</v>
      </c>
      <c r="Q569" t="e">
        <f>3.97 * (SQRT(1.65)) * (SQRT(9.81)) * ((P569-M569)^(3/2)) * ((I569)^(3/2)) * J569</f>
        <v>#NUM!</v>
      </c>
      <c r="R569" t="e">
        <f>3.97 * (SQRT(1.65)) * (SQRT(9.81)) * ((P569-N569)^(3/2)) * ((I569)^(3/2)) * J569</f>
        <v>#NUM!</v>
      </c>
      <c r="S569" t="e">
        <f>Q569 * 31500000</f>
        <v>#NUM!</v>
      </c>
      <c r="T569" t="e">
        <f>R569 * 31500000</f>
        <v>#NUM!</v>
      </c>
    </row>
    <row r="570" spans="1:20" ht="17" x14ac:dyDescent="0.2">
      <c r="A570" t="s">
        <v>15</v>
      </c>
      <c r="B570" s="18" t="s">
        <v>456</v>
      </c>
      <c r="C570" s="13" t="s">
        <v>463</v>
      </c>
      <c r="D570" s="3">
        <v>3.7661405967360007</v>
      </c>
      <c r="E570">
        <f>D570*31500000</f>
        <v>118633428.79718402</v>
      </c>
      <c r="F570" s="6">
        <v>8.4951671999999991</v>
      </c>
      <c r="G570">
        <f>F570*1000000</f>
        <v>8495167.1999999993</v>
      </c>
      <c r="H570">
        <f>I570 * 1000</f>
        <v>147.066</v>
      </c>
      <c r="I570">
        <v>0.147066</v>
      </c>
      <c r="J570" s="3">
        <v>10.706100000000001</v>
      </c>
      <c r="K570" s="3">
        <v>0.45</v>
      </c>
      <c r="L570">
        <v>2.5000000000000001E-2</v>
      </c>
      <c r="M570">
        <v>4.9500000000000002E-2</v>
      </c>
      <c r="N570">
        <f>0.15 * L570^(0.25)</f>
        <v>5.9645304657528792E-2</v>
      </c>
      <c r="O570">
        <f>1000*9.81*K570*L570</f>
        <v>110.36250000000001</v>
      </c>
      <c r="P570">
        <f>O570/(1650*9.81*I570)</f>
        <v>4.6361373928588655E-2</v>
      </c>
      <c r="Q570" t="e">
        <f>3.97 * (SQRT(1.65)) * (SQRT(9.81)) * ((P570-M570)^(3/2)) * ((I570)^(3/2)) * J570</f>
        <v>#NUM!</v>
      </c>
      <c r="R570" t="e">
        <f>3.97 * (SQRT(1.65)) * (SQRT(9.81)) * ((P570-N570)^(3/2)) * ((I570)^(3/2)) * J570</f>
        <v>#NUM!</v>
      </c>
      <c r="S570" t="e">
        <f>Q570 * 31500000</f>
        <v>#NUM!</v>
      </c>
      <c r="T570" t="e">
        <f>R570 * 31500000</f>
        <v>#NUM!</v>
      </c>
    </row>
    <row r="571" spans="1:20" ht="17" x14ac:dyDescent="0.2">
      <c r="A571" t="s">
        <v>15</v>
      </c>
      <c r="B571" s="18" t="s">
        <v>456</v>
      </c>
      <c r="C571" s="13" t="s">
        <v>480</v>
      </c>
      <c r="D571" s="3">
        <v>56.06735625216001</v>
      </c>
      <c r="E571">
        <f>D571*31500000</f>
        <v>1766121721.9430404</v>
      </c>
      <c r="F571" s="6">
        <v>23.128610699999996</v>
      </c>
      <c r="G571">
        <f>F571*1000000</f>
        <v>23128610.699999996</v>
      </c>
      <c r="H571">
        <f>I571 * 1000</f>
        <v>147.066</v>
      </c>
      <c r="I571">
        <v>0.147066</v>
      </c>
      <c r="J571" s="3">
        <v>21.701760000000004</v>
      </c>
      <c r="K571" s="3">
        <v>0.73</v>
      </c>
      <c r="L571">
        <v>0.01</v>
      </c>
      <c r="M571">
        <v>4.9500000000000002E-2</v>
      </c>
      <c r="N571">
        <f>0.15 * L571^(0.25)</f>
        <v>4.7434164902525701E-2</v>
      </c>
      <c r="O571">
        <f>1000*9.81*K571*L571</f>
        <v>71.613</v>
      </c>
      <c r="P571">
        <f>O571/(1650*9.81*I571)</f>
        <v>3.0083380415884192E-2</v>
      </c>
      <c r="Q571" t="e">
        <f>3.97 * (SQRT(1.65)) * (SQRT(9.81)) * ((P571-M571)^(3/2)) * ((I571)^(3/2)) * J571</f>
        <v>#NUM!</v>
      </c>
      <c r="R571" t="e">
        <f>3.97 * (SQRT(1.65)) * (SQRT(9.81)) * ((P571-N571)^(3/2)) * ((I571)^(3/2)) * J571</f>
        <v>#NUM!</v>
      </c>
      <c r="S571" t="e">
        <f>Q571 * 31500000</f>
        <v>#NUM!</v>
      </c>
      <c r="T571" t="e">
        <f>R571 * 31500000</f>
        <v>#NUM!</v>
      </c>
    </row>
    <row r="572" spans="1:20" ht="17" x14ac:dyDescent="0.2">
      <c r="A572" t="s">
        <v>15</v>
      </c>
      <c r="B572" s="18" t="s">
        <v>308</v>
      </c>
      <c r="C572" s="13" t="s">
        <v>322</v>
      </c>
      <c r="D572" s="3">
        <v>446</v>
      </c>
      <c r="E572">
        <f>D572*31500000</f>
        <v>14049000000</v>
      </c>
      <c r="F572" s="6">
        <v>3051.0082199999997</v>
      </c>
      <c r="G572">
        <f>F572*1000000</f>
        <v>3051008219.9999995</v>
      </c>
      <c r="H572">
        <f>I572 * 1000</f>
        <v>148</v>
      </c>
      <c r="I572">
        <v>0.14799999999999999</v>
      </c>
      <c r="J572" s="3">
        <v>77.3</v>
      </c>
      <c r="K572" s="3">
        <v>2.7</v>
      </c>
      <c r="L572">
        <v>2.3E-3</v>
      </c>
      <c r="M572">
        <v>4.9500000000000002E-2</v>
      </c>
      <c r="N572">
        <f>0.15 * L572^(0.25)</f>
        <v>3.2849080546422632E-2</v>
      </c>
      <c r="O572">
        <f>1000*9.81*K572*L572</f>
        <v>60.920099999999998</v>
      </c>
      <c r="P572">
        <f>O572/(1650*9.81*I572)</f>
        <v>2.5429975429975431E-2</v>
      </c>
      <c r="Q572" t="e">
        <f>3.97 * (SQRT(1.65)) * (SQRT(9.81)) * ((P572-M572)^(3/2)) * ((I572)^(3/2)) * J572</f>
        <v>#NUM!</v>
      </c>
      <c r="R572" t="e">
        <f>3.97 * (SQRT(1.65)) * (SQRT(9.81)) * ((P572-N572)^(3/2)) * ((I572)^(3/2)) * J572</f>
        <v>#NUM!</v>
      </c>
      <c r="S572" t="e">
        <f>Q572 * 31500000</f>
        <v>#NUM!</v>
      </c>
      <c r="T572" t="e">
        <f>R572 * 31500000</f>
        <v>#NUM!</v>
      </c>
    </row>
    <row r="573" spans="1:20" ht="17" x14ac:dyDescent="0.2">
      <c r="A573" t="s">
        <v>15</v>
      </c>
      <c r="B573" s="18" t="s">
        <v>267</v>
      </c>
      <c r="C573" s="13" t="s">
        <v>302</v>
      </c>
      <c r="D573" s="3">
        <v>62</v>
      </c>
      <c r="E573">
        <f>D573*31500000</f>
        <v>1953000000</v>
      </c>
      <c r="F573" s="6">
        <v>406.62842999999998</v>
      </c>
      <c r="G573">
        <f>F573*1000000</f>
        <v>406628430</v>
      </c>
      <c r="H573">
        <f>I573 * 1000</f>
        <v>149</v>
      </c>
      <c r="I573">
        <v>0.14899999999999999</v>
      </c>
      <c r="J573" s="3">
        <v>32.6</v>
      </c>
      <c r="K573" s="3">
        <v>1.5</v>
      </c>
      <c r="L573">
        <v>3.8E-3</v>
      </c>
      <c r="M573">
        <v>4.9500000000000002E-2</v>
      </c>
      <c r="N573">
        <f>0.15 * L573^(0.25)</f>
        <v>3.7242356942975827E-2</v>
      </c>
      <c r="O573">
        <f>1000*9.81*K573*L573</f>
        <v>55.917000000000002</v>
      </c>
      <c r="P573">
        <f>O573/(1650*9.81*I573)</f>
        <v>2.3184868822452714E-2</v>
      </c>
      <c r="Q573" t="e">
        <f>3.97 * (SQRT(1.65)) * (SQRT(9.81)) * ((P573-M573)^(3/2)) * ((I573)^(3/2)) * J573</f>
        <v>#NUM!</v>
      </c>
      <c r="R573" t="e">
        <f>3.97 * (SQRT(1.65)) * (SQRT(9.81)) * ((P573-N573)^(3/2)) * ((I573)^(3/2)) * J573</f>
        <v>#NUM!</v>
      </c>
      <c r="S573" t="e">
        <f>Q573 * 31500000</f>
        <v>#NUM!</v>
      </c>
      <c r="T573" t="e">
        <f>R573 * 31500000</f>
        <v>#NUM!</v>
      </c>
    </row>
    <row r="574" spans="1:20" ht="17" x14ac:dyDescent="0.2">
      <c r="A574" t="s">
        <v>15</v>
      </c>
      <c r="B574" s="18" t="s">
        <v>233</v>
      </c>
      <c r="C574" s="13" t="s">
        <v>251</v>
      </c>
      <c r="D574" s="3">
        <v>24.805557614592001</v>
      </c>
      <c r="E574">
        <f>D574*31500000</f>
        <v>781375064.85964799</v>
      </c>
      <c r="F574" s="6">
        <v>271.94894999999997</v>
      </c>
      <c r="G574">
        <f>F574*1000000</f>
        <v>271948949.99999994</v>
      </c>
      <c r="H574">
        <f>I574 * 1000</f>
        <v>150</v>
      </c>
      <c r="I574">
        <v>0.15</v>
      </c>
      <c r="J574" s="3">
        <v>20.025360000000003</v>
      </c>
      <c r="K574" s="3">
        <v>0.69189599999999996</v>
      </c>
      <c r="L574">
        <v>1.4E-2</v>
      </c>
      <c r="M574">
        <v>4.9500000000000002E-2</v>
      </c>
      <c r="N574">
        <f>0.15 * L574^(0.25)</f>
        <v>5.1596859423755886E-2</v>
      </c>
      <c r="O574">
        <f>1000*9.81*K574*L574</f>
        <v>95.024996639999998</v>
      </c>
      <c r="P574">
        <f>O574/(1650*9.81*I574)</f>
        <v>3.9137551515151518E-2</v>
      </c>
      <c r="Q574" t="e">
        <f>3.97 * (SQRT(1.65)) * (SQRT(9.81)) * ((P574-M574)^(3/2)) * ((I574)^(3/2)) * J574</f>
        <v>#NUM!</v>
      </c>
      <c r="R574" t="e">
        <f>3.97 * (SQRT(1.65)) * (SQRT(9.81)) * ((P574-N574)^(3/2)) * ((I574)^(3/2)) * J574</f>
        <v>#NUM!</v>
      </c>
      <c r="S574" t="e">
        <f>Q574 * 31500000</f>
        <v>#NUM!</v>
      </c>
      <c r="T574" t="e">
        <f>R574 * 31500000</f>
        <v>#NUM!</v>
      </c>
    </row>
    <row r="575" spans="1:20" ht="17" x14ac:dyDescent="0.2">
      <c r="A575" t="s">
        <v>15</v>
      </c>
      <c r="B575" s="18" t="s">
        <v>643</v>
      </c>
      <c r="C575" s="13" t="s">
        <v>652</v>
      </c>
      <c r="D575" s="3">
        <v>17.600000000000001</v>
      </c>
      <c r="E575">
        <f>D575*31500000</f>
        <v>554400000</v>
      </c>
      <c r="F575" s="6">
        <v>233</v>
      </c>
      <c r="G575">
        <f>F575*1000000</f>
        <v>233000000</v>
      </c>
      <c r="H575">
        <f>I575 * 1000</f>
        <v>150</v>
      </c>
      <c r="I575">
        <v>0.15</v>
      </c>
      <c r="J575" s="3">
        <v>13</v>
      </c>
      <c r="K575" s="3">
        <v>0.65</v>
      </c>
      <c r="L575">
        <v>4.7999999999999996E-3</v>
      </c>
      <c r="M575">
        <v>4.9500000000000002E-2</v>
      </c>
      <c r="N575">
        <f>0.15 * L575^(0.25)</f>
        <v>3.9482220388574768E-2</v>
      </c>
      <c r="O575">
        <f>1000*9.81*K575*L575</f>
        <v>30.607199999999999</v>
      </c>
      <c r="P575">
        <f>O575/(1650*9.81*I575)</f>
        <v>1.2606060606060607E-2</v>
      </c>
      <c r="Q575" t="e">
        <f>3.97 * (SQRT(1.65)) * (SQRT(9.81)) * ((P575-M575)^(3/2)) * ((I575)^(3/2)) * J575</f>
        <v>#NUM!</v>
      </c>
      <c r="R575" t="e">
        <f>3.97 * (SQRT(1.65)) * (SQRT(9.81)) * ((P575-N575)^(3/2)) * ((I575)^(3/2)) * J575</f>
        <v>#NUM!</v>
      </c>
      <c r="S575" t="e">
        <f>Q575 * 31500000</f>
        <v>#NUM!</v>
      </c>
      <c r="T575" t="e">
        <f>R575 * 31500000</f>
        <v>#NUM!</v>
      </c>
    </row>
    <row r="576" spans="1:20" ht="17" x14ac:dyDescent="0.2">
      <c r="A576" t="s">
        <v>15</v>
      </c>
      <c r="B576" s="18" t="s">
        <v>404</v>
      </c>
      <c r="C576" s="13" t="s">
        <v>413</v>
      </c>
      <c r="D576" s="3">
        <v>32.1</v>
      </c>
      <c r="E576">
        <f>D576*31500000</f>
        <v>1011150000</v>
      </c>
      <c r="F576" s="6">
        <v>126.65051099999998</v>
      </c>
      <c r="G576">
        <f>F576*1000000</f>
        <v>126650510.99999999</v>
      </c>
      <c r="H576">
        <f>I576 * 1000</f>
        <v>152</v>
      </c>
      <c r="I576">
        <v>0.152</v>
      </c>
      <c r="J576" s="3">
        <v>14.2</v>
      </c>
      <c r="K576" s="3">
        <v>0.9</v>
      </c>
      <c r="L576">
        <v>2.1000000000000001E-2</v>
      </c>
      <c r="M576">
        <v>4.9500000000000002E-2</v>
      </c>
      <c r="N576">
        <f>0.15 * L576^(0.25)</f>
        <v>5.71013114375898E-2</v>
      </c>
      <c r="O576">
        <f>1000*9.81*K576*L576</f>
        <v>185.40900000000002</v>
      </c>
      <c r="P576">
        <f>O576/(1650*9.81*I576)</f>
        <v>7.5358851674641153E-2</v>
      </c>
      <c r="Q576">
        <f>3.97 * (SQRT(1.65)) * (SQRT(9.81)) * ((P576-M576)^(3/2)) * ((I576)^(3/2)) * J576</f>
        <v>5.5890058148651237E-2</v>
      </c>
      <c r="R576">
        <f>3.97 * (SQRT(1.65)) * (SQRT(9.81)) * ((P576-N576)^(3/2)) * ((I576)^(3/2)) * J576</f>
        <v>3.3157677908067201E-2</v>
      </c>
      <c r="S576">
        <f>Q576 * 31500000</f>
        <v>1760536.8316825139</v>
      </c>
      <c r="T576">
        <f>R576 * 31500000</f>
        <v>1044466.8541041168</v>
      </c>
    </row>
    <row r="577" spans="1:20" ht="17" x14ac:dyDescent="0.2">
      <c r="A577" t="s">
        <v>15</v>
      </c>
      <c r="B577" s="18" t="s">
        <v>526</v>
      </c>
      <c r="C577" s="13" t="s">
        <v>527</v>
      </c>
      <c r="D577" s="3">
        <v>34</v>
      </c>
      <c r="E577">
        <f>D577*31500000</f>
        <v>1071000000</v>
      </c>
      <c r="F577" s="6">
        <v>17.819131199999998</v>
      </c>
      <c r="G577">
        <f>F577*1000000</f>
        <v>17819131.199999999</v>
      </c>
      <c r="H577">
        <f>I577 * 1000</f>
        <v>152</v>
      </c>
      <c r="I577">
        <v>0.152</v>
      </c>
      <c r="J577" s="3">
        <v>22</v>
      </c>
      <c r="K577" s="3">
        <v>1.27</v>
      </c>
      <c r="L577">
        <v>1.2999999999999999E-2</v>
      </c>
      <c r="M577">
        <v>4.9500000000000002E-2</v>
      </c>
      <c r="N577">
        <f>0.15 * L577^(0.25)</f>
        <v>5.0649725630777707E-2</v>
      </c>
      <c r="O577">
        <f>1000*9.81*K577*L577</f>
        <v>161.9631</v>
      </c>
      <c r="P577">
        <f>O577/(1650*9.81*I577)</f>
        <v>6.5829346092503987E-2</v>
      </c>
      <c r="Q577">
        <f>3.97 * (SQRT(1.65)) * (SQRT(9.81)) * ((P577-M577)^(3/2)) * ((I577)^(3/2)) * J577</f>
        <v>4.3451846433059112E-2</v>
      </c>
      <c r="R577">
        <f>3.97 * (SQRT(1.65)) * (SQRT(9.81)) * ((P577-N577)^(3/2)) * ((I577)^(3/2)) * J577</f>
        <v>3.8944525319264359E-2</v>
      </c>
      <c r="S577">
        <f>Q577 * 31500000</f>
        <v>1368733.1626413621</v>
      </c>
      <c r="T577">
        <f>R577 * 31500000</f>
        <v>1226752.5475568273</v>
      </c>
    </row>
    <row r="578" spans="1:20" ht="17" x14ac:dyDescent="0.2">
      <c r="A578" t="s">
        <v>15</v>
      </c>
      <c r="B578" s="18" t="s">
        <v>456</v>
      </c>
      <c r="C578" s="13" t="s">
        <v>517</v>
      </c>
      <c r="D578" s="3">
        <v>200.20010540544001</v>
      </c>
      <c r="E578">
        <f>D578*31500000</f>
        <v>6306303320.2713604</v>
      </c>
      <c r="F578" s="6">
        <v>497.27807999999993</v>
      </c>
      <c r="G578">
        <f>F578*1000000</f>
        <v>497278079.99999994</v>
      </c>
      <c r="H578">
        <f>I578 * 1000</f>
        <v>157.47999999999999</v>
      </c>
      <c r="I578">
        <v>0.15747999999999998</v>
      </c>
      <c r="J578" s="3">
        <v>59.344560000000001</v>
      </c>
      <c r="K578" s="3">
        <v>1.87452</v>
      </c>
      <c r="L578">
        <v>5.0000000000000001E-3</v>
      </c>
      <c r="M578">
        <v>4.9500000000000002E-2</v>
      </c>
      <c r="N578">
        <f>0.15 * L578^(0.25)</f>
        <v>3.9887219227087413E-2</v>
      </c>
      <c r="O578">
        <f>1000*9.81*K578*L578</f>
        <v>91.945205999999999</v>
      </c>
      <c r="P578">
        <f>O578/(1650*9.81*I578)</f>
        <v>3.6070381231671556E-2</v>
      </c>
      <c r="Q578" t="e">
        <f>3.97 * (SQRT(1.65)) * (SQRT(9.81)) * ((P578-M578)^(3/2)) * ((I578)^(3/2)) * J578</f>
        <v>#NUM!</v>
      </c>
      <c r="R578" t="e">
        <f>3.97 * (SQRT(1.65)) * (SQRT(9.81)) * ((P578-N578)^(3/2)) * ((I578)^(3/2)) * J578</f>
        <v>#NUM!</v>
      </c>
      <c r="S578" t="e">
        <f>Q578 * 31500000</f>
        <v>#NUM!</v>
      </c>
      <c r="T578" t="e">
        <f>R578 * 31500000</f>
        <v>#NUM!</v>
      </c>
    </row>
    <row r="579" spans="1:20" ht="17" x14ac:dyDescent="0.2">
      <c r="A579" t="s">
        <v>15</v>
      </c>
      <c r="B579" s="18" t="s">
        <v>233</v>
      </c>
      <c r="C579" s="13" t="s">
        <v>259</v>
      </c>
      <c r="D579" s="3">
        <v>37.774673353728005</v>
      </c>
      <c r="E579">
        <f>D579*31500000</f>
        <v>1189902210.6424322</v>
      </c>
      <c r="F579" s="6">
        <v>533.53793999999994</v>
      </c>
      <c r="G579">
        <f>F579*1000000</f>
        <v>533537939.99999994</v>
      </c>
      <c r="H579">
        <f>I579 * 1000</f>
        <v>158.1</v>
      </c>
      <c r="I579">
        <v>0.15809999999999999</v>
      </c>
      <c r="J579" s="3">
        <v>29.4132</v>
      </c>
      <c r="K579" s="3">
        <v>0.87</v>
      </c>
      <c r="L579">
        <v>6.0000000000000001E-3</v>
      </c>
      <c r="M579">
        <v>4.9500000000000002E-2</v>
      </c>
      <c r="N579">
        <f>0.15 * L579^(0.25)</f>
        <v>4.1747365255706111E-2</v>
      </c>
      <c r="O579">
        <f>1000*9.81*K579*L579</f>
        <v>51.208200000000005</v>
      </c>
      <c r="P579">
        <f>O579/(1650*9.81*I579)</f>
        <v>2.0010350181128171E-2</v>
      </c>
      <c r="Q579" t="e">
        <f>3.97 * (SQRT(1.65)) * (SQRT(9.81)) * ((P579-M579)^(3/2)) * ((I579)^(3/2)) * J579</f>
        <v>#NUM!</v>
      </c>
      <c r="R579" t="e">
        <f>3.97 * (SQRT(1.65)) * (SQRT(9.81)) * ((P579-N579)^(3/2)) * ((I579)^(3/2)) * J579</f>
        <v>#NUM!</v>
      </c>
      <c r="S579" t="e">
        <f>Q579 * 31500000</f>
        <v>#NUM!</v>
      </c>
      <c r="T579" t="e">
        <f>R579 * 31500000</f>
        <v>#NUM!</v>
      </c>
    </row>
    <row r="580" spans="1:20" ht="17" x14ac:dyDescent="0.2">
      <c r="A580" t="s">
        <v>15</v>
      </c>
      <c r="B580" s="18" t="s">
        <v>233</v>
      </c>
      <c r="C580" s="13" t="s">
        <v>266</v>
      </c>
      <c r="D580" s="3">
        <v>149.71116793190399</v>
      </c>
      <c r="E580">
        <f>D580*31500000</f>
        <v>4715901789.8549757</v>
      </c>
      <c r="F580" s="6">
        <v>1810.4030099999998</v>
      </c>
      <c r="G580">
        <f>F580*1000000</f>
        <v>1810403009.9999998</v>
      </c>
      <c r="H580">
        <f>I580 * 1000</f>
        <v>158.6</v>
      </c>
      <c r="I580">
        <v>0.15859999999999999</v>
      </c>
      <c r="J580" s="3">
        <v>49.133760000000002</v>
      </c>
      <c r="K580" s="3">
        <v>1.2374879999999999</v>
      </c>
      <c r="L580">
        <v>1.2E-2</v>
      </c>
      <c r="M580">
        <v>4.9500000000000002E-2</v>
      </c>
      <c r="N580">
        <f>0.15 * L580^(0.25)</f>
        <v>4.9646263794703091E-2</v>
      </c>
      <c r="O580">
        <f>1000*9.81*K580*L580</f>
        <v>145.67708736</v>
      </c>
      <c r="P580">
        <f>O580/(1650*9.81*I580)</f>
        <v>5.6745981886965495E-2</v>
      </c>
      <c r="Q580">
        <f>3.97 * (SQRT(1.65)) * (SQRT(9.81)) * ((P580-M580)^(3/2)) * ((I580)^(3/2)) * J580</f>
        <v>3.0573673493326237E-2</v>
      </c>
      <c r="R580">
        <f>3.97 * (SQRT(1.65)) * (SQRT(9.81)) * ((P580-N580)^(3/2)) * ((I580)^(3/2)) * J580</f>
        <v>2.9652643345814779E-2</v>
      </c>
      <c r="S580">
        <f>Q580 * 31500000</f>
        <v>963070.71503977641</v>
      </c>
      <c r="T580">
        <f>R580 * 31500000</f>
        <v>934058.26539316552</v>
      </c>
    </row>
    <row r="581" spans="1:20" ht="17" x14ac:dyDescent="0.2">
      <c r="A581" t="s">
        <v>15</v>
      </c>
      <c r="B581" s="18" t="s">
        <v>328</v>
      </c>
      <c r="C581" s="13" t="s">
        <v>353</v>
      </c>
      <c r="D581" s="3">
        <v>10.6</v>
      </c>
      <c r="E581">
        <f>D581*31500000</f>
        <v>333900000</v>
      </c>
      <c r="F581" s="6">
        <v>227.40112199999999</v>
      </c>
      <c r="G581">
        <f>F581*1000000</f>
        <v>227401122</v>
      </c>
      <c r="H581">
        <f>I581 * 1000</f>
        <v>160</v>
      </c>
      <c r="I581">
        <v>0.16</v>
      </c>
      <c r="J581" s="3">
        <v>10.1</v>
      </c>
      <c r="K581" s="3">
        <v>0.6</v>
      </c>
      <c r="L581">
        <v>0.02</v>
      </c>
      <c r="M581">
        <v>4.9500000000000002E-2</v>
      </c>
      <c r="N581">
        <f>0.15 * L581^(0.25)</f>
        <v>5.6409046396295903E-2</v>
      </c>
      <c r="O581">
        <f>1000*9.81*K581*L581</f>
        <v>117.72</v>
      </c>
      <c r="P581">
        <f>O581/(1650*9.81*I581)</f>
        <v>4.5454545454545449E-2</v>
      </c>
      <c r="Q581" t="e">
        <f>3.97 * (SQRT(1.65)) * (SQRT(9.81)) * ((P581-M581)^(3/2)) * ((I581)^(3/2)) * J581</f>
        <v>#NUM!</v>
      </c>
      <c r="R581" t="e">
        <f>3.97 * (SQRT(1.65)) * (SQRT(9.81)) * ((P581-N581)^(3/2)) * ((I581)^(3/2)) * J581</f>
        <v>#NUM!</v>
      </c>
      <c r="S581" t="e">
        <f>Q581 * 31500000</f>
        <v>#NUM!</v>
      </c>
      <c r="T581" t="e">
        <f>R581 * 31500000</f>
        <v>#NUM!</v>
      </c>
    </row>
    <row r="582" spans="1:20" ht="17" x14ac:dyDescent="0.2">
      <c r="A582" t="s">
        <v>15</v>
      </c>
      <c r="B582" s="18" t="s">
        <v>456</v>
      </c>
      <c r="C582" s="13" t="s">
        <v>502</v>
      </c>
      <c r="D582" s="3">
        <v>118.36</v>
      </c>
      <c r="E582">
        <f>D582*31500000</f>
        <v>3728340000</v>
      </c>
      <c r="F582" s="6">
        <v>172.49333399999998</v>
      </c>
      <c r="G582">
        <f>F582*1000000</f>
        <v>172493333.99999997</v>
      </c>
      <c r="H582">
        <f>I582 * 1000</f>
        <v>163.07</v>
      </c>
      <c r="I582">
        <v>0.16306999999999999</v>
      </c>
      <c r="J582" s="3">
        <v>31.15</v>
      </c>
      <c r="K582" s="3">
        <v>1.28</v>
      </c>
      <c r="L582">
        <v>5.0000000000000001E-3</v>
      </c>
      <c r="M582">
        <v>4.9500000000000002E-2</v>
      </c>
      <c r="N582">
        <f>0.15 * L582^(0.25)</f>
        <v>3.9887219227087413E-2</v>
      </c>
      <c r="O582">
        <f>1000*9.81*K582*L582</f>
        <v>62.784000000000006</v>
      </c>
      <c r="P582">
        <f>O582/(1650*9.81*I582)</f>
        <v>2.378602979571889E-2</v>
      </c>
      <c r="Q582" t="e">
        <f>3.97 * (SQRT(1.65)) * (SQRT(9.81)) * ((P582-M582)^(3/2)) * ((I582)^(3/2)) * J582</f>
        <v>#NUM!</v>
      </c>
      <c r="R582" t="e">
        <f>3.97 * (SQRT(1.65)) * (SQRT(9.81)) * ((P582-N582)^(3/2)) * ((I582)^(3/2)) * J582</f>
        <v>#NUM!</v>
      </c>
      <c r="S582" t="e">
        <f>Q582 * 31500000</f>
        <v>#NUM!</v>
      </c>
      <c r="T582" t="e">
        <f>R582 * 31500000</f>
        <v>#NUM!</v>
      </c>
    </row>
    <row r="583" spans="1:20" ht="17" x14ac:dyDescent="0.2">
      <c r="A583" t="s">
        <v>15</v>
      </c>
      <c r="B583" s="18" t="s">
        <v>328</v>
      </c>
      <c r="C583" s="13" t="s">
        <v>342</v>
      </c>
      <c r="D583" s="3">
        <v>19</v>
      </c>
      <c r="E583">
        <f>D583*31500000</f>
        <v>598500000</v>
      </c>
      <c r="F583" s="6">
        <v>74.85071099999999</v>
      </c>
      <c r="G583">
        <f>F583*1000000</f>
        <v>74850710.999999985</v>
      </c>
      <c r="H583">
        <f>I583 * 1000</f>
        <v>165</v>
      </c>
      <c r="I583">
        <v>0.16500000000000001</v>
      </c>
      <c r="J583" s="3">
        <v>9.1</v>
      </c>
      <c r="K583" s="3">
        <v>0.4</v>
      </c>
      <c r="L583">
        <v>4.7E-2</v>
      </c>
      <c r="M583">
        <v>4.9500000000000002E-2</v>
      </c>
      <c r="N583">
        <f>0.15 * L583^(0.25)</f>
        <v>6.9841848217617561E-2</v>
      </c>
      <c r="O583">
        <f>1000*9.81*K583*L583</f>
        <v>184.428</v>
      </c>
      <c r="P583">
        <f>O583/(1650*9.81*I583)</f>
        <v>6.9054178145087228E-2</v>
      </c>
      <c r="Q583">
        <f>3.97 * (SQRT(1.65)) * (SQRT(9.81)) * ((P583-M583)^(3/2)) * ((I583)^(3/2)) * J583</f>
        <v>2.6637511017714319E-2</v>
      </c>
      <c r="R583" t="e">
        <f>3.97 * (SQRT(1.65)) * (SQRT(9.81)) * ((P583-N583)^(3/2)) * ((I583)^(3/2)) * J583</f>
        <v>#NUM!</v>
      </c>
      <c r="S583">
        <f>Q583 * 31500000</f>
        <v>839081.59705800109</v>
      </c>
      <c r="T583" t="e">
        <f>R583 * 31500000</f>
        <v>#NUM!</v>
      </c>
    </row>
    <row r="584" spans="1:20" ht="17" x14ac:dyDescent="0.2">
      <c r="A584" t="s">
        <v>15</v>
      </c>
      <c r="B584" s="18" t="s">
        <v>643</v>
      </c>
      <c r="C584" s="13" t="s">
        <v>651</v>
      </c>
      <c r="D584" s="3">
        <v>1.7</v>
      </c>
      <c r="E584">
        <f>D584*31500000</f>
        <v>53550000</v>
      </c>
      <c r="F584" s="6">
        <v>202</v>
      </c>
      <c r="G584">
        <f>F584*1000000</f>
        <v>202000000</v>
      </c>
      <c r="H584">
        <f>I584 * 1000</f>
        <v>165</v>
      </c>
      <c r="I584">
        <v>0.16500000000000001</v>
      </c>
      <c r="J584" s="3">
        <v>4</v>
      </c>
      <c r="K584" s="3">
        <v>0.59</v>
      </c>
      <c r="L584">
        <v>1.84E-2</v>
      </c>
      <c r="M584">
        <v>4.9500000000000002E-2</v>
      </c>
      <c r="N584">
        <f>0.15 * L584^(0.25)</f>
        <v>5.5245348151734645E-2</v>
      </c>
      <c r="O584">
        <f>1000*9.81*K584*L584</f>
        <v>106.49735999999999</v>
      </c>
      <c r="P584">
        <f>O584/(1650*9.81*I584)</f>
        <v>3.987511478420569E-2</v>
      </c>
      <c r="Q584" t="e">
        <f>3.97 * (SQRT(1.65)) * (SQRT(9.81)) * ((P584-M584)^(3/2)) * ((I584)^(3/2)) * J584</f>
        <v>#NUM!</v>
      </c>
      <c r="R584" t="e">
        <f>3.97 * (SQRT(1.65)) * (SQRT(9.81)) * ((P584-N584)^(3/2)) * ((I584)^(3/2)) * J584</f>
        <v>#NUM!</v>
      </c>
      <c r="S584" t="e">
        <f>Q584 * 31500000</f>
        <v>#NUM!</v>
      </c>
      <c r="T584" t="e">
        <f>R584 * 31500000</f>
        <v>#NUM!</v>
      </c>
    </row>
    <row r="585" spans="1:20" ht="17" x14ac:dyDescent="0.2">
      <c r="A585" t="s">
        <v>15</v>
      </c>
      <c r="B585" s="18" t="s">
        <v>421</v>
      </c>
      <c r="C585" s="13" t="s">
        <v>425</v>
      </c>
      <c r="D585" s="3">
        <v>63.996073297920013</v>
      </c>
      <c r="E585">
        <f>D585*31500000</f>
        <v>2015876308.8844805</v>
      </c>
      <c r="F585" s="6">
        <v>82.879679999999993</v>
      </c>
      <c r="G585">
        <f>F585*1000000</f>
        <v>82879680</v>
      </c>
      <c r="H585">
        <f>I585 * 1000</f>
        <v>166.11600000000001</v>
      </c>
      <c r="I585">
        <v>0.16611600000000001</v>
      </c>
      <c r="J585" s="3">
        <v>27.706320000000002</v>
      </c>
      <c r="K585" s="3">
        <v>0.78</v>
      </c>
      <c r="L585">
        <v>7.0000000000000001E-3</v>
      </c>
      <c r="M585">
        <v>4.9500000000000002E-2</v>
      </c>
      <c r="N585">
        <f>0.15 * L585^(0.25)</f>
        <v>4.3387614127786168E-2</v>
      </c>
      <c r="O585">
        <f>1000*9.81*K585*L585</f>
        <v>53.562600000000003</v>
      </c>
      <c r="P585">
        <f>O585/(1650*9.81*I585)</f>
        <v>1.9920362331689357E-2</v>
      </c>
      <c r="Q585" t="e">
        <f>3.97 * (SQRT(1.65)) * (SQRT(9.81)) * ((P585-M585)^(3/2)) * ((I585)^(3/2)) * J585</f>
        <v>#NUM!</v>
      </c>
      <c r="R585" t="e">
        <f>3.97 * (SQRT(1.65)) * (SQRT(9.81)) * ((P585-N585)^(3/2)) * ((I585)^(3/2)) * J585</f>
        <v>#NUM!</v>
      </c>
      <c r="S585" t="e">
        <f>Q585 * 31500000</f>
        <v>#NUM!</v>
      </c>
      <c r="T585" t="e">
        <f>R585 * 31500000</f>
        <v>#NUM!</v>
      </c>
    </row>
    <row r="586" spans="1:20" ht="17" x14ac:dyDescent="0.2">
      <c r="A586" t="s">
        <v>15</v>
      </c>
      <c r="B586" s="18" t="s">
        <v>456</v>
      </c>
      <c r="C586" s="13" t="s">
        <v>482</v>
      </c>
      <c r="D586" s="3">
        <v>19.227138835968002</v>
      </c>
      <c r="E586">
        <f>D586*31500000</f>
        <v>605654873.33299208</v>
      </c>
      <c r="F586" s="6">
        <v>19.217725799999997</v>
      </c>
      <c r="G586">
        <f>F586*1000000</f>
        <v>19217725.799999997</v>
      </c>
      <c r="H586">
        <f>I586 * 1000</f>
        <v>166.11600000000001</v>
      </c>
      <c r="I586">
        <v>0.16611600000000001</v>
      </c>
      <c r="J586" s="3">
        <v>16.748760000000001</v>
      </c>
      <c r="K586" s="3">
        <v>0.76200000000000001</v>
      </c>
      <c r="L586">
        <v>1.9E-2</v>
      </c>
      <c r="M586">
        <v>4.9500000000000002E-2</v>
      </c>
      <c r="N586">
        <f>0.15 * L586^(0.25)</f>
        <v>5.5690313064484562E-2</v>
      </c>
      <c r="O586">
        <f>1000*9.81*K586*L586</f>
        <v>142.02918</v>
      </c>
      <c r="P586">
        <f>O586/(1650*9.81*I586)</f>
        <v>5.282179594106199E-2</v>
      </c>
      <c r="Q586">
        <f>3.97 * (SQRT(1.65)) * (SQRT(9.81)) * ((P586-M586)^(3/2)) * ((I586)^(3/2)) * J586</f>
        <v>3.4675782046314899E-3</v>
      </c>
      <c r="R586" t="e">
        <f>3.97 * (SQRT(1.65)) * (SQRT(9.81)) * ((P586-N586)^(3/2)) * ((I586)^(3/2)) * J586</f>
        <v>#NUM!</v>
      </c>
      <c r="S586">
        <f>Q586 * 31500000</f>
        <v>109228.71344589193</v>
      </c>
      <c r="T586" t="e">
        <f>R586 * 31500000</f>
        <v>#NUM!</v>
      </c>
    </row>
    <row r="587" spans="1:20" ht="17" x14ac:dyDescent="0.2">
      <c r="A587" t="s">
        <v>15</v>
      </c>
      <c r="B587" s="18" t="s">
        <v>456</v>
      </c>
      <c r="C587" s="13" t="s">
        <v>514</v>
      </c>
      <c r="D587" s="3">
        <v>159.71</v>
      </c>
      <c r="E587">
        <f>D587*31500000</f>
        <v>5030865000</v>
      </c>
      <c r="F587" s="6">
        <v>852.10670999999991</v>
      </c>
      <c r="G587">
        <f>F587*1000000</f>
        <v>852106709.99999988</v>
      </c>
      <c r="H587">
        <f>I587 * 1000</f>
        <v>170.94</v>
      </c>
      <c r="I587">
        <v>0.17094000000000001</v>
      </c>
      <c r="J587" s="3">
        <v>45.11</v>
      </c>
      <c r="K587" s="3">
        <v>1.77</v>
      </c>
      <c r="L587">
        <v>2E-3</v>
      </c>
      <c r="M587">
        <v>4.9500000000000002E-2</v>
      </c>
      <c r="N587">
        <f>0.15 * L587^(0.25)</f>
        <v>3.1721137903216928E-2</v>
      </c>
      <c r="O587">
        <f>1000*9.81*K587*L587</f>
        <v>34.727400000000003</v>
      </c>
      <c r="P587">
        <f>O587/(1650*9.81*I587)</f>
        <v>1.2550921641830734E-2</v>
      </c>
      <c r="Q587" t="e">
        <f>3.97 * (SQRT(1.65)) * (SQRT(9.81)) * ((P587-M587)^(3/2)) * ((I587)^(3/2)) * J587</f>
        <v>#NUM!</v>
      </c>
      <c r="R587" t="e">
        <f>3.97 * (SQRT(1.65)) * (SQRT(9.81)) * ((P587-N587)^(3/2)) * ((I587)^(3/2)) * J587</f>
        <v>#NUM!</v>
      </c>
      <c r="S587" t="e">
        <f>Q587 * 31500000</f>
        <v>#NUM!</v>
      </c>
      <c r="T587" t="e">
        <f>R587 * 31500000</f>
        <v>#NUM!</v>
      </c>
    </row>
    <row r="588" spans="1:20" ht="17" x14ac:dyDescent="0.2">
      <c r="A588" t="s">
        <v>15</v>
      </c>
      <c r="B588" s="18" t="s">
        <v>308</v>
      </c>
      <c r="C588" s="13" t="s">
        <v>321</v>
      </c>
      <c r="D588" s="3">
        <v>652</v>
      </c>
      <c r="E588">
        <f>D588*31500000</f>
        <v>20538000000</v>
      </c>
      <c r="F588" s="6">
        <v>4959.8308499999994</v>
      </c>
      <c r="G588">
        <f>F588*1000000</f>
        <v>4959830849.999999</v>
      </c>
      <c r="H588">
        <f>I588 * 1000</f>
        <v>173</v>
      </c>
      <c r="I588">
        <v>0.17299999999999999</v>
      </c>
      <c r="J588" s="3">
        <v>89.2</v>
      </c>
      <c r="K588" s="3">
        <v>2.54</v>
      </c>
      <c r="L588">
        <v>2.0999999999999999E-3</v>
      </c>
      <c r="M588">
        <v>4.9500000000000002E-2</v>
      </c>
      <c r="N588">
        <f>0.15 * L588^(0.25)</f>
        <v>3.211042714392108E-2</v>
      </c>
      <c r="O588">
        <f>1000*9.81*K588*L588</f>
        <v>52.326540000000001</v>
      </c>
      <c r="P588">
        <f>O588/(1650*9.81*I588)</f>
        <v>1.8686284813452445E-2</v>
      </c>
      <c r="Q588" t="e">
        <f>3.97 * (SQRT(1.65)) * (SQRT(9.81)) * ((P588-M588)^(3/2)) * ((I588)^(3/2)) * J588</f>
        <v>#NUM!</v>
      </c>
      <c r="R588" t="e">
        <f>3.97 * (SQRT(1.65)) * (SQRT(9.81)) * ((P588-N588)^(3/2)) * ((I588)^(3/2)) * J588</f>
        <v>#NUM!</v>
      </c>
      <c r="S588" t="e">
        <f>Q588 * 31500000</f>
        <v>#NUM!</v>
      </c>
      <c r="T588" t="e">
        <f>R588 * 31500000</f>
        <v>#NUM!</v>
      </c>
    </row>
    <row r="589" spans="1:20" ht="34" x14ac:dyDescent="0.2">
      <c r="A589" t="s">
        <v>15</v>
      </c>
      <c r="B589" s="18" t="s">
        <v>233</v>
      </c>
      <c r="C589" s="13" t="s">
        <v>241</v>
      </c>
      <c r="D589" s="3">
        <v>9.5144604549120011</v>
      </c>
      <c r="E589">
        <f>D589*31500000</f>
        <v>299705504.32972801</v>
      </c>
      <c r="F589" s="6">
        <v>63.195755999999989</v>
      </c>
      <c r="G589">
        <f>F589*1000000</f>
        <v>63195755.999999985</v>
      </c>
      <c r="H589">
        <f>I589 * 1000</f>
        <v>174.4</v>
      </c>
      <c r="I589">
        <v>0.1744</v>
      </c>
      <c r="J589" s="3">
        <v>14.478000000000002</v>
      </c>
      <c r="K589" s="3">
        <v>0.52</v>
      </c>
      <c r="L589">
        <v>0.02</v>
      </c>
      <c r="M589">
        <v>4.9500000000000002E-2</v>
      </c>
      <c r="N589">
        <f>0.15 * L589^(0.25)</f>
        <v>5.6409046396295903E-2</v>
      </c>
      <c r="O589">
        <f>1000*9.81*K589*L589</f>
        <v>102.024</v>
      </c>
      <c r="P589">
        <f>O589/(1650*9.81*I589)</f>
        <v>3.6141228801779259E-2</v>
      </c>
      <c r="Q589" t="e">
        <f>3.97 * (SQRT(1.65)) * (SQRT(9.81)) * ((P589-M589)^(3/2)) * ((I589)^(3/2)) * J589</f>
        <v>#NUM!</v>
      </c>
      <c r="R589" t="e">
        <f>3.97 * (SQRT(1.65)) * (SQRT(9.81)) * ((P589-N589)^(3/2)) * ((I589)^(3/2)) * J589</f>
        <v>#NUM!</v>
      </c>
      <c r="S589" t="e">
        <f>Q589 * 31500000</f>
        <v>#NUM!</v>
      </c>
      <c r="T589" t="e">
        <f>R589 * 31500000</f>
        <v>#NUM!</v>
      </c>
    </row>
    <row r="590" spans="1:20" ht="34" x14ac:dyDescent="0.2">
      <c r="A590" t="s">
        <v>15</v>
      </c>
      <c r="B590" s="18" t="s">
        <v>233</v>
      </c>
      <c r="C590" s="13" t="s">
        <v>261</v>
      </c>
      <c r="D590" s="3">
        <v>25.26</v>
      </c>
      <c r="E590">
        <f>D590*31500000</f>
        <v>795690000</v>
      </c>
      <c r="F590" s="6">
        <v>188.29227299999999</v>
      </c>
      <c r="G590">
        <f>F590*1000000</f>
        <v>188292273</v>
      </c>
      <c r="H590">
        <f>I590 * 1000</f>
        <v>174.8</v>
      </c>
      <c r="I590">
        <v>0.17480000000000001</v>
      </c>
      <c r="J590" s="3">
        <v>16.489999999999998</v>
      </c>
      <c r="K590" s="3">
        <v>0.94</v>
      </c>
      <c r="L590">
        <v>0.01</v>
      </c>
      <c r="M590">
        <v>4.9500000000000002E-2</v>
      </c>
      <c r="N590">
        <f>0.15 * L590^(0.25)</f>
        <v>4.7434164902525701E-2</v>
      </c>
      <c r="O590">
        <f>1000*9.81*K590*L590</f>
        <v>92.213999999999999</v>
      </c>
      <c r="P590">
        <f>O590/(1650*9.81*I590)</f>
        <v>3.2591359822481104E-2</v>
      </c>
      <c r="Q590" t="e">
        <f>3.97 * (SQRT(1.65)) * (SQRT(9.81)) * ((P590-M590)^(3/2)) * ((I590)^(3/2)) * J590</f>
        <v>#NUM!</v>
      </c>
      <c r="R590" t="e">
        <f>3.97 * (SQRT(1.65)) * (SQRT(9.81)) * ((P590-N590)^(3/2)) * ((I590)^(3/2)) * J590</f>
        <v>#NUM!</v>
      </c>
      <c r="S590" t="e">
        <f>Q590 * 31500000</f>
        <v>#NUM!</v>
      </c>
      <c r="T590" t="e">
        <f>R590 * 31500000</f>
        <v>#NUM!</v>
      </c>
    </row>
    <row r="591" spans="1:20" ht="17" x14ac:dyDescent="0.2">
      <c r="A591" t="s">
        <v>15</v>
      </c>
      <c r="B591" s="18" t="s">
        <v>267</v>
      </c>
      <c r="C591" s="13" t="s">
        <v>300</v>
      </c>
      <c r="D591" s="3">
        <v>66.5</v>
      </c>
      <c r="E591">
        <f>D591*31500000</f>
        <v>2094750000</v>
      </c>
      <c r="F591" s="6">
        <v>372.95855999999998</v>
      </c>
      <c r="G591">
        <f>F591*1000000</f>
        <v>372958560</v>
      </c>
      <c r="H591">
        <f>I591 * 1000</f>
        <v>176</v>
      </c>
      <c r="I591">
        <v>0.17599999999999999</v>
      </c>
      <c r="J591" s="3">
        <v>37.200000000000003</v>
      </c>
      <c r="K591" s="3">
        <v>1.4</v>
      </c>
      <c r="L591">
        <v>3.0999999999999999E-3</v>
      </c>
      <c r="M591">
        <v>4.9500000000000002E-2</v>
      </c>
      <c r="N591">
        <f>0.15 * L591^(0.25)</f>
        <v>3.5394165926558502E-2</v>
      </c>
      <c r="O591">
        <f>1000*9.81*K591*L591</f>
        <v>42.575400000000002</v>
      </c>
      <c r="P591">
        <f>O591/(1650*9.81*I591)</f>
        <v>1.4944903581267221E-2</v>
      </c>
      <c r="Q591" t="e">
        <f>3.97 * (SQRT(1.65)) * (SQRT(9.81)) * ((P591-M591)^(3/2)) * ((I591)^(3/2)) * J591</f>
        <v>#NUM!</v>
      </c>
      <c r="R591" t="e">
        <f>3.97 * (SQRT(1.65)) * (SQRT(9.81)) * ((P591-N591)^(3/2)) * ((I591)^(3/2)) * J591</f>
        <v>#NUM!</v>
      </c>
      <c r="S591" t="e">
        <f>Q591 * 31500000</f>
        <v>#NUM!</v>
      </c>
      <c r="T591" t="e">
        <f>R591 * 31500000</f>
        <v>#NUM!</v>
      </c>
    </row>
    <row r="592" spans="1:20" ht="17" x14ac:dyDescent="0.2">
      <c r="A592" t="s">
        <v>15</v>
      </c>
      <c r="B592" s="18" t="s">
        <v>421</v>
      </c>
      <c r="C592" s="13" t="s">
        <v>434</v>
      </c>
      <c r="D592" s="3">
        <v>176.13078580224001</v>
      </c>
      <c r="E592">
        <f>D592*31500000</f>
        <v>5548119752.7705603</v>
      </c>
      <c r="F592" s="6">
        <v>372.95855999999998</v>
      </c>
      <c r="G592">
        <f>F592*1000000</f>
        <v>372958560</v>
      </c>
      <c r="H592">
        <f>I592 * 1000</f>
        <v>178.30799999999999</v>
      </c>
      <c r="I592">
        <v>0.17830799999999999</v>
      </c>
      <c r="J592" s="3">
        <v>41.452800000000003</v>
      </c>
      <c r="K592" s="3">
        <v>1.37</v>
      </c>
      <c r="L592">
        <v>2E-3</v>
      </c>
      <c r="M592">
        <v>4.9500000000000002E-2</v>
      </c>
      <c r="N592">
        <f>0.15 * L592^(0.25)</f>
        <v>3.1721137903216928E-2</v>
      </c>
      <c r="O592">
        <f>1000*9.81*K592*L592</f>
        <v>26.8794</v>
      </c>
      <c r="P592">
        <f>O592/(1650*9.81*I592)</f>
        <v>9.3131326727127258E-3</v>
      </c>
      <c r="Q592" t="e">
        <f>3.97 * (SQRT(1.65)) * (SQRT(9.81)) * ((P592-M592)^(3/2)) * ((I592)^(3/2)) * J592</f>
        <v>#NUM!</v>
      </c>
      <c r="R592" t="e">
        <f>3.97 * (SQRT(1.65)) * (SQRT(9.81)) * ((P592-N592)^(3/2)) * ((I592)^(3/2)) * J592</f>
        <v>#NUM!</v>
      </c>
      <c r="S592" t="e">
        <f>Q592 * 31500000</f>
        <v>#NUM!</v>
      </c>
      <c r="T592" t="e">
        <f>R592 * 31500000</f>
        <v>#NUM!</v>
      </c>
    </row>
    <row r="593" spans="1:20" ht="17" x14ac:dyDescent="0.2">
      <c r="A593" t="s">
        <v>15</v>
      </c>
      <c r="B593" s="18" t="s">
        <v>76</v>
      </c>
      <c r="C593" s="13" t="s">
        <v>84</v>
      </c>
      <c r="D593" s="3">
        <v>14.356641222144001</v>
      </c>
      <c r="E593">
        <f>D593*31500000</f>
        <v>452234198.497536</v>
      </c>
      <c r="F593" s="6">
        <v>108.77958</v>
      </c>
      <c r="G593">
        <f>F593*1000000</f>
        <v>108779580</v>
      </c>
      <c r="H593">
        <f>I593 * 1000</f>
        <v>179.45</v>
      </c>
      <c r="I593">
        <v>0.17945</v>
      </c>
      <c r="J593" s="3">
        <v>22.326600000000003</v>
      </c>
      <c r="K593" s="3">
        <v>0.69799199999999995</v>
      </c>
      <c r="L593">
        <v>2.3599999999999999E-2</v>
      </c>
      <c r="M593">
        <v>4.9500000000000002E-2</v>
      </c>
      <c r="N593">
        <f>0.15 * L593^(0.25)</f>
        <v>5.8792138815838918E-2</v>
      </c>
      <c r="O593">
        <f>1000*9.81*K593*L593</f>
        <v>161.59631587199996</v>
      </c>
      <c r="P593">
        <f>O593/(1650*9.81*I593)</f>
        <v>5.5633328098482725E-2</v>
      </c>
      <c r="Q593">
        <f>3.97 * (SQRT(1.65)) * (SQRT(9.81)) * ((P593-M593)^(3/2)) * ((I593)^(3/2)) * J593</f>
        <v>1.3021141688891661E-2</v>
      </c>
      <c r="R593" t="e">
        <f>3.97 * (SQRT(1.65)) * (SQRT(9.81)) * ((P593-N593)^(3/2)) * ((I593)^(3/2)) * J593</f>
        <v>#NUM!</v>
      </c>
      <c r="S593">
        <f>Q593 * 31500000</f>
        <v>410165.96320008731</v>
      </c>
      <c r="T593" t="e">
        <f>R593 * 31500000</f>
        <v>#NUM!</v>
      </c>
    </row>
    <row r="594" spans="1:20" ht="17" x14ac:dyDescent="0.2">
      <c r="A594" t="s">
        <v>15</v>
      </c>
      <c r="B594" s="18" t="s">
        <v>102</v>
      </c>
      <c r="C594" s="14" t="s">
        <v>144</v>
      </c>
      <c r="D594" s="3">
        <v>70.5</v>
      </c>
      <c r="E594">
        <f>D594*31500000</f>
        <v>2220750000</v>
      </c>
      <c r="F594" s="6">
        <v>424.75835999999998</v>
      </c>
      <c r="G594">
        <f>F594*1000000</f>
        <v>424758360</v>
      </c>
      <c r="H594">
        <f>I594 * 1000</f>
        <v>180</v>
      </c>
      <c r="I594">
        <v>0.18</v>
      </c>
      <c r="J594" s="3">
        <v>35.4</v>
      </c>
      <c r="K594" s="3">
        <v>1.45</v>
      </c>
      <c r="L594">
        <v>6.0000000000000001E-3</v>
      </c>
      <c r="M594">
        <v>4.9500000000000002E-2</v>
      </c>
      <c r="N594">
        <f>0.15 * L594^(0.25)</f>
        <v>4.1747365255706111E-2</v>
      </c>
      <c r="O594">
        <f>1000*9.81*K594*L594</f>
        <v>85.347000000000008</v>
      </c>
      <c r="P594">
        <f>O594/(1650*9.81*I594)</f>
        <v>2.9292929292929298E-2</v>
      </c>
      <c r="Q594" t="e">
        <f>3.97 * (SQRT(1.65)) * (SQRT(9.81)) * ((P594-M594)^(3/2)) * ((I594)^(3/2)) * J594</f>
        <v>#NUM!</v>
      </c>
      <c r="R594" t="e">
        <f>3.97 * (SQRT(1.65)) * (SQRT(9.81)) * ((P594-N594)^(3/2)) * ((I594)^(3/2)) * J594</f>
        <v>#NUM!</v>
      </c>
      <c r="S594" t="e">
        <f>Q594 * 31500000</f>
        <v>#NUM!</v>
      </c>
      <c r="T594" t="e">
        <f>R594 * 31500000</f>
        <v>#NUM!</v>
      </c>
    </row>
    <row r="595" spans="1:20" ht="17" x14ac:dyDescent="0.2">
      <c r="A595" t="s">
        <v>15</v>
      </c>
      <c r="B595" s="18" t="s">
        <v>233</v>
      </c>
      <c r="C595" s="13" t="s">
        <v>246</v>
      </c>
      <c r="D595" s="3">
        <v>11.553273409536002</v>
      </c>
      <c r="E595">
        <f>D595*31500000</f>
        <v>363928112.40038407</v>
      </c>
      <c r="F595" s="6">
        <v>52.058799</v>
      </c>
      <c r="G595">
        <f>F595*1000000</f>
        <v>52058799</v>
      </c>
      <c r="H595">
        <f>I595 * 1000</f>
        <v>186.29999999999998</v>
      </c>
      <c r="I595">
        <v>0.18629999999999999</v>
      </c>
      <c r="J595" s="3">
        <v>12.3444</v>
      </c>
      <c r="K595" s="3">
        <v>0.62</v>
      </c>
      <c r="L595">
        <v>2.1000000000000001E-2</v>
      </c>
      <c r="M595">
        <v>4.9500000000000002E-2</v>
      </c>
      <c r="N595">
        <f>0.15 * L595^(0.25)</f>
        <v>5.71013114375898E-2</v>
      </c>
      <c r="O595">
        <f>1000*9.81*K595*L595</f>
        <v>127.72620000000001</v>
      </c>
      <c r="P595">
        <f>O595/(1650*9.81*I595)</f>
        <v>4.2355926413897432E-2</v>
      </c>
      <c r="Q595" t="e">
        <f>3.97 * (SQRT(1.65)) * (SQRT(9.81)) * ((P595-M595)^(3/2)) * ((I595)^(3/2)) * J595</f>
        <v>#NUM!</v>
      </c>
      <c r="R595" t="e">
        <f>3.97 * (SQRT(1.65)) * (SQRT(9.81)) * ((P595-N595)^(3/2)) * ((I595)^(3/2)) * J595</f>
        <v>#NUM!</v>
      </c>
      <c r="S595" t="e">
        <f>Q595 * 31500000</f>
        <v>#NUM!</v>
      </c>
      <c r="T595" t="e">
        <f>R595 * 31500000</f>
        <v>#NUM!</v>
      </c>
    </row>
    <row r="596" spans="1:20" ht="17" x14ac:dyDescent="0.2">
      <c r="A596" t="s">
        <v>15</v>
      </c>
      <c r="B596" s="18" t="s">
        <v>308</v>
      </c>
      <c r="C596" s="13" t="s">
        <v>315</v>
      </c>
      <c r="D596" s="3">
        <v>39.700000000000003</v>
      </c>
      <c r="E596">
        <f>D596*31500000</f>
        <v>1250550000</v>
      </c>
      <c r="F596" s="6">
        <v>564.61781999999994</v>
      </c>
      <c r="G596">
        <f>F596*1000000</f>
        <v>564617819.99999988</v>
      </c>
      <c r="H596">
        <f>I596 * 1000</f>
        <v>190</v>
      </c>
      <c r="I596">
        <v>0.19</v>
      </c>
      <c r="J596" s="3">
        <v>24</v>
      </c>
      <c r="K596" s="3">
        <v>1.01</v>
      </c>
      <c r="L596">
        <v>4.0000000000000001E-3</v>
      </c>
      <c r="M596">
        <v>4.9500000000000002E-2</v>
      </c>
      <c r="N596">
        <f>0.15 * L596^(0.25)</f>
        <v>3.7723002890488071E-2</v>
      </c>
      <c r="O596">
        <f>1000*9.81*K596*L596</f>
        <v>39.632400000000004</v>
      </c>
      <c r="P596">
        <f>O596/(1650*9.81*I596)</f>
        <v>1.2886762360446573E-2</v>
      </c>
      <c r="Q596" t="e">
        <f>3.97 * (SQRT(1.65)) * (SQRT(9.81)) * ((P596-M596)^(3/2)) * ((I596)^(3/2)) * J596</f>
        <v>#NUM!</v>
      </c>
      <c r="R596" t="e">
        <f>3.97 * (SQRT(1.65)) * (SQRT(9.81)) * ((P596-N596)^(3/2)) * ((I596)^(3/2)) * J596</f>
        <v>#NUM!</v>
      </c>
      <c r="S596" t="e">
        <f>Q596 * 31500000</f>
        <v>#NUM!</v>
      </c>
      <c r="T596" t="e">
        <f>R596 * 31500000</f>
        <v>#NUM!</v>
      </c>
    </row>
    <row r="597" spans="1:20" ht="17" x14ac:dyDescent="0.2">
      <c r="A597" t="s">
        <v>15</v>
      </c>
      <c r="B597" s="18" t="s">
        <v>421</v>
      </c>
      <c r="C597" s="13" t="s">
        <v>423</v>
      </c>
      <c r="D597" s="3">
        <v>9.2312919889920018</v>
      </c>
      <c r="E597">
        <f>D597*31500000</f>
        <v>290785697.65324807</v>
      </c>
      <c r="F597" s="6">
        <v>22.3775136</v>
      </c>
      <c r="G597">
        <f>F597*1000000</f>
        <v>22377513.600000001</v>
      </c>
      <c r="H597">
        <f>I597 * 1000</f>
        <v>193.548</v>
      </c>
      <c r="I597">
        <v>0.193548</v>
      </c>
      <c r="J597" s="3">
        <v>11.67384</v>
      </c>
      <c r="K597" s="3">
        <v>0.5</v>
      </c>
      <c r="L597">
        <v>2.5999999999999999E-2</v>
      </c>
      <c r="M597">
        <v>4.9500000000000002E-2</v>
      </c>
      <c r="N597">
        <f>0.15 * L597^(0.25)</f>
        <v>6.0233014093056536E-2</v>
      </c>
      <c r="O597">
        <f>1000*9.81*K597*L597</f>
        <v>127.53</v>
      </c>
      <c r="P597">
        <f>O597/(1650*9.81*I597)</f>
        <v>4.0707152121374955E-2</v>
      </c>
      <c r="Q597" t="e">
        <f>3.97 * (SQRT(1.65)) * (SQRT(9.81)) * ((P597-M597)^(3/2)) * ((I597)^(3/2)) * J597</f>
        <v>#NUM!</v>
      </c>
      <c r="R597" t="e">
        <f>3.97 * (SQRT(1.65)) * (SQRT(9.81)) * ((P597-N597)^(3/2)) * ((I597)^(3/2)) * J597</f>
        <v>#NUM!</v>
      </c>
      <c r="S597" t="e">
        <f>Q597 * 31500000</f>
        <v>#NUM!</v>
      </c>
      <c r="T597" t="e">
        <f>R597 * 31500000</f>
        <v>#NUM!</v>
      </c>
    </row>
    <row r="598" spans="1:20" ht="17" x14ac:dyDescent="0.2">
      <c r="A598" t="s">
        <v>15</v>
      </c>
      <c r="B598" s="18" t="s">
        <v>16</v>
      </c>
      <c r="C598" s="13" t="s">
        <v>26</v>
      </c>
      <c r="D598" s="3">
        <v>15.4</v>
      </c>
      <c r="E598">
        <f>D598*31500000</f>
        <v>485100000</v>
      </c>
      <c r="F598" s="2">
        <v>62.16</v>
      </c>
      <c r="G598">
        <f>F598*1000000</f>
        <v>62160000</v>
      </c>
      <c r="H598">
        <f>I598 * 1000</f>
        <v>194</v>
      </c>
      <c r="I598">
        <v>0.19400000000000001</v>
      </c>
      <c r="J598" s="3">
        <v>16.5</v>
      </c>
      <c r="K598" s="3">
        <v>0.7</v>
      </c>
      <c r="L598">
        <v>2.8E-3</v>
      </c>
      <c r="M598">
        <v>4.9500000000000002E-2</v>
      </c>
      <c r="N598">
        <f>0.15 * L598^(0.25)</f>
        <v>3.4504899506868095E-2</v>
      </c>
      <c r="O598">
        <f>1000*9.81*K598*L598</f>
        <v>19.227599999999999</v>
      </c>
      <c r="P598">
        <f>O598/(1650*9.81*I598)</f>
        <v>6.1230865354576693E-3</v>
      </c>
      <c r="Q598" t="e">
        <f>3.97 * (SQRT(1.65)) * (SQRT(9.81)) * ((P598-M598)^(3/2)) * ((I598)^(3/2)) * J598</f>
        <v>#NUM!</v>
      </c>
      <c r="R598" t="e">
        <f>3.97 * (SQRT(1.65)) * (SQRT(9.81)) * ((P598-N598)^(3/2)) * ((I598)^(3/2)) * J598</f>
        <v>#NUM!</v>
      </c>
      <c r="S598" t="e">
        <f>Q598 * 31500000</f>
        <v>#NUM!</v>
      </c>
      <c r="T598" t="e">
        <f>R598 * 31500000</f>
        <v>#NUM!</v>
      </c>
    </row>
    <row r="599" spans="1:20" ht="17" x14ac:dyDescent="0.2">
      <c r="A599" t="s">
        <v>15</v>
      </c>
      <c r="B599" s="18" t="s">
        <v>267</v>
      </c>
      <c r="C599" s="13" t="s">
        <v>290</v>
      </c>
      <c r="D599" s="3">
        <v>63.7</v>
      </c>
      <c r="E599">
        <f>D599*31500000</f>
        <v>2006550000</v>
      </c>
      <c r="F599" s="6">
        <v>284.89889999999997</v>
      </c>
      <c r="G599">
        <f>F599*1000000</f>
        <v>284898899.99999994</v>
      </c>
      <c r="H599">
        <f>I599 * 1000</f>
        <v>200</v>
      </c>
      <c r="I599">
        <v>0.2</v>
      </c>
      <c r="J599" s="3">
        <v>28.2</v>
      </c>
      <c r="K599" s="3">
        <v>1.1000000000000001</v>
      </c>
      <c r="L599">
        <v>9.4999999999999998E-3</v>
      </c>
      <c r="M599">
        <v>4.9500000000000002E-2</v>
      </c>
      <c r="N599">
        <f>0.15 * L599^(0.25)</f>
        <v>4.6829784620282179E-2</v>
      </c>
      <c r="O599">
        <f>1000*9.81*K599*L599</f>
        <v>102.5145</v>
      </c>
      <c r="P599">
        <f>O599/(1650*9.81*I599)</f>
        <v>3.1666666666666662E-2</v>
      </c>
      <c r="Q599" t="e">
        <f>3.97 * (SQRT(1.65)) * (SQRT(9.81)) * ((P599-M599)^(3/2)) * ((I599)^(3/2)) * J599</f>
        <v>#NUM!</v>
      </c>
      <c r="R599" t="e">
        <f>3.97 * (SQRT(1.65)) * (SQRT(9.81)) * ((P599-N599)^(3/2)) * ((I599)^(3/2)) * J599</f>
        <v>#NUM!</v>
      </c>
      <c r="S599" t="e">
        <f>Q599 * 31500000</f>
        <v>#NUM!</v>
      </c>
      <c r="T599" t="e">
        <f>R599 * 31500000</f>
        <v>#NUM!</v>
      </c>
    </row>
    <row r="600" spans="1:20" ht="34" x14ac:dyDescent="0.2">
      <c r="A600" t="s">
        <v>15</v>
      </c>
      <c r="B600" s="18" t="s">
        <v>456</v>
      </c>
      <c r="C600" s="13" t="s">
        <v>478</v>
      </c>
      <c r="D600" s="3">
        <v>22.738427813375999</v>
      </c>
      <c r="E600">
        <f>D600*31500000</f>
        <v>716260476.12134397</v>
      </c>
      <c r="F600" s="6">
        <v>83.915675999999991</v>
      </c>
      <c r="G600">
        <f>F600*1000000</f>
        <v>83915675.999999985</v>
      </c>
      <c r="H600">
        <f>I600 * 1000</f>
        <v>213.10599999999999</v>
      </c>
      <c r="I600">
        <v>0.21310599999999999</v>
      </c>
      <c r="J600" s="3">
        <v>17.0688</v>
      </c>
      <c r="K600" s="3">
        <v>0.70104</v>
      </c>
      <c r="L600">
        <v>0.01</v>
      </c>
      <c r="M600">
        <v>4.9500000000000002E-2</v>
      </c>
      <c r="N600">
        <f>0.15 * L600^(0.25)</f>
        <v>4.7434164902525701E-2</v>
      </c>
      <c r="O600">
        <f>1000*9.81*K600*L600</f>
        <v>68.772024000000002</v>
      </c>
      <c r="P600">
        <f>O600/(1650*9.81*I600)</f>
        <v>1.9937154621302418E-2</v>
      </c>
      <c r="Q600" t="e">
        <f>3.97 * (SQRT(1.65)) * (SQRT(9.81)) * ((P600-M600)^(3/2)) * ((I600)^(3/2)) * J600</f>
        <v>#NUM!</v>
      </c>
      <c r="R600" t="e">
        <f>3.97 * (SQRT(1.65)) * (SQRT(9.81)) * ((P600-N600)^(3/2)) * ((I600)^(3/2)) * J600</f>
        <v>#NUM!</v>
      </c>
      <c r="S600" t="e">
        <f>Q600 * 31500000</f>
        <v>#NUM!</v>
      </c>
      <c r="T600" t="e">
        <f>R600 * 31500000</f>
        <v>#NUM!</v>
      </c>
    </row>
    <row r="601" spans="1:20" ht="17" x14ac:dyDescent="0.2">
      <c r="A601" t="s">
        <v>15</v>
      </c>
      <c r="B601" s="18" t="s">
        <v>421</v>
      </c>
      <c r="C601" s="13" t="s">
        <v>427</v>
      </c>
      <c r="D601" s="3">
        <v>33.980215910400005</v>
      </c>
      <c r="E601">
        <f>D601*31500000</f>
        <v>1070376801.1776001</v>
      </c>
      <c r="F601" s="6">
        <v>80.289689999999993</v>
      </c>
      <c r="G601">
        <f>F601*1000000</f>
        <v>80289690</v>
      </c>
      <c r="H601">
        <f>I601 * 1000</f>
        <v>213.35999999999999</v>
      </c>
      <c r="I601">
        <v>0.21335999999999999</v>
      </c>
      <c r="J601" s="3">
        <v>17.160240000000002</v>
      </c>
      <c r="K601" s="3">
        <v>0.94</v>
      </c>
      <c r="L601">
        <v>8.0000000000000002E-3</v>
      </c>
      <c r="M601">
        <v>4.9500000000000002E-2</v>
      </c>
      <c r="N601">
        <f>0.15 * L601^(0.25)</f>
        <v>4.4860463436636612E-2</v>
      </c>
      <c r="O601">
        <f>1000*9.81*K601*L601</f>
        <v>73.771199999999993</v>
      </c>
      <c r="P601">
        <f>O601/(1650*9.81*I601)</f>
        <v>2.1360966242856008E-2</v>
      </c>
      <c r="Q601" t="e">
        <f>3.97 * (SQRT(1.65)) * (SQRT(9.81)) * ((P601-M601)^(3/2)) * ((I601)^(3/2)) * J601</f>
        <v>#NUM!</v>
      </c>
      <c r="R601" t="e">
        <f>3.97 * (SQRT(1.65)) * (SQRT(9.81)) * ((P601-N601)^(3/2)) * ((I601)^(3/2)) * J601</f>
        <v>#NUM!</v>
      </c>
      <c r="S601" t="e">
        <f>Q601 * 31500000</f>
        <v>#NUM!</v>
      </c>
      <c r="T601" t="e">
        <f>R601 * 31500000</f>
        <v>#NUM!</v>
      </c>
    </row>
    <row r="602" spans="1:20" ht="17" x14ac:dyDescent="0.2">
      <c r="A602" t="s">
        <v>15</v>
      </c>
      <c r="B602" s="18" t="s">
        <v>421</v>
      </c>
      <c r="C602" s="13" t="s">
        <v>430</v>
      </c>
      <c r="D602" s="3">
        <v>48.704976138240006</v>
      </c>
      <c r="E602">
        <f>D602*31500000</f>
        <v>1534206748.3545601</v>
      </c>
      <c r="F602" s="6">
        <v>208.235196</v>
      </c>
      <c r="G602">
        <f>F602*1000000</f>
        <v>208235196</v>
      </c>
      <c r="H602">
        <f>I602 * 1000</f>
        <v>213.35999999999999</v>
      </c>
      <c r="I602">
        <v>0.21335999999999999</v>
      </c>
      <c r="J602" s="3">
        <v>32.918399999999998</v>
      </c>
      <c r="K602" s="3">
        <v>1.1000000000000001</v>
      </c>
      <c r="L602">
        <v>8.0000000000000002E-3</v>
      </c>
      <c r="M602">
        <v>4.9500000000000002E-2</v>
      </c>
      <c r="N602">
        <f>0.15 * L602^(0.25)</f>
        <v>4.4860463436636612E-2</v>
      </c>
      <c r="O602">
        <f>1000*9.81*K602*L602</f>
        <v>86.328000000000003</v>
      </c>
      <c r="P602">
        <f>O602/(1650*9.81*I602)</f>
        <v>2.4996875390576181E-2</v>
      </c>
      <c r="Q602" t="e">
        <f>3.97 * (SQRT(1.65)) * (SQRT(9.81)) * ((P602-M602)^(3/2)) * ((I602)^(3/2)) * J602</f>
        <v>#NUM!</v>
      </c>
      <c r="R602" t="e">
        <f>3.97 * (SQRT(1.65)) * (SQRT(9.81)) * ((P602-N602)^(3/2)) * ((I602)^(3/2)) * J602</f>
        <v>#NUM!</v>
      </c>
      <c r="S602" t="e">
        <f>Q602 * 31500000</f>
        <v>#NUM!</v>
      </c>
      <c r="T602" t="e">
        <f>R602 * 31500000</f>
        <v>#NUM!</v>
      </c>
    </row>
    <row r="603" spans="1:20" ht="17" x14ac:dyDescent="0.2">
      <c r="A603" t="s">
        <v>15</v>
      </c>
      <c r="B603" s="18" t="s">
        <v>328</v>
      </c>
      <c r="C603" s="13" t="s">
        <v>363</v>
      </c>
      <c r="D603" s="3">
        <v>6.8</v>
      </c>
      <c r="E603">
        <f>D603*31500000</f>
        <v>214200000</v>
      </c>
      <c r="F603" s="6">
        <v>33.669869999999996</v>
      </c>
      <c r="G603">
        <f>F603*1000000</f>
        <v>33669869.999999993</v>
      </c>
      <c r="H603">
        <f>I603 * 1000</f>
        <v>215</v>
      </c>
      <c r="I603">
        <v>0.215</v>
      </c>
      <c r="J603" s="3">
        <v>7.9</v>
      </c>
      <c r="K603" s="3">
        <v>0.8</v>
      </c>
      <c r="L603">
        <v>0.01</v>
      </c>
      <c r="M603">
        <v>4.9500000000000002E-2</v>
      </c>
      <c r="N603">
        <f>0.15 * L603^(0.25)</f>
        <v>4.7434164902525701E-2</v>
      </c>
      <c r="O603">
        <f>1000*9.81*K603*L603</f>
        <v>78.48</v>
      </c>
      <c r="P603">
        <f>O603/(1650*9.81*I603)</f>
        <v>2.255109231853418E-2</v>
      </c>
      <c r="Q603" t="e">
        <f>3.97 * (SQRT(1.65)) * (SQRT(9.81)) * ((P603-M603)^(3/2)) * ((I603)^(3/2)) * J603</f>
        <v>#NUM!</v>
      </c>
      <c r="R603" t="e">
        <f>3.97 * (SQRT(1.65)) * (SQRT(9.81)) * ((P603-N603)^(3/2)) * ((I603)^(3/2)) * J603</f>
        <v>#NUM!</v>
      </c>
      <c r="S603" t="e">
        <f>Q603 * 31500000</f>
        <v>#NUM!</v>
      </c>
      <c r="T603" t="e">
        <f>R603 * 31500000</f>
        <v>#NUM!</v>
      </c>
    </row>
    <row r="604" spans="1:20" ht="17" x14ac:dyDescent="0.2">
      <c r="A604" t="s">
        <v>15</v>
      </c>
      <c r="B604" s="18" t="s">
        <v>404</v>
      </c>
      <c r="C604" s="13" t="s">
        <v>414</v>
      </c>
      <c r="D604" s="3">
        <v>36.1</v>
      </c>
      <c r="E604">
        <f>D604*31500000</f>
        <v>1137150000</v>
      </c>
      <c r="F604" s="6">
        <v>127.168509</v>
      </c>
      <c r="G604">
        <f>F604*1000000</f>
        <v>127168509</v>
      </c>
      <c r="H604">
        <f>I604 * 1000</f>
        <v>222</v>
      </c>
      <c r="I604">
        <v>0.222</v>
      </c>
      <c r="J604" s="3">
        <v>15.4</v>
      </c>
      <c r="K604" s="3">
        <v>1</v>
      </c>
      <c r="L604">
        <v>3.0000000000000001E-3</v>
      </c>
      <c r="M604">
        <v>4.9500000000000002E-2</v>
      </c>
      <c r="N604">
        <f>0.15 * L604^(0.25)</f>
        <v>3.5105209789810736E-2</v>
      </c>
      <c r="O604">
        <f>1000*9.81*K604*L604</f>
        <v>29.43</v>
      </c>
      <c r="P604">
        <f>O604/(1650*9.81*I604)</f>
        <v>8.1900081900081901E-3</v>
      </c>
      <c r="Q604" t="e">
        <f>3.97 * (SQRT(1.65)) * (SQRT(9.81)) * ((P604-M604)^(3/2)) * ((I604)^(3/2)) * J604</f>
        <v>#NUM!</v>
      </c>
      <c r="R604" t="e">
        <f>3.97 * (SQRT(1.65)) * (SQRT(9.81)) * ((P604-N604)^(3/2)) * ((I604)^(3/2)) * J604</f>
        <v>#NUM!</v>
      </c>
      <c r="S604" t="e">
        <f>Q604 * 31500000</f>
        <v>#NUM!</v>
      </c>
      <c r="T604" t="e">
        <f>R604 * 31500000</f>
        <v>#NUM!</v>
      </c>
    </row>
    <row r="605" spans="1:20" ht="17" x14ac:dyDescent="0.2">
      <c r="A605" t="s">
        <v>15</v>
      </c>
      <c r="B605" s="18" t="s">
        <v>421</v>
      </c>
      <c r="C605" s="13" t="s">
        <v>438</v>
      </c>
      <c r="D605" s="3">
        <v>46.156459944960005</v>
      </c>
      <c r="E605">
        <f>D605*31500000</f>
        <v>1453928488.2662401</v>
      </c>
      <c r="F605" s="6">
        <v>222.480141</v>
      </c>
      <c r="G605">
        <f>F605*1000000</f>
        <v>222480141</v>
      </c>
      <c r="H605">
        <f>I605 * 1000</f>
        <v>370.33199999999999</v>
      </c>
      <c r="I605">
        <v>0.37033199999999999</v>
      </c>
      <c r="J605" s="3">
        <v>33.223199999999999</v>
      </c>
      <c r="K605" s="3">
        <v>1.71</v>
      </c>
      <c r="L605">
        <v>1E-3</v>
      </c>
      <c r="M605">
        <v>4.9500000000000002E-2</v>
      </c>
      <c r="N605">
        <f>0.15 * L605^(0.25)</f>
        <v>2.6674191150583844E-2</v>
      </c>
      <c r="O605">
        <f>1000*9.81*K605*L605</f>
        <v>16.775099999999998</v>
      </c>
      <c r="P605">
        <f>O605/(1650*9.81*I605)</f>
        <v>2.7984717398540668E-3</v>
      </c>
      <c r="Q605" t="e">
        <f>3.97 * (SQRT(1.65)) * (SQRT(9.81)) * ((P605-M605)^(3/2)) * ((I605)^(3/2)) * J605</f>
        <v>#NUM!</v>
      </c>
      <c r="R605" t="e">
        <f>3.97 * (SQRT(1.65)) * (SQRT(9.81)) * ((P605-N605)^(3/2)) * ((I605)^(3/2)) * J605</f>
        <v>#NUM!</v>
      </c>
      <c r="S605" t="e">
        <f>Q605 * 31500000</f>
        <v>#NUM!</v>
      </c>
      <c r="T605" t="e">
        <f>R605 * 31500000</f>
        <v>#NUM!</v>
      </c>
    </row>
    <row r="606" spans="1:20" ht="17" x14ac:dyDescent="0.2">
      <c r="A606" t="s">
        <v>15</v>
      </c>
      <c r="B606" s="18" t="s">
        <v>421</v>
      </c>
      <c r="C606" s="13" t="s">
        <v>436</v>
      </c>
      <c r="D606" s="3">
        <v>112.13471250432002</v>
      </c>
      <c r="E606">
        <f>D606*31500000</f>
        <v>3532243443.8860807</v>
      </c>
      <c r="F606" s="6">
        <v>331.51871999999997</v>
      </c>
      <c r="G606">
        <f>F606*1000000</f>
        <v>331518720</v>
      </c>
      <c r="H606">
        <f>I606 * 1000</f>
        <v>441.96000000000004</v>
      </c>
      <c r="I606">
        <v>0.44196000000000002</v>
      </c>
      <c r="J606" s="3">
        <v>45.110400000000006</v>
      </c>
      <c r="K606" s="3">
        <v>1.53</v>
      </c>
      <c r="L606">
        <v>2E-3</v>
      </c>
      <c r="M606">
        <v>4.9500000000000002E-2</v>
      </c>
      <c r="N606">
        <f>0.15 * L606^(0.25)</f>
        <v>3.1721137903216928E-2</v>
      </c>
      <c r="O606">
        <f>1000*9.81*K606*L606</f>
        <v>30.018600000000003</v>
      </c>
      <c r="P606">
        <f>O606/(1650*9.81*I606)</f>
        <v>4.1961839409572236E-3</v>
      </c>
      <c r="Q606" t="e">
        <f>3.97 * (SQRT(1.65)) * (SQRT(9.81)) * ((P606-M606)^(3/2)) * ((I606)^(3/2)) * J606</f>
        <v>#NUM!</v>
      </c>
      <c r="R606" t="e">
        <f>3.97 * (SQRT(1.65)) * (SQRT(9.81)) * ((P606-N606)^(3/2)) * ((I606)^(3/2)) * J606</f>
        <v>#NUM!</v>
      </c>
      <c r="S606" t="e">
        <f>Q606 * 31500000</f>
        <v>#NUM!</v>
      </c>
      <c r="T606" t="e">
        <f>R606 * 31500000</f>
        <v>#NUM!</v>
      </c>
    </row>
    <row r="607" spans="1:20" ht="17" x14ac:dyDescent="0.2">
      <c r="A607" t="s">
        <v>15</v>
      </c>
      <c r="B607" s="18" t="s">
        <v>421</v>
      </c>
      <c r="C607" s="13" t="s">
        <v>437</v>
      </c>
      <c r="D607" s="3">
        <v>210.39417017856005</v>
      </c>
      <c r="E607">
        <f>D607*31500000</f>
        <v>6627416360.6246414</v>
      </c>
      <c r="F607" s="6">
        <v>517.99799999999993</v>
      </c>
      <c r="G607">
        <f>F607*1000000</f>
        <v>517997999.99999994</v>
      </c>
      <c r="H607">
        <f>I607 * 1000</f>
        <v>545.59199999999998</v>
      </c>
      <c r="I607">
        <v>0.54559199999999997</v>
      </c>
      <c r="J607" s="3">
        <v>49.987200000000001</v>
      </c>
      <c r="K607" s="3">
        <v>1.62</v>
      </c>
      <c r="L607">
        <v>7.0000000000000001E-3</v>
      </c>
      <c r="M607">
        <v>4.9500000000000002E-2</v>
      </c>
      <c r="N607">
        <f>0.15 * L607^(0.25)</f>
        <v>4.3387614127786168E-2</v>
      </c>
      <c r="O607">
        <f>1000*9.81*K607*L607</f>
        <v>111.2454</v>
      </c>
      <c r="P607">
        <f>O607/(1650*9.81*I607)</f>
        <v>1.2596825599948814E-2</v>
      </c>
      <c r="Q607" t="e">
        <f>3.97 * (SQRT(1.65)) * (SQRT(9.81)) * ((P607-M607)^(3/2)) * ((I607)^(3/2)) * J607</f>
        <v>#NUM!</v>
      </c>
      <c r="R607" t="e">
        <f>3.97 * (SQRT(1.65)) * (SQRT(9.81)) * ((P607-N607)^(3/2)) * ((I607)^(3/2)) * J607</f>
        <v>#NUM!</v>
      </c>
      <c r="S607" t="e">
        <f>Q607 * 31500000</f>
        <v>#NUM!</v>
      </c>
      <c r="T607" t="e">
        <f>R607 * 31500000</f>
        <v>#NUM!</v>
      </c>
    </row>
    <row r="608" spans="1:20" ht="17" x14ac:dyDescent="0.2">
      <c r="A608" t="s">
        <v>15</v>
      </c>
      <c r="B608" s="18" t="s">
        <v>421</v>
      </c>
      <c r="C608" s="13" t="s">
        <v>433</v>
      </c>
      <c r="D608" s="3">
        <v>101.94064773120002</v>
      </c>
      <c r="E608">
        <f>D608*31500000</f>
        <v>3211130403.5328007</v>
      </c>
      <c r="F608" s="6">
        <v>383.31851999999998</v>
      </c>
      <c r="G608">
        <f>F608*1000000</f>
        <v>383318520</v>
      </c>
      <c r="H608">
        <f>I608 * 1000</f>
        <v>696.46799999999996</v>
      </c>
      <c r="I608">
        <v>0.69646799999999998</v>
      </c>
      <c r="J608" s="3">
        <v>44.805600000000005</v>
      </c>
      <c r="K608" s="3">
        <v>1.33</v>
      </c>
      <c r="L608">
        <v>4.0000000000000001E-3</v>
      </c>
      <c r="M608">
        <v>4.9500000000000002E-2</v>
      </c>
      <c r="N608">
        <f>0.15 * L608^(0.25)</f>
        <v>3.7723002890488071E-2</v>
      </c>
      <c r="O608">
        <f>1000*9.81*K608*L608</f>
        <v>52.189200000000007</v>
      </c>
      <c r="P608">
        <f>O608/(1650*9.81*I608)</f>
        <v>4.6294193333253283E-3</v>
      </c>
      <c r="Q608" t="e">
        <f>3.97 * (SQRT(1.65)) * (SQRT(9.81)) * ((P608-M608)^(3/2)) * ((I608)^(3/2)) * J608</f>
        <v>#NUM!</v>
      </c>
      <c r="R608" t="e">
        <f>3.97 * (SQRT(1.65)) * (SQRT(9.81)) * ((P608-N608)^(3/2)) * ((I608)^(3/2)) * J608</f>
        <v>#NUM!</v>
      </c>
      <c r="S608" t="e">
        <f>Q608 * 31500000</f>
        <v>#NUM!</v>
      </c>
      <c r="T608" t="e">
        <f>R608 * 31500000</f>
        <v>#NUM!</v>
      </c>
    </row>
  </sheetData>
  <sortState xmlns:xlrd2="http://schemas.microsoft.com/office/spreadsheetml/2017/richdata2" ref="A2:U608">
    <sortCondition ref="H1:H608"/>
  </sortState>
  <phoneticPr fontId="2" type="noConversion"/>
  <conditionalFormatting sqref="C2">
    <cfRule type="duplicateValues" dxfId="31" priority="32"/>
  </conditionalFormatting>
  <conditionalFormatting sqref="C3:C19">
    <cfRule type="duplicateValues" dxfId="30" priority="31"/>
  </conditionalFormatting>
  <conditionalFormatting sqref="C20:C21 C29">
    <cfRule type="duplicateValues" dxfId="29" priority="30"/>
  </conditionalFormatting>
  <conditionalFormatting sqref="C30">
    <cfRule type="duplicateValues" dxfId="28" priority="29"/>
  </conditionalFormatting>
  <conditionalFormatting sqref="C41:C64 C31:C39">
    <cfRule type="duplicateValues" dxfId="27" priority="28"/>
  </conditionalFormatting>
  <conditionalFormatting sqref="C65:C97">
    <cfRule type="duplicateValues" dxfId="26" priority="27"/>
  </conditionalFormatting>
  <conditionalFormatting sqref="C98:C137">
    <cfRule type="duplicateValues" dxfId="25" priority="26"/>
  </conditionalFormatting>
  <conditionalFormatting sqref="C138:C152">
    <cfRule type="duplicateValues" dxfId="24" priority="25"/>
  </conditionalFormatting>
  <conditionalFormatting sqref="C153:C158">
    <cfRule type="duplicateValues" dxfId="23" priority="24"/>
  </conditionalFormatting>
  <conditionalFormatting sqref="C159:C198">
    <cfRule type="duplicateValues" dxfId="22" priority="23"/>
  </conditionalFormatting>
  <conditionalFormatting sqref="C199:C200">
    <cfRule type="duplicateValues" dxfId="21" priority="22"/>
  </conditionalFormatting>
  <conditionalFormatting sqref="C201">
    <cfRule type="duplicateValues" dxfId="20" priority="21"/>
  </conditionalFormatting>
  <conditionalFormatting sqref="C202:C218">
    <cfRule type="duplicateValues" dxfId="19" priority="20"/>
  </conditionalFormatting>
  <conditionalFormatting sqref="C219:C233">
    <cfRule type="duplicateValues" dxfId="18" priority="19"/>
  </conditionalFormatting>
  <conditionalFormatting sqref="C234:C240">
    <cfRule type="duplicateValues" dxfId="17" priority="18"/>
  </conditionalFormatting>
  <conditionalFormatting sqref="C241:C254">
    <cfRule type="duplicateValues" dxfId="16" priority="17"/>
  </conditionalFormatting>
  <conditionalFormatting sqref="C255">
    <cfRule type="duplicateValues" dxfId="15" priority="16"/>
  </conditionalFormatting>
  <conditionalFormatting sqref="C256:C273">
    <cfRule type="duplicateValues" dxfId="14" priority="15"/>
  </conditionalFormatting>
  <conditionalFormatting sqref="C274">
    <cfRule type="duplicateValues" dxfId="13" priority="14"/>
  </conditionalFormatting>
  <conditionalFormatting sqref="C275:C287">
    <cfRule type="duplicateValues" dxfId="12" priority="13"/>
  </conditionalFormatting>
  <conditionalFormatting sqref="C288:C294">
    <cfRule type="duplicateValues" dxfId="11" priority="12"/>
  </conditionalFormatting>
  <conditionalFormatting sqref="C295">
    <cfRule type="duplicateValues" dxfId="10" priority="11"/>
  </conditionalFormatting>
  <conditionalFormatting sqref="C296:C300">
    <cfRule type="duplicateValues" dxfId="9" priority="10"/>
  </conditionalFormatting>
  <conditionalFormatting sqref="C301:C378">
    <cfRule type="duplicateValues" dxfId="8" priority="9"/>
  </conditionalFormatting>
  <conditionalFormatting sqref="C379">
    <cfRule type="duplicateValues" dxfId="7" priority="8"/>
  </conditionalFormatting>
  <conditionalFormatting sqref="C380:C384">
    <cfRule type="duplicateValues" dxfId="6" priority="7"/>
  </conditionalFormatting>
  <conditionalFormatting sqref="C385:C421">
    <cfRule type="duplicateValues" dxfId="5" priority="6"/>
  </conditionalFormatting>
  <conditionalFormatting sqref="C422:C430">
    <cfRule type="duplicateValues" dxfId="4" priority="5"/>
  </conditionalFormatting>
  <conditionalFormatting sqref="C431:C473">
    <cfRule type="duplicateValues" dxfId="3" priority="4"/>
  </conditionalFormatting>
  <conditionalFormatting sqref="C474:C483">
    <cfRule type="duplicateValues" dxfId="2" priority="3"/>
  </conditionalFormatting>
  <conditionalFormatting sqref="C484:C540">
    <cfRule type="duplicateValues" dxfId="1" priority="2"/>
  </conditionalFormatting>
  <conditionalFormatting sqref="C541:C6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Gabel</dc:creator>
  <cp:lastModifiedBy>Vanessa Gabel</cp:lastModifiedBy>
  <dcterms:created xsi:type="dcterms:W3CDTF">2023-10-16T02:03:11Z</dcterms:created>
  <dcterms:modified xsi:type="dcterms:W3CDTF">2023-11-02T18:18:02Z</dcterms:modified>
</cp:coreProperties>
</file>