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vanessa/Desktop/"/>
    </mc:Choice>
  </mc:AlternateContent>
  <xr:revisionPtr revIDLastSave="0" documentId="13_ncr:1_{F03633DA-2CF0-7149-AFA7-BE4A21F5FCC6}" xr6:coauthVersionLast="47" xr6:coauthVersionMax="47" xr10:uidLastSave="{00000000-0000-0000-0000-000000000000}"/>
  <bookViews>
    <workbookView xWindow="4800" yWindow="500" windowWidth="28800" windowHeight="15960" activeTab="6" xr2:uid="{00000000-000D-0000-FFFF-FFFF00000000}"/>
  </bookViews>
  <sheets>
    <sheet name="channel slope" sheetId="1" r:id="rId1"/>
    <sheet name="Station 0-1st Cross Section" sheetId="2" r:id="rId2"/>
    <sheet name="Station 0 -2nd Cross Section" sheetId="3" r:id="rId3"/>
    <sheet name="Station 1 -1st Cross Section" sheetId="4" r:id="rId4"/>
    <sheet name="Station 1 -2nd Cross Section" sheetId="5" r:id="rId5"/>
    <sheet name="Station 12 -1st Cross Section" sheetId="6" r:id="rId6"/>
    <sheet name="Station 0 Pebble Count" sheetId="7" r:id="rId7"/>
    <sheet name="Station 1 Pebble Count" sheetId="8" r:id="rId8"/>
    <sheet name="Station 2 Pebble Count" sheetId="9" r:id="rId9"/>
    <sheet name="Station 3 Pebble Count" sheetId="10" r:id="rId10"/>
    <sheet name="Station 4 Pebble Count" sheetId="11" r:id="rId11"/>
    <sheet name="Station 5 Pebble Count" sheetId="12" r:id="rId12"/>
    <sheet name="Station 6 Pebble Count" sheetId="13" r:id="rId13"/>
    <sheet name="Station 7 Pebble Count" sheetId="14" r:id="rId14"/>
    <sheet name="Station 8 Pebble Count" sheetId="15" r:id="rId15"/>
    <sheet name="Station 12 Pebble Count" sheetId="16" r:id="rId16"/>
    <sheet name="Median Grain Size" sheetId="17" r:id="rId17"/>
    <sheet name="Number of Grains" sheetId="18" r:id="rId18"/>
    <sheet name="Grain Size By Lithology" sheetId="19" r:id="rId19"/>
    <sheet name="Copy of Grain Size By Lithology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4" roundtripDataSignature="AMtx7mgGH6HXCoF2o2xGBC7zYlCbYCnIeg=="/>
    </ext>
  </extLst>
</workbook>
</file>

<file path=xl/calcChain.xml><?xml version="1.0" encoding="utf-8"?>
<calcChain xmlns="http://schemas.openxmlformats.org/spreadsheetml/2006/main">
  <c r="B48" i="5" l="1"/>
  <c r="B44" i="4"/>
  <c r="B39" i="3"/>
  <c r="G14" i="1"/>
  <c r="G3" i="1"/>
  <c r="G4" i="1"/>
  <c r="G5" i="1"/>
  <c r="G6" i="1"/>
  <c r="G7" i="1"/>
  <c r="G8" i="1"/>
  <c r="G9" i="1"/>
  <c r="G10" i="1"/>
  <c r="G11" i="1"/>
  <c r="G2" i="1"/>
  <c r="B38" i="2"/>
  <c r="F16" i="20"/>
  <c r="E16" i="20"/>
  <c r="D16" i="20"/>
  <c r="C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16" i="20" s="1"/>
  <c r="F22" i="19"/>
  <c r="E22" i="19"/>
  <c r="D22" i="19"/>
  <c r="C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2" i="19" s="1"/>
  <c r="D14" i="18"/>
  <c r="D13" i="18"/>
  <c r="D12" i="18"/>
  <c r="D11" i="18"/>
  <c r="D10" i="18"/>
  <c r="D9" i="18"/>
  <c r="D8" i="18"/>
  <c r="D7" i="18"/>
  <c r="D6" i="18"/>
  <c r="D5" i="18"/>
  <c r="D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D3" i="18"/>
  <c r="A3" i="18"/>
  <c r="D2" i="18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3" i="17"/>
  <c r="F22" i="16"/>
  <c r="E22" i="16"/>
  <c r="D22" i="16"/>
  <c r="C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22" i="16" s="1"/>
  <c r="B3" i="16"/>
  <c r="F22" i="15"/>
  <c r="E22" i="15"/>
  <c r="D22" i="15"/>
  <c r="C22" i="15"/>
  <c r="B21" i="15"/>
  <c r="B20" i="15"/>
  <c r="B19" i="15"/>
  <c r="B18" i="15"/>
  <c r="B17" i="15"/>
  <c r="B16" i="15"/>
  <c r="B15" i="15"/>
  <c r="B14" i="15"/>
  <c r="B13" i="15"/>
  <c r="B12" i="15"/>
  <c r="B22" i="15" s="1"/>
  <c r="F22" i="14"/>
  <c r="E22" i="14"/>
  <c r="D22" i="14"/>
  <c r="C22" i="14"/>
  <c r="B21" i="14"/>
  <c r="B20" i="14"/>
  <c r="B19" i="14"/>
  <c r="B18" i="14"/>
  <c r="B17" i="14"/>
  <c r="B16" i="14"/>
  <c r="B15" i="14"/>
  <c r="B14" i="14"/>
  <c r="B13" i="14"/>
  <c r="B12" i="14"/>
  <c r="B22" i="14" s="1"/>
  <c r="F22" i="13"/>
  <c r="E22" i="13"/>
  <c r="D22" i="13"/>
  <c r="C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22" i="13" s="1"/>
  <c r="B5" i="13"/>
  <c r="B4" i="13"/>
  <c r="B3" i="13"/>
  <c r="F22" i="12"/>
  <c r="E22" i="12"/>
  <c r="D22" i="12"/>
  <c r="C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22" i="12" s="1"/>
  <c r="B5" i="12"/>
  <c r="B4" i="12"/>
  <c r="B3" i="12"/>
  <c r="F22" i="11"/>
  <c r="E22" i="11"/>
  <c r="D22" i="11"/>
  <c r="C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22" i="11" s="1"/>
  <c r="B5" i="11"/>
  <c r="B4" i="11"/>
  <c r="B3" i="11"/>
  <c r="F22" i="10"/>
  <c r="E22" i="10"/>
  <c r="D22" i="10"/>
  <c r="C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22" i="10" s="1"/>
  <c r="B5" i="10"/>
  <c r="B4" i="10"/>
  <c r="B3" i="10"/>
  <c r="F22" i="9"/>
  <c r="E22" i="9"/>
  <c r="D22" i="9"/>
  <c r="C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22" i="9" s="1"/>
  <c r="B5" i="9"/>
  <c r="B4" i="9"/>
  <c r="B3" i="9"/>
  <c r="F22" i="8"/>
  <c r="E22" i="8"/>
  <c r="D22" i="8"/>
  <c r="C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22" i="8" s="1"/>
  <c r="B5" i="8"/>
  <c r="B4" i="8"/>
  <c r="B3" i="8"/>
  <c r="F22" i="7"/>
  <c r="E22" i="7"/>
  <c r="D22" i="7"/>
  <c r="C22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5"/>
  <c r="A26" i="5" s="1"/>
  <c r="A27" i="5" s="1"/>
  <c r="A14" i="5"/>
  <c r="A15" i="5" s="1"/>
  <c r="A16" i="5" s="1"/>
  <c r="A17" i="5" s="1"/>
  <c r="A18" i="5" s="1"/>
  <c r="A19" i="5" s="1"/>
  <c r="A20" i="5" s="1"/>
  <c r="A21" i="5" s="1"/>
  <c r="A6" i="5"/>
  <c r="A8" i="5" s="1"/>
  <c r="A9" i="5" s="1"/>
  <c r="A24" i="4"/>
  <c r="A25" i="4" s="1"/>
  <c r="A26" i="4" s="1"/>
  <c r="A13" i="4"/>
  <c r="A14" i="4" s="1"/>
  <c r="A15" i="4" s="1"/>
  <c r="A16" i="4" s="1"/>
  <c r="A17" i="4" s="1"/>
  <c r="A18" i="4" s="1"/>
  <c r="A19" i="4" s="1"/>
  <c r="A20" i="4" s="1"/>
  <c r="A6" i="4"/>
  <c r="A7" i="4" s="1"/>
  <c r="A8" i="4" s="1"/>
  <c r="A25" i="3"/>
  <c r="A26" i="3" s="1"/>
  <c r="A27" i="3" s="1"/>
  <c r="A13" i="3"/>
  <c r="A14" i="3" s="1"/>
  <c r="A15" i="3" s="1"/>
  <c r="A16" i="3" s="1"/>
  <c r="A17" i="3" s="1"/>
  <c r="A18" i="3" s="1"/>
  <c r="A19" i="3" s="1"/>
  <c r="A20" i="3" s="1"/>
  <c r="A5" i="3"/>
  <c r="A6" i="3" s="1"/>
  <c r="A7" i="3" s="1"/>
  <c r="A26" i="2"/>
  <c r="A28" i="2" s="1"/>
  <c r="A25" i="2"/>
  <c r="A5" i="2"/>
  <c r="A6" i="2" s="1"/>
  <c r="A7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F14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<sst xmlns="http://schemas.openxmlformats.org/spreadsheetml/2006/main" count="488" uniqueCount="120">
  <si>
    <t>Staion #</t>
  </si>
  <si>
    <t>Downstream distance (km)</t>
  </si>
  <si>
    <t>HD (m)</t>
  </si>
  <si>
    <t>VD (m)</t>
  </si>
  <si>
    <t>inc (degrees)</t>
  </si>
  <si>
    <t>slope (rise/run)</t>
  </si>
  <si>
    <t>.2.45</t>
  </si>
  <si>
    <t>Station 0 1st Cross-Section</t>
  </si>
  <si>
    <t>GPS 39.9171, -105.3650</t>
  </si>
  <si>
    <t>Starting on flat Surface above where we estimated bankfull</t>
  </si>
  <si>
    <t>Distance from Right Bank of Channel (cm)</t>
  </si>
  <si>
    <t>Channel Depth (cm)</t>
  </si>
  <si>
    <t>Water Depth (cm)</t>
  </si>
  <si>
    <t>Special Notes</t>
  </si>
  <si>
    <t>On a Lg Rock</t>
  </si>
  <si>
    <t>On a Rock/ Right Bank Large Transition</t>
  </si>
  <si>
    <t>Right Bankfull</t>
  </si>
  <si>
    <t>Right Bank Edge of Water</t>
  </si>
  <si>
    <t>Left Bank Edge of Water</t>
  </si>
  <si>
    <t>Left Bank Large Transition</t>
  </si>
  <si>
    <t>Left Bank Full</t>
  </si>
  <si>
    <t>Station 0 2nd Cross-Section</t>
  </si>
  <si>
    <t>Right Bank Large Transition</t>
  </si>
  <si>
    <t>Left Bankfull</t>
  </si>
  <si>
    <t>Station 1 1st Cross-Section</t>
  </si>
  <si>
    <t>GPS 39.8851, -105.3286</t>
  </si>
  <si>
    <t>Above Bankfull Leftside</t>
  </si>
  <si>
    <t>Left Water's Egde</t>
  </si>
  <si>
    <t>Vegetation</t>
  </si>
  <si>
    <t>Right Waters Edge</t>
  </si>
  <si>
    <t>Station 1 2nd Cross-Section</t>
  </si>
  <si>
    <t>Left Side of Channel</t>
  </si>
  <si>
    <t>Top of Break in Slope</t>
  </si>
  <si>
    <t>On Large Rock</t>
  </si>
  <si>
    <t>Channel dip with vegetaion 1.1m -1.7m</t>
  </si>
  <si>
    <t>On Large Rock-End of Rocky Sections</t>
  </si>
  <si>
    <t>Deepest Part of Channel</t>
  </si>
  <si>
    <t>Slope Decreaseds to flatter plain</t>
  </si>
  <si>
    <t>Right Water's Edge</t>
  </si>
  <si>
    <t>Station 12 1st Cross-Section</t>
  </si>
  <si>
    <t>GPS 40.082059, -105.059705</t>
  </si>
  <si>
    <t>Distance from Right Bank of Channel (mm)</t>
  </si>
  <si>
    <t>Waters edge between 300 and 600mm</t>
  </si>
  <si>
    <t>(+/- 50mm) because tip of stick into ground at varting depths across channel</t>
  </si>
  <si>
    <t>From 0mm to 3900mm</t>
  </si>
  <si>
    <t>Waters Edge Left</t>
  </si>
  <si>
    <t>Station 0 -Pebble Count</t>
  </si>
  <si>
    <t>Pebble Size (mm)</t>
  </si>
  <si>
    <t>Number of Pebbles in Bin</t>
  </si>
  <si>
    <t># of Igneous Grains</t>
  </si>
  <si>
    <t># of Metamorhpic Grains</t>
  </si>
  <si>
    <t># of Sedimentary Grains</t>
  </si>
  <si>
    <t># of Quartz Grains</t>
  </si>
  <si>
    <t>&lt;600</t>
  </si>
  <si>
    <t>&lt;475</t>
  </si>
  <si>
    <t>&lt;375</t>
  </si>
  <si>
    <t>&lt;300</t>
  </si>
  <si>
    <t>&lt;230</t>
  </si>
  <si>
    <t>&lt;180</t>
  </si>
  <si>
    <t>&lt;128</t>
  </si>
  <si>
    <t>&lt;90</t>
  </si>
  <si>
    <t>&lt;64</t>
  </si>
  <si>
    <t>&lt;45</t>
  </si>
  <si>
    <t>&lt;32</t>
  </si>
  <si>
    <t>&lt;22.6</t>
  </si>
  <si>
    <t>&lt;16</t>
  </si>
  <si>
    <t>&lt;11</t>
  </si>
  <si>
    <t>&lt;8</t>
  </si>
  <si>
    <t>&lt;5.6</t>
  </si>
  <si>
    <t>&lt;4</t>
  </si>
  <si>
    <t>&lt;2.8</t>
  </si>
  <si>
    <t>&lt;2</t>
  </si>
  <si>
    <t>Totals</t>
  </si>
  <si>
    <t>Station 1 -Pebble Count</t>
  </si>
  <si>
    <t>Station 2 -Pebble Count</t>
  </si>
  <si>
    <t>GPS 39.52.44, -105.16.09</t>
  </si>
  <si>
    <t>Station 3 -Pebble Count</t>
  </si>
  <si>
    <t>GPS 39.899600, -105.249486</t>
  </si>
  <si>
    <t>Station 4 -Pebble Count</t>
  </si>
  <si>
    <t>GPS 39.924782, -105.226066</t>
  </si>
  <si>
    <t>Station 5 -Pebble Count</t>
  </si>
  <si>
    <t>GPS 39.952262, -105.167758</t>
  </si>
  <si>
    <t>Station 6 -Pebble Count</t>
  </si>
  <si>
    <t>GPS 39.968906, -105.128155</t>
  </si>
  <si>
    <t>Station 7 -Pebble Count</t>
  </si>
  <si>
    <t>GPS 39.979769, -105.091590</t>
  </si>
  <si>
    <t>Station 8 -Pebble Count</t>
  </si>
  <si>
    <t>GPS 39.992121, -105.060426</t>
  </si>
  <si>
    <t># of Clay Grains</t>
  </si>
  <si>
    <t>Station 12 -Pebble Count</t>
  </si>
  <si>
    <t>Station</t>
  </si>
  <si>
    <t>GPS Coordinates</t>
  </si>
  <si>
    <t>Distance to Confluence With Beaver Creek (km)</t>
  </si>
  <si>
    <t>Overall</t>
  </si>
  <si>
    <t>Igneous</t>
  </si>
  <si>
    <t>Metamorphic</t>
  </si>
  <si>
    <t>Sedimentary</t>
  </si>
  <si>
    <t>Quartzsite</t>
  </si>
  <si>
    <t>39.9171, -105.3650</t>
  </si>
  <si>
    <t>39.8851, -105.3286</t>
  </si>
  <si>
    <t>32/22.6</t>
  </si>
  <si>
    <t>39.52.44, -105.16.09</t>
  </si>
  <si>
    <t>39.899600, -105.249486</t>
  </si>
  <si>
    <t>39.924782, -105.226066</t>
  </si>
  <si>
    <t>39.952262, -105.167758</t>
  </si>
  <si>
    <t>39.968906, -105.128155</t>
  </si>
  <si>
    <t>22.6/16</t>
  </si>
  <si>
    <t>39.979769, -105.091590</t>
  </si>
  <si>
    <t>39.992121, -105.060426</t>
  </si>
  <si>
    <t>40.021217, -105.046267</t>
  </si>
  <si>
    <t>40.048364,-105.044908</t>
  </si>
  <si>
    <t>40.082059,-105.059707</t>
  </si>
  <si>
    <t>40.082059, -105.059705</t>
  </si>
  <si>
    <t>Sation 1-8 and 12</t>
  </si>
  <si>
    <t>Sation 0-8 and 12</t>
  </si>
  <si>
    <t>Channel width (m)</t>
  </si>
  <si>
    <t>Average depth (m)</t>
  </si>
  <si>
    <t>Slope</t>
  </si>
  <si>
    <t>slope as positive downstream</t>
  </si>
  <si>
    <t>EXTRAPOLATING DATA TO MATCH OPPOSITE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</si>
</sst>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Inconsolata"/>
    </font>
    <font>
      <sz val="12"/>
      <color rgb="FF000000"/>
      <name val="Roboto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'Station 0-1st Cross Section'!$B$2</c:f>
              <c:strCache>
                <c:ptCount val="1"/>
                <c:pt idx="0">
                  <c:v>Channel Depth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0-1st Cross Section'!$A$3:$A$35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205</c:v>
                </c:pt>
                <c:pt idx="25">
                  <c:v>210</c:v>
                </c:pt>
                <c:pt idx="26">
                  <c:v>225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  <c:pt idx="31">
                  <c:v>280</c:v>
                </c:pt>
                <c:pt idx="32">
                  <c:v>290</c:v>
                </c:pt>
              </c:numCache>
            </c:numRef>
          </c:xVal>
          <c:yVal>
            <c:numRef>
              <c:f>'Station 0-1st Cross Section'!$B$3:$B$35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19</c:v>
                </c:pt>
                <c:pt idx="5">
                  <c:v>37</c:v>
                </c:pt>
                <c:pt idx="6">
                  <c:v>74</c:v>
                </c:pt>
                <c:pt idx="7">
                  <c:v>75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80</c:v>
                </c:pt>
                <c:pt idx="12">
                  <c:v>78</c:v>
                </c:pt>
                <c:pt idx="13">
                  <c:v>79</c:v>
                </c:pt>
                <c:pt idx="14">
                  <c:v>79</c:v>
                </c:pt>
                <c:pt idx="15">
                  <c:v>83</c:v>
                </c:pt>
                <c:pt idx="16">
                  <c:v>80</c:v>
                </c:pt>
                <c:pt idx="17">
                  <c:v>79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73</c:v>
                </c:pt>
                <c:pt idx="22">
                  <c:v>67</c:v>
                </c:pt>
                <c:pt idx="23">
                  <c:v>67</c:v>
                </c:pt>
                <c:pt idx="24">
                  <c:v>39</c:v>
                </c:pt>
                <c:pt idx="25">
                  <c:v>29</c:v>
                </c:pt>
                <c:pt idx="26">
                  <c:v>16</c:v>
                </c:pt>
                <c:pt idx="27">
                  <c:v>7</c:v>
                </c:pt>
                <c:pt idx="28">
                  <c:v>5.5</c:v>
                </c:pt>
                <c:pt idx="29">
                  <c:v>4.5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5-8A4F-B151-F6FCBF6B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13296"/>
        <c:axId val="1826700832"/>
      </c:scatterChart>
      <c:valAx>
        <c:axId val="1827013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00832"/>
        <c:crosses val="autoZero"/>
        <c:crossBetween val="midCat"/>
      </c:valAx>
      <c:valAx>
        <c:axId val="18267008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'Station 0 -2nd Cross Section'!$B$2</c:f>
              <c:strCache>
                <c:ptCount val="1"/>
                <c:pt idx="0">
                  <c:v>Channel Depth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0 -2nd Cross Section'!$A$3:$A$36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173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</c:numCache>
            </c:numRef>
          </c:xVal>
          <c:yVal>
            <c:numRef>
              <c:f>'Station 0 -2nd Cross Section'!$B$3:$B$36</c:f>
              <c:numCache>
                <c:formatCode>General</c:formatCode>
                <c:ptCount val="3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23</c:v>
                </c:pt>
                <c:pt idx="7">
                  <c:v>27</c:v>
                </c:pt>
                <c:pt idx="8">
                  <c:v>42</c:v>
                </c:pt>
                <c:pt idx="9">
                  <c:v>42</c:v>
                </c:pt>
                <c:pt idx="10">
                  <c:v>45.5</c:v>
                </c:pt>
                <c:pt idx="11">
                  <c:v>47</c:v>
                </c:pt>
                <c:pt idx="12">
                  <c:v>45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46</c:v>
                </c:pt>
                <c:pt idx="17">
                  <c:v>45.5</c:v>
                </c:pt>
                <c:pt idx="18">
                  <c:v>45</c:v>
                </c:pt>
                <c:pt idx="19">
                  <c:v>42</c:v>
                </c:pt>
                <c:pt idx="20">
                  <c:v>41.5</c:v>
                </c:pt>
                <c:pt idx="21">
                  <c:v>38</c:v>
                </c:pt>
                <c:pt idx="22">
                  <c:v>35</c:v>
                </c:pt>
                <c:pt idx="23">
                  <c:v>34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23.5</c:v>
                </c:pt>
                <c:pt idx="29">
                  <c:v>21</c:v>
                </c:pt>
                <c:pt idx="30">
                  <c:v>10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2-3248-A121-864488CE1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21024"/>
        <c:axId val="1811733056"/>
      </c:scatterChart>
      <c:valAx>
        <c:axId val="1811721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33056"/>
        <c:crosses val="autoZero"/>
        <c:crossBetween val="midCat"/>
      </c:valAx>
      <c:valAx>
        <c:axId val="18117330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'Station 1 -1st Cross Section'!$B$3</c:f>
              <c:strCache>
                <c:ptCount val="1"/>
                <c:pt idx="0">
                  <c:v>Channel Depth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1 -1st Cross Section'!$A$4:$A$41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44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297</c:v>
                </c:pt>
                <c:pt idx="32">
                  <c:v>300</c:v>
                </c:pt>
                <c:pt idx="33">
                  <c:v>310</c:v>
                </c:pt>
                <c:pt idx="34">
                  <c:v>320</c:v>
                </c:pt>
                <c:pt idx="35">
                  <c:v>330</c:v>
                </c:pt>
                <c:pt idx="36">
                  <c:v>340</c:v>
                </c:pt>
                <c:pt idx="37">
                  <c:v>350</c:v>
                </c:pt>
              </c:numCache>
            </c:numRef>
          </c:xVal>
          <c:yVal>
            <c:numRef>
              <c:f>'Station 1 -1st Cross Section'!$B$4:$B$41</c:f>
              <c:numCache>
                <c:formatCode>General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13</c:v>
                </c:pt>
                <c:pt idx="23">
                  <c:v>18</c:v>
                </c:pt>
                <c:pt idx="24">
                  <c:v>17.5</c:v>
                </c:pt>
                <c:pt idx="25">
                  <c:v>12.5</c:v>
                </c:pt>
                <c:pt idx="26">
                  <c:v>17</c:v>
                </c:pt>
                <c:pt idx="27">
                  <c:v>17.5</c:v>
                </c:pt>
                <c:pt idx="28">
                  <c:v>15</c:v>
                </c:pt>
                <c:pt idx="29">
                  <c:v>13</c:v>
                </c:pt>
                <c:pt idx="30">
                  <c:v>12</c:v>
                </c:pt>
                <c:pt idx="31">
                  <c:v>10</c:v>
                </c:pt>
                <c:pt idx="32">
                  <c:v>8.5</c:v>
                </c:pt>
                <c:pt idx="33">
                  <c:v>8</c:v>
                </c:pt>
                <c:pt idx="34">
                  <c:v>5.5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6-4948-9F5E-087C22F7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32560"/>
        <c:axId val="1861916864"/>
      </c:scatterChart>
      <c:valAx>
        <c:axId val="1811732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16864"/>
        <c:crosses val="autoZero"/>
        <c:crossBetween val="midCat"/>
      </c:valAx>
      <c:valAx>
        <c:axId val="186191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1 -2nd Cross Section'!$A$3:$A$45</c:f>
              <c:numCache>
                <c:formatCode>General</c:formatCode>
                <c:ptCount val="43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64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  <c:pt idx="31">
                  <c:v>280</c:v>
                </c:pt>
                <c:pt idx="32">
                  <c:v>290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358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</c:numCache>
            </c:numRef>
          </c:xVal>
          <c:yVal>
            <c:numRef>
              <c:f>'Station 1 -2nd Cross Section'!$B$3:$B$45</c:f>
              <c:numCache>
                <c:formatCode>General</c:formatCode>
                <c:ptCount val="4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6</c:v>
                </c:pt>
                <c:pt idx="15">
                  <c:v>7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4</c:v>
                </c:pt>
                <c:pt idx="20">
                  <c:v>9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25</c:v>
                </c:pt>
                <c:pt idx="26">
                  <c:v>24</c:v>
                </c:pt>
                <c:pt idx="27">
                  <c:v>30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24</c:v>
                </c:pt>
                <c:pt idx="32">
                  <c:v>21</c:v>
                </c:pt>
                <c:pt idx="33">
                  <c:v>20</c:v>
                </c:pt>
                <c:pt idx="34">
                  <c:v>18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7.5</c:v>
                </c:pt>
                <c:pt idx="39">
                  <c:v>6.5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AC4B-B54B-13545D40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89536"/>
        <c:axId val="1827417584"/>
      </c:scatterChart>
      <c:valAx>
        <c:axId val="18860895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17584"/>
        <c:crosses val="autoZero"/>
        <c:crossBetween val="midCat"/>
      </c:valAx>
      <c:valAx>
        <c:axId val="182741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449792</xdr:colOff>
      <xdr:row>9</xdr:row>
      <xdr:rowOff>9524</xdr:rowOff>
    </xdr:from>
    <xdr:to>
      <xdr:col>11</xdr:col>
      <xdr:colOff>312208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1F45B-11BA-FA65-B6BB-F9726B6F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146538</xdr:colOff>
      <xdr:row>12</xdr:row>
      <xdr:rowOff>132862</xdr:rowOff>
    </xdr:from>
    <xdr:to>
      <xdr:col>11</xdr:col>
      <xdr:colOff>29308</xdr:colOff>
      <xdr:row>26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418EE-456E-5098-E7C1-83B62445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16</xdr:row>
      <xdr:rowOff>25399</xdr:rowOff>
    </xdr:from>
    <xdr:to>
      <xdr:col>10</xdr:col>
      <xdr:colOff>136769</xdr:colOff>
      <xdr:row>30</xdr:row>
      <xdr:rowOff>33215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0D76F-294B-BC27-5B97-AF720B27D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771770</xdr:colOff>
      <xdr:row>19</xdr:row>
      <xdr:rowOff>181707</xdr:rowOff>
    </xdr:from>
    <xdr:to>
      <xdr:col>10</xdr:col>
      <xdr:colOff>654539</xdr:colOff>
      <xdr:row>33</xdr:row>
      <xdr:rowOff>189523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17AF4-2A14-781B-CAAF-2548BBAE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="130" zoomScaleNormal="130" workbookViewId="0">
      <pane ySplit="1" topLeftCell="A2" activePane="bottomLeft" state="frozen"/>
      <selection pane="bottomLeft" activeCell="G3" sqref="G3"/>
    </sheetView>
  </sheetViews>
  <sheetFormatPr baseColWidth="10" defaultColWidth="11.28515625" defaultRowHeight="15" customHeight="1" x14ac:dyDescent="0.2"/>
  <cols>
    <col min="1" max="1" width="10.5703125" customWidth="1"/>
    <col min="2" max="2" width="23.7109375" customWidth="1"/>
    <col min="3" max="4" width="10.5703125" customWidth="1"/>
    <col min="5" max="5" width="11.7109375" customWidth="1"/>
    <col min="6" max="6" width="13.7109375" customWidth="1"/>
    <col min="7" max="7" width="23.28515625" bestFit="1" customWidth="1"/>
    <col min="8" max="26" width="10.57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</row>
    <row r="2" spans="1:7" ht="15.75" customHeight="1" x14ac:dyDescent="0.2">
      <c r="A2" s="2">
        <v>0</v>
      </c>
      <c r="B2" s="2">
        <v>0</v>
      </c>
      <c r="C2" s="2">
        <v>15.72</v>
      </c>
      <c r="D2" s="2">
        <v>-0.39</v>
      </c>
      <c r="E2" s="2">
        <v>-1.57</v>
      </c>
      <c r="F2" s="2">
        <f t="shared" ref="F2:F11" si="0">D2/C2</f>
        <v>-2.4809160305343511E-2</v>
      </c>
      <c r="G2">
        <f>-F2</f>
        <v>2.4809160305343511E-2</v>
      </c>
    </row>
    <row r="3" spans="1:7" ht="15.75" customHeight="1" x14ac:dyDescent="0.2">
      <c r="A3" s="2">
        <v>1</v>
      </c>
      <c r="B3" s="2">
        <v>5</v>
      </c>
      <c r="C3" s="2">
        <v>14.14</v>
      </c>
      <c r="D3" s="2">
        <v>-0.35</v>
      </c>
      <c r="E3" s="2">
        <v>-1.32</v>
      </c>
      <c r="F3" s="2">
        <f t="shared" si="0"/>
        <v>-2.475247524752475E-2</v>
      </c>
      <c r="G3">
        <f t="shared" ref="G3:G11" si="1">-F3</f>
        <v>2.475247524752475E-2</v>
      </c>
    </row>
    <row r="4" spans="1:7" ht="15.75" customHeight="1" x14ac:dyDescent="0.2">
      <c r="A4" s="2">
        <v>2</v>
      </c>
      <c r="B4" s="2">
        <v>10</v>
      </c>
      <c r="C4" s="2">
        <v>7.7</v>
      </c>
      <c r="D4" s="2">
        <v>-0.19</v>
      </c>
      <c r="E4" s="2">
        <v>-1.64</v>
      </c>
      <c r="F4" s="2">
        <f t="shared" si="0"/>
        <v>-2.4675324675324677E-2</v>
      </c>
      <c r="G4">
        <f t="shared" si="1"/>
        <v>2.4675324675324677E-2</v>
      </c>
    </row>
    <row r="5" spans="1:7" ht="15.75" customHeight="1" x14ac:dyDescent="0.2">
      <c r="A5" s="2">
        <v>3</v>
      </c>
      <c r="B5" s="2">
        <v>15</v>
      </c>
      <c r="C5" s="2">
        <v>8.2899999999999991</v>
      </c>
      <c r="D5" s="2">
        <v>-0.42</v>
      </c>
      <c r="E5" s="2">
        <v>-2.81</v>
      </c>
      <c r="F5" s="2">
        <f t="shared" si="0"/>
        <v>-5.066344993968637E-2</v>
      </c>
      <c r="G5">
        <f t="shared" si="1"/>
        <v>5.066344993968637E-2</v>
      </c>
    </row>
    <row r="6" spans="1:7" ht="15.75" customHeight="1" x14ac:dyDescent="0.2">
      <c r="A6" s="2">
        <v>4</v>
      </c>
      <c r="B6" s="2">
        <v>20</v>
      </c>
      <c r="C6" s="2">
        <v>1.28</v>
      </c>
      <c r="D6" s="2">
        <v>-0.05</v>
      </c>
      <c r="E6" s="2">
        <v>-2.14</v>
      </c>
      <c r="F6" s="2">
        <f t="shared" si="0"/>
        <v>-3.90625E-2</v>
      </c>
      <c r="G6">
        <f t="shared" si="1"/>
        <v>3.90625E-2</v>
      </c>
    </row>
    <row r="7" spans="1:7" ht="15.75" customHeight="1" x14ac:dyDescent="0.2">
      <c r="A7" s="2">
        <v>5</v>
      </c>
      <c r="B7" s="2">
        <v>25</v>
      </c>
      <c r="C7" s="2">
        <v>16.27</v>
      </c>
      <c r="D7" s="2">
        <v>-0.17</v>
      </c>
      <c r="E7" s="2">
        <v>-0.03</v>
      </c>
      <c r="F7" s="2">
        <f t="shared" si="0"/>
        <v>-1.0448678549477567E-2</v>
      </c>
      <c r="G7">
        <f t="shared" si="1"/>
        <v>1.0448678549477567E-2</v>
      </c>
    </row>
    <row r="8" spans="1:7" ht="15.75" customHeight="1" x14ac:dyDescent="0.2">
      <c r="A8" s="2">
        <v>6</v>
      </c>
      <c r="B8" s="2">
        <v>30</v>
      </c>
      <c r="C8" s="2">
        <v>20.14</v>
      </c>
      <c r="D8" s="2">
        <v>-0.13</v>
      </c>
      <c r="E8" s="2">
        <v>-0.38</v>
      </c>
      <c r="F8" s="2">
        <f t="shared" si="0"/>
        <v>-6.4548162859980138E-3</v>
      </c>
      <c r="G8">
        <f t="shared" si="1"/>
        <v>6.4548162859980138E-3</v>
      </c>
    </row>
    <row r="9" spans="1:7" ht="15.75" customHeight="1" x14ac:dyDescent="0.2">
      <c r="A9" s="2">
        <v>7</v>
      </c>
      <c r="B9" s="2">
        <v>35</v>
      </c>
      <c r="C9" s="2">
        <v>13.21</v>
      </c>
      <c r="D9" s="2">
        <v>-1.31</v>
      </c>
      <c r="E9" s="2">
        <v>-0.7</v>
      </c>
      <c r="F9" s="2">
        <f t="shared" si="0"/>
        <v>-9.9167297501892501E-2</v>
      </c>
      <c r="G9">
        <f t="shared" si="1"/>
        <v>9.9167297501892501E-2</v>
      </c>
    </row>
    <row r="10" spans="1:7" ht="15.75" customHeight="1" x14ac:dyDescent="0.2">
      <c r="A10" s="2">
        <v>8</v>
      </c>
      <c r="B10" s="2">
        <v>40</v>
      </c>
      <c r="C10" s="2">
        <v>10.199999999999999</v>
      </c>
      <c r="D10" s="2">
        <v>-0.23</v>
      </c>
      <c r="E10" s="2">
        <v>-1.51</v>
      </c>
      <c r="F10" s="2">
        <f t="shared" si="0"/>
        <v>-2.254901960784314E-2</v>
      </c>
      <c r="G10">
        <f t="shared" si="1"/>
        <v>2.254901960784314E-2</v>
      </c>
    </row>
    <row r="11" spans="1:7" ht="15.75" customHeight="1" x14ac:dyDescent="0.2">
      <c r="A11" s="2">
        <v>9</v>
      </c>
      <c r="B11" s="2">
        <v>45</v>
      </c>
      <c r="C11" s="2">
        <v>7.54</v>
      </c>
      <c r="D11" s="2">
        <v>-4.2999999999999997E-2</v>
      </c>
      <c r="E11" s="2">
        <v>-3.29</v>
      </c>
      <c r="F11" s="2">
        <f t="shared" si="0"/>
        <v>-5.7029177718832882E-3</v>
      </c>
      <c r="G11">
        <f t="shared" si="1"/>
        <v>5.7029177718832882E-3</v>
      </c>
    </row>
    <row r="12" spans="1:7" ht="15.75" customHeight="1" x14ac:dyDescent="0.2">
      <c r="A12" s="2">
        <v>10</v>
      </c>
      <c r="B12" s="2">
        <v>50</v>
      </c>
    </row>
    <row r="13" spans="1:7" ht="15.75" customHeight="1" x14ac:dyDescent="0.2">
      <c r="A13" s="2">
        <v>11</v>
      </c>
      <c r="B13" s="2">
        <v>55</v>
      </c>
    </row>
    <row r="14" spans="1:7" ht="15.75" customHeight="1" x14ac:dyDescent="0.2">
      <c r="A14" s="2">
        <v>12</v>
      </c>
      <c r="B14" s="2">
        <v>56</v>
      </c>
      <c r="C14" s="2">
        <v>13.71</v>
      </c>
      <c r="D14" s="2">
        <v>-0.54</v>
      </c>
      <c r="E14" s="2" t="s">
        <v>6</v>
      </c>
      <c r="F14" s="2">
        <f>D14/C14</f>
        <v>-3.9387308533916851E-2</v>
      </c>
      <c r="G14">
        <f>-F14</f>
        <v>3.9387308533916851E-2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76</v>
      </c>
      <c r="B1" s="2" t="s">
        <v>77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5">
        <f t="shared" ref="B3:B21" si="0">SUM(C3:F3)</f>
        <v>0</v>
      </c>
      <c r="C3" s="2">
        <v>0</v>
      </c>
      <c r="D3" s="2">
        <v>0</v>
      </c>
      <c r="E3" s="2">
        <v>0</v>
      </c>
      <c r="F3" s="2">
        <v>0</v>
      </c>
    </row>
    <row r="4" spans="1:8" x14ac:dyDescent="0.2">
      <c r="A4" s="2" t="s">
        <v>54</v>
      </c>
      <c r="B4" s="5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5">
        <f t="shared" si="0"/>
        <v>0</v>
      </c>
      <c r="C5" s="2">
        <v>0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5">
        <f t="shared" si="0"/>
        <v>0</v>
      </c>
      <c r="C6" s="2">
        <v>0</v>
      </c>
      <c r="D6" s="2">
        <v>0</v>
      </c>
      <c r="E6" s="2">
        <v>0</v>
      </c>
      <c r="F6" s="2">
        <v>0</v>
      </c>
    </row>
    <row r="7" spans="1:8" x14ac:dyDescent="0.2">
      <c r="A7" s="2" t="s">
        <v>57</v>
      </c>
      <c r="B7" s="5">
        <f t="shared" si="0"/>
        <v>0</v>
      </c>
      <c r="C7" s="2">
        <v>0</v>
      </c>
      <c r="D7" s="2">
        <v>0</v>
      </c>
      <c r="E7" s="2">
        <v>0</v>
      </c>
      <c r="F7" s="2">
        <v>0</v>
      </c>
    </row>
    <row r="8" spans="1:8" x14ac:dyDescent="0.2">
      <c r="A8" s="2" t="s">
        <v>58</v>
      </c>
      <c r="B8" s="5">
        <f t="shared" si="0"/>
        <v>0</v>
      </c>
      <c r="C8" s="2">
        <v>0</v>
      </c>
      <c r="D8" s="2">
        <v>0</v>
      </c>
      <c r="E8" s="2">
        <v>0</v>
      </c>
      <c r="F8" s="2">
        <v>0</v>
      </c>
    </row>
    <row r="9" spans="1:8" x14ac:dyDescent="0.2">
      <c r="A9" s="2" t="s">
        <v>59</v>
      </c>
      <c r="B9" s="5">
        <f t="shared" si="0"/>
        <v>0</v>
      </c>
      <c r="C9" s="2">
        <v>0</v>
      </c>
      <c r="D9" s="2">
        <v>0</v>
      </c>
      <c r="E9" s="2">
        <v>0</v>
      </c>
      <c r="F9" s="2">
        <v>0</v>
      </c>
    </row>
    <row r="10" spans="1:8" x14ac:dyDescent="0.2">
      <c r="A10" s="2" t="s">
        <v>60</v>
      </c>
      <c r="B10" s="5">
        <f t="shared" si="0"/>
        <v>4</v>
      </c>
      <c r="C10" s="2">
        <v>2</v>
      </c>
      <c r="D10" s="2">
        <v>0</v>
      </c>
      <c r="E10" s="2">
        <v>0</v>
      </c>
      <c r="F10" s="2">
        <v>2</v>
      </c>
    </row>
    <row r="11" spans="1:8" x14ac:dyDescent="0.2">
      <c r="A11" s="2" t="s">
        <v>61</v>
      </c>
      <c r="B11" s="5">
        <f t="shared" si="0"/>
        <v>7</v>
      </c>
      <c r="C11" s="2">
        <v>1</v>
      </c>
      <c r="D11" s="2">
        <v>0</v>
      </c>
      <c r="E11" s="2">
        <v>3</v>
      </c>
      <c r="F11" s="2">
        <v>3</v>
      </c>
    </row>
    <row r="12" spans="1:8" x14ac:dyDescent="0.2">
      <c r="A12" s="2" t="s">
        <v>62</v>
      </c>
      <c r="B12" s="5">
        <f t="shared" si="0"/>
        <v>24</v>
      </c>
      <c r="C12" s="2">
        <v>3</v>
      </c>
      <c r="D12" s="2">
        <v>2</v>
      </c>
      <c r="E12" s="2">
        <v>1</v>
      </c>
      <c r="F12" s="2">
        <v>18</v>
      </c>
    </row>
    <row r="13" spans="1:8" x14ac:dyDescent="0.2">
      <c r="A13" s="2" t="s">
        <v>63</v>
      </c>
      <c r="B13" s="5">
        <f t="shared" si="0"/>
        <v>30</v>
      </c>
      <c r="C13" s="2">
        <v>7</v>
      </c>
      <c r="D13" s="2">
        <v>6</v>
      </c>
      <c r="E13" s="2">
        <v>0</v>
      </c>
      <c r="F13" s="2">
        <v>17</v>
      </c>
    </row>
    <row r="14" spans="1:8" x14ac:dyDescent="0.2">
      <c r="A14" s="2" t="s">
        <v>64</v>
      </c>
      <c r="B14" s="5">
        <f t="shared" si="0"/>
        <v>19</v>
      </c>
      <c r="C14" s="2">
        <v>7</v>
      </c>
      <c r="D14" s="2">
        <v>2</v>
      </c>
      <c r="E14" s="2">
        <v>0</v>
      </c>
      <c r="F14" s="2">
        <v>10</v>
      </c>
    </row>
    <row r="15" spans="1:8" x14ac:dyDescent="0.2">
      <c r="A15" s="2" t="s">
        <v>65</v>
      </c>
      <c r="B15" s="5">
        <f t="shared" si="0"/>
        <v>8</v>
      </c>
      <c r="C15" s="2">
        <v>2</v>
      </c>
      <c r="D15" s="2">
        <v>2</v>
      </c>
      <c r="E15" s="2">
        <v>0</v>
      </c>
      <c r="F15" s="2">
        <v>4</v>
      </c>
    </row>
    <row r="16" spans="1:8" x14ac:dyDescent="0.2">
      <c r="A16" s="2" t="s">
        <v>66</v>
      </c>
      <c r="B16" s="5">
        <f t="shared" si="0"/>
        <v>7</v>
      </c>
      <c r="C16" s="2">
        <v>3</v>
      </c>
      <c r="D16" s="2">
        <v>0</v>
      </c>
      <c r="E16" s="2">
        <v>0</v>
      </c>
      <c r="F16" s="2">
        <v>4</v>
      </c>
    </row>
    <row r="17" spans="1:6" x14ac:dyDescent="0.2">
      <c r="A17" s="2" t="s">
        <v>67</v>
      </c>
      <c r="B17" s="5">
        <f t="shared" si="0"/>
        <v>4</v>
      </c>
      <c r="C17" s="2">
        <v>0</v>
      </c>
      <c r="D17" s="2">
        <v>0</v>
      </c>
      <c r="E17" s="2">
        <v>0</v>
      </c>
      <c r="F17" s="2">
        <v>4</v>
      </c>
    </row>
    <row r="18" spans="1:6" x14ac:dyDescent="0.2">
      <c r="A18" s="2" t="s">
        <v>68</v>
      </c>
      <c r="B18" s="5">
        <f t="shared" si="0"/>
        <v>1</v>
      </c>
      <c r="C18" s="2">
        <v>1</v>
      </c>
      <c r="D18" s="2">
        <v>0</v>
      </c>
      <c r="E18" s="2">
        <v>0</v>
      </c>
      <c r="F18" s="2">
        <v>0</v>
      </c>
    </row>
    <row r="19" spans="1:6" x14ac:dyDescent="0.2">
      <c r="A19" s="2" t="s">
        <v>69</v>
      </c>
      <c r="B19" s="5">
        <f t="shared" si="0"/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2">
      <c r="A20" s="2" t="s">
        <v>70</v>
      </c>
      <c r="B20" s="5">
        <f t="shared" si="0"/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">
      <c r="A21" s="2" t="s">
        <v>71</v>
      </c>
      <c r="B21" s="5">
        <f t="shared" si="0"/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">
      <c r="A22" s="2" t="s">
        <v>72</v>
      </c>
      <c r="B22" s="5">
        <f t="shared" ref="B22:F22" si="1">SUM(B3:B21)</f>
        <v>104</v>
      </c>
      <c r="C22" s="2">
        <f t="shared" si="1"/>
        <v>26</v>
      </c>
      <c r="D22" s="5">
        <f t="shared" si="1"/>
        <v>12</v>
      </c>
      <c r="E22" s="5">
        <f t="shared" si="1"/>
        <v>4</v>
      </c>
      <c r="F22" s="5">
        <f t="shared" si="1"/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78</v>
      </c>
      <c r="B1" s="2" t="s">
        <v>79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5">
        <f t="shared" ref="B3:B21" si="0">SUM(C3:F3)</f>
        <v>0</v>
      </c>
      <c r="C3" s="2">
        <v>0</v>
      </c>
      <c r="D3" s="2">
        <v>0</v>
      </c>
      <c r="E3" s="2">
        <v>0</v>
      </c>
      <c r="F3" s="2">
        <v>0</v>
      </c>
    </row>
    <row r="4" spans="1:8" x14ac:dyDescent="0.2">
      <c r="A4" s="2" t="s">
        <v>54</v>
      </c>
      <c r="B4" s="5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5">
        <f t="shared" si="0"/>
        <v>0</v>
      </c>
      <c r="C5" s="2">
        <v>0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5">
        <f t="shared" si="0"/>
        <v>0</v>
      </c>
      <c r="C6" s="2">
        <v>0</v>
      </c>
      <c r="D6" s="2">
        <v>0</v>
      </c>
      <c r="E6" s="2">
        <v>0</v>
      </c>
      <c r="F6" s="2">
        <v>0</v>
      </c>
    </row>
    <row r="7" spans="1:8" x14ac:dyDescent="0.2">
      <c r="A7" s="2" t="s">
        <v>57</v>
      </c>
      <c r="B7" s="5">
        <f t="shared" si="0"/>
        <v>0</v>
      </c>
      <c r="C7" s="2">
        <v>0</v>
      </c>
      <c r="D7" s="2">
        <v>0</v>
      </c>
      <c r="E7" s="2">
        <v>0</v>
      </c>
      <c r="F7" s="2">
        <v>0</v>
      </c>
    </row>
    <row r="8" spans="1:8" x14ac:dyDescent="0.2">
      <c r="A8" s="2" t="s">
        <v>58</v>
      </c>
      <c r="B8" s="5">
        <f t="shared" si="0"/>
        <v>2</v>
      </c>
      <c r="C8" s="2">
        <v>0</v>
      </c>
      <c r="D8" s="2">
        <v>0</v>
      </c>
      <c r="E8" s="2">
        <v>0</v>
      </c>
      <c r="F8" s="2">
        <v>2</v>
      </c>
    </row>
    <row r="9" spans="1:8" x14ac:dyDescent="0.2">
      <c r="A9" s="2" t="s">
        <v>59</v>
      </c>
      <c r="B9" s="5">
        <f t="shared" si="0"/>
        <v>1</v>
      </c>
      <c r="C9" s="2">
        <v>0</v>
      </c>
      <c r="D9" s="2">
        <v>0</v>
      </c>
      <c r="E9" s="2">
        <v>0</v>
      </c>
      <c r="F9" s="2">
        <v>1</v>
      </c>
    </row>
    <row r="10" spans="1:8" x14ac:dyDescent="0.2">
      <c r="A10" s="2" t="s">
        <v>60</v>
      </c>
      <c r="B10" s="5">
        <f t="shared" si="0"/>
        <v>3</v>
      </c>
      <c r="C10" s="2">
        <v>0</v>
      </c>
      <c r="D10" s="2">
        <v>1</v>
      </c>
      <c r="E10" s="2">
        <v>0</v>
      </c>
      <c r="F10" s="2">
        <v>2</v>
      </c>
    </row>
    <row r="11" spans="1:8" x14ac:dyDescent="0.2">
      <c r="A11" s="2" t="s">
        <v>61</v>
      </c>
      <c r="B11" s="5">
        <f t="shared" si="0"/>
        <v>1</v>
      </c>
      <c r="C11" s="2">
        <v>0</v>
      </c>
      <c r="D11" s="2">
        <v>0</v>
      </c>
      <c r="E11" s="2">
        <v>0</v>
      </c>
      <c r="F11" s="2">
        <v>1</v>
      </c>
    </row>
    <row r="12" spans="1:8" x14ac:dyDescent="0.2">
      <c r="A12" s="2" t="s">
        <v>62</v>
      </c>
      <c r="B12" s="5">
        <f t="shared" si="0"/>
        <v>2</v>
      </c>
      <c r="C12" s="2">
        <v>0</v>
      </c>
      <c r="D12" s="2">
        <v>0</v>
      </c>
      <c r="E12" s="2">
        <v>0</v>
      </c>
      <c r="F12" s="2">
        <v>2</v>
      </c>
    </row>
    <row r="13" spans="1:8" x14ac:dyDescent="0.2">
      <c r="A13" s="2" t="s">
        <v>63</v>
      </c>
      <c r="B13" s="5">
        <f t="shared" si="0"/>
        <v>17</v>
      </c>
      <c r="C13" s="2">
        <v>8</v>
      </c>
      <c r="D13" s="2">
        <v>1</v>
      </c>
      <c r="E13" s="2">
        <v>0</v>
      </c>
      <c r="F13" s="2">
        <v>8</v>
      </c>
    </row>
    <row r="14" spans="1:8" x14ac:dyDescent="0.2">
      <c r="A14" s="2" t="s">
        <v>64</v>
      </c>
      <c r="B14" s="5">
        <f t="shared" si="0"/>
        <v>29</v>
      </c>
      <c r="C14" s="2">
        <v>7</v>
      </c>
      <c r="D14" s="2">
        <v>3</v>
      </c>
      <c r="E14" s="2">
        <v>0</v>
      </c>
      <c r="F14" s="2">
        <v>19</v>
      </c>
    </row>
    <row r="15" spans="1:8" x14ac:dyDescent="0.2">
      <c r="A15" s="2" t="s">
        <v>65</v>
      </c>
      <c r="B15" s="5">
        <f t="shared" si="0"/>
        <v>11</v>
      </c>
      <c r="C15" s="2">
        <v>3</v>
      </c>
      <c r="D15" s="2">
        <v>3</v>
      </c>
      <c r="E15" s="2">
        <v>0</v>
      </c>
      <c r="F15" s="2">
        <v>5</v>
      </c>
    </row>
    <row r="16" spans="1:8" x14ac:dyDescent="0.2">
      <c r="A16" s="2" t="s">
        <v>66</v>
      </c>
      <c r="B16" s="5">
        <f t="shared" si="0"/>
        <v>11</v>
      </c>
      <c r="C16" s="2">
        <v>6</v>
      </c>
      <c r="D16" s="2">
        <v>1</v>
      </c>
      <c r="E16" s="2">
        <v>0</v>
      </c>
      <c r="F16" s="2">
        <v>4</v>
      </c>
    </row>
    <row r="17" spans="1:6" x14ac:dyDescent="0.2">
      <c r="A17" s="2" t="s">
        <v>67</v>
      </c>
      <c r="B17" s="5">
        <f t="shared" si="0"/>
        <v>6</v>
      </c>
      <c r="C17" s="2">
        <v>1</v>
      </c>
      <c r="D17" s="2">
        <v>1</v>
      </c>
      <c r="E17" s="2">
        <v>0</v>
      </c>
      <c r="F17" s="2">
        <v>4</v>
      </c>
    </row>
    <row r="18" spans="1:6" x14ac:dyDescent="0.2">
      <c r="A18" s="2" t="s">
        <v>68</v>
      </c>
      <c r="B18" s="5">
        <f t="shared" si="0"/>
        <v>5</v>
      </c>
      <c r="C18" s="2">
        <v>1</v>
      </c>
      <c r="D18" s="2">
        <v>1</v>
      </c>
      <c r="E18" s="2">
        <v>0</v>
      </c>
      <c r="F18" s="2">
        <v>3</v>
      </c>
    </row>
    <row r="19" spans="1:6" x14ac:dyDescent="0.2">
      <c r="A19" s="2" t="s">
        <v>69</v>
      </c>
      <c r="B19" s="5">
        <f t="shared" si="0"/>
        <v>4</v>
      </c>
      <c r="C19" s="2">
        <v>2</v>
      </c>
      <c r="D19" s="2">
        <v>0</v>
      </c>
      <c r="E19" s="2">
        <v>0</v>
      </c>
      <c r="F19" s="2">
        <v>2</v>
      </c>
    </row>
    <row r="20" spans="1:6" x14ac:dyDescent="0.2">
      <c r="A20" s="2" t="s">
        <v>70</v>
      </c>
      <c r="B20" s="5">
        <f t="shared" si="0"/>
        <v>2</v>
      </c>
      <c r="C20" s="2">
        <v>0</v>
      </c>
      <c r="D20" s="2">
        <v>0</v>
      </c>
      <c r="E20" s="2">
        <v>0</v>
      </c>
      <c r="F20" s="2">
        <v>2</v>
      </c>
    </row>
    <row r="21" spans="1:6" x14ac:dyDescent="0.2">
      <c r="A21" s="2" t="s">
        <v>71</v>
      </c>
      <c r="B21" s="5">
        <f t="shared" si="0"/>
        <v>3</v>
      </c>
      <c r="C21" s="2">
        <v>0</v>
      </c>
      <c r="D21" s="2">
        <v>0</v>
      </c>
      <c r="E21" s="2">
        <v>0</v>
      </c>
      <c r="F21" s="2">
        <v>3</v>
      </c>
    </row>
    <row r="22" spans="1:6" x14ac:dyDescent="0.2">
      <c r="A22" s="2" t="s">
        <v>72</v>
      </c>
      <c r="B22" s="5">
        <f t="shared" ref="B22:F22" si="1">SUM(B3:B21)</f>
        <v>97</v>
      </c>
      <c r="C22" s="2">
        <f t="shared" si="1"/>
        <v>28</v>
      </c>
      <c r="D22" s="5">
        <f t="shared" si="1"/>
        <v>11</v>
      </c>
      <c r="E22" s="5">
        <f t="shared" si="1"/>
        <v>0</v>
      </c>
      <c r="F22" s="5">
        <f t="shared" si="1"/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80</v>
      </c>
      <c r="B1" s="2" t="s">
        <v>81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5">
        <f t="shared" ref="B3:B21" si="0">SUM(C3:F3)</f>
        <v>0</v>
      </c>
      <c r="C3" s="2">
        <v>0</v>
      </c>
      <c r="D3" s="2">
        <v>0</v>
      </c>
      <c r="E3" s="2">
        <v>0</v>
      </c>
      <c r="F3" s="2">
        <v>0</v>
      </c>
    </row>
    <row r="4" spans="1:8" x14ac:dyDescent="0.2">
      <c r="A4" s="2" t="s">
        <v>54</v>
      </c>
      <c r="B4" s="5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5">
        <f t="shared" si="0"/>
        <v>0</v>
      </c>
      <c r="C5" s="2">
        <v>0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5">
        <f t="shared" si="0"/>
        <v>0</v>
      </c>
      <c r="C6" s="2">
        <v>0</v>
      </c>
      <c r="D6" s="2">
        <v>0</v>
      </c>
      <c r="E6" s="2">
        <v>0</v>
      </c>
      <c r="F6" s="2">
        <v>0</v>
      </c>
    </row>
    <row r="7" spans="1:8" x14ac:dyDescent="0.2">
      <c r="A7" s="2" t="s">
        <v>57</v>
      </c>
      <c r="B7" s="5">
        <f t="shared" si="0"/>
        <v>2</v>
      </c>
      <c r="C7" s="2">
        <v>0</v>
      </c>
      <c r="D7" s="2">
        <v>0</v>
      </c>
      <c r="E7" s="2">
        <v>0</v>
      </c>
      <c r="F7" s="2">
        <v>2</v>
      </c>
    </row>
    <row r="8" spans="1:8" x14ac:dyDescent="0.2">
      <c r="A8" s="2" t="s">
        <v>58</v>
      </c>
      <c r="B8" s="5">
        <f t="shared" si="0"/>
        <v>4</v>
      </c>
      <c r="C8" s="2">
        <v>0</v>
      </c>
      <c r="D8" s="2">
        <v>0</v>
      </c>
      <c r="E8" s="2">
        <v>0</v>
      </c>
      <c r="F8" s="2">
        <v>4</v>
      </c>
    </row>
    <row r="9" spans="1:8" x14ac:dyDescent="0.2">
      <c r="A9" s="2" t="s">
        <v>59</v>
      </c>
      <c r="B9" s="5">
        <f t="shared" si="0"/>
        <v>9</v>
      </c>
      <c r="C9" s="2">
        <v>2</v>
      </c>
      <c r="D9" s="2">
        <v>0</v>
      </c>
      <c r="E9" s="2">
        <v>0</v>
      </c>
      <c r="F9" s="2">
        <v>7</v>
      </c>
    </row>
    <row r="10" spans="1:8" x14ac:dyDescent="0.2">
      <c r="A10" s="2" t="s">
        <v>60</v>
      </c>
      <c r="B10" s="5">
        <f t="shared" si="0"/>
        <v>16</v>
      </c>
      <c r="C10" s="2">
        <v>1</v>
      </c>
      <c r="D10" s="2">
        <v>0</v>
      </c>
      <c r="E10" s="2">
        <v>2</v>
      </c>
      <c r="F10" s="2">
        <v>13</v>
      </c>
    </row>
    <row r="11" spans="1:8" x14ac:dyDescent="0.2">
      <c r="A11" s="2" t="s">
        <v>61</v>
      </c>
      <c r="B11" s="5">
        <f t="shared" si="0"/>
        <v>9</v>
      </c>
      <c r="C11" s="2">
        <v>1</v>
      </c>
      <c r="D11" s="2">
        <v>3</v>
      </c>
      <c r="E11" s="2">
        <v>0</v>
      </c>
      <c r="F11" s="2">
        <v>5</v>
      </c>
    </row>
    <row r="12" spans="1:8" x14ac:dyDescent="0.2">
      <c r="A12" s="2" t="s">
        <v>62</v>
      </c>
      <c r="B12" s="5">
        <f t="shared" si="0"/>
        <v>16</v>
      </c>
      <c r="C12" s="2">
        <v>3</v>
      </c>
      <c r="D12" s="2">
        <v>1</v>
      </c>
      <c r="E12" s="2">
        <v>1</v>
      </c>
      <c r="F12" s="2">
        <v>11</v>
      </c>
    </row>
    <row r="13" spans="1:8" x14ac:dyDescent="0.2">
      <c r="A13" s="2" t="s">
        <v>63</v>
      </c>
      <c r="B13" s="5">
        <f t="shared" si="0"/>
        <v>11</v>
      </c>
      <c r="C13" s="2">
        <v>1</v>
      </c>
      <c r="D13" s="2">
        <v>1</v>
      </c>
      <c r="E13" s="2">
        <v>0</v>
      </c>
      <c r="F13" s="2">
        <v>9</v>
      </c>
    </row>
    <row r="14" spans="1:8" x14ac:dyDescent="0.2">
      <c r="A14" s="2" t="s">
        <v>64</v>
      </c>
      <c r="B14" s="5">
        <f t="shared" si="0"/>
        <v>7</v>
      </c>
      <c r="C14" s="2">
        <v>2</v>
      </c>
      <c r="D14" s="2">
        <v>1</v>
      </c>
      <c r="E14" s="2">
        <v>0</v>
      </c>
      <c r="F14" s="2">
        <v>4</v>
      </c>
    </row>
    <row r="15" spans="1:8" x14ac:dyDescent="0.2">
      <c r="A15" s="2" t="s">
        <v>65</v>
      </c>
      <c r="B15" s="5">
        <f t="shared" si="0"/>
        <v>2</v>
      </c>
      <c r="C15" s="2">
        <v>0</v>
      </c>
      <c r="D15" s="2">
        <v>1</v>
      </c>
      <c r="E15" s="2">
        <v>0</v>
      </c>
      <c r="F15" s="2">
        <v>1</v>
      </c>
    </row>
    <row r="16" spans="1:8" x14ac:dyDescent="0.2">
      <c r="A16" s="2" t="s">
        <v>66</v>
      </c>
      <c r="B16" s="5">
        <f t="shared" si="0"/>
        <v>2</v>
      </c>
      <c r="C16" s="2">
        <v>0</v>
      </c>
      <c r="D16" s="2">
        <v>2</v>
      </c>
      <c r="E16" s="2">
        <v>0</v>
      </c>
      <c r="F16" s="2">
        <v>0</v>
      </c>
    </row>
    <row r="17" spans="1:6" x14ac:dyDescent="0.2">
      <c r="A17" s="2" t="s">
        <v>67</v>
      </c>
      <c r="B17" s="5">
        <f t="shared" si="0"/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">
      <c r="A18" s="2" t="s">
        <v>68</v>
      </c>
      <c r="B18" s="5">
        <f t="shared" si="0"/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">
      <c r="A19" s="2" t="s">
        <v>69</v>
      </c>
      <c r="B19" s="5">
        <f t="shared" si="0"/>
        <v>2</v>
      </c>
      <c r="C19" s="2">
        <v>0</v>
      </c>
      <c r="D19" s="2">
        <v>0</v>
      </c>
      <c r="E19" s="2">
        <v>0</v>
      </c>
      <c r="F19" s="2">
        <v>2</v>
      </c>
    </row>
    <row r="20" spans="1:6" x14ac:dyDescent="0.2">
      <c r="A20" s="2" t="s">
        <v>70</v>
      </c>
      <c r="B20" s="5">
        <f t="shared" si="0"/>
        <v>1</v>
      </c>
      <c r="C20" s="2">
        <v>0</v>
      </c>
      <c r="D20" s="2">
        <v>0</v>
      </c>
      <c r="E20" s="2">
        <v>0</v>
      </c>
      <c r="F20" s="2">
        <v>1</v>
      </c>
    </row>
    <row r="21" spans="1:6" x14ac:dyDescent="0.2">
      <c r="A21" s="2" t="s">
        <v>71</v>
      </c>
      <c r="B21" s="5">
        <f t="shared" si="0"/>
        <v>21</v>
      </c>
      <c r="C21" s="2">
        <v>0</v>
      </c>
      <c r="D21" s="2">
        <v>0</v>
      </c>
      <c r="E21" s="2">
        <v>0</v>
      </c>
      <c r="F21" s="2">
        <v>21</v>
      </c>
    </row>
    <row r="22" spans="1:6" x14ac:dyDescent="0.2">
      <c r="A22" s="2" t="s">
        <v>72</v>
      </c>
      <c r="B22" s="5">
        <f t="shared" ref="B22:F22" si="1">SUM(B3:B21)</f>
        <v>102</v>
      </c>
      <c r="C22" s="2">
        <f t="shared" si="1"/>
        <v>10</v>
      </c>
      <c r="D22" s="5">
        <f t="shared" si="1"/>
        <v>9</v>
      </c>
      <c r="E22" s="5">
        <f t="shared" si="1"/>
        <v>3</v>
      </c>
      <c r="F22" s="5">
        <f t="shared" si="1"/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82</v>
      </c>
      <c r="B1" s="2" t="s">
        <v>83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2">
        <f t="shared" ref="B3:B12" si="0">SUM(C3:F3)</f>
        <v>0</v>
      </c>
      <c r="C3" s="2">
        <v>0</v>
      </c>
      <c r="D3" s="2">
        <v>0</v>
      </c>
      <c r="E3" s="2">
        <v>0</v>
      </c>
      <c r="F3" s="2">
        <v>0</v>
      </c>
    </row>
    <row r="4" spans="1:8" x14ac:dyDescent="0.2">
      <c r="A4" s="2" t="s">
        <v>54</v>
      </c>
      <c r="B4" s="2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2">
        <f t="shared" si="0"/>
        <v>0</v>
      </c>
      <c r="C5" s="2">
        <v>0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2">
        <f t="shared" si="0"/>
        <v>0</v>
      </c>
      <c r="C6" s="2">
        <v>0</v>
      </c>
      <c r="D6" s="2">
        <v>0</v>
      </c>
      <c r="E6" s="2">
        <v>0</v>
      </c>
      <c r="F6" s="2">
        <v>0</v>
      </c>
    </row>
    <row r="7" spans="1:8" x14ac:dyDescent="0.2">
      <c r="A7" s="2" t="s">
        <v>57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0</v>
      </c>
    </row>
    <row r="8" spans="1:8" x14ac:dyDescent="0.2">
      <c r="A8" s="2" t="s">
        <v>58</v>
      </c>
      <c r="B8" s="2">
        <f t="shared" si="0"/>
        <v>1</v>
      </c>
      <c r="C8" s="2">
        <v>0</v>
      </c>
      <c r="D8" s="2">
        <v>0</v>
      </c>
      <c r="E8" s="2">
        <v>0</v>
      </c>
      <c r="F8" s="2">
        <v>1</v>
      </c>
    </row>
    <row r="9" spans="1:8" x14ac:dyDescent="0.2">
      <c r="A9" s="2" t="s">
        <v>59</v>
      </c>
      <c r="B9" s="2">
        <f t="shared" si="0"/>
        <v>3</v>
      </c>
      <c r="C9" s="2">
        <v>0</v>
      </c>
      <c r="D9" s="2">
        <v>1</v>
      </c>
      <c r="E9" s="2">
        <v>0</v>
      </c>
      <c r="F9" s="2">
        <v>2</v>
      </c>
    </row>
    <row r="10" spans="1:8" x14ac:dyDescent="0.2">
      <c r="A10" s="2" t="s">
        <v>60</v>
      </c>
      <c r="B10" s="2">
        <f t="shared" si="0"/>
        <v>14</v>
      </c>
      <c r="C10" s="2">
        <v>0</v>
      </c>
      <c r="D10" s="2">
        <v>0</v>
      </c>
      <c r="E10" s="2">
        <v>0</v>
      </c>
      <c r="F10" s="2">
        <v>14</v>
      </c>
    </row>
    <row r="11" spans="1:8" x14ac:dyDescent="0.2">
      <c r="A11" s="2" t="s">
        <v>61</v>
      </c>
      <c r="B11" s="2">
        <f t="shared" si="0"/>
        <v>10</v>
      </c>
      <c r="C11" s="2">
        <v>0</v>
      </c>
      <c r="D11" s="2">
        <v>2</v>
      </c>
      <c r="E11" s="2">
        <v>0</v>
      </c>
      <c r="F11" s="2">
        <v>8</v>
      </c>
    </row>
    <row r="12" spans="1:8" x14ac:dyDescent="0.2">
      <c r="A12" s="2" t="s">
        <v>62</v>
      </c>
      <c r="B12" s="2">
        <f t="shared" si="0"/>
        <v>29</v>
      </c>
      <c r="C12" s="2">
        <v>1</v>
      </c>
      <c r="D12" s="2">
        <v>12</v>
      </c>
      <c r="E12" s="2">
        <v>0</v>
      </c>
      <c r="F12" s="2">
        <v>16</v>
      </c>
    </row>
    <row r="13" spans="1:8" x14ac:dyDescent="0.2">
      <c r="A13" s="2" t="s">
        <v>63</v>
      </c>
      <c r="B13" s="2">
        <f t="shared" ref="B13:B21" si="1">SUM(C13:G13)</f>
        <v>17</v>
      </c>
      <c r="C13" s="2">
        <v>2</v>
      </c>
      <c r="D13" s="2">
        <v>3</v>
      </c>
      <c r="E13" s="2">
        <v>0</v>
      </c>
      <c r="F13" s="2">
        <v>12</v>
      </c>
    </row>
    <row r="14" spans="1:8" x14ac:dyDescent="0.2">
      <c r="A14" s="2" t="s">
        <v>64</v>
      </c>
      <c r="B14" s="2">
        <f t="shared" si="1"/>
        <v>12</v>
      </c>
      <c r="C14" s="2">
        <v>0</v>
      </c>
      <c r="D14" s="2">
        <v>3</v>
      </c>
      <c r="E14" s="2">
        <v>1</v>
      </c>
      <c r="F14" s="2">
        <v>8</v>
      </c>
    </row>
    <row r="15" spans="1:8" x14ac:dyDescent="0.2">
      <c r="A15" s="2" t="s">
        <v>65</v>
      </c>
      <c r="B15" s="2">
        <f t="shared" si="1"/>
        <v>6</v>
      </c>
      <c r="C15" s="2">
        <v>0</v>
      </c>
      <c r="D15" s="2">
        <v>1</v>
      </c>
      <c r="E15" s="2">
        <v>1</v>
      </c>
      <c r="F15" s="2">
        <v>4</v>
      </c>
    </row>
    <row r="16" spans="1:8" x14ac:dyDescent="0.2">
      <c r="A16" s="2" t="s">
        <v>66</v>
      </c>
      <c r="B16" s="2">
        <f t="shared" si="1"/>
        <v>6</v>
      </c>
      <c r="C16" s="2">
        <v>1</v>
      </c>
      <c r="D16" s="2">
        <v>0</v>
      </c>
      <c r="E16" s="2">
        <v>0</v>
      </c>
      <c r="F16" s="2">
        <v>5</v>
      </c>
    </row>
    <row r="17" spans="1:6" x14ac:dyDescent="0.2">
      <c r="A17" s="2" t="s">
        <v>67</v>
      </c>
      <c r="B17" s="2">
        <f t="shared" si="1"/>
        <v>3</v>
      </c>
      <c r="C17" s="2">
        <v>1</v>
      </c>
      <c r="D17" s="2">
        <v>0</v>
      </c>
      <c r="E17" s="2">
        <v>0</v>
      </c>
      <c r="F17" s="2">
        <v>2</v>
      </c>
    </row>
    <row r="18" spans="1:6" x14ac:dyDescent="0.2">
      <c r="A18" s="2" t="s">
        <v>68</v>
      </c>
      <c r="B18" s="2">
        <f t="shared" si="1"/>
        <v>1</v>
      </c>
      <c r="C18" s="2">
        <v>0</v>
      </c>
      <c r="D18" s="2">
        <v>0</v>
      </c>
      <c r="E18" s="2">
        <v>0</v>
      </c>
      <c r="F18" s="2">
        <v>1</v>
      </c>
    </row>
    <row r="19" spans="1:6" x14ac:dyDescent="0.2">
      <c r="A19" s="2" t="s">
        <v>69</v>
      </c>
      <c r="B19" s="2">
        <f t="shared" si="1"/>
        <v>2</v>
      </c>
      <c r="C19" s="2">
        <v>0</v>
      </c>
      <c r="D19" s="2">
        <v>0</v>
      </c>
      <c r="E19" s="2">
        <v>0</v>
      </c>
      <c r="F19" s="2">
        <v>2</v>
      </c>
    </row>
    <row r="20" spans="1:6" x14ac:dyDescent="0.2">
      <c r="A20" s="2" t="s">
        <v>70</v>
      </c>
      <c r="B20" s="2">
        <f t="shared" si="1"/>
        <v>4</v>
      </c>
      <c r="C20" s="2">
        <v>0</v>
      </c>
      <c r="D20" s="2">
        <v>0</v>
      </c>
      <c r="E20" s="2">
        <v>0</v>
      </c>
      <c r="F20" s="2">
        <v>4</v>
      </c>
    </row>
    <row r="21" spans="1:6" x14ac:dyDescent="0.2">
      <c r="A21" s="2" t="s">
        <v>71</v>
      </c>
      <c r="B21" s="2">
        <f t="shared" si="1"/>
        <v>5</v>
      </c>
      <c r="C21" s="2">
        <v>0</v>
      </c>
      <c r="D21" s="2">
        <v>0</v>
      </c>
      <c r="E21" s="2">
        <v>0</v>
      </c>
      <c r="F21" s="2">
        <v>5</v>
      </c>
    </row>
    <row r="22" spans="1:6" x14ac:dyDescent="0.2">
      <c r="A22" s="2" t="s">
        <v>72</v>
      </c>
      <c r="B22" s="5">
        <f t="shared" ref="B22:F22" si="2">SUM(B3:B21)</f>
        <v>113</v>
      </c>
      <c r="C22" s="2">
        <f t="shared" si="2"/>
        <v>5</v>
      </c>
      <c r="D22" s="5">
        <f t="shared" si="2"/>
        <v>22</v>
      </c>
      <c r="E22" s="5">
        <f t="shared" si="2"/>
        <v>2</v>
      </c>
      <c r="F22" s="5">
        <f t="shared" si="2"/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84</v>
      </c>
      <c r="B1" s="2" t="s">
        <v>85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8" x14ac:dyDescent="0.2">
      <c r="A4" s="2" t="s">
        <v>54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8" x14ac:dyDescent="0.2">
      <c r="A7" s="2" t="s">
        <v>57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8" x14ac:dyDescent="0.2">
      <c r="A8" s="2" t="s">
        <v>58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8" x14ac:dyDescent="0.2">
      <c r="A9" s="2" t="s">
        <v>59</v>
      </c>
      <c r="B9" s="2">
        <v>1</v>
      </c>
      <c r="C9" s="2">
        <v>0</v>
      </c>
      <c r="D9" s="2">
        <v>0</v>
      </c>
      <c r="E9" s="2">
        <v>0</v>
      </c>
      <c r="F9" s="2">
        <v>1</v>
      </c>
    </row>
    <row r="10" spans="1:8" x14ac:dyDescent="0.2">
      <c r="A10" s="2" t="s">
        <v>60</v>
      </c>
      <c r="B10" s="2">
        <v>12</v>
      </c>
      <c r="C10" s="2">
        <v>0</v>
      </c>
      <c r="D10" s="2">
        <v>0</v>
      </c>
      <c r="E10" s="2">
        <v>0</v>
      </c>
      <c r="F10" s="2">
        <v>12</v>
      </c>
    </row>
    <row r="11" spans="1:8" x14ac:dyDescent="0.2">
      <c r="A11" s="2" t="s">
        <v>61</v>
      </c>
      <c r="B11" s="2">
        <v>14</v>
      </c>
      <c r="C11" s="2">
        <v>0</v>
      </c>
      <c r="D11" s="2">
        <v>3</v>
      </c>
      <c r="E11" s="2">
        <v>0</v>
      </c>
      <c r="F11" s="2">
        <v>11</v>
      </c>
    </row>
    <row r="12" spans="1:8" x14ac:dyDescent="0.2">
      <c r="A12" s="2" t="s">
        <v>62</v>
      </c>
      <c r="B12" s="2">
        <f t="shared" ref="B12:B21" si="0">SUM(C12:G12)</f>
        <v>21</v>
      </c>
      <c r="C12" s="2">
        <v>0</v>
      </c>
      <c r="D12" s="2">
        <v>1</v>
      </c>
      <c r="E12" s="2">
        <v>0</v>
      </c>
      <c r="F12" s="2">
        <v>20</v>
      </c>
    </row>
    <row r="13" spans="1:8" x14ac:dyDescent="0.2">
      <c r="A13" s="2" t="s">
        <v>63</v>
      </c>
      <c r="B13" s="2">
        <f t="shared" si="0"/>
        <v>12</v>
      </c>
      <c r="C13" s="2">
        <v>1</v>
      </c>
      <c r="D13" s="2">
        <v>4</v>
      </c>
      <c r="E13" s="2">
        <v>0</v>
      </c>
      <c r="F13" s="2">
        <v>7</v>
      </c>
    </row>
    <row r="14" spans="1:8" x14ac:dyDescent="0.2">
      <c r="A14" s="2" t="s">
        <v>64</v>
      </c>
      <c r="B14" s="2">
        <f t="shared" si="0"/>
        <v>16</v>
      </c>
      <c r="C14" s="2">
        <v>0</v>
      </c>
      <c r="D14" s="2">
        <v>0</v>
      </c>
      <c r="E14" s="2">
        <v>0</v>
      </c>
      <c r="F14" s="2">
        <v>16</v>
      </c>
    </row>
    <row r="15" spans="1:8" x14ac:dyDescent="0.2">
      <c r="A15" s="2" t="s">
        <v>65</v>
      </c>
      <c r="B15" s="2">
        <f t="shared" si="0"/>
        <v>8</v>
      </c>
      <c r="C15" s="2">
        <v>0</v>
      </c>
      <c r="D15" s="2">
        <v>2</v>
      </c>
      <c r="E15" s="2">
        <v>1</v>
      </c>
      <c r="F15" s="2">
        <v>5</v>
      </c>
    </row>
    <row r="16" spans="1:8" x14ac:dyDescent="0.2">
      <c r="A16" s="2" t="s">
        <v>66</v>
      </c>
      <c r="B16" s="2">
        <f t="shared" si="0"/>
        <v>7</v>
      </c>
      <c r="C16" s="2">
        <v>0</v>
      </c>
      <c r="D16" s="2">
        <v>1</v>
      </c>
      <c r="E16" s="2">
        <v>0</v>
      </c>
      <c r="F16" s="2">
        <v>6</v>
      </c>
    </row>
    <row r="17" spans="1:6" x14ac:dyDescent="0.2">
      <c r="A17" s="2" t="s">
        <v>67</v>
      </c>
      <c r="B17" s="2">
        <f t="shared" si="0"/>
        <v>3</v>
      </c>
      <c r="C17" s="2">
        <v>0</v>
      </c>
      <c r="D17" s="2">
        <v>1</v>
      </c>
      <c r="E17" s="2">
        <v>0</v>
      </c>
      <c r="F17" s="2">
        <v>2</v>
      </c>
    </row>
    <row r="18" spans="1:6" x14ac:dyDescent="0.2">
      <c r="A18" s="2" t="s">
        <v>68</v>
      </c>
      <c r="B18" s="2">
        <f t="shared" si="0"/>
        <v>3</v>
      </c>
      <c r="C18" s="2">
        <v>1</v>
      </c>
      <c r="D18" s="2">
        <v>1</v>
      </c>
      <c r="E18" s="2">
        <v>0</v>
      </c>
      <c r="F18" s="2">
        <v>1</v>
      </c>
    </row>
    <row r="19" spans="1:6" x14ac:dyDescent="0.2">
      <c r="A19" s="2" t="s">
        <v>69</v>
      </c>
      <c r="B19" s="2">
        <f t="shared" si="0"/>
        <v>5</v>
      </c>
      <c r="C19" s="2">
        <v>1</v>
      </c>
      <c r="D19" s="2">
        <v>0</v>
      </c>
      <c r="E19" s="2">
        <v>1</v>
      </c>
      <c r="F19" s="2">
        <v>3</v>
      </c>
    </row>
    <row r="20" spans="1:6" x14ac:dyDescent="0.2">
      <c r="A20" s="2" t="s">
        <v>70</v>
      </c>
      <c r="B20" s="2">
        <f t="shared" si="0"/>
        <v>2</v>
      </c>
      <c r="C20" s="2">
        <v>0</v>
      </c>
      <c r="D20" s="2">
        <v>0</v>
      </c>
      <c r="E20" s="2">
        <v>0</v>
      </c>
      <c r="F20" s="2">
        <v>2</v>
      </c>
    </row>
    <row r="21" spans="1:6" x14ac:dyDescent="0.2">
      <c r="A21" s="2" t="s">
        <v>71</v>
      </c>
      <c r="B21" s="2">
        <f t="shared" si="0"/>
        <v>1</v>
      </c>
      <c r="C21" s="2">
        <v>0</v>
      </c>
      <c r="D21" s="2">
        <v>0</v>
      </c>
      <c r="E21" s="2">
        <v>0</v>
      </c>
      <c r="F21" s="2">
        <v>1</v>
      </c>
    </row>
    <row r="22" spans="1:6" x14ac:dyDescent="0.2">
      <c r="A22" s="2" t="s">
        <v>72</v>
      </c>
      <c r="B22" s="5">
        <f t="shared" ref="B22:F22" si="1">SUM(B3:B21)</f>
        <v>105</v>
      </c>
      <c r="C22" s="2">
        <f t="shared" si="1"/>
        <v>3</v>
      </c>
      <c r="D22" s="5">
        <f t="shared" si="1"/>
        <v>13</v>
      </c>
      <c r="E22" s="5">
        <f t="shared" si="1"/>
        <v>2</v>
      </c>
      <c r="F22" s="5">
        <f t="shared" si="1"/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86</v>
      </c>
      <c r="B1" s="2" t="s">
        <v>87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88</v>
      </c>
      <c r="H2" s="3"/>
    </row>
    <row r="3" spans="1:8" x14ac:dyDescent="0.2">
      <c r="A3" s="2" t="s">
        <v>53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8" x14ac:dyDescent="0.2">
      <c r="A4" s="2" t="s">
        <v>54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8" x14ac:dyDescent="0.2">
      <c r="A5" s="2" t="s">
        <v>55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8" x14ac:dyDescent="0.2">
      <c r="A6" s="2" t="s">
        <v>56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8" x14ac:dyDescent="0.2">
      <c r="A7" s="2" t="s">
        <v>57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8" x14ac:dyDescent="0.2">
      <c r="A8" s="2" t="s">
        <v>58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8" x14ac:dyDescent="0.2">
      <c r="A9" s="2" t="s">
        <v>59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8" x14ac:dyDescent="0.2">
      <c r="A10" s="2" t="s">
        <v>60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8" x14ac:dyDescent="0.2">
      <c r="A11" s="2" t="s">
        <v>61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8" x14ac:dyDescent="0.2">
      <c r="A12" s="2" t="s">
        <v>62</v>
      </c>
      <c r="B12" s="2">
        <f t="shared" ref="B12:B21" si="0">SUM(C12:G12)</f>
        <v>6</v>
      </c>
      <c r="C12" s="2">
        <v>1</v>
      </c>
      <c r="D12" s="2">
        <v>0</v>
      </c>
      <c r="E12" s="2">
        <v>0</v>
      </c>
      <c r="F12" s="2">
        <v>5</v>
      </c>
      <c r="G12" s="2">
        <v>0</v>
      </c>
    </row>
    <row r="13" spans="1:8" x14ac:dyDescent="0.2">
      <c r="A13" s="2" t="s">
        <v>63</v>
      </c>
      <c r="B13" s="2">
        <f t="shared" si="0"/>
        <v>23</v>
      </c>
      <c r="C13" s="2">
        <v>0</v>
      </c>
      <c r="D13" s="2">
        <v>0</v>
      </c>
      <c r="E13" s="2">
        <v>5</v>
      </c>
      <c r="F13" s="2">
        <v>17</v>
      </c>
      <c r="G13" s="2">
        <v>1</v>
      </c>
    </row>
    <row r="14" spans="1:8" x14ac:dyDescent="0.2">
      <c r="A14" s="2" t="s">
        <v>64</v>
      </c>
      <c r="B14" s="2">
        <f t="shared" si="0"/>
        <v>14</v>
      </c>
      <c r="C14" s="2">
        <v>1</v>
      </c>
      <c r="D14" s="2">
        <v>0</v>
      </c>
      <c r="E14" s="2">
        <v>5</v>
      </c>
      <c r="F14" s="2">
        <v>8</v>
      </c>
      <c r="G14" s="2">
        <v>0</v>
      </c>
    </row>
    <row r="15" spans="1:8" x14ac:dyDescent="0.2">
      <c r="A15" s="2" t="s">
        <v>65</v>
      </c>
      <c r="B15" s="2">
        <f t="shared" si="0"/>
        <v>13</v>
      </c>
      <c r="C15" s="2">
        <v>1</v>
      </c>
      <c r="D15" s="2">
        <v>0</v>
      </c>
      <c r="E15" s="2">
        <v>5</v>
      </c>
      <c r="F15" s="2">
        <v>7</v>
      </c>
      <c r="G15" s="2">
        <v>0</v>
      </c>
    </row>
    <row r="16" spans="1:8" x14ac:dyDescent="0.2">
      <c r="A16" s="2" t="s">
        <v>66</v>
      </c>
      <c r="B16" s="2">
        <f t="shared" si="0"/>
        <v>8</v>
      </c>
      <c r="C16" s="2">
        <v>0</v>
      </c>
      <c r="D16" s="2">
        <v>1</v>
      </c>
      <c r="E16" s="2">
        <v>3</v>
      </c>
      <c r="F16" s="2">
        <v>4</v>
      </c>
      <c r="G16" s="2">
        <v>0</v>
      </c>
    </row>
    <row r="17" spans="1:7" x14ac:dyDescent="0.2">
      <c r="A17" s="2" t="s">
        <v>67</v>
      </c>
      <c r="B17" s="2">
        <f t="shared" si="0"/>
        <v>5</v>
      </c>
      <c r="C17" s="2">
        <v>0</v>
      </c>
      <c r="D17" s="2">
        <v>1</v>
      </c>
      <c r="E17" s="2">
        <v>2</v>
      </c>
      <c r="F17" s="2">
        <v>2</v>
      </c>
      <c r="G17" s="2">
        <v>0</v>
      </c>
    </row>
    <row r="18" spans="1:7" x14ac:dyDescent="0.2">
      <c r="A18" s="2" t="s">
        <v>68</v>
      </c>
      <c r="B18" s="2">
        <f t="shared" si="0"/>
        <v>5</v>
      </c>
      <c r="C18" s="2">
        <v>1</v>
      </c>
      <c r="D18" s="2">
        <v>0</v>
      </c>
      <c r="E18" s="2">
        <v>3</v>
      </c>
      <c r="F18" s="2">
        <v>1</v>
      </c>
      <c r="G18" s="2">
        <v>0</v>
      </c>
    </row>
    <row r="19" spans="1:7" x14ac:dyDescent="0.2">
      <c r="A19" s="2" t="s">
        <v>69</v>
      </c>
      <c r="B19" s="2">
        <f t="shared" si="0"/>
        <v>8</v>
      </c>
      <c r="C19" s="2">
        <v>0</v>
      </c>
      <c r="D19" s="2">
        <v>1</v>
      </c>
      <c r="E19" s="2">
        <v>4</v>
      </c>
      <c r="F19" s="2">
        <v>3</v>
      </c>
      <c r="G19" s="2">
        <v>0</v>
      </c>
    </row>
    <row r="20" spans="1:7" x14ac:dyDescent="0.2">
      <c r="A20" s="2" t="s">
        <v>70</v>
      </c>
      <c r="B20" s="2">
        <f t="shared" si="0"/>
        <v>3</v>
      </c>
      <c r="C20" s="2">
        <v>0</v>
      </c>
      <c r="D20" s="2">
        <v>0</v>
      </c>
      <c r="E20" s="2">
        <v>0</v>
      </c>
      <c r="F20" s="2">
        <v>3</v>
      </c>
      <c r="G20" s="2">
        <v>0</v>
      </c>
    </row>
    <row r="21" spans="1:7" x14ac:dyDescent="0.2">
      <c r="A21" s="2" t="s">
        <v>71</v>
      </c>
      <c r="B21" s="2">
        <f t="shared" si="0"/>
        <v>16</v>
      </c>
      <c r="C21" s="2">
        <v>0</v>
      </c>
      <c r="D21" s="2">
        <v>0</v>
      </c>
      <c r="E21" s="2">
        <v>0</v>
      </c>
      <c r="F21" s="2">
        <v>13</v>
      </c>
      <c r="G21" s="2">
        <v>3</v>
      </c>
    </row>
    <row r="22" spans="1:7" x14ac:dyDescent="0.2">
      <c r="A22" s="2" t="s">
        <v>72</v>
      </c>
      <c r="B22" s="5">
        <f t="shared" ref="B22:F22" si="1">SUM(B3:B21)</f>
        <v>101</v>
      </c>
      <c r="C22" s="2">
        <f t="shared" si="1"/>
        <v>4</v>
      </c>
      <c r="D22" s="5">
        <f t="shared" si="1"/>
        <v>3</v>
      </c>
      <c r="E22" s="5">
        <f t="shared" si="1"/>
        <v>27</v>
      </c>
      <c r="F22" s="5">
        <f t="shared" si="1"/>
        <v>63</v>
      </c>
      <c r="G22" s="2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89</v>
      </c>
      <c r="B1" s="2" t="s">
        <v>87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88</v>
      </c>
      <c r="H2" s="3"/>
    </row>
    <row r="3" spans="1:8" x14ac:dyDescent="0.2">
      <c r="A3" s="2" t="s">
        <v>53</v>
      </c>
      <c r="B3" s="2">
        <f t="shared" ref="B3:B21" si="0">SUM(C3:G3)</f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8" x14ac:dyDescent="0.2">
      <c r="A4" s="2" t="s">
        <v>54</v>
      </c>
      <c r="B4" s="2">
        <f t="shared" si="0"/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8" x14ac:dyDescent="0.2">
      <c r="A5" s="2" t="s">
        <v>55</v>
      </c>
      <c r="B5" s="2">
        <f t="shared" si="0"/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8" x14ac:dyDescent="0.2">
      <c r="A6" s="2" t="s">
        <v>56</v>
      </c>
      <c r="B6" s="2">
        <f t="shared" si="0"/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8" x14ac:dyDescent="0.2">
      <c r="A7" s="2" t="s">
        <v>57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8" x14ac:dyDescent="0.2">
      <c r="A8" s="2" t="s">
        <v>58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8" x14ac:dyDescent="0.2">
      <c r="A9" s="2" t="s">
        <v>59</v>
      </c>
      <c r="B9" s="2">
        <f t="shared" si="0"/>
        <v>3</v>
      </c>
      <c r="C9" s="2">
        <v>2</v>
      </c>
      <c r="D9" s="2">
        <v>0</v>
      </c>
      <c r="E9" s="2">
        <v>0</v>
      </c>
      <c r="F9" s="2">
        <v>1</v>
      </c>
      <c r="G9" s="2">
        <v>0</v>
      </c>
    </row>
    <row r="10" spans="1:8" x14ac:dyDescent="0.2">
      <c r="A10" s="2" t="s">
        <v>60</v>
      </c>
      <c r="B10" s="2">
        <f t="shared" si="0"/>
        <v>9</v>
      </c>
      <c r="C10" s="2">
        <v>5</v>
      </c>
      <c r="D10" s="2">
        <v>0</v>
      </c>
      <c r="E10" s="2">
        <v>0</v>
      </c>
      <c r="F10" s="2">
        <v>4</v>
      </c>
      <c r="G10" s="2">
        <v>0</v>
      </c>
    </row>
    <row r="11" spans="1:8" x14ac:dyDescent="0.2">
      <c r="A11" s="2" t="s">
        <v>61</v>
      </c>
      <c r="B11" s="2">
        <f t="shared" si="0"/>
        <v>18</v>
      </c>
      <c r="C11" s="2">
        <v>12</v>
      </c>
      <c r="D11" s="2">
        <v>2</v>
      </c>
      <c r="E11" s="2">
        <v>0</v>
      </c>
      <c r="F11" s="2">
        <v>4</v>
      </c>
      <c r="G11" s="2">
        <v>0</v>
      </c>
    </row>
    <row r="12" spans="1:8" x14ac:dyDescent="0.2">
      <c r="A12" s="2" t="s">
        <v>62</v>
      </c>
      <c r="B12" s="2">
        <f t="shared" si="0"/>
        <v>20</v>
      </c>
      <c r="C12" s="2">
        <v>15</v>
      </c>
      <c r="D12" s="2">
        <v>2</v>
      </c>
      <c r="E12" s="2">
        <v>1</v>
      </c>
      <c r="F12" s="2">
        <v>2</v>
      </c>
      <c r="G12" s="2">
        <v>0</v>
      </c>
    </row>
    <row r="13" spans="1:8" x14ac:dyDescent="0.2">
      <c r="A13" s="2" t="s">
        <v>63</v>
      </c>
      <c r="B13" s="2">
        <f t="shared" si="0"/>
        <v>23</v>
      </c>
      <c r="C13" s="2">
        <v>10</v>
      </c>
      <c r="D13" s="2">
        <v>2</v>
      </c>
      <c r="E13" s="2">
        <v>3</v>
      </c>
      <c r="F13" s="2">
        <v>8</v>
      </c>
      <c r="G13" s="2">
        <v>0</v>
      </c>
    </row>
    <row r="14" spans="1:8" x14ac:dyDescent="0.2">
      <c r="A14" s="2" t="s">
        <v>64</v>
      </c>
      <c r="B14" s="2">
        <f t="shared" si="0"/>
        <v>17</v>
      </c>
      <c r="C14" s="2">
        <v>9</v>
      </c>
      <c r="D14" s="2">
        <v>0</v>
      </c>
      <c r="E14" s="2">
        <v>3</v>
      </c>
      <c r="F14" s="2">
        <v>5</v>
      </c>
      <c r="G14" s="2">
        <v>0</v>
      </c>
    </row>
    <row r="15" spans="1:8" x14ac:dyDescent="0.2">
      <c r="A15" s="2" t="s">
        <v>65</v>
      </c>
      <c r="B15" s="2">
        <f t="shared" si="0"/>
        <v>8</v>
      </c>
      <c r="C15" s="2">
        <v>4</v>
      </c>
      <c r="D15" s="2">
        <v>0</v>
      </c>
      <c r="E15" s="2">
        <v>0</v>
      </c>
      <c r="F15" s="2">
        <v>4</v>
      </c>
      <c r="G15" s="2">
        <v>0</v>
      </c>
    </row>
    <row r="16" spans="1:8" x14ac:dyDescent="0.2">
      <c r="A16" s="2" t="s">
        <v>66</v>
      </c>
      <c r="B16" s="2">
        <f t="shared" si="0"/>
        <v>2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">
      <c r="A17" s="2" t="s">
        <v>67</v>
      </c>
      <c r="B17" s="2">
        <f t="shared" si="0"/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 x14ac:dyDescent="0.2">
      <c r="A18" s="2" t="s">
        <v>68</v>
      </c>
      <c r="B18" s="2">
        <f t="shared" si="0"/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s="2" t="s">
        <v>69</v>
      </c>
      <c r="B19" s="2">
        <f t="shared" si="0"/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">
      <c r="A20" s="2" t="s">
        <v>70</v>
      </c>
      <c r="B20" s="2">
        <f t="shared" si="0"/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">
      <c r="A21" s="2" t="s">
        <v>71</v>
      </c>
      <c r="B21" s="2">
        <f t="shared" si="0"/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">
      <c r="A22" s="2" t="s">
        <v>72</v>
      </c>
      <c r="B22" s="5">
        <f t="shared" ref="B22:F22" si="1">SUM(B3:B21)</f>
        <v>101</v>
      </c>
      <c r="C22" s="2">
        <f t="shared" si="1"/>
        <v>59</v>
      </c>
      <c r="D22" s="5">
        <f t="shared" si="1"/>
        <v>6</v>
      </c>
      <c r="E22" s="5">
        <f t="shared" si="1"/>
        <v>8</v>
      </c>
      <c r="F22" s="5">
        <f t="shared" si="1"/>
        <v>28</v>
      </c>
      <c r="G22" s="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M38"/>
  <sheetViews>
    <sheetView workbookViewId="0"/>
  </sheetViews>
  <sheetFormatPr baseColWidth="10" defaultColWidth="11.28515625" defaultRowHeight="15" customHeight="1" x14ac:dyDescent="0.2"/>
  <cols>
    <col min="1" max="1" width="8.28515625" customWidth="1"/>
    <col min="2" max="2" width="19.85546875" customWidth="1"/>
    <col min="3" max="4" width="18.7109375" customWidth="1"/>
    <col min="5" max="9" width="15.28515625" customWidth="1"/>
  </cols>
  <sheetData>
    <row r="1" spans="1:13" ht="34" x14ac:dyDescent="0.2">
      <c r="A1" s="2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/>
      <c r="J1" s="3"/>
      <c r="K1" s="3"/>
      <c r="L1" s="3"/>
      <c r="M1" s="3"/>
    </row>
    <row r="2" spans="1:13" ht="16" x14ac:dyDescent="0.2">
      <c r="A2" s="2">
        <v>0</v>
      </c>
      <c r="B2" s="7" t="s">
        <v>98</v>
      </c>
      <c r="C2" s="7">
        <v>57</v>
      </c>
      <c r="D2" s="7">
        <v>16</v>
      </c>
      <c r="E2" s="2">
        <v>16</v>
      </c>
      <c r="F2" s="2">
        <v>22.6</v>
      </c>
      <c r="G2" s="2">
        <v>11</v>
      </c>
      <c r="H2" s="2">
        <v>11</v>
      </c>
    </row>
    <row r="3" spans="1:13" ht="16" x14ac:dyDescent="0.2">
      <c r="A3" s="2">
        <f t="shared" ref="A3:A13" si="0">A2+1</f>
        <v>1</v>
      </c>
      <c r="B3" s="8" t="s">
        <v>99</v>
      </c>
      <c r="C3" s="8">
        <v>52</v>
      </c>
      <c r="D3" s="8">
        <v>32</v>
      </c>
      <c r="E3" s="2">
        <v>32</v>
      </c>
      <c r="F3" s="2" t="s">
        <v>100</v>
      </c>
      <c r="G3" s="2">
        <v>22.6</v>
      </c>
      <c r="H3" s="2">
        <v>32</v>
      </c>
    </row>
    <row r="4" spans="1:13" ht="16" x14ac:dyDescent="0.2">
      <c r="A4" s="2">
        <f t="shared" si="0"/>
        <v>2</v>
      </c>
      <c r="B4" s="8" t="s">
        <v>101</v>
      </c>
      <c r="C4" s="8">
        <v>47</v>
      </c>
      <c r="D4" s="8">
        <v>22.6</v>
      </c>
      <c r="E4" s="2">
        <v>32</v>
      </c>
      <c r="F4" s="2">
        <v>16</v>
      </c>
      <c r="G4" s="2">
        <v>0</v>
      </c>
      <c r="H4" s="2">
        <v>22.6</v>
      </c>
    </row>
    <row r="5" spans="1:13" ht="16" x14ac:dyDescent="0.2">
      <c r="A5" s="2">
        <f t="shared" si="0"/>
        <v>3</v>
      </c>
      <c r="B5" s="8" t="s">
        <v>102</v>
      </c>
      <c r="C5" s="8">
        <v>42</v>
      </c>
      <c r="D5" s="8">
        <v>32</v>
      </c>
      <c r="E5" s="2" t="s">
        <v>100</v>
      </c>
      <c r="F5" s="2">
        <v>32</v>
      </c>
      <c r="G5" s="2">
        <v>64</v>
      </c>
      <c r="H5" s="2">
        <v>32</v>
      </c>
    </row>
    <row r="6" spans="1:13" ht="16" x14ac:dyDescent="0.2">
      <c r="A6" s="2">
        <f t="shared" si="0"/>
        <v>4</v>
      </c>
      <c r="B6" s="8" t="s">
        <v>103</v>
      </c>
      <c r="C6" s="8">
        <v>37</v>
      </c>
      <c r="D6" s="8">
        <v>22.6</v>
      </c>
      <c r="E6" s="2">
        <v>22.6</v>
      </c>
      <c r="F6" s="2">
        <v>16</v>
      </c>
      <c r="G6" s="2">
        <v>0</v>
      </c>
      <c r="H6" s="2">
        <v>22.6</v>
      </c>
    </row>
    <row r="7" spans="1:13" ht="16" x14ac:dyDescent="0.2">
      <c r="A7" s="2">
        <f t="shared" si="0"/>
        <v>5</v>
      </c>
      <c r="B7" s="8" t="s">
        <v>104</v>
      </c>
      <c r="C7" s="8">
        <v>32</v>
      </c>
      <c r="D7" s="8">
        <v>45</v>
      </c>
      <c r="E7" s="2">
        <v>45</v>
      </c>
      <c r="F7" s="2">
        <v>32</v>
      </c>
      <c r="G7" s="2">
        <v>90</v>
      </c>
      <c r="H7" s="2">
        <v>45</v>
      </c>
    </row>
    <row r="8" spans="1:13" ht="16" x14ac:dyDescent="0.2">
      <c r="A8" s="2">
        <f t="shared" si="0"/>
        <v>6</v>
      </c>
      <c r="B8" s="8" t="s">
        <v>105</v>
      </c>
      <c r="C8" s="8">
        <v>27</v>
      </c>
      <c r="D8" s="8">
        <v>45</v>
      </c>
      <c r="E8" s="2">
        <v>32</v>
      </c>
      <c r="F8" s="2">
        <v>45</v>
      </c>
      <c r="G8" s="2" t="s">
        <v>106</v>
      </c>
      <c r="H8" s="2">
        <v>32</v>
      </c>
    </row>
    <row r="9" spans="1:13" ht="16" x14ac:dyDescent="0.2">
      <c r="A9" s="2">
        <f t="shared" si="0"/>
        <v>7</v>
      </c>
      <c r="B9" s="7" t="s">
        <v>107</v>
      </c>
      <c r="C9" s="7">
        <v>22</v>
      </c>
      <c r="D9" s="7">
        <v>32</v>
      </c>
      <c r="E9" s="2">
        <v>5.6</v>
      </c>
      <c r="F9" s="2">
        <v>32</v>
      </c>
      <c r="G9" s="2">
        <v>8</v>
      </c>
      <c r="H9" s="2">
        <v>45</v>
      </c>
    </row>
    <row r="10" spans="1:13" ht="16" x14ac:dyDescent="0.2">
      <c r="A10" s="2">
        <f t="shared" si="0"/>
        <v>8</v>
      </c>
      <c r="B10" s="8" t="s">
        <v>108</v>
      </c>
      <c r="C10" s="8">
        <v>17</v>
      </c>
      <c r="D10" s="8">
        <v>16</v>
      </c>
      <c r="E10" s="2" t="s">
        <v>106</v>
      </c>
      <c r="F10" s="2">
        <v>8</v>
      </c>
      <c r="G10" s="2">
        <v>16</v>
      </c>
      <c r="H10" s="2">
        <v>16</v>
      </c>
    </row>
    <row r="11" spans="1:13" ht="16" x14ac:dyDescent="0.2">
      <c r="A11" s="2">
        <f t="shared" si="0"/>
        <v>9</v>
      </c>
      <c r="B11" s="2" t="s">
        <v>109</v>
      </c>
      <c r="C11" s="2">
        <v>12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13" ht="16" x14ac:dyDescent="0.2">
      <c r="A12" s="2">
        <f t="shared" si="0"/>
        <v>10</v>
      </c>
      <c r="B12" s="2" t="s">
        <v>110</v>
      </c>
      <c r="C12" s="2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13" ht="16" x14ac:dyDescent="0.2">
      <c r="A13" s="2">
        <f t="shared" si="0"/>
        <v>11</v>
      </c>
      <c r="B13" s="2" t="s">
        <v>111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13" ht="16" x14ac:dyDescent="0.2">
      <c r="A14" s="2">
        <v>12</v>
      </c>
      <c r="B14" s="5" t="s">
        <v>112</v>
      </c>
      <c r="C14" s="8">
        <v>0</v>
      </c>
      <c r="D14" s="8">
        <v>32</v>
      </c>
      <c r="E14" s="2">
        <v>45</v>
      </c>
      <c r="F14" s="2">
        <v>45</v>
      </c>
      <c r="G14" s="2" t="s">
        <v>100</v>
      </c>
      <c r="H14" s="2">
        <v>32</v>
      </c>
    </row>
    <row r="15" spans="1:13" ht="16" x14ac:dyDescent="0.2">
      <c r="A15" s="2"/>
      <c r="B15" s="5"/>
      <c r="C15" s="5"/>
      <c r="D15" s="5"/>
      <c r="E15" s="2"/>
      <c r="F15" s="2"/>
      <c r="G15" s="2"/>
      <c r="H15" s="2"/>
      <c r="I15" s="2"/>
    </row>
    <row r="16" spans="1:13" ht="16" x14ac:dyDescent="0.2">
      <c r="A16" s="2"/>
      <c r="B16" s="5"/>
      <c r="C16" s="5"/>
      <c r="D16" s="5"/>
      <c r="E16" s="2"/>
      <c r="F16" s="2"/>
      <c r="G16" s="2"/>
      <c r="H16" s="2"/>
      <c r="I16" s="2"/>
    </row>
    <row r="17" spans="1:9" ht="16" x14ac:dyDescent="0.2">
      <c r="A17" s="2"/>
      <c r="B17" s="5"/>
      <c r="C17" s="5"/>
      <c r="D17" s="5"/>
      <c r="E17" s="2"/>
      <c r="F17" s="2"/>
      <c r="G17" s="2"/>
      <c r="H17" s="2"/>
      <c r="I17" s="2"/>
    </row>
    <row r="25" spans="1:9" ht="15.75" customHeight="1" x14ac:dyDescent="0.2"/>
    <row r="29" spans="1:9" ht="16" x14ac:dyDescent="0.2">
      <c r="A29" s="2"/>
      <c r="B29" s="5"/>
      <c r="C29" s="5"/>
      <c r="D29" s="5"/>
      <c r="E29" s="2"/>
      <c r="F29" s="2"/>
      <c r="G29" s="2"/>
      <c r="H29" s="2"/>
      <c r="I29" s="2"/>
    </row>
    <row r="30" spans="1:9" ht="16" x14ac:dyDescent="0.2">
      <c r="A30" s="2"/>
      <c r="B30" s="5"/>
      <c r="C30" s="5"/>
      <c r="D30" s="5"/>
      <c r="E30" s="2"/>
      <c r="F30" s="2"/>
      <c r="G30" s="2"/>
      <c r="H30" s="2"/>
      <c r="I30" s="2"/>
    </row>
    <row r="31" spans="1:9" ht="16" x14ac:dyDescent="0.2">
      <c r="A31" s="2"/>
      <c r="B31" s="5"/>
      <c r="C31" s="5"/>
      <c r="D31" s="5"/>
      <c r="E31" s="2"/>
      <c r="F31" s="2"/>
      <c r="G31" s="2"/>
      <c r="H31" s="2"/>
      <c r="I31" s="2"/>
    </row>
    <row r="35" spans="1:9" ht="16" x14ac:dyDescent="0.2">
      <c r="A35" s="2"/>
      <c r="B35" s="5"/>
      <c r="C35" s="5"/>
      <c r="D35" s="5"/>
      <c r="E35" s="2"/>
      <c r="F35" s="2"/>
      <c r="G35" s="2"/>
      <c r="H35" s="2"/>
      <c r="I35" s="2"/>
    </row>
    <row r="36" spans="1:9" ht="16" x14ac:dyDescent="0.2">
      <c r="A36" s="2"/>
      <c r="B36" s="5"/>
      <c r="C36" s="5"/>
      <c r="D36" s="5"/>
      <c r="E36" s="2"/>
      <c r="F36" s="2"/>
      <c r="G36" s="2"/>
      <c r="H36" s="2"/>
      <c r="I36" s="2"/>
    </row>
    <row r="37" spans="1:9" ht="16" x14ac:dyDescent="0.2">
      <c r="A37" s="2"/>
      <c r="B37" s="5"/>
      <c r="C37" s="5"/>
      <c r="D37" s="5"/>
      <c r="E37" s="2"/>
      <c r="F37" s="2"/>
      <c r="G37" s="2"/>
      <c r="H37" s="2"/>
      <c r="I37" s="2"/>
    </row>
    <row r="38" spans="1:9" ht="16" x14ac:dyDescent="0.2">
      <c r="A38" s="2"/>
      <c r="B38" s="2"/>
      <c r="C38" s="2"/>
      <c r="D38" s="2"/>
      <c r="E38" s="2"/>
      <c r="F38" s="2"/>
      <c r="G38" s="2"/>
      <c r="H38" s="2"/>
      <c r="I38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M38"/>
  <sheetViews>
    <sheetView workbookViewId="0"/>
  </sheetViews>
  <sheetFormatPr baseColWidth="10" defaultColWidth="11.28515625" defaultRowHeight="15" customHeight="1" x14ac:dyDescent="0.2"/>
  <cols>
    <col min="1" max="1" width="8.28515625" customWidth="1"/>
    <col min="2" max="2" width="19.85546875" customWidth="1"/>
    <col min="3" max="4" width="18.7109375" customWidth="1"/>
    <col min="5" max="9" width="15.28515625" customWidth="1"/>
  </cols>
  <sheetData>
    <row r="1" spans="1:13" ht="34" x14ac:dyDescent="0.2">
      <c r="A1" s="2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/>
      <c r="J1" s="3"/>
      <c r="K1" s="3"/>
      <c r="L1" s="3"/>
      <c r="M1" s="3"/>
    </row>
    <row r="2" spans="1:13" ht="16" x14ac:dyDescent="0.2">
      <c r="A2" s="2">
        <v>0</v>
      </c>
      <c r="B2" s="7" t="s">
        <v>98</v>
      </c>
      <c r="C2" s="7">
        <v>57</v>
      </c>
      <c r="D2" s="7">
        <f t="shared" ref="D2:D14" si="0">SUM(E2:H2)</f>
        <v>105</v>
      </c>
      <c r="E2" s="2">
        <v>63</v>
      </c>
      <c r="F2" s="2">
        <v>10</v>
      </c>
      <c r="G2" s="2">
        <v>9</v>
      </c>
      <c r="H2" s="2">
        <v>23</v>
      </c>
    </row>
    <row r="3" spans="1:13" ht="16" x14ac:dyDescent="0.2">
      <c r="A3" s="2">
        <f t="shared" ref="A3:A13" si="1">A2+1</f>
        <v>1</v>
      </c>
      <c r="B3" s="8" t="s">
        <v>99</v>
      </c>
      <c r="C3" s="8">
        <v>52</v>
      </c>
      <c r="D3" s="7">
        <f t="shared" si="0"/>
        <v>101</v>
      </c>
      <c r="E3" s="2">
        <v>65</v>
      </c>
      <c r="F3" s="2">
        <v>14</v>
      </c>
      <c r="G3" s="2">
        <v>3</v>
      </c>
      <c r="H3" s="2">
        <v>19</v>
      </c>
    </row>
    <row r="4" spans="1:13" ht="16" x14ac:dyDescent="0.2">
      <c r="A4" s="2">
        <f t="shared" si="1"/>
        <v>2</v>
      </c>
      <c r="B4" s="8" t="s">
        <v>101</v>
      </c>
      <c r="C4" s="8">
        <v>47</v>
      </c>
      <c r="D4" s="7">
        <f t="shared" si="0"/>
        <v>136</v>
      </c>
      <c r="E4" s="2">
        <v>48</v>
      </c>
      <c r="F4" s="2">
        <v>11</v>
      </c>
      <c r="G4" s="2">
        <v>0</v>
      </c>
      <c r="H4" s="2">
        <v>77</v>
      </c>
    </row>
    <row r="5" spans="1:13" ht="16" x14ac:dyDescent="0.2">
      <c r="A5" s="2">
        <f t="shared" si="1"/>
        <v>3</v>
      </c>
      <c r="B5" s="8" t="s">
        <v>102</v>
      </c>
      <c r="C5" s="8">
        <v>42</v>
      </c>
      <c r="D5" s="7">
        <f t="shared" si="0"/>
        <v>104</v>
      </c>
      <c r="E5" s="2">
        <v>26</v>
      </c>
      <c r="F5" s="2">
        <v>12</v>
      </c>
      <c r="G5" s="2">
        <v>4</v>
      </c>
      <c r="H5" s="2">
        <v>62</v>
      </c>
    </row>
    <row r="6" spans="1:13" ht="16" x14ac:dyDescent="0.2">
      <c r="A6" s="2">
        <f t="shared" si="1"/>
        <v>4</v>
      </c>
      <c r="B6" s="8" t="s">
        <v>103</v>
      </c>
      <c r="C6" s="8">
        <v>37</v>
      </c>
      <c r="D6" s="7">
        <f t="shared" si="0"/>
        <v>97</v>
      </c>
      <c r="E6" s="2">
        <v>28</v>
      </c>
      <c r="F6" s="2">
        <v>11</v>
      </c>
      <c r="G6" s="2">
        <v>0</v>
      </c>
      <c r="H6" s="2">
        <v>58</v>
      </c>
    </row>
    <row r="7" spans="1:13" ht="16" x14ac:dyDescent="0.2">
      <c r="A7" s="2">
        <f t="shared" si="1"/>
        <v>5</v>
      </c>
      <c r="B7" s="8" t="s">
        <v>104</v>
      </c>
      <c r="C7" s="8">
        <v>32</v>
      </c>
      <c r="D7" s="7">
        <f t="shared" si="0"/>
        <v>102</v>
      </c>
      <c r="E7" s="2">
        <v>10</v>
      </c>
      <c r="F7" s="2">
        <v>9</v>
      </c>
      <c r="G7" s="2">
        <v>3</v>
      </c>
      <c r="H7" s="2">
        <v>80</v>
      </c>
    </row>
    <row r="8" spans="1:13" ht="16" x14ac:dyDescent="0.2">
      <c r="A8" s="2">
        <f t="shared" si="1"/>
        <v>6</v>
      </c>
      <c r="B8" s="8" t="s">
        <v>105</v>
      </c>
      <c r="C8" s="8">
        <v>27</v>
      </c>
      <c r="D8" s="7">
        <f t="shared" si="0"/>
        <v>113</v>
      </c>
      <c r="E8" s="2">
        <v>5</v>
      </c>
      <c r="F8" s="2">
        <v>22</v>
      </c>
      <c r="G8" s="2">
        <v>2</v>
      </c>
      <c r="H8" s="2">
        <v>84</v>
      </c>
    </row>
    <row r="9" spans="1:13" ht="16" x14ac:dyDescent="0.2">
      <c r="A9" s="2">
        <f t="shared" si="1"/>
        <v>7</v>
      </c>
      <c r="B9" s="7" t="s">
        <v>107</v>
      </c>
      <c r="C9" s="7">
        <v>22</v>
      </c>
      <c r="D9" s="7">
        <f t="shared" si="0"/>
        <v>105</v>
      </c>
      <c r="E9" s="2">
        <v>3</v>
      </c>
      <c r="F9" s="2">
        <v>13</v>
      </c>
      <c r="G9" s="2">
        <v>2</v>
      </c>
      <c r="H9" s="2">
        <v>87</v>
      </c>
    </row>
    <row r="10" spans="1:13" ht="16" x14ac:dyDescent="0.2">
      <c r="A10" s="2">
        <f t="shared" si="1"/>
        <v>8</v>
      </c>
      <c r="B10" s="8" t="s">
        <v>108</v>
      </c>
      <c r="C10" s="8">
        <v>17</v>
      </c>
      <c r="D10" s="7">
        <f t="shared" si="0"/>
        <v>97</v>
      </c>
      <c r="E10" s="2">
        <v>4</v>
      </c>
      <c r="F10" s="2">
        <v>3</v>
      </c>
      <c r="G10" s="2">
        <v>27</v>
      </c>
      <c r="H10" s="2">
        <v>63</v>
      </c>
    </row>
    <row r="11" spans="1:13" ht="16" x14ac:dyDescent="0.2">
      <c r="A11" s="2">
        <f t="shared" si="1"/>
        <v>9</v>
      </c>
      <c r="B11" s="2" t="s">
        <v>109</v>
      </c>
      <c r="C11" s="2">
        <v>12</v>
      </c>
      <c r="D11" s="7">
        <f t="shared" si="0"/>
        <v>0</v>
      </c>
      <c r="E11" s="2">
        <v>0</v>
      </c>
      <c r="F11" s="2">
        <v>0</v>
      </c>
      <c r="G11" s="2">
        <v>0</v>
      </c>
      <c r="H11" s="2">
        <v>0</v>
      </c>
    </row>
    <row r="12" spans="1:13" ht="16" x14ac:dyDescent="0.2">
      <c r="A12" s="2">
        <f t="shared" si="1"/>
        <v>10</v>
      </c>
      <c r="B12" s="2" t="s">
        <v>110</v>
      </c>
      <c r="C12" s="2">
        <v>7</v>
      </c>
      <c r="D12" s="7">
        <f t="shared" si="0"/>
        <v>0</v>
      </c>
      <c r="E12" s="2">
        <v>0</v>
      </c>
      <c r="F12" s="2">
        <v>0</v>
      </c>
      <c r="G12" s="2">
        <v>0</v>
      </c>
      <c r="H12" s="2">
        <v>0</v>
      </c>
    </row>
    <row r="13" spans="1:13" ht="16" x14ac:dyDescent="0.2">
      <c r="A13" s="2">
        <f t="shared" si="1"/>
        <v>11</v>
      </c>
      <c r="B13" s="2" t="s">
        <v>111</v>
      </c>
      <c r="C13" s="2">
        <v>2</v>
      </c>
      <c r="D13" s="7">
        <f t="shared" si="0"/>
        <v>0</v>
      </c>
      <c r="E13" s="2">
        <v>0</v>
      </c>
      <c r="F13" s="2">
        <v>0</v>
      </c>
      <c r="G13" s="2">
        <v>0</v>
      </c>
      <c r="H13" s="2">
        <v>0</v>
      </c>
    </row>
    <row r="14" spans="1:13" ht="16" x14ac:dyDescent="0.2">
      <c r="A14" s="2">
        <v>12</v>
      </c>
      <c r="B14" s="5" t="s">
        <v>112</v>
      </c>
      <c r="C14" s="8">
        <v>0</v>
      </c>
      <c r="D14" s="7">
        <f t="shared" si="0"/>
        <v>101</v>
      </c>
      <c r="E14" s="2">
        <v>59</v>
      </c>
      <c r="F14" s="2">
        <v>6</v>
      </c>
      <c r="G14" s="2">
        <v>8</v>
      </c>
      <c r="H14" s="2">
        <v>28</v>
      </c>
    </row>
    <row r="15" spans="1:13" ht="16" x14ac:dyDescent="0.2">
      <c r="A15" s="2"/>
      <c r="B15" s="5"/>
      <c r="C15" s="5"/>
      <c r="D15" s="5"/>
      <c r="E15" s="2"/>
      <c r="F15" s="2"/>
      <c r="G15" s="2"/>
      <c r="H15" s="2"/>
      <c r="I15" s="2"/>
    </row>
    <row r="16" spans="1:13" ht="16" x14ac:dyDescent="0.2">
      <c r="A16" s="2"/>
      <c r="B16" s="5"/>
      <c r="C16" s="5"/>
      <c r="D16" s="5"/>
      <c r="E16" s="2"/>
      <c r="F16" s="2"/>
      <c r="G16" s="2"/>
      <c r="H16" s="2"/>
      <c r="I16" s="2"/>
    </row>
    <row r="17" spans="1:9" ht="16" x14ac:dyDescent="0.2">
      <c r="A17" s="2"/>
      <c r="B17" s="5"/>
      <c r="C17" s="5"/>
      <c r="D17" s="5"/>
      <c r="E17" s="2"/>
      <c r="F17" s="2"/>
      <c r="G17" s="2"/>
      <c r="H17" s="2"/>
      <c r="I17" s="2"/>
    </row>
    <row r="25" spans="1:9" ht="15.75" customHeight="1" x14ac:dyDescent="0.2"/>
    <row r="29" spans="1:9" ht="16" x14ac:dyDescent="0.2">
      <c r="A29" s="2"/>
      <c r="B29" s="5"/>
      <c r="C29" s="5"/>
      <c r="D29" s="5"/>
      <c r="E29" s="2"/>
      <c r="F29" s="2"/>
      <c r="G29" s="2"/>
      <c r="H29" s="2"/>
      <c r="I29" s="2"/>
    </row>
    <row r="30" spans="1:9" ht="16" x14ac:dyDescent="0.2">
      <c r="A30" s="2"/>
      <c r="B30" s="5"/>
      <c r="C30" s="5"/>
      <c r="D30" s="5"/>
      <c r="E30" s="2"/>
      <c r="F30" s="2"/>
      <c r="G30" s="2"/>
      <c r="H30" s="2"/>
      <c r="I30" s="2"/>
    </row>
    <row r="31" spans="1:9" ht="16" x14ac:dyDescent="0.2">
      <c r="A31" s="2"/>
      <c r="B31" s="5"/>
      <c r="C31" s="5"/>
      <c r="D31" s="5"/>
      <c r="E31" s="2"/>
      <c r="F31" s="2"/>
      <c r="G31" s="2"/>
      <c r="H31" s="2"/>
      <c r="I31" s="2"/>
    </row>
    <row r="35" spans="1:9" ht="16" x14ac:dyDescent="0.2">
      <c r="A35" s="2"/>
      <c r="B35" s="5"/>
      <c r="C35" s="5"/>
      <c r="D35" s="5"/>
      <c r="E35" s="2"/>
      <c r="F35" s="2"/>
      <c r="G35" s="2"/>
      <c r="H35" s="2"/>
      <c r="I35" s="2"/>
    </row>
    <row r="36" spans="1:9" ht="16" x14ac:dyDescent="0.2">
      <c r="A36" s="2"/>
      <c r="B36" s="5"/>
      <c r="C36" s="5"/>
      <c r="D36" s="5"/>
      <c r="E36" s="2"/>
      <c r="F36" s="2"/>
      <c r="G36" s="2"/>
      <c r="H36" s="2"/>
      <c r="I36" s="2"/>
    </row>
    <row r="37" spans="1:9" ht="16" x14ac:dyDescent="0.2">
      <c r="A37" s="2"/>
      <c r="B37" s="5"/>
      <c r="C37" s="5"/>
      <c r="D37" s="5"/>
      <c r="E37" s="2"/>
      <c r="F37" s="2"/>
      <c r="G37" s="2"/>
      <c r="H37" s="2"/>
      <c r="I37" s="2"/>
    </row>
    <row r="38" spans="1:9" ht="16" x14ac:dyDescent="0.2">
      <c r="A38" s="2"/>
      <c r="B38" s="2"/>
      <c r="C38" s="2"/>
      <c r="D38" s="2"/>
      <c r="E38" s="2"/>
      <c r="F38" s="2"/>
      <c r="G38" s="2"/>
      <c r="H38" s="2"/>
      <c r="I38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39"/>
  <sheetViews>
    <sheetView workbookViewId="0"/>
  </sheetViews>
  <sheetFormatPr baseColWidth="10" defaultColWidth="11.28515625" defaultRowHeight="15" customHeight="1" x14ac:dyDescent="0.2"/>
  <cols>
    <col min="1" max="1" width="14.7109375" customWidth="1"/>
    <col min="2" max="7" width="15.28515625" customWidth="1"/>
  </cols>
  <sheetData>
    <row r="1" spans="1:11" ht="16" x14ac:dyDescent="0.2">
      <c r="A1" s="6" t="s">
        <v>113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7" x14ac:dyDescent="0.2">
      <c r="A2" s="6" t="s">
        <v>47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97</v>
      </c>
      <c r="G2" s="3"/>
      <c r="H2" s="3"/>
      <c r="I2" s="3"/>
      <c r="J2" s="3"/>
      <c r="K2" s="3"/>
    </row>
    <row r="3" spans="1:11" ht="16" x14ac:dyDescent="0.2">
      <c r="A3" s="2" t="s">
        <v>53</v>
      </c>
      <c r="B3" s="2">
        <f t="shared" ref="B3:B21" si="0">SUM(C3:F3)</f>
        <v>1</v>
      </c>
      <c r="C3" s="2">
        <v>0</v>
      </c>
      <c r="D3" s="2">
        <v>0</v>
      </c>
      <c r="E3" s="2">
        <v>0</v>
      </c>
      <c r="F3" s="2">
        <v>1</v>
      </c>
    </row>
    <row r="4" spans="1:11" ht="16" x14ac:dyDescent="0.2">
      <c r="A4" s="2" t="s">
        <v>54</v>
      </c>
      <c r="B4" s="2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11" ht="16" x14ac:dyDescent="0.2">
      <c r="A5" s="2" t="s">
        <v>55</v>
      </c>
      <c r="B5" s="2">
        <f t="shared" si="0"/>
        <v>1</v>
      </c>
      <c r="C5" s="2">
        <v>1</v>
      </c>
      <c r="D5" s="2">
        <v>0</v>
      </c>
      <c r="E5" s="2">
        <v>0</v>
      </c>
      <c r="F5" s="2">
        <v>0</v>
      </c>
    </row>
    <row r="6" spans="1:11" ht="16" x14ac:dyDescent="0.2">
      <c r="A6" s="2" t="s">
        <v>56</v>
      </c>
      <c r="B6" s="2">
        <f t="shared" si="0"/>
        <v>2</v>
      </c>
      <c r="C6" s="2">
        <v>0</v>
      </c>
      <c r="D6" s="2">
        <v>0</v>
      </c>
      <c r="E6" s="2">
        <v>0</v>
      </c>
      <c r="F6" s="2">
        <v>2</v>
      </c>
    </row>
    <row r="7" spans="1:11" ht="16" x14ac:dyDescent="0.2">
      <c r="A7" s="2" t="s">
        <v>57</v>
      </c>
      <c r="B7" s="2">
        <f t="shared" si="0"/>
        <v>6</v>
      </c>
      <c r="C7" s="2">
        <v>3</v>
      </c>
      <c r="D7" s="2">
        <v>0</v>
      </c>
      <c r="E7" s="2">
        <v>0</v>
      </c>
      <c r="F7" s="2">
        <v>3</v>
      </c>
    </row>
    <row r="8" spans="1:11" ht="16" x14ac:dyDescent="0.2">
      <c r="A8" s="2" t="s">
        <v>58</v>
      </c>
      <c r="B8" s="2">
        <f t="shared" si="0"/>
        <v>8</v>
      </c>
      <c r="C8" s="2">
        <v>2</v>
      </c>
      <c r="D8" s="2">
        <v>0</v>
      </c>
      <c r="E8" s="2">
        <v>0</v>
      </c>
      <c r="F8" s="2">
        <v>6</v>
      </c>
    </row>
    <row r="9" spans="1:11" ht="16" x14ac:dyDescent="0.2">
      <c r="A9" s="2" t="s">
        <v>59</v>
      </c>
      <c r="B9" s="2">
        <f t="shared" si="0"/>
        <v>22</v>
      </c>
      <c r="C9" s="2">
        <v>7</v>
      </c>
      <c r="D9" s="2">
        <v>3</v>
      </c>
      <c r="E9" s="2">
        <v>0</v>
      </c>
      <c r="F9" s="2">
        <v>12</v>
      </c>
    </row>
    <row r="10" spans="1:11" ht="16" x14ac:dyDescent="0.2">
      <c r="A10" s="2" t="s">
        <v>60</v>
      </c>
      <c r="B10" s="2">
        <f t="shared" si="0"/>
        <v>65</v>
      </c>
      <c r="C10" s="2">
        <v>14</v>
      </c>
      <c r="D10" s="2">
        <v>1</v>
      </c>
      <c r="E10" s="2">
        <v>2</v>
      </c>
      <c r="F10" s="2">
        <v>48</v>
      </c>
    </row>
    <row r="11" spans="1:11" ht="16" x14ac:dyDescent="0.2">
      <c r="A11" s="2" t="s">
        <v>61</v>
      </c>
      <c r="B11" s="2">
        <f t="shared" si="0"/>
        <v>73</v>
      </c>
      <c r="C11" s="2">
        <v>25</v>
      </c>
      <c r="D11" s="2">
        <v>10</v>
      </c>
      <c r="E11" s="2">
        <v>3</v>
      </c>
      <c r="F11" s="2">
        <v>35</v>
      </c>
    </row>
    <row r="12" spans="1:11" ht="16" x14ac:dyDescent="0.2">
      <c r="A12" s="2" t="s">
        <v>62</v>
      </c>
      <c r="B12" s="2">
        <f t="shared" si="0"/>
        <v>161</v>
      </c>
      <c r="C12" s="2">
        <v>46</v>
      </c>
      <c r="D12" s="2">
        <v>21</v>
      </c>
      <c r="E12" s="2">
        <v>3</v>
      </c>
      <c r="F12" s="2">
        <v>91</v>
      </c>
    </row>
    <row r="13" spans="1:11" ht="16" x14ac:dyDescent="0.2">
      <c r="A13" s="2" t="s">
        <v>63</v>
      </c>
      <c r="B13" s="2">
        <f t="shared" si="0"/>
        <v>187</v>
      </c>
      <c r="C13" s="2">
        <v>57</v>
      </c>
      <c r="D13" s="2">
        <v>21</v>
      </c>
      <c r="E13" s="2">
        <v>9</v>
      </c>
      <c r="F13" s="2">
        <v>100</v>
      </c>
    </row>
    <row r="14" spans="1:11" ht="16" x14ac:dyDescent="0.2">
      <c r="A14" s="2" t="s">
        <v>64</v>
      </c>
      <c r="B14" s="2">
        <f t="shared" si="0"/>
        <v>176</v>
      </c>
      <c r="C14" s="2">
        <v>57</v>
      </c>
      <c r="D14" s="2">
        <v>18</v>
      </c>
      <c r="E14" s="2">
        <v>11</v>
      </c>
      <c r="F14" s="2">
        <v>90</v>
      </c>
    </row>
    <row r="15" spans="1:11" ht="16" x14ac:dyDescent="0.2">
      <c r="A15" s="2" t="s">
        <v>65</v>
      </c>
      <c r="B15" s="2">
        <f t="shared" si="0"/>
        <v>109</v>
      </c>
      <c r="C15" s="2">
        <v>30</v>
      </c>
      <c r="D15" s="2">
        <v>17</v>
      </c>
      <c r="E15" s="2">
        <v>8</v>
      </c>
      <c r="F15" s="2">
        <v>54</v>
      </c>
    </row>
    <row r="16" spans="1:11" ht="16" x14ac:dyDescent="0.2">
      <c r="A16" s="2" t="s">
        <v>66</v>
      </c>
      <c r="B16" s="2">
        <f t="shared" si="0"/>
        <v>67</v>
      </c>
      <c r="C16" s="2">
        <v>22</v>
      </c>
      <c r="D16" s="2">
        <v>8</v>
      </c>
      <c r="E16" s="2">
        <v>8</v>
      </c>
      <c r="F16" s="2">
        <v>29</v>
      </c>
      <c r="G16" s="2"/>
    </row>
    <row r="17" spans="1:7" ht="16" x14ac:dyDescent="0.2">
      <c r="A17" s="2" t="s">
        <v>67</v>
      </c>
      <c r="B17" s="2">
        <f t="shared" si="0"/>
        <v>44</v>
      </c>
      <c r="C17" s="2">
        <v>15</v>
      </c>
      <c r="D17" s="2">
        <v>6</v>
      </c>
      <c r="E17" s="2">
        <v>4</v>
      </c>
      <c r="F17" s="2">
        <v>19</v>
      </c>
      <c r="G17" s="2"/>
    </row>
    <row r="18" spans="1:7" ht="16" x14ac:dyDescent="0.2">
      <c r="A18" s="2" t="s">
        <v>68</v>
      </c>
      <c r="B18" s="2">
        <f t="shared" si="0"/>
        <v>37</v>
      </c>
      <c r="C18" s="2">
        <v>16</v>
      </c>
      <c r="D18" s="2">
        <v>4</v>
      </c>
      <c r="E18" s="2">
        <v>3</v>
      </c>
      <c r="F18" s="2">
        <v>14</v>
      </c>
      <c r="G18" s="2"/>
    </row>
    <row r="19" spans="1:7" ht="16" x14ac:dyDescent="0.2">
      <c r="A19" s="2" t="s">
        <v>69</v>
      </c>
      <c r="B19" s="2">
        <f t="shared" si="0"/>
        <v>35</v>
      </c>
      <c r="C19" s="2">
        <v>10</v>
      </c>
      <c r="D19" s="2">
        <v>3</v>
      </c>
      <c r="E19" s="2">
        <v>6</v>
      </c>
      <c r="F19" s="2">
        <v>16</v>
      </c>
    </row>
    <row r="20" spans="1:7" ht="16" x14ac:dyDescent="0.2">
      <c r="A20" s="2" t="s">
        <v>70</v>
      </c>
      <c r="B20" s="2">
        <f t="shared" si="0"/>
        <v>17</v>
      </c>
      <c r="C20" s="2">
        <v>3</v>
      </c>
      <c r="D20" s="2">
        <v>0</v>
      </c>
      <c r="E20" s="2">
        <v>1</v>
      </c>
      <c r="F20" s="2">
        <v>13</v>
      </c>
    </row>
    <row r="21" spans="1:7" ht="16" x14ac:dyDescent="0.2">
      <c r="A21" s="2" t="s">
        <v>71</v>
      </c>
      <c r="B21" s="2">
        <f t="shared" si="0"/>
        <v>47</v>
      </c>
      <c r="C21" s="2">
        <v>3</v>
      </c>
      <c r="D21" s="2">
        <v>0</v>
      </c>
      <c r="E21" s="2">
        <v>0</v>
      </c>
      <c r="F21" s="2">
        <v>44</v>
      </c>
    </row>
    <row r="22" spans="1:7" ht="16" x14ac:dyDescent="0.2">
      <c r="A22" s="2" t="s">
        <v>72</v>
      </c>
      <c r="B22" s="2">
        <f t="shared" ref="B22:F22" si="1">SUM(B3:B21)</f>
        <v>1058</v>
      </c>
      <c r="C22" s="2">
        <f t="shared" si="1"/>
        <v>311</v>
      </c>
      <c r="D22" s="2">
        <f t="shared" si="1"/>
        <v>112</v>
      </c>
      <c r="E22" s="2">
        <f t="shared" si="1"/>
        <v>58</v>
      </c>
      <c r="F22" s="2">
        <f t="shared" si="1"/>
        <v>577</v>
      </c>
    </row>
    <row r="26" spans="1:7" ht="15.75" customHeight="1" x14ac:dyDescent="0.2"/>
    <row r="30" spans="1:7" ht="16" x14ac:dyDescent="0.2">
      <c r="A30" s="2"/>
      <c r="B30" s="2"/>
      <c r="C30" s="2"/>
      <c r="D30" s="2"/>
      <c r="E30" s="2"/>
      <c r="F30" s="2"/>
      <c r="G30" s="2"/>
    </row>
    <row r="31" spans="1:7" ht="16" x14ac:dyDescent="0.2">
      <c r="A31" s="2"/>
      <c r="B31" s="2"/>
      <c r="C31" s="2"/>
      <c r="D31" s="2"/>
      <c r="E31" s="2"/>
      <c r="F31" s="2"/>
      <c r="G31" s="2"/>
    </row>
    <row r="32" spans="1:7" ht="16" x14ac:dyDescent="0.2">
      <c r="A32" s="2"/>
      <c r="B32" s="2"/>
      <c r="C32" s="2"/>
      <c r="D32" s="2"/>
      <c r="E32" s="2"/>
      <c r="F32" s="2"/>
      <c r="G32" s="2"/>
    </row>
    <row r="36" spans="1:7" ht="16" x14ac:dyDescent="0.2">
      <c r="A36" s="2"/>
      <c r="B36" s="2"/>
      <c r="C36" s="2"/>
      <c r="D36" s="2"/>
      <c r="E36" s="2"/>
      <c r="F36" s="2"/>
      <c r="G36" s="2"/>
    </row>
    <row r="37" spans="1:7" ht="16" x14ac:dyDescent="0.2">
      <c r="A37" s="2"/>
      <c r="B37" s="2"/>
      <c r="C37" s="2"/>
      <c r="D37" s="2"/>
      <c r="E37" s="2"/>
      <c r="F37" s="2"/>
      <c r="G37" s="2"/>
    </row>
    <row r="38" spans="1:7" ht="16" x14ac:dyDescent="0.2">
      <c r="A38" s="2"/>
      <c r="B38" s="2"/>
      <c r="C38" s="2"/>
      <c r="D38" s="2"/>
      <c r="E38" s="2"/>
      <c r="F38" s="2"/>
      <c r="G38" s="2"/>
    </row>
    <row r="39" spans="1:7" ht="16" x14ac:dyDescent="0.2">
      <c r="A39" s="2"/>
      <c r="B39" s="2"/>
      <c r="C39" s="2"/>
      <c r="D39" s="2"/>
      <c r="E39" s="2"/>
      <c r="F39" s="2"/>
      <c r="G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4"/>
  <sheetViews>
    <sheetView topLeftCell="A14" zoomScale="120" zoomScaleNormal="120" workbookViewId="0">
      <selection activeCell="C38" sqref="C38"/>
    </sheetView>
  </sheetViews>
  <sheetFormatPr baseColWidth="10" defaultColWidth="11.28515625" defaultRowHeight="15" customHeight="1" x14ac:dyDescent="0.2"/>
  <cols>
    <col min="1" max="1" width="17.85546875" customWidth="1"/>
    <col min="2" max="2" width="18.42578125" customWidth="1"/>
    <col min="3" max="3" width="18.85546875" customWidth="1"/>
    <col min="4" max="26" width="10.5703125" customWidth="1"/>
  </cols>
  <sheetData>
    <row r="1" spans="1:5" ht="15.75" customHeight="1" x14ac:dyDescent="0.2">
      <c r="A1" s="3" t="s">
        <v>7</v>
      </c>
      <c r="B1" s="3" t="s">
        <v>8</v>
      </c>
      <c r="C1" s="3" t="s">
        <v>9</v>
      </c>
      <c r="D1" s="3"/>
    </row>
    <row r="2" spans="1:5" ht="15.75" customHeight="1" x14ac:dyDescent="0.2">
      <c r="A2" s="3" t="s">
        <v>10</v>
      </c>
      <c r="B2" s="3" t="s">
        <v>11</v>
      </c>
      <c r="C2" s="2" t="s">
        <v>12</v>
      </c>
      <c r="E2" s="2" t="s">
        <v>13</v>
      </c>
    </row>
    <row r="3" spans="1:5" ht="15.75" customHeight="1" x14ac:dyDescent="0.2">
      <c r="A3" s="2">
        <v>0</v>
      </c>
      <c r="B3" s="2">
        <v>0</v>
      </c>
      <c r="C3" s="2">
        <v>0</v>
      </c>
    </row>
    <row r="4" spans="1:5" ht="15.75" customHeight="1" x14ac:dyDescent="0.2">
      <c r="A4" s="2">
        <v>10</v>
      </c>
      <c r="B4" s="2">
        <v>4</v>
      </c>
      <c r="C4" s="2">
        <v>0</v>
      </c>
    </row>
    <row r="5" spans="1:5" ht="15.75" customHeight="1" x14ac:dyDescent="0.2">
      <c r="A5" s="2">
        <f t="shared" ref="A5:A7" si="0">A4+10</f>
        <v>20</v>
      </c>
      <c r="B5" s="2">
        <v>8</v>
      </c>
      <c r="C5" s="2">
        <v>0</v>
      </c>
    </row>
    <row r="6" spans="1:5" ht="15.75" customHeight="1" x14ac:dyDescent="0.2">
      <c r="A6" s="2">
        <f t="shared" si="0"/>
        <v>30</v>
      </c>
      <c r="B6" s="2">
        <v>14</v>
      </c>
      <c r="C6" s="2">
        <v>0</v>
      </c>
      <c r="E6" s="2" t="s">
        <v>14</v>
      </c>
    </row>
    <row r="7" spans="1:5" ht="15.75" customHeight="1" x14ac:dyDescent="0.2">
      <c r="A7" s="2">
        <f t="shared" si="0"/>
        <v>40</v>
      </c>
      <c r="B7" s="2">
        <v>19</v>
      </c>
      <c r="C7" s="2">
        <v>0</v>
      </c>
      <c r="E7" s="2" t="s">
        <v>15</v>
      </c>
    </row>
    <row r="8" spans="1:5" ht="15.75" customHeight="1" x14ac:dyDescent="0.2">
      <c r="A8" s="2">
        <v>42</v>
      </c>
      <c r="B8" s="2">
        <v>37</v>
      </c>
      <c r="C8" s="2">
        <v>0</v>
      </c>
      <c r="E8" s="2" t="s">
        <v>16</v>
      </c>
    </row>
    <row r="9" spans="1:5" ht="15.75" customHeight="1" x14ac:dyDescent="0.2">
      <c r="A9" s="2">
        <v>45</v>
      </c>
      <c r="B9" s="2">
        <v>74</v>
      </c>
      <c r="C9" s="2">
        <v>0</v>
      </c>
      <c r="E9" s="2" t="s">
        <v>17</v>
      </c>
    </row>
    <row r="10" spans="1:5" ht="15.75" customHeight="1" x14ac:dyDescent="0.2">
      <c r="A10" s="2">
        <f>A7+10</f>
        <v>50</v>
      </c>
      <c r="B10" s="2">
        <v>75</v>
      </c>
      <c r="C10" s="2">
        <v>0</v>
      </c>
    </row>
    <row r="11" spans="1:5" ht="15.75" customHeight="1" x14ac:dyDescent="0.2">
      <c r="A11" s="2">
        <f t="shared" ref="A11:A21" si="1">A10+10</f>
        <v>60</v>
      </c>
      <c r="B11" s="2">
        <v>78</v>
      </c>
      <c r="C11" s="2">
        <v>2</v>
      </c>
    </row>
    <row r="12" spans="1:5" ht="15.75" customHeight="1" x14ac:dyDescent="0.2">
      <c r="A12" s="2">
        <f t="shared" si="1"/>
        <v>70</v>
      </c>
      <c r="B12" s="2">
        <v>79</v>
      </c>
      <c r="C12" s="2">
        <v>4</v>
      </c>
    </row>
    <row r="13" spans="1:5" ht="15.75" customHeight="1" x14ac:dyDescent="0.2">
      <c r="A13" s="2">
        <f t="shared" si="1"/>
        <v>80</v>
      </c>
      <c r="B13" s="2">
        <v>80</v>
      </c>
      <c r="C13" s="2">
        <v>5</v>
      </c>
    </row>
    <row r="14" spans="1:5" ht="15.75" customHeight="1" x14ac:dyDescent="0.2">
      <c r="A14" s="2">
        <f t="shared" si="1"/>
        <v>90</v>
      </c>
      <c r="B14" s="2">
        <v>80</v>
      </c>
      <c r="C14" s="2">
        <v>5.5</v>
      </c>
    </row>
    <row r="15" spans="1:5" ht="15.75" customHeight="1" x14ac:dyDescent="0.2">
      <c r="A15" s="2">
        <f t="shared" si="1"/>
        <v>100</v>
      </c>
      <c r="B15" s="2">
        <v>78</v>
      </c>
      <c r="C15" s="2">
        <v>6</v>
      </c>
      <c r="E15" s="2" t="s">
        <v>14</v>
      </c>
    </row>
    <row r="16" spans="1:5" ht="15.75" customHeight="1" x14ac:dyDescent="0.2">
      <c r="A16" s="2">
        <f t="shared" si="1"/>
        <v>110</v>
      </c>
      <c r="B16" s="2">
        <v>79</v>
      </c>
      <c r="C16" s="2">
        <v>4</v>
      </c>
    </row>
    <row r="17" spans="1:5" ht="15.75" customHeight="1" x14ac:dyDescent="0.2">
      <c r="A17" s="2">
        <f t="shared" si="1"/>
        <v>120</v>
      </c>
      <c r="B17" s="2">
        <v>79</v>
      </c>
      <c r="C17" s="2">
        <v>4</v>
      </c>
    </row>
    <row r="18" spans="1:5" ht="15.75" customHeight="1" x14ac:dyDescent="0.2">
      <c r="A18" s="2">
        <f t="shared" si="1"/>
        <v>130</v>
      </c>
      <c r="B18" s="2">
        <v>83</v>
      </c>
      <c r="C18" s="2">
        <v>3</v>
      </c>
    </row>
    <row r="19" spans="1:5" ht="15.75" customHeight="1" x14ac:dyDescent="0.2">
      <c r="A19" s="2">
        <f t="shared" si="1"/>
        <v>140</v>
      </c>
      <c r="B19" s="2">
        <v>80</v>
      </c>
      <c r="C19" s="2">
        <v>5</v>
      </c>
    </row>
    <row r="20" spans="1:5" ht="15.75" customHeight="1" x14ac:dyDescent="0.2">
      <c r="A20" s="2">
        <f t="shared" si="1"/>
        <v>150</v>
      </c>
      <c r="B20" s="2">
        <v>79</v>
      </c>
      <c r="C20" s="2">
        <v>4</v>
      </c>
    </row>
    <row r="21" spans="1:5" ht="15.75" customHeight="1" x14ac:dyDescent="0.2">
      <c r="A21" s="2">
        <f t="shared" si="1"/>
        <v>160</v>
      </c>
      <c r="B21" s="2">
        <v>78</v>
      </c>
      <c r="C21" s="2">
        <v>4</v>
      </c>
    </row>
    <row r="22" spans="1:5" ht="15.75" customHeight="1" x14ac:dyDescent="0.2">
      <c r="A22" s="2">
        <v>170</v>
      </c>
      <c r="B22" s="2">
        <v>78</v>
      </c>
      <c r="C22" s="2">
        <v>2.5</v>
      </c>
    </row>
    <row r="23" spans="1:5" ht="15.75" customHeight="1" x14ac:dyDescent="0.2">
      <c r="A23" s="2">
        <v>175</v>
      </c>
      <c r="B23" s="2">
        <v>78</v>
      </c>
      <c r="C23" s="2">
        <v>1</v>
      </c>
      <c r="E23" s="2" t="s">
        <v>18</v>
      </c>
    </row>
    <row r="24" spans="1:5" ht="15.75" customHeight="1" x14ac:dyDescent="0.2">
      <c r="A24" s="2">
        <v>180</v>
      </c>
      <c r="B24" s="2">
        <v>73</v>
      </c>
      <c r="C24" s="2">
        <v>0</v>
      </c>
    </row>
    <row r="25" spans="1:5" ht="15.75" customHeight="1" x14ac:dyDescent="0.2">
      <c r="A25" s="2">
        <f t="shared" ref="A25:A26" si="2">A24+10</f>
        <v>190</v>
      </c>
      <c r="B25" s="2">
        <v>67</v>
      </c>
      <c r="C25" s="2">
        <v>0</v>
      </c>
      <c r="E25" s="2" t="s">
        <v>19</v>
      </c>
    </row>
    <row r="26" spans="1:5" ht="15.75" customHeight="1" x14ac:dyDescent="0.2">
      <c r="A26" s="2">
        <f t="shared" si="2"/>
        <v>200</v>
      </c>
      <c r="B26" s="2">
        <v>67</v>
      </c>
      <c r="C26" s="2">
        <v>0</v>
      </c>
    </row>
    <row r="27" spans="1:5" ht="15.75" customHeight="1" x14ac:dyDescent="0.2">
      <c r="A27" s="2">
        <v>205</v>
      </c>
      <c r="B27" s="2">
        <v>39</v>
      </c>
      <c r="C27" s="2">
        <v>0</v>
      </c>
      <c r="E27" s="2" t="s">
        <v>20</v>
      </c>
    </row>
    <row r="28" spans="1:5" ht="15.75" customHeight="1" x14ac:dyDescent="0.2">
      <c r="A28" s="2">
        <f>A26+10</f>
        <v>210</v>
      </c>
      <c r="B28" s="2">
        <v>29</v>
      </c>
      <c r="C28" s="2">
        <v>0</v>
      </c>
    </row>
    <row r="29" spans="1:5" ht="15.75" customHeight="1" x14ac:dyDescent="0.2">
      <c r="A29" s="2">
        <v>225</v>
      </c>
      <c r="B29" s="2">
        <v>16</v>
      </c>
      <c r="C29" s="2">
        <v>0</v>
      </c>
    </row>
    <row r="30" spans="1:5" ht="15.75" customHeight="1" x14ac:dyDescent="0.2">
      <c r="A30" s="2">
        <v>240</v>
      </c>
      <c r="B30" s="2">
        <v>7</v>
      </c>
      <c r="C30" s="2">
        <v>0</v>
      </c>
    </row>
    <row r="31" spans="1:5" ht="15.75" customHeight="1" x14ac:dyDescent="0.2">
      <c r="A31" s="2">
        <v>250</v>
      </c>
      <c r="B31" s="2">
        <v>5.5</v>
      </c>
      <c r="C31" s="2">
        <v>0</v>
      </c>
    </row>
    <row r="32" spans="1:5" ht="15.75" customHeight="1" x14ac:dyDescent="0.2">
      <c r="A32" s="2">
        <v>260</v>
      </c>
      <c r="B32" s="2">
        <v>4.5</v>
      </c>
      <c r="C32" s="2">
        <v>0</v>
      </c>
    </row>
    <row r="33" spans="1:3" ht="15.75" customHeight="1" x14ac:dyDescent="0.2">
      <c r="A33" s="2">
        <v>270</v>
      </c>
      <c r="B33" s="2">
        <v>4</v>
      </c>
      <c r="C33" s="2">
        <v>0</v>
      </c>
    </row>
    <row r="34" spans="1:3" ht="15.75" customHeight="1" x14ac:dyDescent="0.2">
      <c r="A34" s="2">
        <v>280</v>
      </c>
      <c r="B34" s="2">
        <v>2</v>
      </c>
      <c r="C34" s="2">
        <v>0</v>
      </c>
    </row>
    <row r="35" spans="1:3" ht="15.75" customHeight="1" x14ac:dyDescent="0.2">
      <c r="A35" s="2">
        <v>290</v>
      </c>
      <c r="B35" s="2">
        <v>0</v>
      </c>
      <c r="C35" s="2">
        <v>0</v>
      </c>
    </row>
    <row r="36" spans="1:3" ht="15.75" customHeight="1" x14ac:dyDescent="0.2"/>
    <row r="37" spans="1:3" ht="15.75" customHeight="1" x14ac:dyDescent="0.2">
      <c r="A37" s="9" t="s">
        <v>115</v>
      </c>
      <c r="B37" s="9" t="s">
        <v>116</v>
      </c>
      <c r="C37" s="9" t="s">
        <v>117</v>
      </c>
    </row>
    <row r="38" spans="1:3" ht="15.75" customHeight="1" x14ac:dyDescent="0.2">
      <c r="A38" s="2">
        <v>2.9</v>
      </c>
      <c r="B38">
        <f>AVERAGE(B3:B35)/100</f>
        <v>0.47696969696969693</v>
      </c>
      <c r="C38">
        <v>2.4809160305343511E-2</v>
      </c>
    </row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conditionalFormatting sqref="D1">
    <cfRule type="notContainsBlanks" dxfId="4" priority="1">
      <formula>LEN(TRIM(D1))&gt;0</formula>
    </cfRule>
  </conditionalFormatting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33"/>
  <sheetViews>
    <sheetView workbookViewId="0"/>
  </sheetViews>
  <sheetFormatPr baseColWidth="10" defaultColWidth="11.28515625" defaultRowHeight="15" customHeight="1" x14ac:dyDescent="0.2"/>
  <cols>
    <col min="1" max="1" width="14.7109375" customWidth="1"/>
    <col min="2" max="7" width="15.28515625" customWidth="1"/>
  </cols>
  <sheetData>
    <row r="1" spans="1:11" ht="16" x14ac:dyDescent="0.2">
      <c r="A1" s="6" t="s">
        <v>114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7" x14ac:dyDescent="0.2">
      <c r="A2" s="6" t="s">
        <v>47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97</v>
      </c>
      <c r="G2" s="3"/>
      <c r="H2" s="3"/>
      <c r="I2" s="3"/>
      <c r="J2" s="3"/>
      <c r="K2" s="3"/>
    </row>
    <row r="3" spans="1:11" ht="16" x14ac:dyDescent="0.2">
      <c r="A3" s="2" t="s">
        <v>56</v>
      </c>
      <c r="B3" s="2">
        <f t="shared" ref="B3:B15" si="0">SUM(C3:F3)</f>
        <v>2</v>
      </c>
      <c r="C3" s="2">
        <v>0</v>
      </c>
      <c r="D3" s="2">
        <v>0</v>
      </c>
      <c r="E3" s="2">
        <v>0</v>
      </c>
      <c r="F3" s="2">
        <v>2</v>
      </c>
    </row>
    <row r="4" spans="1:11" ht="16" x14ac:dyDescent="0.2">
      <c r="A4" s="2" t="s">
        <v>57</v>
      </c>
      <c r="B4" s="2">
        <f t="shared" si="0"/>
        <v>6</v>
      </c>
      <c r="C4" s="2">
        <v>3</v>
      </c>
      <c r="D4" s="2">
        <v>0</v>
      </c>
      <c r="E4" s="2">
        <v>0</v>
      </c>
      <c r="F4" s="2">
        <v>3</v>
      </c>
    </row>
    <row r="5" spans="1:11" ht="16" x14ac:dyDescent="0.2">
      <c r="A5" s="2" t="s">
        <v>58</v>
      </c>
      <c r="B5" s="2">
        <f t="shared" si="0"/>
        <v>8</v>
      </c>
      <c r="C5" s="2">
        <v>2</v>
      </c>
      <c r="D5" s="2">
        <v>0</v>
      </c>
      <c r="E5" s="2">
        <v>0</v>
      </c>
      <c r="F5" s="2">
        <v>6</v>
      </c>
    </row>
    <row r="6" spans="1:11" ht="16" x14ac:dyDescent="0.2">
      <c r="A6" s="2" t="s">
        <v>59</v>
      </c>
      <c r="B6" s="2">
        <f t="shared" si="0"/>
        <v>22</v>
      </c>
      <c r="C6" s="2">
        <v>7</v>
      </c>
      <c r="D6" s="2">
        <v>3</v>
      </c>
      <c r="E6" s="2">
        <v>0</v>
      </c>
      <c r="F6" s="2">
        <v>12</v>
      </c>
    </row>
    <row r="7" spans="1:11" ht="16" x14ac:dyDescent="0.2">
      <c r="A7" s="2" t="s">
        <v>60</v>
      </c>
      <c r="B7" s="2">
        <f t="shared" si="0"/>
        <v>65</v>
      </c>
      <c r="C7" s="2">
        <v>14</v>
      </c>
      <c r="D7" s="2">
        <v>1</v>
      </c>
      <c r="E7" s="2">
        <v>2</v>
      </c>
      <c r="F7" s="2">
        <v>48</v>
      </c>
    </row>
    <row r="8" spans="1:11" ht="16" x14ac:dyDescent="0.2">
      <c r="A8" s="2" t="s">
        <v>61</v>
      </c>
      <c r="B8" s="2">
        <f t="shared" si="0"/>
        <v>73</v>
      </c>
      <c r="C8" s="2">
        <v>25</v>
      </c>
      <c r="D8" s="2">
        <v>10</v>
      </c>
      <c r="E8" s="2">
        <v>3</v>
      </c>
      <c r="F8" s="2">
        <v>35</v>
      </c>
    </row>
    <row r="9" spans="1:11" ht="16" x14ac:dyDescent="0.2">
      <c r="A9" s="2" t="s">
        <v>62</v>
      </c>
      <c r="B9" s="2">
        <f t="shared" si="0"/>
        <v>161</v>
      </c>
      <c r="C9" s="2">
        <v>46</v>
      </c>
      <c r="D9" s="2">
        <v>21</v>
      </c>
      <c r="E9" s="2">
        <v>3</v>
      </c>
      <c r="F9" s="2">
        <v>91</v>
      </c>
    </row>
    <row r="10" spans="1:11" ht="16" x14ac:dyDescent="0.2">
      <c r="A10" s="2" t="s">
        <v>63</v>
      </c>
      <c r="B10" s="2">
        <f t="shared" si="0"/>
        <v>187</v>
      </c>
      <c r="C10" s="2">
        <v>57</v>
      </c>
      <c r="D10" s="2">
        <v>21</v>
      </c>
      <c r="E10" s="2">
        <v>9</v>
      </c>
      <c r="F10" s="2">
        <v>100</v>
      </c>
    </row>
    <row r="11" spans="1:11" ht="16" x14ac:dyDescent="0.2">
      <c r="A11" s="2" t="s">
        <v>64</v>
      </c>
      <c r="B11" s="2">
        <f t="shared" si="0"/>
        <v>176</v>
      </c>
      <c r="C11" s="2">
        <v>57</v>
      </c>
      <c r="D11" s="2">
        <v>18</v>
      </c>
      <c r="E11" s="2">
        <v>11</v>
      </c>
      <c r="F11" s="2">
        <v>90</v>
      </c>
    </row>
    <row r="12" spans="1:11" ht="16" x14ac:dyDescent="0.2">
      <c r="A12" s="2" t="s">
        <v>65</v>
      </c>
      <c r="B12" s="2">
        <f t="shared" si="0"/>
        <v>109</v>
      </c>
      <c r="C12" s="2">
        <v>30</v>
      </c>
      <c r="D12" s="2">
        <v>17</v>
      </c>
      <c r="E12" s="2">
        <v>8</v>
      </c>
      <c r="F12" s="2">
        <v>54</v>
      </c>
    </row>
    <row r="13" spans="1:11" ht="16" x14ac:dyDescent="0.2">
      <c r="A13" s="2" t="s">
        <v>66</v>
      </c>
      <c r="B13" s="2">
        <f t="shared" si="0"/>
        <v>67</v>
      </c>
      <c r="C13" s="2">
        <v>22</v>
      </c>
      <c r="D13" s="2">
        <v>8</v>
      </c>
      <c r="E13" s="2">
        <v>8</v>
      </c>
      <c r="F13" s="2">
        <v>29</v>
      </c>
      <c r="G13" s="2"/>
    </row>
    <row r="14" spans="1:11" ht="16" x14ac:dyDescent="0.2">
      <c r="A14" s="2" t="s">
        <v>67</v>
      </c>
      <c r="B14" s="2">
        <f t="shared" si="0"/>
        <v>44</v>
      </c>
      <c r="C14" s="2">
        <v>15</v>
      </c>
      <c r="D14" s="2">
        <v>6</v>
      </c>
      <c r="E14" s="2">
        <v>4</v>
      </c>
      <c r="F14" s="2">
        <v>19</v>
      </c>
      <c r="G14" s="2"/>
    </row>
    <row r="15" spans="1:11" ht="16" x14ac:dyDescent="0.2">
      <c r="A15" s="2" t="s">
        <v>68</v>
      </c>
      <c r="B15" s="2">
        <f t="shared" si="0"/>
        <v>37</v>
      </c>
      <c r="C15" s="2">
        <v>16</v>
      </c>
      <c r="D15" s="2">
        <v>4</v>
      </c>
      <c r="E15" s="2">
        <v>3</v>
      </c>
      <c r="F15" s="2">
        <v>14</v>
      </c>
      <c r="G15" s="2"/>
    </row>
    <row r="16" spans="1:11" ht="16" x14ac:dyDescent="0.2">
      <c r="A16" s="2" t="s">
        <v>72</v>
      </c>
      <c r="B16" s="2">
        <f t="shared" ref="B16:F16" si="1">SUM(B3:B15)</f>
        <v>957</v>
      </c>
      <c r="C16" s="2">
        <f t="shared" si="1"/>
        <v>294</v>
      </c>
      <c r="D16" s="2">
        <f t="shared" si="1"/>
        <v>109</v>
      </c>
      <c r="E16" s="2">
        <f t="shared" si="1"/>
        <v>51</v>
      </c>
      <c r="F16" s="2">
        <f t="shared" si="1"/>
        <v>503</v>
      </c>
    </row>
    <row r="20" spans="1:7" ht="15.75" customHeight="1" x14ac:dyDescent="0.2"/>
    <row r="24" spans="1:7" ht="16" x14ac:dyDescent="0.2">
      <c r="A24" s="2"/>
      <c r="B24" s="2"/>
      <c r="C24" s="2"/>
      <c r="D24" s="2"/>
      <c r="E24" s="2"/>
      <c r="F24" s="2"/>
      <c r="G24" s="2"/>
    </row>
    <row r="25" spans="1:7" ht="16" x14ac:dyDescent="0.2">
      <c r="A25" s="2"/>
      <c r="B25" s="2"/>
      <c r="C25" s="2"/>
      <c r="D25" s="2"/>
      <c r="E25" s="2"/>
      <c r="F25" s="2"/>
      <c r="G25" s="2"/>
    </row>
    <row r="26" spans="1:7" ht="16" x14ac:dyDescent="0.2">
      <c r="A26" s="2"/>
      <c r="B26" s="2"/>
      <c r="C26" s="2"/>
      <c r="D26" s="2"/>
      <c r="E26" s="2"/>
      <c r="F26" s="2"/>
      <c r="G26" s="2"/>
    </row>
    <row r="30" spans="1:7" ht="16" x14ac:dyDescent="0.2">
      <c r="A30" s="2"/>
      <c r="B30" s="2"/>
      <c r="C30" s="2"/>
      <c r="D30" s="2"/>
      <c r="E30" s="2"/>
      <c r="F30" s="2"/>
      <c r="G30" s="2"/>
    </row>
    <row r="31" spans="1:7" ht="16" x14ac:dyDescent="0.2">
      <c r="A31" s="2"/>
      <c r="B31" s="2"/>
      <c r="C31" s="2"/>
      <c r="D31" s="2"/>
      <c r="E31" s="2"/>
      <c r="F31" s="2"/>
      <c r="G31" s="2"/>
    </row>
    <row r="32" spans="1:7" ht="16" x14ac:dyDescent="0.2">
      <c r="A32" s="2"/>
      <c r="B32" s="2"/>
      <c r="C32" s="2"/>
      <c r="D32" s="2"/>
      <c r="E32" s="2"/>
      <c r="F32" s="2"/>
      <c r="G32" s="2"/>
    </row>
    <row r="33" spans="1:7" ht="16" x14ac:dyDescent="0.2">
      <c r="A33" s="2"/>
      <c r="B33" s="2"/>
      <c r="C33" s="2"/>
      <c r="D33" s="2"/>
      <c r="E33" s="2"/>
      <c r="F33" s="2"/>
      <c r="G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4"/>
  <sheetViews>
    <sheetView topLeftCell="A15" zoomScale="130" zoomScaleNormal="130" workbookViewId="0">
      <selection activeCell="E39" sqref="E39"/>
    </sheetView>
  </sheetViews>
  <sheetFormatPr baseColWidth="10" defaultColWidth="11.28515625" defaultRowHeight="15" customHeight="1" x14ac:dyDescent="0.2"/>
  <cols>
    <col min="1" max="1" width="17.85546875" customWidth="1"/>
    <col min="2" max="2" width="18.42578125" customWidth="1"/>
    <col min="3" max="3" width="18.85546875" customWidth="1"/>
    <col min="4" max="26" width="10.5703125" customWidth="1"/>
  </cols>
  <sheetData>
    <row r="1" spans="1:5" ht="15.75" customHeight="1" x14ac:dyDescent="0.2">
      <c r="A1" s="3" t="s">
        <v>21</v>
      </c>
      <c r="B1" s="3" t="s">
        <v>8</v>
      </c>
      <c r="C1" s="3" t="s">
        <v>9</v>
      </c>
      <c r="D1" s="3"/>
    </row>
    <row r="2" spans="1:5" ht="15.75" customHeight="1" x14ac:dyDescent="0.2">
      <c r="A2" s="3" t="s">
        <v>10</v>
      </c>
      <c r="B2" s="3" t="s">
        <v>11</v>
      </c>
      <c r="C2" s="2" t="s">
        <v>12</v>
      </c>
      <c r="E2" s="2" t="s">
        <v>13</v>
      </c>
    </row>
    <row r="3" spans="1:5" ht="15.75" customHeight="1" x14ac:dyDescent="0.2">
      <c r="A3" s="2">
        <v>0</v>
      </c>
      <c r="B3" s="2">
        <v>0</v>
      </c>
      <c r="C3" s="2">
        <v>0</v>
      </c>
    </row>
    <row r="4" spans="1:5" ht="15.75" customHeight="1" x14ac:dyDescent="0.2">
      <c r="A4" s="2">
        <v>10</v>
      </c>
      <c r="B4" s="2">
        <v>4</v>
      </c>
      <c r="C4" s="2">
        <v>0</v>
      </c>
    </row>
    <row r="5" spans="1:5" ht="15.75" customHeight="1" x14ac:dyDescent="0.2">
      <c r="A5" s="2">
        <f t="shared" ref="A5:A7" si="0">A4+10</f>
        <v>20</v>
      </c>
      <c r="B5" s="2">
        <v>6</v>
      </c>
      <c r="C5" s="2">
        <v>0</v>
      </c>
    </row>
    <row r="6" spans="1:5" ht="15.75" customHeight="1" x14ac:dyDescent="0.2">
      <c r="A6" s="2">
        <f t="shared" si="0"/>
        <v>30</v>
      </c>
      <c r="B6" s="2">
        <v>8</v>
      </c>
      <c r="C6" s="2">
        <v>0</v>
      </c>
    </row>
    <row r="7" spans="1:5" ht="15.75" customHeight="1" x14ac:dyDescent="0.2">
      <c r="A7" s="2">
        <f t="shared" si="0"/>
        <v>40</v>
      </c>
      <c r="B7" s="2">
        <v>12</v>
      </c>
      <c r="C7" s="2">
        <v>0</v>
      </c>
    </row>
    <row r="8" spans="1:5" ht="15.75" customHeight="1" x14ac:dyDescent="0.2">
      <c r="A8" s="2">
        <v>50</v>
      </c>
      <c r="B8" s="2">
        <v>13</v>
      </c>
      <c r="C8" s="2">
        <v>0</v>
      </c>
      <c r="E8" s="4" t="s">
        <v>22</v>
      </c>
    </row>
    <row r="9" spans="1:5" ht="15.75" customHeight="1" x14ac:dyDescent="0.2">
      <c r="A9" s="2">
        <v>53</v>
      </c>
      <c r="B9" s="2">
        <v>23</v>
      </c>
      <c r="C9" s="2">
        <v>0</v>
      </c>
      <c r="E9" s="2"/>
    </row>
    <row r="10" spans="1:5" ht="15.75" customHeight="1" x14ac:dyDescent="0.2">
      <c r="A10" s="2">
        <v>60</v>
      </c>
      <c r="B10" s="2">
        <v>27</v>
      </c>
      <c r="C10" s="2">
        <v>0</v>
      </c>
      <c r="E10" s="4" t="s">
        <v>16</v>
      </c>
    </row>
    <row r="11" spans="1:5" ht="15.75" customHeight="1" x14ac:dyDescent="0.2">
      <c r="A11" s="2">
        <v>67</v>
      </c>
      <c r="B11" s="2">
        <v>42</v>
      </c>
      <c r="C11" s="2">
        <v>0</v>
      </c>
      <c r="E11" s="4" t="s">
        <v>17</v>
      </c>
    </row>
    <row r="12" spans="1:5" ht="15.75" customHeight="1" x14ac:dyDescent="0.2">
      <c r="A12" s="2">
        <v>70</v>
      </c>
      <c r="B12" s="2">
        <v>42</v>
      </c>
      <c r="C12" s="2">
        <v>1</v>
      </c>
    </row>
    <row r="13" spans="1:5" ht="15.75" customHeight="1" x14ac:dyDescent="0.2">
      <c r="A13" s="2">
        <f t="shared" ref="A13:A20" si="1">A12+10</f>
        <v>80</v>
      </c>
      <c r="B13" s="2">
        <v>45.5</v>
      </c>
      <c r="C13" s="2">
        <v>5</v>
      </c>
    </row>
    <row r="14" spans="1:5" ht="15.75" customHeight="1" x14ac:dyDescent="0.2">
      <c r="A14" s="2">
        <f t="shared" si="1"/>
        <v>90</v>
      </c>
      <c r="B14" s="2">
        <v>47</v>
      </c>
      <c r="C14" s="2">
        <v>6</v>
      </c>
      <c r="E14" s="2" t="s">
        <v>14</v>
      </c>
    </row>
    <row r="15" spans="1:5" ht="15.75" customHeight="1" x14ac:dyDescent="0.2">
      <c r="A15" s="2">
        <f t="shared" si="1"/>
        <v>100</v>
      </c>
      <c r="B15" s="2">
        <v>45</v>
      </c>
      <c r="C15" s="2">
        <v>6</v>
      </c>
    </row>
    <row r="16" spans="1:5" ht="15.75" customHeight="1" x14ac:dyDescent="0.2">
      <c r="A16" s="2">
        <f t="shared" si="1"/>
        <v>110</v>
      </c>
      <c r="B16" s="2">
        <v>46</v>
      </c>
      <c r="C16" s="2">
        <v>6</v>
      </c>
    </row>
    <row r="17" spans="1:5" ht="15.75" customHeight="1" x14ac:dyDescent="0.2">
      <c r="A17" s="2">
        <f t="shared" si="1"/>
        <v>120</v>
      </c>
      <c r="B17" s="2">
        <v>46</v>
      </c>
      <c r="C17" s="2">
        <v>6.5</v>
      </c>
    </row>
    <row r="18" spans="1:5" ht="15.75" customHeight="1" x14ac:dyDescent="0.2">
      <c r="A18" s="2">
        <f t="shared" si="1"/>
        <v>130</v>
      </c>
      <c r="B18" s="2">
        <v>47</v>
      </c>
      <c r="C18" s="2">
        <v>7</v>
      </c>
    </row>
    <row r="19" spans="1:5" ht="15.75" customHeight="1" x14ac:dyDescent="0.2">
      <c r="A19" s="2">
        <f t="shared" si="1"/>
        <v>140</v>
      </c>
      <c r="B19" s="2">
        <v>46</v>
      </c>
      <c r="C19" s="2">
        <v>6</v>
      </c>
    </row>
    <row r="20" spans="1:5" ht="15.75" customHeight="1" x14ac:dyDescent="0.2">
      <c r="A20" s="2">
        <f t="shared" si="1"/>
        <v>150</v>
      </c>
      <c r="B20" s="2">
        <v>45.5</v>
      </c>
      <c r="C20" s="2">
        <v>5</v>
      </c>
    </row>
    <row r="21" spans="1:5" ht="15.75" customHeight="1" x14ac:dyDescent="0.2">
      <c r="A21" s="2">
        <v>160</v>
      </c>
      <c r="B21" s="2">
        <v>45</v>
      </c>
      <c r="C21" s="2">
        <v>4</v>
      </c>
    </row>
    <row r="22" spans="1:5" ht="15.75" customHeight="1" x14ac:dyDescent="0.2">
      <c r="A22" s="2">
        <v>170</v>
      </c>
      <c r="B22" s="2">
        <v>42</v>
      </c>
      <c r="C22" s="2">
        <v>1</v>
      </c>
    </row>
    <row r="23" spans="1:5" ht="15.75" customHeight="1" x14ac:dyDescent="0.2">
      <c r="A23" s="2">
        <v>173</v>
      </c>
      <c r="B23" s="2">
        <v>41.5</v>
      </c>
      <c r="C23" s="2">
        <v>0</v>
      </c>
      <c r="E23" s="2" t="s">
        <v>18</v>
      </c>
    </row>
    <row r="24" spans="1:5" ht="15.75" customHeight="1" x14ac:dyDescent="0.2">
      <c r="A24" s="2">
        <v>180</v>
      </c>
      <c r="B24" s="2">
        <v>38</v>
      </c>
      <c r="C24" s="2">
        <v>0</v>
      </c>
    </row>
    <row r="25" spans="1:5" ht="15.75" customHeight="1" x14ac:dyDescent="0.2">
      <c r="A25" s="2">
        <f t="shared" ref="A25:A27" si="2">A24+10</f>
        <v>190</v>
      </c>
      <c r="B25" s="2">
        <v>35</v>
      </c>
      <c r="C25" s="2">
        <v>0</v>
      </c>
    </row>
    <row r="26" spans="1:5" ht="15.75" customHeight="1" x14ac:dyDescent="0.2">
      <c r="A26" s="2">
        <f t="shared" si="2"/>
        <v>200</v>
      </c>
      <c r="B26" s="2">
        <v>34</v>
      </c>
      <c r="C26" s="2">
        <v>0</v>
      </c>
    </row>
    <row r="27" spans="1:5" ht="15.75" customHeight="1" x14ac:dyDescent="0.2">
      <c r="A27" s="2">
        <f t="shared" si="2"/>
        <v>210</v>
      </c>
      <c r="B27" s="2">
        <v>29</v>
      </c>
      <c r="C27" s="2">
        <v>0</v>
      </c>
    </row>
    <row r="28" spans="1:5" ht="15.75" customHeight="1" x14ac:dyDescent="0.2">
      <c r="A28" s="2">
        <v>220</v>
      </c>
      <c r="B28" s="2">
        <v>27</v>
      </c>
      <c r="C28" s="2">
        <v>0</v>
      </c>
    </row>
    <row r="29" spans="1:5" ht="15.75" customHeight="1" x14ac:dyDescent="0.2">
      <c r="A29" s="2">
        <v>230</v>
      </c>
      <c r="B29" s="2">
        <v>27</v>
      </c>
      <c r="C29" s="2">
        <v>0</v>
      </c>
    </row>
    <row r="30" spans="1:5" ht="15.75" customHeight="1" x14ac:dyDescent="0.2">
      <c r="A30" s="2">
        <v>240</v>
      </c>
      <c r="B30" s="2">
        <v>27</v>
      </c>
      <c r="C30" s="2">
        <v>0</v>
      </c>
    </row>
    <row r="31" spans="1:5" ht="15.75" customHeight="1" x14ac:dyDescent="0.2">
      <c r="A31" s="2">
        <v>245</v>
      </c>
      <c r="B31" s="2">
        <v>23.5</v>
      </c>
      <c r="C31" s="2">
        <v>0</v>
      </c>
      <c r="E31" s="2" t="s">
        <v>23</v>
      </c>
    </row>
    <row r="32" spans="1:5" ht="15.75" customHeight="1" x14ac:dyDescent="0.2">
      <c r="A32" s="2">
        <v>250</v>
      </c>
      <c r="B32" s="2">
        <v>21</v>
      </c>
      <c r="C32" s="2">
        <v>0</v>
      </c>
    </row>
    <row r="33" spans="1:3" ht="15.75" customHeight="1" x14ac:dyDescent="0.2">
      <c r="A33" s="2">
        <v>260</v>
      </c>
      <c r="B33" s="2">
        <v>10</v>
      </c>
      <c r="C33" s="2">
        <v>0</v>
      </c>
    </row>
    <row r="34" spans="1:3" ht="15.75" customHeight="1" x14ac:dyDescent="0.2">
      <c r="A34" s="2">
        <v>270</v>
      </c>
      <c r="B34" s="2">
        <v>3</v>
      </c>
      <c r="C34" s="2">
        <v>0</v>
      </c>
    </row>
    <row r="35" spans="1:3" ht="15.75" customHeight="1" x14ac:dyDescent="0.2">
      <c r="A35" s="2">
        <v>280</v>
      </c>
      <c r="B35" s="2">
        <v>1</v>
      </c>
      <c r="C35" s="2">
        <v>0</v>
      </c>
    </row>
    <row r="36" spans="1:3" ht="15.75" customHeight="1" x14ac:dyDescent="0.2">
      <c r="A36" s="2">
        <v>290</v>
      </c>
      <c r="B36" s="2">
        <v>0</v>
      </c>
      <c r="C36" s="2">
        <v>0</v>
      </c>
    </row>
    <row r="37" spans="1:3" ht="15.75" customHeight="1" x14ac:dyDescent="0.2"/>
    <row r="38" spans="1:3" ht="15.75" customHeight="1" x14ac:dyDescent="0.2">
      <c r="A38" s="9" t="s">
        <v>115</v>
      </c>
      <c r="B38" s="9" t="s">
        <v>116</v>
      </c>
      <c r="C38" s="9" t="s">
        <v>117</v>
      </c>
    </row>
    <row r="39" spans="1:3" ht="15.75" customHeight="1" x14ac:dyDescent="0.2">
      <c r="A39" s="2">
        <v>2.9</v>
      </c>
      <c r="B39">
        <f>AVERAGE(B3:B36)/100</f>
        <v>0.27911764705882353</v>
      </c>
      <c r="C39">
        <v>2.4809160305343511E-2</v>
      </c>
    </row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conditionalFormatting sqref="D1">
    <cfRule type="notContainsBlanks" dxfId="3" priority="1">
      <formula>LEN(TRIM(D1))&gt;0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6"/>
  <sheetViews>
    <sheetView topLeftCell="A23" zoomScale="130" zoomScaleNormal="130" workbookViewId="0">
      <selection activeCell="C44" sqref="C44"/>
    </sheetView>
  </sheetViews>
  <sheetFormatPr baseColWidth="10" defaultColWidth="11.28515625" defaultRowHeight="15" customHeight="1" x14ac:dyDescent="0.2"/>
  <cols>
    <col min="1" max="1" width="17.85546875" customWidth="1"/>
    <col min="2" max="2" width="18.42578125" customWidth="1"/>
    <col min="3" max="3" width="18.85546875" customWidth="1"/>
    <col min="4" max="4" width="10.5703125" customWidth="1"/>
    <col min="5" max="5" width="19.7109375" customWidth="1"/>
    <col min="6" max="26" width="10.5703125" customWidth="1"/>
  </cols>
  <sheetData>
    <row r="1" spans="1:5" ht="15.75" customHeight="1" x14ac:dyDescent="0.2">
      <c r="A1" s="3" t="s">
        <v>24</v>
      </c>
      <c r="B1" s="3" t="s">
        <v>25</v>
      </c>
      <c r="C1" s="3" t="s">
        <v>9</v>
      </c>
      <c r="D1" s="3"/>
    </row>
    <row r="2" spans="1:5" ht="15.75" customHeight="1" x14ac:dyDescent="0.2">
      <c r="A2" s="3" t="s">
        <v>24</v>
      </c>
      <c r="B2" s="3" t="s">
        <v>25</v>
      </c>
      <c r="C2" s="3" t="s">
        <v>9</v>
      </c>
      <c r="E2" s="2"/>
    </row>
    <row r="3" spans="1:5" ht="15.75" customHeight="1" x14ac:dyDescent="0.2">
      <c r="A3" s="3" t="s">
        <v>10</v>
      </c>
      <c r="B3" s="3" t="s">
        <v>11</v>
      </c>
      <c r="C3" s="2" t="s">
        <v>12</v>
      </c>
      <c r="E3" s="2" t="s">
        <v>13</v>
      </c>
    </row>
    <row r="4" spans="1:5" ht="15.75" customHeight="1" x14ac:dyDescent="0.2">
      <c r="A4" s="2">
        <v>0</v>
      </c>
      <c r="B4" s="2">
        <v>0</v>
      </c>
      <c r="C4" s="2">
        <v>0</v>
      </c>
      <c r="E4" s="2" t="s">
        <v>26</v>
      </c>
    </row>
    <row r="5" spans="1:5" ht="15.75" customHeight="1" x14ac:dyDescent="0.2">
      <c r="A5" s="2">
        <v>10</v>
      </c>
      <c r="B5" s="2">
        <v>3</v>
      </c>
      <c r="C5" s="2">
        <v>0</v>
      </c>
    </row>
    <row r="6" spans="1:5" ht="15.75" customHeight="1" x14ac:dyDescent="0.2">
      <c r="A6" s="2">
        <f t="shared" ref="A6:A8" si="0">A5+10</f>
        <v>20</v>
      </c>
      <c r="B6" s="2">
        <v>4</v>
      </c>
      <c r="C6" s="2">
        <v>0</v>
      </c>
    </row>
    <row r="7" spans="1:5" ht="15.75" customHeight="1" x14ac:dyDescent="0.2">
      <c r="A7" s="2">
        <f t="shared" si="0"/>
        <v>30</v>
      </c>
      <c r="B7" s="2">
        <v>5.5</v>
      </c>
      <c r="C7" s="2">
        <v>0</v>
      </c>
    </row>
    <row r="8" spans="1:5" ht="15.75" customHeight="1" x14ac:dyDescent="0.2">
      <c r="A8" s="2">
        <f t="shared" si="0"/>
        <v>40</v>
      </c>
      <c r="B8" s="2">
        <v>8</v>
      </c>
      <c r="C8" s="2">
        <v>0</v>
      </c>
      <c r="E8" s="2" t="s">
        <v>23</v>
      </c>
    </row>
    <row r="9" spans="1:5" ht="15.75" customHeight="1" x14ac:dyDescent="0.2">
      <c r="A9" s="2">
        <v>44</v>
      </c>
      <c r="B9" s="2">
        <v>9</v>
      </c>
      <c r="C9" s="2">
        <v>0</v>
      </c>
      <c r="E9" s="4" t="s">
        <v>27</v>
      </c>
    </row>
    <row r="10" spans="1:5" ht="15.75" customHeight="1" x14ac:dyDescent="0.2">
      <c r="A10" s="2">
        <v>50</v>
      </c>
      <c r="B10" s="2">
        <v>11</v>
      </c>
      <c r="C10" s="2">
        <v>2</v>
      </c>
      <c r="E10" s="4" t="s">
        <v>28</v>
      </c>
    </row>
    <row r="11" spans="1:5" ht="15.75" customHeight="1" x14ac:dyDescent="0.2">
      <c r="A11" s="2">
        <v>60</v>
      </c>
      <c r="B11" s="2">
        <v>11</v>
      </c>
      <c r="C11" s="2">
        <v>3.5</v>
      </c>
      <c r="E11" s="4"/>
    </row>
    <row r="12" spans="1:5" ht="15.75" customHeight="1" x14ac:dyDescent="0.2">
      <c r="A12" s="2">
        <v>70</v>
      </c>
      <c r="B12" s="2">
        <v>11</v>
      </c>
      <c r="C12" s="2">
        <v>3.5</v>
      </c>
    </row>
    <row r="13" spans="1:5" ht="15.75" customHeight="1" x14ac:dyDescent="0.2">
      <c r="A13" s="2">
        <f t="shared" ref="A13:A20" si="1">A12+10</f>
        <v>80</v>
      </c>
      <c r="B13" s="2">
        <v>12</v>
      </c>
      <c r="C13" s="2">
        <v>4</v>
      </c>
    </row>
    <row r="14" spans="1:5" ht="15.75" customHeight="1" x14ac:dyDescent="0.2">
      <c r="A14" s="2">
        <f t="shared" si="1"/>
        <v>90</v>
      </c>
      <c r="B14" s="2">
        <v>12</v>
      </c>
      <c r="C14" s="2">
        <v>5</v>
      </c>
    </row>
    <row r="15" spans="1:5" ht="15.75" customHeight="1" x14ac:dyDescent="0.2">
      <c r="A15" s="2">
        <f t="shared" si="1"/>
        <v>100</v>
      </c>
      <c r="B15" s="2">
        <v>12</v>
      </c>
      <c r="C15" s="2">
        <v>5.5</v>
      </c>
    </row>
    <row r="16" spans="1:5" ht="15.75" customHeight="1" x14ac:dyDescent="0.2">
      <c r="A16" s="2">
        <f t="shared" si="1"/>
        <v>110</v>
      </c>
      <c r="B16" s="2">
        <v>13</v>
      </c>
      <c r="C16" s="2">
        <v>7.5</v>
      </c>
    </row>
    <row r="17" spans="1:5" ht="15.75" customHeight="1" x14ac:dyDescent="0.2">
      <c r="A17" s="2">
        <f t="shared" si="1"/>
        <v>120</v>
      </c>
      <c r="B17" s="2">
        <v>13</v>
      </c>
      <c r="C17" s="2">
        <v>8.5</v>
      </c>
    </row>
    <row r="18" spans="1:5" ht="15.75" customHeight="1" x14ac:dyDescent="0.2">
      <c r="A18" s="2">
        <f t="shared" si="1"/>
        <v>130</v>
      </c>
      <c r="B18" s="2">
        <v>14</v>
      </c>
      <c r="C18" s="2">
        <v>10</v>
      </c>
    </row>
    <row r="19" spans="1:5" ht="15.75" customHeight="1" x14ac:dyDescent="0.2">
      <c r="A19" s="2">
        <f t="shared" si="1"/>
        <v>140</v>
      </c>
      <c r="B19" s="2">
        <v>18</v>
      </c>
      <c r="C19" s="2">
        <v>13</v>
      </c>
    </row>
    <row r="20" spans="1:5" ht="15.75" customHeight="1" x14ac:dyDescent="0.2">
      <c r="A20" s="2">
        <f t="shared" si="1"/>
        <v>150</v>
      </c>
      <c r="B20" s="2">
        <v>19</v>
      </c>
      <c r="C20" s="2">
        <v>15</v>
      </c>
      <c r="E20" s="5" t="s">
        <v>14</v>
      </c>
    </row>
    <row r="21" spans="1:5" ht="15.75" customHeight="1" x14ac:dyDescent="0.2">
      <c r="A21" s="2">
        <v>160</v>
      </c>
      <c r="B21" s="2">
        <v>17</v>
      </c>
      <c r="C21" s="2">
        <v>13.5</v>
      </c>
    </row>
    <row r="22" spans="1:5" ht="15.75" customHeight="1" x14ac:dyDescent="0.2">
      <c r="A22" s="2">
        <v>170</v>
      </c>
      <c r="B22" s="2">
        <v>17</v>
      </c>
      <c r="C22" s="2">
        <v>13</v>
      </c>
      <c r="E22" s="5" t="s">
        <v>14</v>
      </c>
    </row>
    <row r="23" spans="1:5" ht="15.75" customHeight="1" x14ac:dyDescent="0.2">
      <c r="A23" s="2">
        <v>180</v>
      </c>
      <c r="B23" s="2">
        <v>19</v>
      </c>
      <c r="C23" s="2">
        <v>13</v>
      </c>
    </row>
    <row r="24" spans="1:5" ht="15.75" customHeight="1" x14ac:dyDescent="0.2">
      <c r="A24" s="2">
        <f t="shared" ref="A24:A26" si="2">A23+10</f>
        <v>190</v>
      </c>
      <c r="B24" s="2">
        <v>18</v>
      </c>
      <c r="C24" s="2">
        <v>13</v>
      </c>
    </row>
    <row r="25" spans="1:5" ht="15.75" customHeight="1" x14ac:dyDescent="0.2">
      <c r="A25" s="2">
        <f t="shared" si="2"/>
        <v>200</v>
      </c>
      <c r="B25" s="2">
        <v>16</v>
      </c>
      <c r="C25" s="2">
        <v>10</v>
      </c>
      <c r="E25" s="5" t="s">
        <v>14</v>
      </c>
    </row>
    <row r="26" spans="1:5" ht="15.75" customHeight="1" x14ac:dyDescent="0.2">
      <c r="A26" s="2">
        <f t="shared" si="2"/>
        <v>210</v>
      </c>
      <c r="B26" s="2">
        <v>13</v>
      </c>
      <c r="C26" s="2">
        <v>8</v>
      </c>
    </row>
    <row r="27" spans="1:5" ht="15.75" customHeight="1" x14ac:dyDescent="0.2">
      <c r="A27" s="2">
        <v>220</v>
      </c>
      <c r="B27" s="2">
        <v>18</v>
      </c>
      <c r="C27" s="2">
        <v>12</v>
      </c>
    </row>
    <row r="28" spans="1:5" ht="15.75" customHeight="1" x14ac:dyDescent="0.2">
      <c r="A28" s="2">
        <v>230</v>
      </c>
      <c r="B28" s="2">
        <v>17.5</v>
      </c>
      <c r="C28" s="2">
        <v>12</v>
      </c>
    </row>
    <row r="29" spans="1:5" ht="15.75" customHeight="1" x14ac:dyDescent="0.2">
      <c r="A29" s="2">
        <v>240</v>
      </c>
      <c r="B29" s="2">
        <v>12.5</v>
      </c>
      <c r="C29" s="2">
        <v>7</v>
      </c>
      <c r="E29" s="2" t="s">
        <v>14</v>
      </c>
    </row>
    <row r="30" spans="1:5" ht="15.75" customHeight="1" x14ac:dyDescent="0.2">
      <c r="A30" s="2">
        <v>250</v>
      </c>
      <c r="B30" s="2">
        <v>17</v>
      </c>
      <c r="C30" s="2">
        <v>10</v>
      </c>
    </row>
    <row r="31" spans="1:5" ht="15.75" customHeight="1" x14ac:dyDescent="0.2">
      <c r="A31" s="2">
        <v>260</v>
      </c>
      <c r="B31" s="2">
        <v>17.5</v>
      </c>
      <c r="C31" s="2">
        <v>10</v>
      </c>
    </row>
    <row r="32" spans="1:5" ht="15.75" customHeight="1" x14ac:dyDescent="0.2">
      <c r="A32" s="2">
        <v>270</v>
      </c>
      <c r="B32" s="2">
        <v>15</v>
      </c>
      <c r="C32" s="2">
        <v>7</v>
      </c>
    </row>
    <row r="33" spans="1:5" ht="15.75" customHeight="1" x14ac:dyDescent="0.2">
      <c r="A33" s="2">
        <v>280</v>
      </c>
      <c r="B33" s="2">
        <v>13</v>
      </c>
      <c r="C33" s="2">
        <v>6</v>
      </c>
    </row>
    <row r="34" spans="1:5" ht="15.75" customHeight="1" x14ac:dyDescent="0.2">
      <c r="A34" s="2">
        <v>290</v>
      </c>
      <c r="B34" s="2">
        <v>12</v>
      </c>
      <c r="C34" s="2">
        <v>3</v>
      </c>
    </row>
    <row r="35" spans="1:5" ht="15.75" customHeight="1" x14ac:dyDescent="0.2">
      <c r="A35" s="2">
        <v>297</v>
      </c>
      <c r="B35" s="2">
        <v>10</v>
      </c>
      <c r="C35" s="2">
        <v>0</v>
      </c>
      <c r="E35" s="2" t="s">
        <v>29</v>
      </c>
    </row>
    <row r="36" spans="1:5" ht="15.75" customHeight="1" x14ac:dyDescent="0.2">
      <c r="A36" s="2">
        <v>300</v>
      </c>
      <c r="B36" s="2">
        <v>8.5</v>
      </c>
      <c r="C36" s="2">
        <v>0</v>
      </c>
      <c r="E36" s="2" t="s">
        <v>16</v>
      </c>
    </row>
    <row r="37" spans="1:5" ht="15.75" customHeight="1" x14ac:dyDescent="0.2">
      <c r="A37" s="2">
        <v>310</v>
      </c>
      <c r="B37" s="2">
        <v>8</v>
      </c>
      <c r="C37" s="2">
        <v>0</v>
      </c>
      <c r="E37" s="2" t="s">
        <v>28</v>
      </c>
    </row>
    <row r="38" spans="1:5" ht="15.75" customHeight="1" x14ac:dyDescent="0.2">
      <c r="A38" s="2">
        <v>320</v>
      </c>
      <c r="B38" s="2">
        <v>5.5</v>
      </c>
      <c r="C38" s="2">
        <v>0</v>
      </c>
      <c r="E38" s="11" t="s">
        <v>119</v>
      </c>
    </row>
    <row r="39" spans="1:5" ht="15.75" customHeight="1" x14ac:dyDescent="0.2">
      <c r="A39" s="2">
        <v>330</v>
      </c>
      <c r="B39" s="2">
        <v>4</v>
      </c>
      <c r="C39" s="2">
        <v>0</v>
      </c>
      <c r="E39" s="11" t="s">
        <v>119</v>
      </c>
    </row>
    <row r="40" spans="1:5" ht="15.75" customHeight="1" x14ac:dyDescent="0.2">
      <c r="A40" s="2">
        <v>340</v>
      </c>
      <c r="B40" s="2">
        <v>3</v>
      </c>
      <c r="C40" s="2">
        <v>0</v>
      </c>
      <c r="E40" s="11" t="s">
        <v>119</v>
      </c>
    </row>
    <row r="41" spans="1:5" ht="15.75" customHeight="1" x14ac:dyDescent="0.2">
      <c r="A41" s="2">
        <v>350</v>
      </c>
      <c r="B41" s="2">
        <v>0</v>
      </c>
      <c r="C41" s="2">
        <v>0</v>
      </c>
      <c r="E41" s="11" t="s">
        <v>119</v>
      </c>
    </row>
    <row r="42" spans="1:5" ht="15.75" customHeight="1" x14ac:dyDescent="0.2"/>
    <row r="43" spans="1:5" ht="15.75" customHeight="1" x14ac:dyDescent="0.2">
      <c r="A43" s="10" t="s">
        <v>115</v>
      </c>
      <c r="B43" s="10" t="s">
        <v>116</v>
      </c>
      <c r="C43" s="10" t="s">
        <v>117</v>
      </c>
    </row>
    <row r="44" spans="1:5" ht="15.75" customHeight="1" x14ac:dyDescent="0.2">
      <c r="A44" s="2">
        <v>3.5</v>
      </c>
      <c r="B44">
        <f>AVERAGE(B4:B41)/100</f>
        <v>0.115</v>
      </c>
      <c r="C44">
        <v>2.475247524752475E-2</v>
      </c>
    </row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conditionalFormatting sqref="D1">
    <cfRule type="notContainsBlanks" dxfId="2" priority="1">
      <formula>LEN(TRIM(D1))&gt;0</formula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opLeftCell="A26" zoomScale="130" zoomScaleNormal="130" workbookViewId="0">
      <selection activeCell="J42" sqref="J42"/>
    </sheetView>
  </sheetViews>
  <sheetFormatPr baseColWidth="10" defaultColWidth="11.28515625" defaultRowHeight="15" customHeight="1" x14ac:dyDescent="0.2"/>
  <cols>
    <col min="1" max="1" width="17.85546875" customWidth="1"/>
    <col min="2" max="2" width="18.42578125" customWidth="1"/>
    <col min="3" max="3" width="18.85546875" customWidth="1"/>
    <col min="4" max="26" width="10.5703125" customWidth="1"/>
  </cols>
  <sheetData>
    <row r="1" spans="1:5" ht="15.75" customHeight="1" x14ac:dyDescent="0.2">
      <c r="A1" s="3" t="s">
        <v>30</v>
      </c>
      <c r="B1" s="3" t="s">
        <v>25</v>
      </c>
      <c r="C1" s="3" t="s">
        <v>9</v>
      </c>
      <c r="D1" s="3"/>
    </row>
    <row r="2" spans="1:5" ht="15.75" customHeight="1" x14ac:dyDescent="0.2">
      <c r="A2" s="3" t="s">
        <v>10</v>
      </c>
      <c r="B2" s="3" t="s">
        <v>11</v>
      </c>
      <c r="C2" s="2" t="s">
        <v>12</v>
      </c>
      <c r="E2" s="2" t="s">
        <v>13</v>
      </c>
    </row>
    <row r="3" spans="1:5" ht="15.75" customHeight="1" x14ac:dyDescent="0.2">
      <c r="A3" s="2">
        <v>0</v>
      </c>
      <c r="B3" s="2">
        <v>0</v>
      </c>
      <c r="C3" s="2">
        <v>0</v>
      </c>
      <c r="E3" s="2" t="s">
        <v>31</v>
      </c>
    </row>
    <row r="4" spans="1:5" ht="15.75" customHeight="1" x14ac:dyDescent="0.2">
      <c r="A4" s="2">
        <v>10</v>
      </c>
      <c r="B4" s="2">
        <v>1.5</v>
      </c>
      <c r="C4" s="2">
        <v>0</v>
      </c>
    </row>
    <row r="5" spans="1:5" ht="15.75" customHeight="1" x14ac:dyDescent="0.2">
      <c r="A5" s="2">
        <v>14</v>
      </c>
      <c r="B5" s="2">
        <v>2</v>
      </c>
      <c r="C5" s="2">
        <v>0</v>
      </c>
      <c r="E5" s="2" t="s">
        <v>32</v>
      </c>
    </row>
    <row r="6" spans="1:5" ht="15.75" customHeight="1" x14ac:dyDescent="0.2">
      <c r="A6" s="2">
        <f>A4+10</f>
        <v>20</v>
      </c>
      <c r="B6" s="2">
        <v>6</v>
      </c>
      <c r="C6" s="2">
        <v>0</v>
      </c>
    </row>
    <row r="7" spans="1:5" ht="15.75" customHeight="1" x14ac:dyDescent="0.2">
      <c r="A7" s="2">
        <v>23</v>
      </c>
      <c r="B7" s="2">
        <v>7</v>
      </c>
      <c r="C7" s="2">
        <v>0</v>
      </c>
      <c r="E7" s="2" t="s">
        <v>23</v>
      </c>
    </row>
    <row r="8" spans="1:5" ht="15.75" customHeight="1" x14ac:dyDescent="0.2">
      <c r="A8" s="2">
        <f>A6+10</f>
        <v>30</v>
      </c>
      <c r="B8" s="2">
        <v>8</v>
      </c>
      <c r="C8" s="2">
        <v>0</v>
      </c>
    </row>
    <row r="9" spans="1:5" ht="15.75" customHeight="1" x14ac:dyDescent="0.2">
      <c r="A9" s="2">
        <f>A8+10</f>
        <v>40</v>
      </c>
      <c r="B9" s="2">
        <v>9</v>
      </c>
      <c r="C9" s="2">
        <v>0</v>
      </c>
    </row>
    <row r="10" spans="1:5" ht="15.75" customHeight="1" x14ac:dyDescent="0.2">
      <c r="A10" s="2">
        <v>50</v>
      </c>
      <c r="B10" s="2">
        <v>13</v>
      </c>
      <c r="C10" s="2">
        <v>0</v>
      </c>
      <c r="E10" s="6" t="s">
        <v>33</v>
      </c>
    </row>
    <row r="11" spans="1:5" ht="15.75" customHeight="1" x14ac:dyDescent="0.2">
      <c r="A11" s="2">
        <v>60</v>
      </c>
      <c r="B11" s="2">
        <v>11</v>
      </c>
      <c r="C11" s="2">
        <v>0</v>
      </c>
      <c r="E11" s="4"/>
    </row>
    <row r="12" spans="1:5" ht="15.75" customHeight="1" x14ac:dyDescent="0.2">
      <c r="A12" s="2">
        <v>64</v>
      </c>
      <c r="B12" s="2">
        <v>12</v>
      </c>
      <c r="C12" s="2">
        <v>0</v>
      </c>
      <c r="E12" s="4"/>
    </row>
    <row r="13" spans="1:5" ht="15.75" customHeight="1" x14ac:dyDescent="0.2">
      <c r="A13" s="2">
        <v>70</v>
      </c>
      <c r="B13" s="2">
        <v>14</v>
      </c>
      <c r="C13" s="2">
        <v>3.5</v>
      </c>
    </row>
    <row r="14" spans="1:5" ht="15.75" customHeight="1" x14ac:dyDescent="0.2">
      <c r="A14" s="2">
        <f t="shared" ref="A14:A21" si="0">A13+10</f>
        <v>80</v>
      </c>
      <c r="B14" s="2">
        <v>15</v>
      </c>
      <c r="C14" s="2">
        <v>4.5</v>
      </c>
    </row>
    <row r="15" spans="1:5" ht="15.75" customHeight="1" x14ac:dyDescent="0.2">
      <c r="A15" s="2">
        <f t="shared" si="0"/>
        <v>90</v>
      </c>
      <c r="B15" s="2">
        <v>13</v>
      </c>
      <c r="C15" s="2">
        <v>3.5</v>
      </c>
      <c r="E15" s="6" t="s">
        <v>33</v>
      </c>
    </row>
    <row r="16" spans="1:5" ht="15.75" customHeight="1" x14ac:dyDescent="0.2">
      <c r="A16" s="2">
        <f t="shared" si="0"/>
        <v>100</v>
      </c>
      <c r="B16" s="2">
        <v>16</v>
      </c>
      <c r="C16" s="2">
        <v>7</v>
      </c>
    </row>
    <row r="17" spans="1:5" ht="15.75" customHeight="1" x14ac:dyDescent="0.2">
      <c r="A17" s="2">
        <f t="shared" si="0"/>
        <v>110</v>
      </c>
      <c r="B17" s="2">
        <v>6</v>
      </c>
      <c r="C17" s="2">
        <v>1</v>
      </c>
      <c r="E17" s="6" t="s">
        <v>33</v>
      </c>
    </row>
    <row r="18" spans="1:5" ht="15.75" customHeight="1" x14ac:dyDescent="0.2">
      <c r="A18" s="2">
        <f t="shared" si="0"/>
        <v>120</v>
      </c>
      <c r="B18" s="2">
        <v>7</v>
      </c>
      <c r="C18" s="2">
        <v>2</v>
      </c>
      <c r="E18" s="2" t="s">
        <v>34</v>
      </c>
    </row>
    <row r="19" spans="1:5" ht="15.75" customHeight="1" x14ac:dyDescent="0.2">
      <c r="A19" s="2">
        <f t="shared" si="0"/>
        <v>130</v>
      </c>
      <c r="B19" s="2">
        <v>12</v>
      </c>
      <c r="C19" s="2">
        <v>3.5</v>
      </c>
    </row>
    <row r="20" spans="1:5" ht="15.75" customHeight="1" x14ac:dyDescent="0.2">
      <c r="A20" s="2">
        <f t="shared" si="0"/>
        <v>140</v>
      </c>
      <c r="B20" s="2">
        <v>11</v>
      </c>
      <c r="C20" s="2">
        <v>4</v>
      </c>
    </row>
    <row r="21" spans="1:5" ht="15.75" customHeight="1" x14ac:dyDescent="0.2">
      <c r="A21" s="2">
        <f t="shared" si="0"/>
        <v>150</v>
      </c>
      <c r="B21" s="2">
        <v>10</v>
      </c>
      <c r="C21" s="2">
        <v>6</v>
      </c>
    </row>
    <row r="22" spans="1:5" ht="15.75" customHeight="1" x14ac:dyDescent="0.2">
      <c r="A22" s="2">
        <v>160</v>
      </c>
      <c r="B22" s="2">
        <v>4</v>
      </c>
      <c r="C22" s="2">
        <v>0.5</v>
      </c>
      <c r="E22" s="6" t="s">
        <v>33</v>
      </c>
    </row>
    <row r="23" spans="1:5" ht="15.75" customHeight="1" x14ac:dyDescent="0.2">
      <c r="A23" s="2">
        <v>170</v>
      </c>
      <c r="B23" s="2">
        <v>9</v>
      </c>
      <c r="C23" s="2">
        <v>6</v>
      </c>
      <c r="E23" s="6" t="s">
        <v>33</v>
      </c>
    </row>
    <row r="24" spans="1:5" ht="15.75" customHeight="1" x14ac:dyDescent="0.2">
      <c r="A24" s="2">
        <v>180</v>
      </c>
      <c r="B24" s="2">
        <v>17</v>
      </c>
      <c r="C24" s="2">
        <v>13</v>
      </c>
      <c r="E24" s="6" t="s">
        <v>35</v>
      </c>
    </row>
    <row r="25" spans="1:5" ht="15.75" customHeight="1" x14ac:dyDescent="0.2">
      <c r="A25" s="2">
        <f t="shared" ref="A25:A27" si="1">A24+10</f>
        <v>190</v>
      </c>
      <c r="B25" s="2">
        <v>18</v>
      </c>
      <c r="C25" s="2">
        <v>13</v>
      </c>
    </row>
    <row r="26" spans="1:5" ht="15.75" customHeight="1" x14ac:dyDescent="0.2">
      <c r="A26" s="2">
        <f t="shared" si="1"/>
        <v>200</v>
      </c>
      <c r="B26" s="2">
        <v>18</v>
      </c>
      <c r="C26" s="2">
        <v>12</v>
      </c>
    </row>
    <row r="27" spans="1:5" ht="15.75" customHeight="1" x14ac:dyDescent="0.2">
      <c r="A27" s="2">
        <f t="shared" si="1"/>
        <v>210</v>
      </c>
      <c r="B27" s="2">
        <v>20</v>
      </c>
      <c r="C27" s="2">
        <v>13</v>
      </c>
      <c r="E27" s="2" t="s">
        <v>33</v>
      </c>
    </row>
    <row r="28" spans="1:5" ht="15.75" customHeight="1" x14ac:dyDescent="0.2">
      <c r="A28" s="2">
        <v>220</v>
      </c>
      <c r="B28" s="2">
        <v>25</v>
      </c>
      <c r="C28" s="2">
        <v>20</v>
      </c>
    </row>
    <row r="29" spans="1:5" ht="15.75" customHeight="1" x14ac:dyDescent="0.2">
      <c r="A29" s="2">
        <v>230</v>
      </c>
      <c r="B29" s="2">
        <v>24</v>
      </c>
      <c r="C29" s="2">
        <v>18</v>
      </c>
    </row>
    <row r="30" spans="1:5" ht="15.75" customHeight="1" x14ac:dyDescent="0.2">
      <c r="A30" s="2">
        <v>240</v>
      </c>
      <c r="B30" s="2">
        <v>30</v>
      </c>
      <c r="C30" s="2">
        <v>25</v>
      </c>
      <c r="E30" s="2" t="s">
        <v>36</v>
      </c>
    </row>
    <row r="31" spans="1:5" ht="15.75" customHeight="1" x14ac:dyDescent="0.2">
      <c r="A31" s="2">
        <v>250</v>
      </c>
      <c r="B31" s="2">
        <v>28</v>
      </c>
      <c r="C31" s="2">
        <v>23</v>
      </c>
      <c r="E31" s="2" t="s">
        <v>33</v>
      </c>
    </row>
    <row r="32" spans="1:5" ht="15.75" customHeight="1" x14ac:dyDescent="0.2">
      <c r="A32" s="2">
        <v>260</v>
      </c>
      <c r="B32" s="2">
        <v>29</v>
      </c>
      <c r="C32" s="2">
        <v>24</v>
      </c>
    </row>
    <row r="33" spans="1:5" ht="15.75" customHeight="1" x14ac:dyDescent="0.2">
      <c r="A33" s="2">
        <v>270</v>
      </c>
      <c r="B33" s="2">
        <v>26</v>
      </c>
      <c r="C33" s="2">
        <v>22</v>
      </c>
    </row>
    <row r="34" spans="1:5" ht="15.75" customHeight="1" x14ac:dyDescent="0.2">
      <c r="A34" s="2">
        <v>280</v>
      </c>
      <c r="B34" s="2">
        <v>24</v>
      </c>
      <c r="C34" s="2">
        <v>20</v>
      </c>
    </row>
    <row r="35" spans="1:5" ht="15.75" customHeight="1" x14ac:dyDescent="0.2">
      <c r="A35" s="2">
        <v>290</v>
      </c>
      <c r="B35" s="2">
        <v>21</v>
      </c>
      <c r="C35" s="2">
        <v>17.5</v>
      </c>
    </row>
    <row r="36" spans="1:5" ht="15.75" customHeight="1" x14ac:dyDescent="0.2">
      <c r="A36" s="2">
        <v>300</v>
      </c>
      <c r="B36" s="2">
        <v>20</v>
      </c>
      <c r="C36" s="2">
        <v>16</v>
      </c>
    </row>
    <row r="37" spans="1:5" ht="15.75" customHeight="1" x14ac:dyDescent="0.2">
      <c r="A37" s="2">
        <v>310</v>
      </c>
      <c r="B37" s="2">
        <v>18</v>
      </c>
      <c r="C37" s="2">
        <v>12</v>
      </c>
    </row>
    <row r="38" spans="1:5" ht="15.75" customHeight="1" x14ac:dyDescent="0.2">
      <c r="A38" s="2">
        <v>320</v>
      </c>
      <c r="B38" s="2">
        <v>14</v>
      </c>
      <c r="C38" s="2">
        <v>8</v>
      </c>
      <c r="E38" s="2" t="s">
        <v>37</v>
      </c>
    </row>
    <row r="39" spans="1:5" ht="15.75" customHeight="1" x14ac:dyDescent="0.2">
      <c r="A39" s="2">
        <v>330</v>
      </c>
      <c r="B39" s="2">
        <v>11</v>
      </c>
      <c r="C39" s="2">
        <v>6</v>
      </c>
    </row>
    <row r="40" spans="1:5" ht="15.75" customHeight="1" x14ac:dyDescent="0.2">
      <c r="A40" s="2">
        <v>340</v>
      </c>
      <c r="B40" s="2">
        <v>9</v>
      </c>
      <c r="C40" s="2">
        <v>4</v>
      </c>
    </row>
    <row r="41" spans="1:5" ht="15.75" customHeight="1" x14ac:dyDescent="0.2">
      <c r="A41" s="2">
        <v>350</v>
      </c>
      <c r="B41" s="2">
        <v>7.5</v>
      </c>
      <c r="C41" s="2">
        <v>2</v>
      </c>
    </row>
    <row r="42" spans="1:5" ht="15.75" customHeight="1" x14ac:dyDescent="0.2">
      <c r="A42" s="2">
        <v>358</v>
      </c>
      <c r="B42" s="2">
        <v>6.5</v>
      </c>
      <c r="C42" s="2">
        <v>0</v>
      </c>
      <c r="E42" s="2" t="s">
        <v>38</v>
      </c>
    </row>
    <row r="43" spans="1:5" ht="15.75" customHeight="1" x14ac:dyDescent="0.2">
      <c r="A43" s="2">
        <v>360</v>
      </c>
      <c r="B43" s="2">
        <v>5</v>
      </c>
      <c r="C43" s="2">
        <v>0</v>
      </c>
    </row>
    <row r="44" spans="1:5" ht="15.75" customHeight="1" x14ac:dyDescent="0.2">
      <c r="A44" s="2">
        <v>370</v>
      </c>
      <c r="B44" s="2">
        <v>3</v>
      </c>
      <c r="C44" s="2">
        <v>0</v>
      </c>
    </row>
    <row r="45" spans="1:5" ht="15.75" customHeight="1" x14ac:dyDescent="0.2">
      <c r="A45" s="2">
        <v>380</v>
      </c>
      <c r="B45" s="2">
        <v>0</v>
      </c>
      <c r="C45" s="2">
        <v>0</v>
      </c>
      <c r="E45" s="2" t="s">
        <v>16</v>
      </c>
    </row>
    <row r="46" spans="1:5" ht="15.75" customHeight="1" x14ac:dyDescent="0.2"/>
    <row r="47" spans="1:5" ht="15.75" customHeight="1" x14ac:dyDescent="0.2">
      <c r="A47" s="10" t="s">
        <v>115</v>
      </c>
      <c r="B47" s="10" t="s">
        <v>116</v>
      </c>
      <c r="C47" s="10" t="s">
        <v>117</v>
      </c>
    </row>
    <row r="48" spans="1:5" ht="15.75" customHeight="1" x14ac:dyDescent="0.2">
      <c r="A48" s="2">
        <v>3.8</v>
      </c>
      <c r="B48">
        <f>AVERAGE(B3:B45)/100</f>
        <v>0.13034883720930232</v>
      </c>
      <c r="C48">
        <v>2.475247524752475E-2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conditionalFormatting sqref="D1">
    <cfRule type="notContainsBlanks" dxfId="1" priority="1">
      <formula>LEN(TRIM(D1))&gt;0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3"/>
  <sheetViews>
    <sheetView workbookViewId="0"/>
  </sheetViews>
  <sheetFormatPr baseColWidth="10" defaultColWidth="11.28515625" defaultRowHeight="15" customHeight="1" x14ac:dyDescent="0.2"/>
  <cols>
    <col min="1" max="1" width="17.85546875" customWidth="1"/>
    <col min="2" max="2" width="18.42578125" customWidth="1"/>
    <col min="3" max="3" width="18.85546875" customWidth="1"/>
    <col min="4" max="26" width="10.5703125" customWidth="1"/>
  </cols>
  <sheetData>
    <row r="1" spans="1:5" ht="15.75" customHeight="1" x14ac:dyDescent="0.2">
      <c r="A1" s="3" t="s">
        <v>39</v>
      </c>
      <c r="B1" s="3" t="s">
        <v>40</v>
      </c>
      <c r="C1" s="3" t="s">
        <v>9</v>
      </c>
      <c r="D1" s="3"/>
    </row>
    <row r="2" spans="1:5" ht="15.75" customHeight="1" x14ac:dyDescent="0.2">
      <c r="A2" s="3" t="s">
        <v>41</v>
      </c>
      <c r="B2" s="3" t="s">
        <v>11</v>
      </c>
      <c r="C2" s="2" t="s">
        <v>12</v>
      </c>
      <c r="E2" s="2" t="s">
        <v>13</v>
      </c>
    </row>
    <row r="3" spans="1:5" ht="15.75" customHeight="1" x14ac:dyDescent="0.2">
      <c r="A3" s="2">
        <v>0</v>
      </c>
      <c r="B3" s="2">
        <v>0</v>
      </c>
      <c r="C3" s="2">
        <v>0</v>
      </c>
      <c r="E3" s="2" t="s">
        <v>16</v>
      </c>
    </row>
    <row r="4" spans="1:5" ht="15.75" customHeight="1" x14ac:dyDescent="0.2">
      <c r="A4" s="2">
        <f t="shared" ref="A4:A24" si="0">A3+300</f>
        <v>300</v>
      </c>
      <c r="B4" s="2">
        <v>1.5</v>
      </c>
      <c r="C4" s="2">
        <v>0</v>
      </c>
    </row>
    <row r="5" spans="1:5" ht="15.75" customHeight="1" x14ac:dyDescent="0.2">
      <c r="A5" s="2">
        <f t="shared" si="0"/>
        <v>600</v>
      </c>
      <c r="B5" s="2">
        <v>2</v>
      </c>
      <c r="C5" s="2">
        <v>0</v>
      </c>
      <c r="E5" s="2" t="s">
        <v>42</v>
      </c>
    </row>
    <row r="6" spans="1:5" ht="15.75" customHeight="1" x14ac:dyDescent="0.2">
      <c r="A6" s="2">
        <f t="shared" si="0"/>
        <v>900</v>
      </c>
      <c r="B6" s="2">
        <v>6</v>
      </c>
      <c r="C6" s="2">
        <v>0</v>
      </c>
    </row>
    <row r="7" spans="1:5" ht="15.75" customHeight="1" x14ac:dyDescent="0.2">
      <c r="A7" s="2">
        <f t="shared" si="0"/>
        <v>1200</v>
      </c>
      <c r="B7" s="2">
        <v>7</v>
      </c>
      <c r="C7" s="2">
        <v>0</v>
      </c>
      <c r="E7" s="2" t="s">
        <v>43</v>
      </c>
    </row>
    <row r="8" spans="1:5" ht="15.75" customHeight="1" x14ac:dyDescent="0.2">
      <c r="A8" s="2">
        <f t="shared" si="0"/>
        <v>1500</v>
      </c>
      <c r="B8" s="2">
        <v>8</v>
      </c>
      <c r="C8" s="2">
        <v>0</v>
      </c>
      <c r="E8" s="2" t="s">
        <v>44</v>
      </c>
    </row>
    <row r="9" spans="1:5" ht="15.75" customHeight="1" x14ac:dyDescent="0.2">
      <c r="A9" s="2">
        <f t="shared" si="0"/>
        <v>1800</v>
      </c>
      <c r="B9" s="2">
        <v>9</v>
      </c>
      <c r="C9" s="2">
        <v>0</v>
      </c>
    </row>
    <row r="10" spans="1:5" ht="15.75" customHeight="1" x14ac:dyDescent="0.2">
      <c r="A10" s="2">
        <f t="shared" si="0"/>
        <v>2100</v>
      </c>
      <c r="B10" s="2">
        <v>13</v>
      </c>
      <c r="C10" s="2">
        <v>0</v>
      </c>
      <c r="E10" s="6" t="s">
        <v>33</v>
      </c>
    </row>
    <row r="11" spans="1:5" ht="15.75" customHeight="1" x14ac:dyDescent="0.2">
      <c r="A11" s="2">
        <f t="shared" si="0"/>
        <v>2400</v>
      </c>
      <c r="B11" s="2">
        <v>11</v>
      </c>
      <c r="C11" s="2">
        <v>0</v>
      </c>
      <c r="E11" s="4"/>
    </row>
    <row r="12" spans="1:5" ht="15.75" customHeight="1" x14ac:dyDescent="0.2">
      <c r="A12" s="2">
        <f t="shared" si="0"/>
        <v>2700</v>
      </c>
      <c r="B12" s="2">
        <v>12</v>
      </c>
      <c r="C12" s="2">
        <v>0</v>
      </c>
      <c r="E12" s="4"/>
    </row>
    <row r="13" spans="1:5" ht="15.75" customHeight="1" x14ac:dyDescent="0.2">
      <c r="A13" s="2">
        <f t="shared" si="0"/>
        <v>3000</v>
      </c>
      <c r="B13" s="2">
        <v>14</v>
      </c>
      <c r="C13" s="2">
        <v>3.5</v>
      </c>
    </row>
    <row r="14" spans="1:5" ht="15.75" customHeight="1" x14ac:dyDescent="0.2">
      <c r="A14" s="2">
        <f t="shared" si="0"/>
        <v>3300</v>
      </c>
      <c r="B14" s="2">
        <v>15</v>
      </c>
      <c r="C14" s="2">
        <v>4.5</v>
      </c>
    </row>
    <row r="15" spans="1:5" ht="15.75" customHeight="1" x14ac:dyDescent="0.2">
      <c r="A15" s="2">
        <f t="shared" si="0"/>
        <v>3600</v>
      </c>
      <c r="B15" s="2">
        <v>13</v>
      </c>
      <c r="C15" s="2">
        <v>3.5</v>
      </c>
      <c r="E15" s="6"/>
    </row>
    <row r="16" spans="1:5" ht="15.75" customHeight="1" x14ac:dyDescent="0.2">
      <c r="A16" s="2">
        <f t="shared" si="0"/>
        <v>3900</v>
      </c>
      <c r="B16" s="2">
        <v>16</v>
      </c>
      <c r="C16" s="2">
        <v>7</v>
      </c>
    </row>
    <row r="17" spans="1:5" ht="15.75" customHeight="1" x14ac:dyDescent="0.2">
      <c r="A17" s="2">
        <f t="shared" si="0"/>
        <v>4200</v>
      </c>
      <c r="B17" s="2">
        <v>6</v>
      </c>
      <c r="C17" s="2">
        <v>1</v>
      </c>
      <c r="E17" s="6"/>
    </row>
    <row r="18" spans="1:5" ht="15.75" customHeight="1" x14ac:dyDescent="0.2">
      <c r="A18" s="2">
        <f t="shared" si="0"/>
        <v>4500</v>
      </c>
      <c r="B18" s="2">
        <v>7</v>
      </c>
      <c r="C18" s="2">
        <v>2</v>
      </c>
    </row>
    <row r="19" spans="1:5" ht="15.75" customHeight="1" x14ac:dyDescent="0.2">
      <c r="A19" s="2">
        <f t="shared" si="0"/>
        <v>4800</v>
      </c>
      <c r="B19" s="2">
        <v>12</v>
      </c>
      <c r="C19" s="2">
        <v>3.5</v>
      </c>
      <c r="E19" s="2" t="s">
        <v>33</v>
      </c>
    </row>
    <row r="20" spans="1:5" ht="15.75" customHeight="1" x14ac:dyDescent="0.2">
      <c r="A20" s="2">
        <f t="shared" si="0"/>
        <v>5100</v>
      </c>
      <c r="B20" s="2">
        <v>11</v>
      </c>
      <c r="C20" s="2">
        <v>4</v>
      </c>
    </row>
    <row r="21" spans="1:5" ht="15.75" customHeight="1" x14ac:dyDescent="0.2">
      <c r="A21" s="2">
        <f t="shared" si="0"/>
        <v>5400</v>
      </c>
      <c r="B21" s="2">
        <v>10</v>
      </c>
      <c r="C21" s="2">
        <v>6</v>
      </c>
    </row>
    <row r="22" spans="1:5" ht="15.75" customHeight="1" x14ac:dyDescent="0.2">
      <c r="A22" s="2">
        <f t="shared" si="0"/>
        <v>5700</v>
      </c>
      <c r="B22" s="2">
        <v>4</v>
      </c>
      <c r="C22" s="2">
        <v>0.5</v>
      </c>
      <c r="E22" s="6" t="s">
        <v>45</v>
      </c>
    </row>
    <row r="23" spans="1:5" ht="15.75" customHeight="1" x14ac:dyDescent="0.2">
      <c r="A23" s="2">
        <f t="shared" si="0"/>
        <v>6000</v>
      </c>
      <c r="B23" s="2">
        <v>9</v>
      </c>
      <c r="C23" s="2">
        <v>6</v>
      </c>
      <c r="E23" s="6"/>
    </row>
    <row r="24" spans="1:5" ht="15.75" customHeight="1" x14ac:dyDescent="0.2">
      <c r="A24" s="2">
        <f t="shared" si="0"/>
        <v>6300</v>
      </c>
      <c r="B24" s="2">
        <v>17</v>
      </c>
      <c r="C24" s="2">
        <v>13</v>
      </c>
      <c r="E24" s="6" t="s">
        <v>20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conditionalFormatting sqref="D1">
    <cfRule type="notContainsBlanks" dxfId="0" priority="1">
      <formula>LEN(TRIM(D1))&gt;0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6"/>
  <sheetViews>
    <sheetView tabSelected="1" workbookViewId="0"/>
  </sheetViews>
  <sheetFormatPr baseColWidth="10" defaultColWidth="11.28515625" defaultRowHeight="15" customHeight="1" x14ac:dyDescent="0.2"/>
  <cols>
    <col min="1" max="1" width="18.42578125" customWidth="1"/>
    <col min="2" max="2" width="18.5703125" customWidth="1"/>
    <col min="3" max="3" width="8.7109375" customWidth="1"/>
    <col min="4" max="4" width="11.7109375" customWidth="1"/>
    <col min="5" max="5" width="10.5703125" customWidth="1"/>
    <col min="6" max="6" width="9.7109375" customWidth="1"/>
    <col min="7" max="7" width="7" customWidth="1"/>
    <col min="8" max="25" width="10.5703125" customWidth="1"/>
  </cols>
  <sheetData>
    <row r="1" spans="1:7" ht="15.75" customHeight="1" x14ac:dyDescent="0.2">
      <c r="A1" s="2" t="s">
        <v>46</v>
      </c>
      <c r="B1" s="2" t="s">
        <v>8</v>
      </c>
    </row>
    <row r="2" spans="1:7" ht="15.75" customHeight="1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</row>
    <row r="3" spans="1:7" ht="15.75" customHeight="1" x14ac:dyDescent="0.2">
      <c r="A3" s="2" t="s">
        <v>53</v>
      </c>
      <c r="B3" s="2">
        <f t="shared" ref="B3:B22" si="0">SUM(C3:F3)</f>
        <v>0</v>
      </c>
      <c r="C3" s="2">
        <v>0</v>
      </c>
      <c r="D3" s="2">
        <v>0</v>
      </c>
      <c r="E3" s="2">
        <v>0</v>
      </c>
      <c r="F3" s="2">
        <v>0</v>
      </c>
    </row>
    <row r="4" spans="1:7" ht="15.75" customHeight="1" x14ac:dyDescent="0.2">
      <c r="A4" s="2" t="s">
        <v>54</v>
      </c>
      <c r="B4" s="2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7" ht="15.75" customHeight="1" x14ac:dyDescent="0.2">
      <c r="A5" s="2" t="s">
        <v>55</v>
      </c>
      <c r="B5" s="2">
        <f t="shared" si="0"/>
        <v>0</v>
      </c>
      <c r="C5" s="2">
        <v>0</v>
      </c>
      <c r="D5" s="2">
        <v>0</v>
      </c>
      <c r="E5" s="2">
        <v>0</v>
      </c>
      <c r="F5" s="2">
        <v>0</v>
      </c>
    </row>
    <row r="6" spans="1:7" ht="15.75" customHeight="1" x14ac:dyDescent="0.2">
      <c r="A6" s="2" t="s">
        <v>56</v>
      </c>
      <c r="B6" s="2">
        <f t="shared" si="0"/>
        <v>0</v>
      </c>
      <c r="C6" s="2">
        <v>0</v>
      </c>
      <c r="D6" s="2">
        <v>0</v>
      </c>
      <c r="E6" s="2">
        <v>0</v>
      </c>
      <c r="F6" s="2">
        <v>0</v>
      </c>
    </row>
    <row r="7" spans="1:7" ht="15.75" customHeight="1" x14ac:dyDescent="0.2">
      <c r="A7" s="2" t="s">
        <v>57</v>
      </c>
      <c r="B7" s="2">
        <f t="shared" si="0"/>
        <v>0</v>
      </c>
      <c r="C7" s="2">
        <v>0</v>
      </c>
      <c r="D7" s="2">
        <v>0</v>
      </c>
      <c r="E7" s="2">
        <v>0</v>
      </c>
      <c r="F7" s="2">
        <v>0</v>
      </c>
    </row>
    <row r="8" spans="1:7" ht="15.75" customHeight="1" x14ac:dyDescent="0.2">
      <c r="A8" s="2" t="s">
        <v>58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0</v>
      </c>
    </row>
    <row r="9" spans="1:7" ht="15.75" customHeight="1" x14ac:dyDescent="0.2">
      <c r="A9" s="2" t="s">
        <v>59</v>
      </c>
      <c r="B9" s="2">
        <f t="shared" si="0"/>
        <v>0</v>
      </c>
      <c r="C9" s="2">
        <v>0</v>
      </c>
      <c r="D9" s="2">
        <v>0</v>
      </c>
      <c r="E9" s="2">
        <v>0</v>
      </c>
      <c r="F9" s="2">
        <v>0</v>
      </c>
    </row>
    <row r="10" spans="1:7" ht="15.75" customHeight="1" x14ac:dyDescent="0.2">
      <c r="A10" s="2" t="s">
        <v>60</v>
      </c>
      <c r="B10" s="2">
        <f t="shared" si="0"/>
        <v>2</v>
      </c>
      <c r="C10" s="2">
        <v>2</v>
      </c>
      <c r="D10" s="2">
        <v>0</v>
      </c>
      <c r="E10" s="2">
        <v>0</v>
      </c>
      <c r="F10" s="2">
        <v>0</v>
      </c>
    </row>
    <row r="11" spans="1:7" ht="15.75" customHeight="1" x14ac:dyDescent="0.2">
      <c r="A11" s="2" t="s">
        <v>61</v>
      </c>
      <c r="B11" s="2">
        <f t="shared" si="0"/>
        <v>4</v>
      </c>
      <c r="C11" s="2">
        <v>4</v>
      </c>
      <c r="D11" s="2">
        <v>0</v>
      </c>
      <c r="E11" s="2">
        <v>0</v>
      </c>
      <c r="F11" s="2">
        <v>0</v>
      </c>
    </row>
    <row r="12" spans="1:7" ht="15.75" customHeight="1" x14ac:dyDescent="0.2">
      <c r="A12" s="2" t="s">
        <v>62</v>
      </c>
      <c r="B12" s="2">
        <f t="shared" si="0"/>
        <v>6</v>
      </c>
      <c r="C12" s="2">
        <v>5</v>
      </c>
      <c r="D12" s="2">
        <v>1</v>
      </c>
      <c r="E12" s="2">
        <v>0</v>
      </c>
      <c r="F12" s="2">
        <v>0</v>
      </c>
    </row>
    <row r="13" spans="1:7" ht="15.75" customHeight="1" x14ac:dyDescent="0.2">
      <c r="A13" s="2" t="s">
        <v>63</v>
      </c>
      <c r="B13" s="2">
        <f t="shared" si="0"/>
        <v>8</v>
      </c>
      <c r="C13" s="2">
        <v>6</v>
      </c>
      <c r="D13" s="2">
        <v>0</v>
      </c>
      <c r="E13" s="2">
        <v>0</v>
      </c>
      <c r="F13" s="2">
        <v>2</v>
      </c>
    </row>
    <row r="14" spans="1:7" ht="15.75" customHeight="1" x14ac:dyDescent="0.2">
      <c r="A14" s="2" t="s">
        <v>64</v>
      </c>
      <c r="B14" s="2">
        <f t="shared" si="0"/>
        <v>19</v>
      </c>
      <c r="C14" s="2">
        <v>9</v>
      </c>
      <c r="D14" s="2">
        <v>5</v>
      </c>
      <c r="E14" s="2">
        <v>1</v>
      </c>
      <c r="F14" s="2">
        <v>4</v>
      </c>
    </row>
    <row r="15" spans="1:7" ht="15.75" customHeight="1" x14ac:dyDescent="0.2">
      <c r="A15" s="2" t="s">
        <v>65</v>
      </c>
      <c r="B15" s="2">
        <f t="shared" si="0"/>
        <v>15</v>
      </c>
      <c r="C15" s="2">
        <v>8</v>
      </c>
      <c r="D15" s="2">
        <v>1</v>
      </c>
      <c r="E15" s="2">
        <v>1</v>
      </c>
      <c r="F15" s="2">
        <v>5</v>
      </c>
    </row>
    <row r="16" spans="1:7" ht="15.75" customHeight="1" x14ac:dyDescent="0.2">
      <c r="A16" s="2" t="s">
        <v>66</v>
      </c>
      <c r="B16" s="2">
        <f t="shared" si="0"/>
        <v>16</v>
      </c>
      <c r="C16" s="2">
        <v>9</v>
      </c>
      <c r="D16" s="2">
        <v>2</v>
      </c>
      <c r="E16" s="2">
        <v>4</v>
      </c>
      <c r="F16" s="2">
        <v>1</v>
      </c>
    </row>
    <row r="17" spans="1:6" ht="15.75" customHeight="1" x14ac:dyDescent="0.2">
      <c r="A17" s="2" t="s">
        <v>67</v>
      </c>
      <c r="B17" s="2">
        <f t="shared" si="0"/>
        <v>9</v>
      </c>
      <c r="C17" s="2">
        <v>4</v>
      </c>
      <c r="D17" s="2">
        <v>1</v>
      </c>
      <c r="E17" s="2">
        <v>1</v>
      </c>
      <c r="F17" s="2">
        <v>3</v>
      </c>
    </row>
    <row r="18" spans="1:6" ht="15.75" customHeight="1" x14ac:dyDescent="0.2">
      <c r="A18" s="2" t="s">
        <v>68</v>
      </c>
      <c r="B18" s="2">
        <f t="shared" si="0"/>
        <v>14</v>
      </c>
      <c r="C18" s="2">
        <v>9</v>
      </c>
      <c r="D18" s="2">
        <v>0</v>
      </c>
      <c r="E18" s="2">
        <v>0</v>
      </c>
      <c r="F18" s="2">
        <v>5</v>
      </c>
    </row>
    <row r="19" spans="1:6" ht="15.75" customHeight="1" x14ac:dyDescent="0.2">
      <c r="A19" s="2" t="s">
        <v>69</v>
      </c>
      <c r="B19" s="2">
        <f t="shared" si="0"/>
        <v>5</v>
      </c>
      <c r="C19" s="2">
        <v>3</v>
      </c>
      <c r="D19" s="2">
        <v>0</v>
      </c>
      <c r="E19" s="2">
        <v>1</v>
      </c>
      <c r="F19" s="2">
        <v>1</v>
      </c>
    </row>
    <row r="20" spans="1:6" ht="15.75" customHeight="1" x14ac:dyDescent="0.2">
      <c r="A20" s="2" t="s">
        <v>70</v>
      </c>
      <c r="B20" s="2">
        <f t="shared" si="0"/>
        <v>5</v>
      </c>
      <c r="C20" s="2">
        <v>3</v>
      </c>
      <c r="D20" s="2">
        <v>0</v>
      </c>
      <c r="E20" s="2">
        <v>1</v>
      </c>
      <c r="F20" s="2">
        <v>1</v>
      </c>
    </row>
    <row r="21" spans="1:6" ht="15.75" customHeight="1" x14ac:dyDescent="0.2">
      <c r="A21" s="2" t="s">
        <v>71</v>
      </c>
      <c r="B21" s="2">
        <f t="shared" si="0"/>
        <v>2</v>
      </c>
      <c r="C21" s="2">
        <v>1</v>
      </c>
      <c r="D21" s="2">
        <v>0</v>
      </c>
      <c r="E21" s="2">
        <v>0</v>
      </c>
      <c r="F21" s="2">
        <v>1</v>
      </c>
    </row>
    <row r="22" spans="1:6" ht="15.75" customHeight="1" x14ac:dyDescent="0.2">
      <c r="A22" s="2" t="s">
        <v>72</v>
      </c>
      <c r="B22" s="2">
        <f t="shared" si="0"/>
        <v>105</v>
      </c>
      <c r="C22" s="2">
        <f t="shared" ref="C22:F22" si="1">SUM(C3:C21)</f>
        <v>63</v>
      </c>
      <c r="D22" s="2">
        <f t="shared" si="1"/>
        <v>10</v>
      </c>
      <c r="E22" s="2">
        <f t="shared" si="1"/>
        <v>9</v>
      </c>
      <c r="F22" s="2">
        <f t="shared" si="1"/>
        <v>23</v>
      </c>
    </row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73</v>
      </c>
      <c r="B1" s="2" t="s">
        <v>25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5">
        <f t="shared" ref="B3:B21" si="0">SUM(C3:F3)</f>
        <v>1</v>
      </c>
      <c r="C3" s="2">
        <v>0</v>
      </c>
      <c r="D3" s="2">
        <v>0</v>
      </c>
      <c r="E3" s="2">
        <v>0</v>
      </c>
      <c r="F3" s="2">
        <v>1</v>
      </c>
    </row>
    <row r="4" spans="1:8" x14ac:dyDescent="0.2">
      <c r="A4" s="2" t="s">
        <v>54</v>
      </c>
      <c r="B4" s="5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5">
        <f t="shared" si="0"/>
        <v>0</v>
      </c>
      <c r="C5" s="2">
        <v>0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5">
        <f t="shared" si="0"/>
        <v>2</v>
      </c>
      <c r="C6" s="2">
        <v>0</v>
      </c>
      <c r="D6" s="2">
        <v>0</v>
      </c>
      <c r="E6" s="2">
        <v>0</v>
      </c>
      <c r="F6" s="2">
        <v>2</v>
      </c>
    </row>
    <row r="7" spans="1:8" x14ac:dyDescent="0.2">
      <c r="A7" s="2" t="s">
        <v>57</v>
      </c>
      <c r="B7" s="5">
        <f t="shared" si="0"/>
        <v>3</v>
      </c>
      <c r="C7" s="2">
        <v>2</v>
      </c>
      <c r="D7" s="2">
        <v>0</v>
      </c>
      <c r="E7" s="2">
        <v>0</v>
      </c>
      <c r="F7" s="2">
        <v>1</v>
      </c>
    </row>
    <row r="8" spans="1:8" x14ac:dyDescent="0.2">
      <c r="A8" s="2" t="s">
        <v>58</v>
      </c>
      <c r="B8" s="5">
        <f t="shared" si="0"/>
        <v>3</v>
      </c>
      <c r="C8" s="2">
        <v>2</v>
      </c>
      <c r="D8" s="2">
        <v>0</v>
      </c>
      <c r="E8" s="2">
        <v>0</v>
      </c>
      <c r="F8" s="2">
        <v>1</v>
      </c>
    </row>
    <row r="9" spans="1:8" x14ac:dyDescent="0.2">
      <c r="A9" s="2" t="s">
        <v>59</v>
      </c>
      <c r="B9" s="5">
        <f t="shared" si="0"/>
        <v>3</v>
      </c>
      <c r="C9" s="2">
        <v>2</v>
      </c>
      <c r="D9" s="2">
        <v>1</v>
      </c>
      <c r="E9" s="2">
        <v>0</v>
      </c>
      <c r="F9" s="2">
        <v>0</v>
      </c>
    </row>
    <row r="10" spans="1:8" x14ac:dyDescent="0.2">
      <c r="A10" s="2" t="s">
        <v>60</v>
      </c>
      <c r="B10" s="5">
        <f t="shared" si="0"/>
        <v>2</v>
      </c>
      <c r="C10" s="2">
        <v>2</v>
      </c>
      <c r="D10" s="2">
        <v>0</v>
      </c>
      <c r="E10" s="2">
        <v>0</v>
      </c>
      <c r="F10" s="2">
        <v>0</v>
      </c>
    </row>
    <row r="11" spans="1:8" x14ac:dyDescent="0.2">
      <c r="A11" s="2" t="s">
        <v>61</v>
      </c>
      <c r="B11" s="5">
        <f t="shared" si="0"/>
        <v>3</v>
      </c>
      <c r="C11" s="2">
        <v>3</v>
      </c>
      <c r="D11" s="2">
        <v>0</v>
      </c>
      <c r="E11" s="2">
        <v>0</v>
      </c>
      <c r="F11" s="2">
        <v>0</v>
      </c>
    </row>
    <row r="12" spans="1:8" x14ac:dyDescent="0.2">
      <c r="A12" s="2" t="s">
        <v>62</v>
      </c>
      <c r="B12" s="5">
        <f t="shared" si="0"/>
        <v>16</v>
      </c>
      <c r="C12" s="2">
        <v>11</v>
      </c>
      <c r="D12" s="2">
        <v>1</v>
      </c>
      <c r="E12" s="2">
        <v>0</v>
      </c>
      <c r="F12" s="2">
        <v>4</v>
      </c>
    </row>
    <row r="13" spans="1:8" x14ac:dyDescent="0.2">
      <c r="A13" s="2" t="s">
        <v>63</v>
      </c>
      <c r="B13" s="5">
        <f t="shared" si="0"/>
        <v>20</v>
      </c>
      <c r="C13" s="2">
        <v>12</v>
      </c>
      <c r="D13" s="2">
        <v>3</v>
      </c>
      <c r="E13" s="2">
        <v>1</v>
      </c>
      <c r="F13" s="2">
        <v>4</v>
      </c>
    </row>
    <row r="14" spans="1:8" x14ac:dyDescent="0.2">
      <c r="A14" s="2" t="s">
        <v>64</v>
      </c>
      <c r="B14" s="5">
        <f t="shared" si="0"/>
        <v>14</v>
      </c>
      <c r="C14" s="2">
        <v>11</v>
      </c>
      <c r="D14" s="2">
        <v>2</v>
      </c>
      <c r="E14" s="2">
        <v>1</v>
      </c>
      <c r="F14" s="2">
        <v>0</v>
      </c>
    </row>
    <row r="15" spans="1:8" x14ac:dyDescent="0.2">
      <c r="A15" s="2" t="s">
        <v>65</v>
      </c>
      <c r="B15" s="5">
        <f t="shared" si="0"/>
        <v>18</v>
      </c>
      <c r="C15" s="2">
        <v>9</v>
      </c>
      <c r="D15" s="2">
        <v>4</v>
      </c>
      <c r="E15" s="2">
        <v>0</v>
      </c>
      <c r="F15" s="2">
        <v>5</v>
      </c>
    </row>
    <row r="16" spans="1:8" x14ac:dyDescent="0.2">
      <c r="A16" s="2" t="s">
        <v>66</v>
      </c>
      <c r="B16" s="5">
        <f t="shared" si="0"/>
        <v>3</v>
      </c>
      <c r="C16" s="2">
        <v>0</v>
      </c>
      <c r="D16" s="2">
        <v>1</v>
      </c>
      <c r="E16" s="2">
        <v>1</v>
      </c>
      <c r="F16" s="2">
        <v>1</v>
      </c>
    </row>
    <row r="17" spans="1:6" x14ac:dyDescent="0.2">
      <c r="A17" s="2" t="s">
        <v>67</v>
      </c>
      <c r="B17" s="5">
        <f t="shared" si="0"/>
        <v>9</v>
      </c>
      <c r="C17" s="2">
        <v>7</v>
      </c>
      <c r="D17" s="2">
        <v>2</v>
      </c>
      <c r="E17" s="2">
        <v>0</v>
      </c>
      <c r="F17" s="2">
        <v>0</v>
      </c>
    </row>
    <row r="18" spans="1:6" x14ac:dyDescent="0.2">
      <c r="A18" s="2" t="s">
        <v>68</v>
      </c>
      <c r="B18" s="5">
        <f t="shared" si="0"/>
        <v>2</v>
      </c>
      <c r="C18" s="2">
        <v>2</v>
      </c>
      <c r="D18" s="2">
        <v>0</v>
      </c>
      <c r="E18" s="2">
        <v>0</v>
      </c>
      <c r="F18" s="2">
        <v>0</v>
      </c>
    </row>
    <row r="19" spans="1:6" x14ac:dyDescent="0.2">
      <c r="A19" s="2" t="s">
        <v>69</v>
      </c>
      <c r="B19" s="5">
        <f t="shared" si="0"/>
        <v>1</v>
      </c>
      <c r="C19" s="2">
        <v>1</v>
      </c>
      <c r="D19" s="2">
        <v>0</v>
      </c>
      <c r="E19" s="2">
        <v>0</v>
      </c>
      <c r="F19" s="2">
        <v>0</v>
      </c>
    </row>
    <row r="20" spans="1:6" x14ac:dyDescent="0.2">
      <c r="A20" s="2" t="s">
        <v>70</v>
      </c>
      <c r="B20" s="5">
        <f t="shared" si="0"/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">
      <c r="A21" s="2" t="s">
        <v>71</v>
      </c>
      <c r="B21" s="5">
        <f t="shared" si="0"/>
        <v>1</v>
      </c>
      <c r="C21" s="2">
        <v>1</v>
      </c>
      <c r="D21" s="2">
        <v>0</v>
      </c>
      <c r="E21" s="2">
        <v>0</v>
      </c>
      <c r="F21" s="2">
        <v>0</v>
      </c>
    </row>
    <row r="22" spans="1:6" x14ac:dyDescent="0.2">
      <c r="A22" s="2" t="s">
        <v>72</v>
      </c>
      <c r="B22" s="5">
        <f t="shared" ref="B22:F22" si="1">SUM(B3:B21)</f>
        <v>101</v>
      </c>
      <c r="C22" s="2">
        <f t="shared" si="1"/>
        <v>65</v>
      </c>
      <c r="D22" s="5">
        <f t="shared" si="1"/>
        <v>14</v>
      </c>
      <c r="E22" s="5">
        <f t="shared" si="1"/>
        <v>3</v>
      </c>
      <c r="F22" s="5">
        <f t="shared" si="1"/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2"/>
  <sheetViews>
    <sheetView workbookViewId="0"/>
  </sheetViews>
  <sheetFormatPr baseColWidth="10" defaultColWidth="11.28515625" defaultRowHeight="15" customHeight="1" x14ac:dyDescent="0.2"/>
  <cols>
    <col min="1" max="1" width="18.140625" customWidth="1"/>
  </cols>
  <sheetData>
    <row r="1" spans="1:8" x14ac:dyDescent="0.2">
      <c r="A1" s="2" t="s">
        <v>74</v>
      </c>
      <c r="B1" s="2" t="s">
        <v>75</v>
      </c>
    </row>
    <row r="2" spans="1:8" x14ac:dyDescent="0.2">
      <c r="A2" s="2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/>
      <c r="H2" s="3"/>
    </row>
    <row r="3" spans="1:8" x14ac:dyDescent="0.2">
      <c r="A3" s="2" t="s">
        <v>53</v>
      </c>
      <c r="B3" s="5">
        <f t="shared" ref="B3:B21" si="0">SUM(C3:F3)</f>
        <v>0</v>
      </c>
      <c r="C3" s="2">
        <v>0</v>
      </c>
      <c r="D3" s="2">
        <v>0</v>
      </c>
      <c r="E3" s="2">
        <v>0</v>
      </c>
      <c r="F3" s="2">
        <v>0</v>
      </c>
    </row>
    <row r="4" spans="1:8" x14ac:dyDescent="0.2">
      <c r="A4" s="2" t="s">
        <v>54</v>
      </c>
      <c r="B4" s="5">
        <f t="shared" si="0"/>
        <v>0</v>
      </c>
      <c r="C4" s="2">
        <v>0</v>
      </c>
      <c r="D4" s="2">
        <v>0</v>
      </c>
      <c r="E4" s="2">
        <v>0</v>
      </c>
      <c r="F4" s="2">
        <v>0</v>
      </c>
    </row>
    <row r="5" spans="1:8" x14ac:dyDescent="0.2">
      <c r="A5" s="2" t="s">
        <v>55</v>
      </c>
      <c r="B5" s="5">
        <f t="shared" si="0"/>
        <v>1</v>
      </c>
      <c r="C5" s="2">
        <v>1</v>
      </c>
      <c r="D5" s="2">
        <v>0</v>
      </c>
      <c r="E5" s="2">
        <v>0</v>
      </c>
      <c r="F5" s="2">
        <v>0</v>
      </c>
    </row>
    <row r="6" spans="1:8" x14ac:dyDescent="0.2">
      <c r="A6" s="2" t="s">
        <v>56</v>
      </c>
      <c r="B6" s="5">
        <f t="shared" si="0"/>
        <v>0</v>
      </c>
      <c r="C6" s="2">
        <v>0</v>
      </c>
      <c r="D6" s="2">
        <v>0</v>
      </c>
      <c r="E6" s="2">
        <v>0</v>
      </c>
      <c r="F6" s="2">
        <v>0</v>
      </c>
    </row>
    <row r="7" spans="1:8" x14ac:dyDescent="0.2">
      <c r="A7" s="2" t="s">
        <v>57</v>
      </c>
      <c r="B7" s="5">
        <f t="shared" si="0"/>
        <v>1</v>
      </c>
      <c r="C7" s="2">
        <v>1</v>
      </c>
      <c r="D7" s="2">
        <v>0</v>
      </c>
      <c r="E7" s="2">
        <v>0</v>
      </c>
      <c r="F7" s="2">
        <v>0</v>
      </c>
    </row>
    <row r="8" spans="1:8" x14ac:dyDescent="0.2">
      <c r="A8" s="2" t="s">
        <v>58</v>
      </c>
      <c r="B8" s="5">
        <f t="shared" si="0"/>
        <v>2</v>
      </c>
      <c r="C8" s="2">
        <v>0</v>
      </c>
      <c r="D8" s="2">
        <v>0</v>
      </c>
      <c r="E8" s="2">
        <v>0</v>
      </c>
      <c r="F8" s="2">
        <v>2</v>
      </c>
    </row>
    <row r="9" spans="1:8" x14ac:dyDescent="0.2">
      <c r="A9" s="2" t="s">
        <v>59</v>
      </c>
      <c r="B9" s="5">
        <f t="shared" si="0"/>
        <v>1</v>
      </c>
      <c r="C9" s="2">
        <v>1</v>
      </c>
      <c r="D9" s="2">
        <v>0</v>
      </c>
      <c r="E9" s="2">
        <v>0</v>
      </c>
      <c r="F9" s="2">
        <v>0</v>
      </c>
    </row>
    <row r="10" spans="1:8" x14ac:dyDescent="0.2">
      <c r="A10" s="2" t="s">
        <v>60</v>
      </c>
      <c r="B10" s="5">
        <f t="shared" si="0"/>
        <v>3</v>
      </c>
      <c r="C10" s="2">
        <v>2</v>
      </c>
      <c r="D10" s="2">
        <v>0</v>
      </c>
      <c r="E10" s="2">
        <v>0</v>
      </c>
      <c r="F10" s="2">
        <v>1</v>
      </c>
    </row>
    <row r="11" spans="1:8" x14ac:dyDescent="0.2">
      <c r="A11" s="2" t="s">
        <v>61</v>
      </c>
      <c r="B11" s="5">
        <f t="shared" si="0"/>
        <v>7</v>
      </c>
      <c r="C11" s="2">
        <v>4</v>
      </c>
      <c r="D11" s="2">
        <v>0</v>
      </c>
      <c r="E11" s="2">
        <v>0</v>
      </c>
      <c r="F11" s="2">
        <v>3</v>
      </c>
    </row>
    <row r="12" spans="1:8" x14ac:dyDescent="0.2">
      <c r="A12" s="2" t="s">
        <v>62</v>
      </c>
      <c r="B12" s="5">
        <f t="shared" si="0"/>
        <v>21</v>
      </c>
      <c r="C12" s="2">
        <v>7</v>
      </c>
      <c r="D12" s="2">
        <v>1</v>
      </c>
      <c r="E12" s="2">
        <v>0</v>
      </c>
      <c r="F12" s="2">
        <v>13</v>
      </c>
    </row>
    <row r="13" spans="1:8" x14ac:dyDescent="0.2">
      <c r="A13" s="2" t="s">
        <v>63</v>
      </c>
      <c r="B13" s="5">
        <f t="shared" si="0"/>
        <v>27</v>
      </c>
      <c r="C13" s="2">
        <v>10</v>
      </c>
      <c r="D13" s="2">
        <v>1</v>
      </c>
      <c r="E13" s="2">
        <v>0</v>
      </c>
      <c r="F13" s="2">
        <v>16</v>
      </c>
    </row>
    <row r="14" spans="1:8" x14ac:dyDescent="0.2">
      <c r="A14" s="2" t="s">
        <v>64</v>
      </c>
      <c r="B14" s="5">
        <f t="shared" si="0"/>
        <v>29</v>
      </c>
      <c r="C14" s="2">
        <v>11</v>
      </c>
      <c r="D14" s="2">
        <v>2</v>
      </c>
      <c r="E14" s="2">
        <v>0</v>
      </c>
      <c r="F14" s="2">
        <v>16</v>
      </c>
    </row>
    <row r="15" spans="1:8" x14ac:dyDescent="0.2">
      <c r="A15" s="2" t="s">
        <v>65</v>
      </c>
      <c r="B15" s="5">
        <f t="shared" si="0"/>
        <v>20</v>
      </c>
      <c r="C15" s="2">
        <v>3</v>
      </c>
      <c r="D15" s="2">
        <v>3</v>
      </c>
      <c r="E15" s="2">
        <v>0</v>
      </c>
      <c r="F15" s="2">
        <v>14</v>
      </c>
    </row>
    <row r="16" spans="1:8" x14ac:dyDescent="0.2">
      <c r="A16" s="2" t="s">
        <v>66</v>
      </c>
      <c r="B16" s="5">
        <f t="shared" si="0"/>
        <v>5</v>
      </c>
      <c r="C16" s="2">
        <v>1</v>
      </c>
      <c r="D16" s="2">
        <v>0</v>
      </c>
      <c r="E16" s="2">
        <v>0</v>
      </c>
      <c r="F16" s="2">
        <v>4</v>
      </c>
    </row>
    <row r="17" spans="1:6" x14ac:dyDescent="0.2">
      <c r="A17" s="2" t="s">
        <v>67</v>
      </c>
      <c r="B17" s="5">
        <f t="shared" si="0"/>
        <v>4</v>
      </c>
      <c r="C17" s="2">
        <v>2</v>
      </c>
      <c r="D17" s="2">
        <v>0</v>
      </c>
      <c r="E17" s="2">
        <v>0</v>
      </c>
      <c r="F17" s="2">
        <v>2</v>
      </c>
    </row>
    <row r="18" spans="1:6" x14ac:dyDescent="0.2">
      <c r="A18" s="2" t="s">
        <v>68</v>
      </c>
      <c r="B18" s="5">
        <f t="shared" si="0"/>
        <v>6</v>
      </c>
      <c r="C18" s="2">
        <v>1</v>
      </c>
      <c r="D18" s="2">
        <v>2</v>
      </c>
      <c r="E18" s="2">
        <v>0</v>
      </c>
      <c r="F18" s="2">
        <v>3</v>
      </c>
    </row>
    <row r="19" spans="1:6" x14ac:dyDescent="0.2">
      <c r="A19" s="2" t="s">
        <v>69</v>
      </c>
      <c r="B19" s="5">
        <f t="shared" si="0"/>
        <v>8</v>
      </c>
      <c r="C19" s="2">
        <v>3</v>
      </c>
      <c r="D19" s="2">
        <v>2</v>
      </c>
      <c r="E19" s="2">
        <v>0</v>
      </c>
      <c r="F19" s="2">
        <v>3</v>
      </c>
    </row>
    <row r="20" spans="1:6" x14ac:dyDescent="0.2">
      <c r="A20" s="2" t="s">
        <v>70</v>
      </c>
      <c r="B20" s="5">
        <f t="shared" si="0"/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2">
      <c r="A21" s="2" t="s">
        <v>71</v>
      </c>
      <c r="B21" s="5">
        <f t="shared" si="0"/>
        <v>1</v>
      </c>
      <c r="C21" s="2">
        <v>1</v>
      </c>
      <c r="D21" s="2">
        <v>0</v>
      </c>
      <c r="E21" s="2">
        <v>0</v>
      </c>
      <c r="F21" s="2">
        <v>0</v>
      </c>
    </row>
    <row r="22" spans="1:6" x14ac:dyDescent="0.2">
      <c r="A22" s="2" t="s">
        <v>72</v>
      </c>
      <c r="B22" s="5">
        <f t="shared" ref="B22:F22" si="1">SUM(B3:B21)</f>
        <v>136</v>
      </c>
      <c r="C22" s="2">
        <f t="shared" si="1"/>
        <v>48</v>
      </c>
      <c r="D22" s="5">
        <f t="shared" si="1"/>
        <v>11</v>
      </c>
      <c r="E22" s="5">
        <f t="shared" si="1"/>
        <v>0</v>
      </c>
      <c r="F22" s="5">
        <f t="shared" si="1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channel slope</vt:lpstr>
      <vt:lpstr>Station 0-1st Cross Section</vt:lpstr>
      <vt:lpstr>Station 0 -2nd Cross Section</vt:lpstr>
      <vt:lpstr>Station 1 -1st Cross Section</vt:lpstr>
      <vt:lpstr>Station 1 -2nd Cross Section</vt:lpstr>
      <vt:lpstr>Station 12 -1st Cross Section</vt:lpstr>
      <vt:lpstr>Station 0 Pebble Count</vt:lpstr>
      <vt:lpstr>Station 1 Pebble Count</vt:lpstr>
      <vt:lpstr>Station 2 Pebble Count</vt:lpstr>
      <vt:lpstr>Station 3 Pebble Count</vt:lpstr>
      <vt:lpstr>Station 4 Pebble Count</vt:lpstr>
      <vt:lpstr>Station 5 Pebble Count</vt:lpstr>
      <vt:lpstr>Station 6 Pebble Count</vt:lpstr>
      <vt:lpstr>Station 7 Pebble Count</vt:lpstr>
      <vt:lpstr>Station 8 Pebble Count</vt:lpstr>
      <vt:lpstr>Station 12 Pebble Count</vt:lpstr>
      <vt:lpstr>Median Grain Size</vt:lpstr>
      <vt:lpstr>Number of Grains</vt:lpstr>
      <vt:lpstr>Grain Size By Lithology</vt:lpstr>
      <vt:lpstr>Copy of Grain Size By Lithology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2021-06-18T15:47:17Z</dcterms:created>
  <dcterms:modified xsi:type="dcterms:W3CDTF">2023-05-25T22:49:26Z</dcterms:modified>
</cp:coreProperties>
</file>