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Desktop/"/>
    </mc:Choice>
  </mc:AlternateContent>
  <xr:revisionPtr revIDLastSave="0" documentId="13_ncr:1_{28B9AA89-C059-CD47-ABA9-62F58CD9A0D1}" xr6:coauthVersionLast="47" xr6:coauthVersionMax="47" xr10:uidLastSave="{00000000-0000-0000-0000-000000000000}"/>
  <bookViews>
    <workbookView xWindow="20" yWindow="500" windowWidth="38180" windowHeight="15960" xr2:uid="{E5580C38-0599-7741-AA4E-7C8A7F3477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L11" i="1" s="1"/>
  <c r="K8" i="1"/>
  <c r="L8" i="1" s="1"/>
  <c r="K7" i="1"/>
  <c r="L7" i="1" s="1"/>
  <c r="K4" i="1"/>
  <c r="L4" i="1" s="1"/>
  <c r="K3" i="1"/>
  <c r="L3" i="1" s="1"/>
  <c r="F14" i="1"/>
  <c r="K10" i="1" s="1"/>
  <c r="L10" i="1" s="1"/>
  <c r="J11" i="1"/>
  <c r="J10" i="1"/>
  <c r="J9" i="1"/>
  <c r="J8" i="1"/>
  <c r="J7" i="1"/>
  <c r="J6" i="1"/>
  <c r="J5" i="1"/>
  <c r="J4" i="1"/>
  <c r="J3" i="1"/>
  <c r="J2" i="1"/>
  <c r="F3" i="1"/>
  <c r="F4" i="1"/>
  <c r="F5" i="1"/>
  <c r="F6" i="1"/>
  <c r="F7" i="1"/>
  <c r="F8" i="1"/>
  <c r="F9" i="1"/>
  <c r="F10" i="1"/>
  <c r="F11" i="1"/>
  <c r="F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2" i="1"/>
  <c r="D2" i="1" s="1"/>
  <c r="K5" i="1" l="1"/>
  <c r="L5" i="1" s="1"/>
  <c r="K9" i="1"/>
  <c r="L9" i="1" s="1"/>
  <c r="K2" i="1"/>
  <c r="L2" i="1" s="1"/>
  <c r="K6" i="1"/>
  <c r="L6" i="1" s="1"/>
</calcChain>
</file>

<file path=xl/sharedStrings.xml><?xml version="1.0" encoding="utf-8"?>
<sst xmlns="http://schemas.openxmlformats.org/spreadsheetml/2006/main" count="18" uniqueCount="18">
  <si>
    <t>Site #</t>
  </si>
  <si>
    <t>Slope</t>
  </si>
  <si>
    <t>Bankfull shear stress</t>
  </si>
  <si>
    <t>Distance (km)</t>
  </si>
  <si>
    <t>Distance (m)</t>
  </si>
  <si>
    <t>Area (m^2)</t>
  </si>
  <si>
    <t>Median grain size (mm)</t>
  </si>
  <si>
    <t>Median grain size (m)</t>
  </si>
  <si>
    <t>Width (m)</t>
  </si>
  <si>
    <t>Depth (m)</t>
  </si>
  <si>
    <t>rho (kg/m^3)</t>
  </si>
  <si>
    <t>gravity (m/s^2)</t>
  </si>
  <si>
    <t>k_Qs</t>
  </si>
  <si>
    <t>I</t>
  </si>
  <si>
    <t>Runoff (m/yr)</t>
  </si>
  <si>
    <t>Runoff (m/s)</t>
  </si>
  <si>
    <t>Discharge (Hack's Law) (m^3/s)</t>
  </si>
  <si>
    <t>Bedload transport rate (Hack's Law) (m^3/s)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</si>
</sst>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Bedload transport rate (Hack's Law) (m^3/s)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14008333333.333332</c:v>
                </c:pt>
                <c:pt idx="1">
                  <c:v>19683000000</c:v>
                </c:pt>
                <c:pt idx="2">
                  <c:v>24661333333.333332</c:v>
                </c:pt>
                <c:pt idx="3">
                  <c:v>29205333333.333332</c:v>
                </c:pt>
                <c:pt idx="4">
                  <c:v>35208333333.333328</c:v>
                </c:pt>
                <c:pt idx="5">
                  <c:v>50700000000</c:v>
                </c:pt>
                <c:pt idx="6">
                  <c:v>58520333333.333328</c:v>
                </c:pt>
                <c:pt idx="7">
                  <c:v>62208000000</c:v>
                </c:pt>
                <c:pt idx="8">
                  <c:v>66305333333.333328</c:v>
                </c:pt>
                <c:pt idx="9">
                  <c:v>70227000000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6.321136828385788E-5</c:v>
                </c:pt>
                <c:pt idx="1">
                  <c:v>6.5009137176783388E-5</c:v>
                </c:pt>
                <c:pt idx="2">
                  <c:v>9.7499918068093792E-5</c:v>
                </c:pt>
                <c:pt idx="3">
                  <c:v>8.1628043207309406E-5</c:v>
                </c:pt>
                <c:pt idx="4">
                  <c:v>7.2458405778130596E-5</c:v>
                </c:pt>
                <c:pt idx="5">
                  <c:v>6.425681443855268E-5</c:v>
                </c:pt>
                <c:pt idx="6">
                  <c:v>4.9911152628091599E-5</c:v>
                </c:pt>
                <c:pt idx="7">
                  <c:v>2.038638363804885E-4</c:v>
                </c:pt>
                <c:pt idx="8">
                  <c:v>1.3327709713688535E-4</c:v>
                </c:pt>
                <c:pt idx="9">
                  <c:v>4.1052489010091222E-5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9F-7942-809D-99BE96445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951216"/>
        <c:axId val="1527307184"/>
      </c:scatterChart>
      <c:valAx>
        <c:axId val="152495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07184"/>
        <c:crosses val="autoZero"/>
        <c:crossBetween val="midCat"/>
      </c:valAx>
      <c:valAx>
        <c:axId val="15273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5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Bedload transport rate (Hack's Law) (m^3/s)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Sheet1!$D$2:$D$8</c:f>
              <c:numCache>
                <c:formatCode>General</c:formatCode>
                <c:ptCount val="7"/>
                <c:pt idx="0">
                  <c:v>14008333333.333332</c:v>
                </c:pt>
                <c:pt idx="1">
                  <c:v>19683000000</c:v>
                </c:pt>
                <c:pt idx="2">
                  <c:v>24661333333.333332</c:v>
                </c:pt>
                <c:pt idx="3">
                  <c:v>29205333333.333332</c:v>
                </c:pt>
                <c:pt idx="4">
                  <c:v>35208333333.333328</c:v>
                </c:pt>
                <c:pt idx="5">
                  <c:v>50700000000</c:v>
                </c:pt>
                <c:pt idx="6">
                  <c:v>58520333333.333328</c:v>
                </c:pt>
              </c:numCache>
            </c:numRef>
          </c:xVal>
          <c:yVal>
            <c:numRef>
              <c:f>Sheet1!$L$2:$L$8</c:f>
              <c:numCache>
                <c:formatCode>General</c:formatCode>
                <c:ptCount val="7"/>
                <c:pt idx="0">
                  <c:v>6.321136828385788E-5</c:v>
                </c:pt>
                <c:pt idx="1">
                  <c:v>6.5009137176783388E-5</c:v>
                </c:pt>
                <c:pt idx="2">
                  <c:v>9.7499918068093792E-5</c:v>
                </c:pt>
                <c:pt idx="3">
                  <c:v>8.1628043207309406E-5</c:v>
                </c:pt>
                <c:pt idx="4">
                  <c:v>7.2458405778130596E-5</c:v>
                </c:pt>
                <c:pt idx="5">
                  <c:v>6.425681443855268E-5</c:v>
                </c:pt>
                <c:pt idx="6">
                  <c:v>4.9911152628091599E-5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D6-F842-99B2-80B13CE67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383728"/>
        <c:axId val="1543548384"/>
      </c:scatterChart>
      <c:valAx>
        <c:axId val="15373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48384"/>
        <c:crosses val="autoZero"/>
        <c:crossBetween val="midCat"/>
      </c:valAx>
      <c:valAx>
        <c:axId val="15435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38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83039</xdr:colOff>
      <xdr:row>14</xdr:row>
      <xdr:rowOff>136774</xdr:rowOff>
    </xdr:from>
    <xdr:to>
      <xdr:col>9</xdr:col>
      <xdr:colOff>805962</xdr:colOff>
      <xdr:row>29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BC93F-5B72-B065-5CAA-3D942EFC5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14</xdr:row>
      <xdr:rowOff>68388</xdr:rowOff>
    </xdr:from>
    <xdr:to>
      <xdr:col>4</xdr:col>
      <xdr:colOff>1289538</xdr:colOff>
      <xdr:row>29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1F92D-FEAF-CB5E-709F-BFA63B2C6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C346-3238-0E4A-9BCD-AE02578D19CD}">
  <dimension ref="A1:L14"/>
  <sheetViews>
    <sheetView tabSelected="1" zoomScale="130" zoomScaleNormal="130" workbookViewId="0">
      <pane ySplit="1" topLeftCell="A2" activePane="bottomLeft" state="frozen"/>
      <selection pane="bottomLeft" activeCell="L2" sqref="L2"/>
    </sheetView>
  </sheetViews>
  <sheetFormatPr baseColWidth="10" defaultRowHeight="16" x14ac:dyDescent="0.2"/>
  <cols>
    <col min="1" max="1" width="12.5" bestFit="1" customWidth="1"/>
    <col min="2" max="2" width="14.33203125" bestFit="1" customWidth="1"/>
    <col min="3" max="3" width="12.83203125" customWidth="1"/>
    <col min="4" max="4" width="12.1640625" bestFit="1" customWidth="1"/>
    <col min="5" max="5" width="21.5" bestFit="1" customWidth="1"/>
    <col min="6" max="6" width="19.83203125" bestFit="1" customWidth="1"/>
    <col min="7" max="8" width="9.83203125" bestFit="1" customWidth="1"/>
    <col min="10" max="10" width="18.83203125" bestFit="1" customWidth="1"/>
    <col min="11" max="11" width="32.1640625" bestFit="1" customWidth="1"/>
    <col min="12" max="12" width="44.1640625" bestFit="1" customWidth="1"/>
  </cols>
  <sheetData>
    <row r="1" spans="1:12" s="1" customFormat="1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</v>
      </c>
      <c r="J1" s="1" t="s">
        <v>2</v>
      </c>
      <c r="K1" s="1" t="s">
        <v>16</v>
      </c>
      <c r="L1" s="1" t="s">
        <v>17</v>
      </c>
    </row>
    <row r="2" spans="1:12" x14ac:dyDescent="0.2">
      <c r="A2">
        <v>1</v>
      </c>
      <c r="B2">
        <v>205</v>
      </c>
      <c r="C2">
        <f>B2 * 1000</f>
        <v>205000</v>
      </c>
      <c r="D2">
        <f>(1/3) * (C2)^2</f>
        <v>14008333333.333332</v>
      </c>
      <c r="E2">
        <v>58</v>
      </c>
      <c r="F2">
        <f>E2/1000</f>
        <v>5.8000000000000003E-2</v>
      </c>
      <c r="G2">
        <v>114</v>
      </c>
      <c r="H2">
        <v>2.4500000000000002</v>
      </c>
      <c r="I2">
        <v>1.9599999999999999E-3</v>
      </c>
      <c r="J2">
        <f>A14*B14*H2*I2</f>
        <v>124.835193</v>
      </c>
      <c r="K2">
        <f>D2 * F14</f>
        <v>222.35449735449731</v>
      </c>
      <c r="L2">
        <f>C14*D14*K2*((I2)^(7/6))</f>
        <v>6.321136828385788E-5</v>
      </c>
    </row>
    <row r="3" spans="1:12" x14ac:dyDescent="0.2">
      <c r="A3">
        <v>2</v>
      </c>
      <c r="B3">
        <v>243</v>
      </c>
      <c r="C3">
        <f t="shared" ref="C3:C11" si="0">B3 * 1000</f>
        <v>243000</v>
      </c>
      <c r="D3">
        <f t="shared" ref="D3:D11" si="1">(1/3) * (C3)^2</f>
        <v>19683000000</v>
      </c>
      <c r="E3">
        <v>52</v>
      </c>
      <c r="F3">
        <f t="shared" ref="F3:F11" si="2">E3/1000</f>
        <v>5.1999999999999998E-2</v>
      </c>
      <c r="G3">
        <v>77</v>
      </c>
      <c r="H3">
        <v>3.12</v>
      </c>
      <c r="I3">
        <v>1.5E-3</v>
      </c>
      <c r="J3">
        <f>A14*B14*H3*I3</f>
        <v>121.66362000000001</v>
      </c>
      <c r="K3">
        <f>D3 * F14</f>
        <v>312.42857142857139</v>
      </c>
      <c r="L3">
        <f>C14*D14*K3*((I3)^(7/6))</f>
        <v>6.5009137176783388E-5</v>
      </c>
    </row>
    <row r="4" spans="1:12" x14ac:dyDescent="0.2">
      <c r="A4">
        <v>3</v>
      </c>
      <c r="B4">
        <v>272</v>
      </c>
      <c r="C4">
        <f t="shared" si="0"/>
        <v>272000</v>
      </c>
      <c r="D4">
        <f t="shared" si="1"/>
        <v>24661333333.333332</v>
      </c>
      <c r="E4">
        <v>58</v>
      </c>
      <c r="F4">
        <f t="shared" si="2"/>
        <v>5.8000000000000003E-2</v>
      </c>
      <c r="G4">
        <v>134</v>
      </c>
      <c r="H4">
        <v>2.54</v>
      </c>
      <c r="I4">
        <v>1.75E-3</v>
      </c>
      <c r="J4">
        <f>A14*B14*H4*I4</f>
        <v>115.55444250000001</v>
      </c>
      <c r="K4">
        <f>D4 * F14</f>
        <v>391.44973544973539</v>
      </c>
      <c r="L4">
        <f>C14*D14*K4*((I4)^(7/6))</f>
        <v>9.7499918068093792E-5</v>
      </c>
    </row>
    <row r="5" spans="1:12" x14ac:dyDescent="0.2">
      <c r="A5">
        <v>4</v>
      </c>
      <c r="B5">
        <v>296</v>
      </c>
      <c r="C5">
        <f t="shared" si="0"/>
        <v>296000</v>
      </c>
      <c r="D5">
        <f t="shared" si="1"/>
        <v>29205333333.333332</v>
      </c>
      <c r="E5">
        <v>54</v>
      </c>
      <c r="F5">
        <f t="shared" si="2"/>
        <v>5.3999999999999999E-2</v>
      </c>
      <c r="G5">
        <v>175</v>
      </c>
      <c r="H5">
        <v>3.01</v>
      </c>
      <c r="I5">
        <v>1.2999999999999999E-3</v>
      </c>
      <c r="J5">
        <f>A14*B14*H5*I5</f>
        <v>101.72430449999999</v>
      </c>
      <c r="K5">
        <f>D5 * F14</f>
        <v>463.57671957671954</v>
      </c>
      <c r="L5">
        <f>C14*D14*K5*((I5)^(7/6))</f>
        <v>8.1628043207309406E-5</v>
      </c>
    </row>
    <row r="6" spans="1:12" x14ac:dyDescent="0.2">
      <c r="A6">
        <v>5</v>
      </c>
      <c r="B6">
        <v>325</v>
      </c>
      <c r="C6">
        <f t="shared" si="0"/>
        <v>325000</v>
      </c>
      <c r="D6">
        <f t="shared" si="1"/>
        <v>35208333333.333328</v>
      </c>
      <c r="E6">
        <v>44</v>
      </c>
      <c r="F6">
        <f t="shared" si="2"/>
        <v>4.3999999999999997E-2</v>
      </c>
      <c r="G6">
        <v>129</v>
      </c>
      <c r="H6">
        <v>3.64</v>
      </c>
      <c r="I6">
        <v>1E-3</v>
      </c>
      <c r="J6">
        <f>A14*B14*H6*I6</f>
        <v>94.627260000000007</v>
      </c>
      <c r="K6">
        <f>D6 * F14</f>
        <v>558.8624338624337</v>
      </c>
      <c r="L6">
        <f>C14*D14*K6*((I6)^(7/6))</f>
        <v>7.2458405778130596E-5</v>
      </c>
    </row>
    <row r="7" spans="1:12" x14ac:dyDescent="0.2">
      <c r="A7">
        <v>6</v>
      </c>
      <c r="B7">
        <v>390</v>
      </c>
      <c r="C7">
        <f t="shared" si="0"/>
        <v>390000</v>
      </c>
      <c r="D7">
        <f t="shared" si="1"/>
        <v>50700000000</v>
      </c>
      <c r="E7">
        <v>38</v>
      </c>
      <c r="F7">
        <f t="shared" si="2"/>
        <v>3.7999999999999999E-2</v>
      </c>
      <c r="G7">
        <v>147</v>
      </c>
      <c r="H7">
        <v>4.49</v>
      </c>
      <c r="I7">
        <v>6.6E-4</v>
      </c>
      <c r="J7">
        <f>A14*B14*H7*I7</f>
        <v>77.038028100000005</v>
      </c>
      <c r="K7">
        <f>D7 * F14</f>
        <v>804.7619047619047</v>
      </c>
      <c r="L7">
        <f>C14*D14*K7*((I7)^(7/6))</f>
        <v>6.425681443855268E-5</v>
      </c>
    </row>
    <row r="8" spans="1:12" x14ac:dyDescent="0.2">
      <c r="A8">
        <v>7</v>
      </c>
      <c r="B8">
        <v>419</v>
      </c>
      <c r="C8">
        <f t="shared" si="0"/>
        <v>419000</v>
      </c>
      <c r="D8">
        <f t="shared" si="1"/>
        <v>58520333333.333328</v>
      </c>
      <c r="E8">
        <v>35</v>
      </c>
      <c r="F8">
        <f t="shared" si="2"/>
        <v>3.5000000000000003E-2</v>
      </c>
      <c r="G8">
        <v>132</v>
      </c>
      <c r="H8">
        <v>5.14</v>
      </c>
      <c r="I8">
        <v>4.6999999999999999E-4</v>
      </c>
      <c r="J8">
        <f>A14*B14*H8*I8</f>
        <v>62.802344699999992</v>
      </c>
      <c r="K8">
        <f>D8 * F14</f>
        <v>928.89417989417973</v>
      </c>
      <c r="L8">
        <f>C14*D14*K8*((I8)^(7/6))</f>
        <v>4.9911152628091599E-5</v>
      </c>
    </row>
    <row r="9" spans="1:12" x14ac:dyDescent="0.2">
      <c r="A9">
        <v>8</v>
      </c>
      <c r="B9">
        <v>432</v>
      </c>
      <c r="C9">
        <f t="shared" si="0"/>
        <v>432000</v>
      </c>
      <c r="D9">
        <f t="shared" si="1"/>
        <v>62208000000</v>
      </c>
      <c r="E9">
        <v>69</v>
      </c>
      <c r="F9">
        <f t="shared" si="2"/>
        <v>6.9000000000000006E-2</v>
      </c>
      <c r="G9">
        <v>203</v>
      </c>
      <c r="H9">
        <v>4.6100000000000003</v>
      </c>
      <c r="I9">
        <v>1.49E-3</v>
      </c>
      <c r="J9">
        <f>A14*B14*H9*I9</f>
        <v>178.56735885000001</v>
      </c>
      <c r="K9">
        <f>D9 * F14</f>
        <v>987.42857142857133</v>
      </c>
      <c r="L9">
        <f>C14*D14*K9*((I9)^(7/6))</f>
        <v>2.038638363804885E-4</v>
      </c>
    </row>
    <row r="10" spans="1:12" x14ac:dyDescent="0.2">
      <c r="A10">
        <v>9</v>
      </c>
      <c r="B10">
        <v>446</v>
      </c>
      <c r="C10">
        <f t="shared" si="0"/>
        <v>446000</v>
      </c>
      <c r="D10">
        <f t="shared" si="1"/>
        <v>66305333333.333328</v>
      </c>
      <c r="E10">
        <v>63</v>
      </c>
      <c r="F10">
        <f t="shared" si="2"/>
        <v>6.3E-2</v>
      </c>
      <c r="G10">
        <v>106</v>
      </c>
      <c r="H10">
        <v>6.43</v>
      </c>
      <c r="I10">
        <v>9.7999999999999997E-4</v>
      </c>
      <c r="J10">
        <f>A14*B14*H10*I10</f>
        <v>163.8143451</v>
      </c>
      <c r="K10">
        <f>D10 * F14</f>
        <v>1052.4656084656083</v>
      </c>
      <c r="L10">
        <f>C14*D14*K10*((I10)^(7/6))</f>
        <v>1.3327709713688535E-4</v>
      </c>
    </row>
    <row r="11" spans="1:12" x14ac:dyDescent="0.2">
      <c r="A11">
        <v>10</v>
      </c>
      <c r="B11">
        <v>459</v>
      </c>
      <c r="C11">
        <f t="shared" si="0"/>
        <v>459000</v>
      </c>
      <c r="D11">
        <f t="shared" si="1"/>
        <v>70227000000</v>
      </c>
      <c r="E11">
        <v>25</v>
      </c>
      <c r="F11">
        <f t="shared" si="2"/>
        <v>2.5000000000000001E-2</v>
      </c>
      <c r="G11">
        <v>151</v>
      </c>
      <c r="H11">
        <v>5.13</v>
      </c>
      <c r="I11">
        <v>3.4000000000000002E-4</v>
      </c>
      <c r="J11">
        <f>A14*B14*H11*I11</f>
        <v>45.343095299999995</v>
      </c>
      <c r="K11">
        <f>D11 * F14</f>
        <v>1114.7142857142856</v>
      </c>
      <c r="L11">
        <f>C14*D14*K11*((I11)^(7/6))</f>
        <v>4.1052489010091222E-5</v>
      </c>
    </row>
    <row r="13" spans="1:12" x14ac:dyDescent="0.2">
      <c r="A13" s="1" t="s">
        <v>10</v>
      </c>
      <c r="B13" s="1" t="s">
        <v>11</v>
      </c>
      <c r="C13" s="1" t="s">
        <v>12</v>
      </c>
      <c r="D13" s="1" t="s">
        <v>13</v>
      </c>
      <c r="E13" s="1" t="s">
        <v>14</v>
      </c>
      <c r="F13" s="1" t="s">
        <v>15</v>
      </c>
    </row>
    <row r="14" spans="1:12" x14ac:dyDescent="0.2">
      <c r="A14">
        <v>2650</v>
      </c>
      <c r="B14">
        <v>9.81</v>
      </c>
      <c r="C14">
        <v>4.1000000000000002E-2</v>
      </c>
      <c r="D14">
        <v>0.01</v>
      </c>
      <c r="E14">
        <v>0.5</v>
      </c>
      <c r="F14">
        <f>E14/31500000</f>
        <v>1.5873015873015872E-8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2023-05-25T22:49:37Z</dcterms:created>
  <dcterms:modified xsi:type="dcterms:W3CDTF">2023-08-29T20:52:52Z</dcterms:modified>
</cp:coreProperties>
</file>