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filterPrivacy="1" hidePivotFieldList="1"/>
  <xr:revisionPtr revIDLastSave="0" documentId="13_ncr:1_{BAD70500-AE73-3A45-8A8A-12B39DA216BF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Members" sheetId="2" r:id="rId1"/>
    <sheet name="Donations21-22" sheetId="1" r:id="rId2"/>
    <sheet name="Donations22-23" sheetId="4" r:id="rId3"/>
    <sheet name="Analysis" sheetId="5" r:id="rId4"/>
    <sheet name="Charts" sheetId="3" r:id="rId5"/>
    <sheet name="Balance Sheet" sheetId="10" r:id="rId6"/>
    <sheet name="Sheet1" sheetId="11" r:id="rId7"/>
  </sheets>
  <externalReferences>
    <externalReference r:id="rId8"/>
  </externalReferences>
  <definedNames>
    <definedName name="_xlnm._FilterDatabase" localSheetId="1" hidden="1">'Donations21-22'!$A$1:$N$1</definedName>
    <definedName name="_xlnm._FilterDatabase" localSheetId="2" hidden="1">'Donations22-23'!$A$1:$N$1</definedName>
    <definedName name="_xlnm._FilterDatabase" localSheetId="0" hidden="1">Members!$A$1:$G$332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1" l="1"/>
  <c r="E14" i="11"/>
  <c r="E12" i="11"/>
  <c r="E11" i="11"/>
  <c r="I13" i="11"/>
  <c r="I12" i="11"/>
  <c r="H15" i="11"/>
  <c r="H13" i="11"/>
  <c r="C71" i="10"/>
  <c r="E65" i="10"/>
  <c r="F158" i="2"/>
  <c r="F22" i="2"/>
  <c r="F18" i="2"/>
  <c r="F6" i="2"/>
  <c r="F23" i="2"/>
  <c r="E80" i="10"/>
  <c r="E7" i="10"/>
  <c r="E8" i="10"/>
  <c r="C9" i="10"/>
  <c r="E9" i="10"/>
  <c r="C52" i="10" s="1"/>
  <c r="E10" i="10"/>
  <c r="C53" i="10" s="1"/>
  <c r="E11" i="10"/>
  <c r="E31" i="10" s="1"/>
  <c r="C12" i="10"/>
  <c r="C77" i="10" s="1"/>
  <c r="E12" i="10"/>
  <c r="C13" i="10"/>
  <c r="E13" i="10"/>
  <c r="E14" i="10"/>
  <c r="C15" i="10"/>
  <c r="E15" i="10"/>
  <c r="C58" i="10" s="1"/>
  <c r="C16" i="10"/>
  <c r="E16" i="10"/>
  <c r="C59" i="10" s="1"/>
  <c r="E17" i="10"/>
  <c r="C60" i="10" s="1"/>
  <c r="C18" i="10"/>
  <c r="E18" i="10"/>
  <c r="E19" i="10"/>
  <c r="E20" i="10"/>
  <c r="E21" i="10"/>
  <c r="E22" i="10"/>
  <c r="E23" i="10"/>
  <c r="E24" i="10"/>
  <c r="E25" i="10"/>
  <c r="E29" i="10"/>
  <c r="E30" i="10"/>
  <c r="C50" i="10"/>
  <c r="E50" i="10"/>
  <c r="C51" i="10"/>
  <c r="E51" i="10"/>
  <c r="C55" i="10"/>
  <c r="C56" i="10"/>
  <c r="C57" i="10"/>
  <c r="C61" i="10"/>
  <c r="C62" i="10"/>
  <c r="C63" i="10"/>
  <c r="E74" i="10"/>
  <c r="E75" i="10"/>
  <c r="C76" i="10"/>
  <c r="E77" i="10"/>
  <c r="C78" i="10" l="1"/>
  <c r="C54" i="10"/>
  <c r="C31" i="10"/>
  <c r="F31" i="10" s="1"/>
  <c r="C64" i="10" l="1"/>
  <c r="C72" i="10" s="1"/>
  <c r="C73" i="10" s="1"/>
  <c r="C80" i="10" s="1"/>
  <c r="F80" i="10" s="1"/>
  <c r="C65" i="10" l="1"/>
  <c r="F336" i="2" l="1"/>
  <c r="N143" i="1"/>
  <c r="N211" i="4"/>
  <c r="G39" i="5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AB39" i="5" s="1"/>
  <c r="AC39" i="5" s="1"/>
  <c r="F39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F5" i="2"/>
  <c r="F46" i="2"/>
  <c r="F7" i="2"/>
  <c r="F3" i="2"/>
  <c r="F8" i="2"/>
  <c r="F9" i="2"/>
  <c r="F10" i="2"/>
  <c r="F12" i="2"/>
  <c r="F11" i="2"/>
  <c r="F13" i="2"/>
  <c r="F14" i="2"/>
  <c r="F15" i="2"/>
  <c r="F16" i="2"/>
  <c r="F17" i="2"/>
  <c r="F19" i="2"/>
  <c r="F21" i="2"/>
  <c r="F24" i="2"/>
  <c r="F27" i="2"/>
  <c r="F28" i="2"/>
  <c r="F29" i="2"/>
  <c r="F30" i="2"/>
  <c r="F31" i="2"/>
  <c r="F32" i="2"/>
  <c r="F33" i="2"/>
  <c r="F34" i="2"/>
  <c r="F35" i="2"/>
  <c r="F20" i="2"/>
  <c r="F37" i="2"/>
  <c r="F38" i="2"/>
  <c r="F39" i="2"/>
  <c r="F40" i="2"/>
  <c r="F41" i="2"/>
  <c r="F42" i="2"/>
  <c r="F43" i="2"/>
  <c r="F44" i="2"/>
  <c r="F45" i="2"/>
  <c r="F48" i="2"/>
  <c r="F72" i="2"/>
  <c r="F49" i="2"/>
  <c r="F50" i="2"/>
  <c r="F51" i="2"/>
  <c r="F61" i="2"/>
  <c r="F53" i="2"/>
  <c r="F129" i="2"/>
  <c r="F55" i="2"/>
  <c r="F56" i="2"/>
  <c r="F36" i="2"/>
  <c r="F58" i="2"/>
  <c r="F59" i="2"/>
  <c r="F62" i="2"/>
  <c r="F63" i="2"/>
  <c r="F64" i="2"/>
  <c r="F65" i="2"/>
  <c r="F66" i="2"/>
  <c r="F67" i="2"/>
  <c r="F68" i="2"/>
  <c r="F69" i="2"/>
  <c r="F71" i="2"/>
  <c r="F74" i="2"/>
  <c r="F76" i="2"/>
  <c r="F78" i="2"/>
  <c r="F79" i="2"/>
  <c r="F57" i="2"/>
  <c r="F142" i="2"/>
  <c r="F82" i="2"/>
  <c r="F83" i="2"/>
  <c r="F84" i="2"/>
  <c r="F85" i="2"/>
  <c r="F86" i="2"/>
  <c r="F87" i="2"/>
  <c r="F116" i="2"/>
  <c r="F88" i="2"/>
  <c r="F89" i="2"/>
  <c r="F90" i="2"/>
  <c r="F91" i="2"/>
  <c r="F93" i="2"/>
  <c r="F26" i="2"/>
  <c r="F95" i="2"/>
  <c r="F96" i="2"/>
  <c r="F122" i="2"/>
  <c r="F98" i="2"/>
  <c r="F99" i="2"/>
  <c r="F100" i="2"/>
  <c r="F102" i="2"/>
  <c r="F111" i="2"/>
  <c r="F103" i="2"/>
  <c r="F104" i="2"/>
  <c r="F106" i="2"/>
  <c r="F25" i="2"/>
  <c r="F97" i="2"/>
  <c r="F107" i="2"/>
  <c r="F108" i="2"/>
  <c r="F109" i="2"/>
  <c r="F110" i="2"/>
  <c r="F75" i="2"/>
  <c r="F112" i="2"/>
  <c r="F117" i="2"/>
  <c r="F115" i="2"/>
  <c r="F118" i="2"/>
  <c r="F181" i="2"/>
  <c r="F119" i="2"/>
  <c r="F92" i="2"/>
  <c r="F140" i="2"/>
  <c r="F121" i="2"/>
  <c r="F133" i="2"/>
  <c r="F124" i="2"/>
  <c r="F125" i="2"/>
  <c r="F126" i="2"/>
  <c r="F114" i="2"/>
  <c r="F143" i="2"/>
  <c r="F60" i="2"/>
  <c r="F47" i="2"/>
  <c r="F149" i="2"/>
  <c r="F123" i="2"/>
  <c r="F134" i="2"/>
  <c r="F113" i="2"/>
  <c r="F150" i="2"/>
  <c r="F137" i="2"/>
  <c r="F147" i="2"/>
  <c r="F148" i="2"/>
  <c r="F163" i="2"/>
  <c r="F120" i="2"/>
  <c r="F139" i="2"/>
  <c r="F54" i="2"/>
  <c r="F70" i="2"/>
  <c r="F73" i="2"/>
  <c r="F52" i="2"/>
  <c r="F77" i="2"/>
  <c r="F141" i="2"/>
  <c r="F81" i="2"/>
  <c r="F144" i="2"/>
  <c r="F145" i="2"/>
  <c r="F94" i="2"/>
  <c r="F146" i="2"/>
  <c r="F138" i="2"/>
  <c r="F101" i="2"/>
  <c r="F105" i="2"/>
  <c r="F196" i="2"/>
  <c r="F152" i="2"/>
  <c r="F153" i="2"/>
  <c r="F154" i="2"/>
  <c r="F155" i="2"/>
  <c r="F156" i="2"/>
  <c r="F157" i="2"/>
  <c r="F159" i="2"/>
  <c r="F160" i="2"/>
  <c r="F161" i="2"/>
  <c r="F162" i="2"/>
  <c r="F166" i="2"/>
  <c r="F167" i="2"/>
  <c r="F168" i="2"/>
  <c r="F169" i="2"/>
  <c r="F135" i="2"/>
  <c r="F170" i="2"/>
  <c r="F172" i="2"/>
  <c r="F173" i="2"/>
  <c r="F174" i="2"/>
  <c r="F175" i="2"/>
  <c r="F176" i="2"/>
  <c r="F177" i="2"/>
  <c r="F178" i="2"/>
  <c r="F179" i="2"/>
  <c r="F180" i="2"/>
  <c r="F182" i="2"/>
  <c r="F183" i="2"/>
  <c r="F184" i="2"/>
  <c r="F185" i="2"/>
  <c r="F186" i="2"/>
  <c r="F127" i="2"/>
  <c r="F187" i="2"/>
  <c r="F188" i="2"/>
  <c r="F171" i="2"/>
  <c r="F189" i="2"/>
  <c r="F190" i="2"/>
  <c r="F191" i="2"/>
  <c r="F192" i="2"/>
  <c r="F193" i="2"/>
  <c r="F194" i="2"/>
  <c r="F195" i="2"/>
  <c r="F130" i="2"/>
  <c r="F131" i="2"/>
  <c r="F132" i="2"/>
  <c r="F197" i="2"/>
  <c r="F198" i="2"/>
  <c r="F199" i="2"/>
  <c r="F200" i="2"/>
  <c r="F201" i="2"/>
  <c r="F203" i="2"/>
  <c r="F128" i="2"/>
  <c r="F164" i="2"/>
  <c r="F204" i="2"/>
  <c r="F205" i="2"/>
  <c r="F206" i="2"/>
  <c r="F207" i="2"/>
  <c r="F208" i="2"/>
  <c r="F136" i="2"/>
  <c r="F209" i="2"/>
  <c r="F210" i="2"/>
  <c r="F211" i="2"/>
  <c r="F212" i="2"/>
  <c r="F213" i="2"/>
  <c r="F214" i="2"/>
  <c r="F151" i="2"/>
  <c r="F165" i="2"/>
  <c r="F202" i="2"/>
  <c r="F80" i="2"/>
  <c r="F4" i="2"/>
  <c r="F2" i="2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3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2" i="1"/>
  <c r="I13" i="5" l="1"/>
  <c r="I11" i="5"/>
  <c r="I14" i="5" l="1"/>
  <c r="J14" i="5" s="1"/>
  <c r="J13" i="5"/>
</calcChain>
</file>

<file path=xl/sharedStrings.xml><?xml version="1.0" encoding="utf-8"?>
<sst xmlns="http://schemas.openxmlformats.org/spreadsheetml/2006/main" count="1566" uniqueCount="506">
  <si>
    <t>User Id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</si>
  <si>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</si>
  <si>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</si>
  <si>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</si>
  <si>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</si>
  <si>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</si>
  <si>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</si>
  <si>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</si>
  <si>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</si>
  <si>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</si>
  <si>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</si>
  <si>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</si>
  <si>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</si>
  <si>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</si>
  <si>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396</t>
  </si>
  <si>
    <t>397</t>
  </si>
  <si>
    <t>398</t>
  </si>
  <si>
    <t>399</t>
  </si>
  <si>
    <t>400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</si>
  <si>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</si>
  <si>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</si>
  <si>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</si>
  <si>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</si>
  <si>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</si>
  <si>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</si>
  <si>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</si>
  <si>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</si>
  <si>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</si>
  <si>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</si>
  <si>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</si>
  <si>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</si>
  <si>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</si>
  <si>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</si>
  <si>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</si>
  <si>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</si>
  <si>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</si>
  <si>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</si>
  <si>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</si>
  <si>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</si>
  <si>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</si>
  <si>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</si>
  <si>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</si>
  <si>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</si>
  <si>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</si>
  <si>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</si>
  <si>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</si>
  <si>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</si>
  <si>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</si>
  <si>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</si>
  <si>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</si>
  <si>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</si>
  <si>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</si>
  <si>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</si>
  <si>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</si>
  <si>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</si>
  <si>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</si>
  <si>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</si>
  <si>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</si>
  <si>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</si>
  <si>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445</t>
  </si>
  <si>
    <t>446</t>
  </si>
  <si>
    <t>447</t>
  </si>
  <si>
    <t>448</t>
  </si>
  <si>
    <t>449</t>
  </si>
  <si>
    <t>500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</si>
  <si>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</si>
  <si>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</si>
  <si>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</si>
  <si>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</si>
  <si>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</si>
  <si>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</si>
  <si>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</si>
  <si>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</si>
  <si>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</si>
  <si>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</si>
  <si>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</si>
  <si>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</si>
  <si>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</si>
  <si>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</si>
  <si>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</si>
  <si>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</si>
  <si>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</si>
  <si>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</si>
  <si>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</si>
  <si>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</si>
  <si>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</si>
  <si>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</si>
  <si>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</si>
  <si>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</si>
  <si>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</si>
  <si>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</si>
  <si>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</si>
  <si>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</si>
  <si>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</si>
  <si>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</si>
  <si>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</si>
  <si>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</si>
  <si>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</si>
  <si>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</si>
  <si>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</si>
  <si>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</si>
  <si>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</si>
  <si>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</si>
  <si>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</si>
  <si>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</si>
  <si>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</si>
  <si>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</si>
  <si>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</si>
  <si>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</si>
  <si>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</si>
  <si>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</si>
  <si>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</si>
  <si>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</si>
  <si>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</si>
  <si>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</si>
  <si>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</si>
  <si>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</si>
  <si>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</si>
  <si>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509</t>
  </si>
  <si>
    <t>510</t>
  </si>
  <si>
    <t>511</t>
  </si>
  <si>
    <t>512</t>
  </si>
  <si>
    <t>513</t>
  </si>
  <si>
    <t>515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</si>
  <si>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</si>
  <si>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</si>
  <si>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</si>
  <si>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</si>
  <si>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</si>
  <si>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</si>
  <si>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</si>
  <si>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</si>
  <si>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</si>
  <si>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</si>
  <si>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</si>
  <si>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529</t>
  </si>
  <si>
    <t>530</t>
  </si>
  <si>
    <t>531</t>
  </si>
  <si>
    <t>532</t>
  </si>
  <si>
    <t>533</t>
  </si>
  <si>
    <t>534</t>
  </si>
  <si>
    <t>581</t>
  </si>
  <si>
    <t>588</t>
  </si>
  <si>
    <t>589</t>
  </si>
  <si>
    <t>590</t>
  </si>
  <si>
    <t>591</t>
  </si>
  <si>
    <t>592</t>
  </si>
  <si>
    <t>593</t>
  </si>
  <si>
    <t>594</t>
  </si>
  <si>
    <t>596</t>
  </si>
  <si>
    <t>600</t>
  </si>
  <si>
    <t>602</t>
  </si>
  <si>
    <t>605</t>
  </si>
  <si>
    <t>610</t>
  </si>
  <si>
    <t>614</t>
  </si>
  <si>
    <t>Managing Trustee</t>
  </si>
  <si>
    <t>Trustee</t>
  </si>
  <si>
    <t>Governing Council Member</t>
  </si>
  <si>
    <t>401</t>
  </si>
  <si>
    <t>Monthly Contributor</t>
  </si>
  <si>
    <t>Other Contributor</t>
  </si>
  <si>
    <t>444</t>
  </si>
  <si>
    <t>459</t>
  </si>
  <si>
    <t>470</t>
  </si>
  <si>
    <t>494</t>
  </si>
  <si>
    <t>508</t>
  </si>
  <si>
    <t>516</t>
  </si>
  <si>
    <t>535</t>
  </si>
  <si>
    <t>536</t>
  </si>
  <si>
    <t>537</t>
  </si>
  <si>
    <t>538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</si>
  <si>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</si>
  <si>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</si>
  <si>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</si>
  <si>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</si>
  <si>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</si>
  <si>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</si>
  <si>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</si>
  <si>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</si>
  <si>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</si>
  <si>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</si>
  <si>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</si>
  <si>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</si>
  <si>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</si>
  <si>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</si>
  <si>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</si>
  <si>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</si>
  <si>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</si>
  <si>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</si>
  <si>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</si>
  <si>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</si>
  <si>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</si>
  <si>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</si>
  <si>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</si>
  <si>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</si>
  <si>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</si>
  <si>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</si>
  <si>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</si>
  <si>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</si>
  <si>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</si>
  <si>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</si>
  <si>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</si>
  <si>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</si>
  <si>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</si>
  <si>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</si>
  <si>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575</t>
  </si>
  <si>
    <t>576</t>
  </si>
  <si>
    <t>577</t>
  </si>
  <si>
    <t>580</t>
  </si>
  <si>
    <t>584</t>
  </si>
  <si>
    <t>585</t>
  </si>
  <si>
    <t>597</t>
  </si>
  <si>
    <t>598</t>
  </si>
  <si>
    <t>603</t>
  </si>
  <si>
    <t>604</t>
  </si>
  <si>
    <t>606</t>
  </si>
  <si>
    <t>607</t>
  </si>
  <si>
    <t>608</t>
  </si>
  <si>
    <t>609</t>
  </si>
  <si>
    <t>611</t>
  </si>
  <si>
    <t>612</t>
  </si>
  <si>
    <t>613</t>
  </si>
  <si>
    <t>616</t>
  </si>
  <si>
    <t>617</t>
  </si>
  <si>
    <t>618</t>
  </si>
  <si>
    <t>619</t>
  </si>
  <si>
    <t>621</t>
  </si>
  <si>
    <t>622</t>
  </si>
  <si>
    <t>623</t>
  </si>
  <si>
    <t>624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</si>
  <si>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</si>
  <si>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</si>
  <si>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</si>
  <si>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</si>
  <si>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</si>
  <si>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</si>
  <si>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</si>
  <si>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</si>
  <si>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</si>
  <si>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637</t>
  </si>
  <si>
    <t>638</t>
  </si>
  <si>
    <t>640</t>
  </si>
  <si>
    <t>641</t>
  </si>
  <si>
    <t>642</t>
  </si>
  <si>
    <t>643</t>
  </si>
  <si>
    <t>646</t>
  </si>
  <si>
    <t>647</t>
  </si>
  <si>
    <t>648</t>
  </si>
  <si>
    <t>650</t>
  </si>
  <si>
    <t>651</t>
  </si>
  <si>
    <t>652</t>
  </si>
  <si>
    <t>653</t>
  </si>
  <si>
    <t>654</t>
  </si>
  <si>
    <t>655</t>
  </si>
  <si>
    <t>658</t>
  </si>
  <si>
    <t>660</t>
  </si>
  <si>
    <t>661</t>
  </si>
  <si>
    <t>662</t>
  </si>
  <si>
    <t>663</t>
  </si>
  <si>
    <t>664</t>
  </si>
  <si>
    <t>665</t>
  </si>
  <si>
    <t>666</t>
  </si>
  <si>
    <t>670</t>
  </si>
  <si>
    <t>671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</si>
  <si>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</si>
  <si>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</si>
  <si>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</si>
  <si>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</si>
  <si>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</si>
  <si>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</si>
  <si>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</si>
  <si>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</si>
  <si>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</si>
  <si>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</si>
  <si>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</si>
  <si>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</si>
  <si>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</si>
  <si>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</si>
  <si>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</si>
  <si>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</si>
  <si>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</si>
  <si>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</si>
  <si>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</si>
  <si>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698</t>
  </si>
  <si>
    <t>699</t>
  </si>
  <si>
    <t>700</t>
  </si>
  <si>
    <t>701</t>
  </si>
  <si>
    <t>702</t>
  </si>
  <si>
    <t>703</t>
  </si>
  <si>
    <t>704</t>
  </si>
  <si>
    <t>708</t>
  </si>
  <si>
    <t>709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</si>
  <si>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</si>
  <si>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</si>
  <si>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</si>
  <si>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</si>
  <si>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</si>
  <si>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</si>
  <si>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</si>
  <si>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</si>
  <si>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</si>
  <si>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</si>
  <si>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</si>
  <si>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</si>
  <si>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</si>
  <si>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</si>
  <si>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</si>
  <si>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</si>
  <si>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</si>
  <si>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</si>
  <si>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</si>
  <si>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</si>
  <si>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</si>
  <si>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</si>
  <si>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</si>
  <si>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</si>
  <si>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</si>
  <si>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</si>
  <si>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</si>
  <si>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740</t>
  </si>
  <si>
    <t>741</t>
  </si>
  <si>
    <t>742</t>
  </si>
  <si>
    <t>743</t>
  </si>
  <si>
    <t>744</t>
  </si>
  <si>
    <t>746</t>
  </si>
  <si>
    <t>749</t>
  </si>
  <si>
    <t>750</t>
  </si>
  <si>
    <t>751</t>
  </si>
  <si>
    <t>User Type</t>
  </si>
  <si>
    <t>User ID</t>
  </si>
  <si>
    <t>nil</t>
  </si>
  <si>
    <t>Count of User Type</t>
  </si>
  <si>
    <t>Grand Total</t>
  </si>
  <si>
    <t>Latitude</t>
  </si>
  <si>
    <t>Longitude</t>
  </si>
  <si>
    <t>Row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</si>
  <si>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</si>
  <si>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</si>
  <si>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</si>
  <si>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</si>
  <si>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</si>
  <si>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</si>
  <si>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</si>
  <si>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</si>
  <si>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</si>
  <si>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</si>
  <si>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</si>
  <si>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Count</t>
  </si>
  <si>
    <t>Total Donations</t>
  </si>
  <si>
    <t>Created at</t>
  </si>
  <si>
    <t>783</t>
  </si>
  <si>
    <t>781</t>
  </si>
  <si>
    <t>779</t>
  </si>
  <si>
    <t>778</t>
  </si>
  <si>
    <t>775</t>
  </si>
  <si>
    <t>774</t>
  </si>
  <si>
    <t>773</t>
  </si>
  <si>
    <t>772</t>
  </si>
  <si>
    <t>771</t>
  </si>
  <si>
    <t>770</t>
  </si>
  <si>
    <t>769</t>
  </si>
  <si>
    <t>768</t>
  </si>
  <si>
    <t>766</t>
  </si>
  <si>
    <t>765</t>
  </si>
  <si>
    <t>763</t>
  </si>
  <si>
    <t>762</t>
  </si>
  <si>
    <t>761</t>
  </si>
  <si>
    <t>760</t>
  </si>
  <si>
    <t>758</t>
  </si>
  <si>
    <t>754</t>
  </si>
  <si>
    <t>753</t>
  </si>
  <si>
    <t>752</t>
  </si>
  <si>
    <t>Dates</t>
  </si>
  <si>
    <t>Total Members</t>
  </si>
  <si>
    <t xml:space="preserve"> Aug</t>
  </si>
  <si>
    <t>May21</t>
  </si>
  <si>
    <t>June21</t>
  </si>
  <si>
    <t>July21</t>
  </si>
  <si>
    <t>August21</t>
  </si>
  <si>
    <t>September21</t>
  </si>
  <si>
    <t>October21</t>
  </si>
  <si>
    <t>November21</t>
  </si>
  <si>
    <t>December21</t>
  </si>
  <si>
    <t>January22</t>
  </si>
  <si>
    <t>Febraury22</t>
  </si>
  <si>
    <t>March22</t>
  </si>
  <si>
    <t>April22</t>
  </si>
  <si>
    <t>May22</t>
  </si>
  <si>
    <t>June22</t>
  </si>
  <si>
    <t>July22</t>
  </si>
  <si>
    <t>August22</t>
  </si>
  <si>
    <t>September22</t>
  </si>
  <si>
    <t>October22</t>
  </si>
  <si>
    <t>November22</t>
  </si>
  <si>
    <t>December22</t>
  </si>
  <si>
    <t>January23</t>
  </si>
  <si>
    <t>Febraury23</t>
  </si>
  <si>
    <t>March23</t>
  </si>
  <si>
    <t>Month</t>
  </si>
  <si>
    <t>1-2022</t>
  </si>
  <si>
    <t>1-2023</t>
  </si>
  <si>
    <t>11-2021</t>
  </si>
  <si>
    <t>11-2022</t>
  </si>
  <si>
    <t>12-2021</t>
  </si>
  <si>
    <t>12-2022</t>
  </si>
  <si>
    <t>2-2022</t>
  </si>
  <si>
    <t>2-2023</t>
  </si>
  <si>
    <t>3-2022</t>
  </si>
  <si>
    <t>3-2023</t>
  </si>
  <si>
    <t>4-2022</t>
  </si>
  <si>
    <t>4-2023</t>
  </si>
  <si>
    <t>5-2022</t>
  </si>
  <si>
    <t>5-2023</t>
  </si>
  <si>
    <t>6-2022</t>
  </si>
  <si>
    <t>7-2022</t>
  </si>
  <si>
    <t>8-2022</t>
  </si>
  <si>
    <t>9-2022</t>
  </si>
  <si>
    <t>Max. of Total Members</t>
  </si>
  <si>
    <t>Member Count</t>
  </si>
  <si>
    <t>%Active</t>
  </si>
  <si>
    <t>Member Addition Trend</t>
  </si>
  <si>
    <t>Donations of Top 20%</t>
  </si>
  <si>
    <t>Other</t>
  </si>
  <si>
    <t>Cumulative Donations</t>
  </si>
  <si>
    <t>In all the trendlines first point is 1 and then 2,3... next point onwards</t>
  </si>
  <si>
    <t>MANAGING TRUSTEE</t>
  </si>
  <si>
    <t xml:space="preserve">Date: </t>
  </si>
  <si>
    <t>Place : Chennai -87</t>
  </si>
  <si>
    <t>For Kainkarya Charitable Trust</t>
  </si>
  <si>
    <t>Cash</t>
  </si>
  <si>
    <t>Add: Additions during the year</t>
  </si>
  <si>
    <t>Opening Balance</t>
  </si>
  <si>
    <t>- Fixed Deposits</t>
  </si>
  <si>
    <t>Corpus Fund:</t>
  </si>
  <si>
    <t>- Account No. 39728941580</t>
  </si>
  <si>
    <t xml:space="preserve">State Bank of India, Mandaveli, Chennai </t>
  </si>
  <si>
    <t>Balance with Banks:</t>
  </si>
  <si>
    <t>Add:  Excess of Income over Expenditure</t>
  </si>
  <si>
    <t>Fixed Assets</t>
  </si>
  <si>
    <t xml:space="preserve">Capital Fund: </t>
  </si>
  <si>
    <t>Rs.</t>
  </si>
  <si>
    <t>Assets</t>
  </si>
  <si>
    <t>Liabilities</t>
  </si>
  <si>
    <t>Balance Sheet as on 31st March 2022</t>
  </si>
  <si>
    <t xml:space="preserve">Excess of Income over Expenditure </t>
  </si>
  <si>
    <t>Payment Gateway Charges</t>
  </si>
  <si>
    <t>Bank Charges</t>
  </si>
  <si>
    <t>Courier Expenses</t>
  </si>
  <si>
    <t>Transportation Expenses</t>
  </si>
  <si>
    <t>Printing &amp; Stationery</t>
  </si>
  <si>
    <t>Software Renewal Charges</t>
  </si>
  <si>
    <t>Repairs and Maintenance</t>
  </si>
  <si>
    <t>Photograph Expenses</t>
  </si>
  <si>
    <t>Meeting Expenses</t>
  </si>
  <si>
    <t>Trust promotion expenses</t>
  </si>
  <si>
    <t>Webportal Expenses</t>
  </si>
  <si>
    <t>Miscellaneous Receipt</t>
  </si>
  <si>
    <t>Registration Expenses</t>
  </si>
  <si>
    <t>Interest on Fixed Deposits</t>
  </si>
  <si>
    <t>Administrative Expenses</t>
  </si>
  <si>
    <t>Donation Received</t>
  </si>
  <si>
    <t>Trust Aid Expenses</t>
  </si>
  <si>
    <t>By</t>
  </si>
  <si>
    <t>To</t>
  </si>
  <si>
    <t>Income</t>
  </si>
  <si>
    <t>Expenditure</t>
  </si>
  <si>
    <t>Income and Expenditure Account for the period from 1st April 2021 to 31st March 2022</t>
  </si>
  <si>
    <t>Flat No.F-1, SREYAS, Plot No 76,Second Street, Balaji Nagar, Alwarthirunagar, Chennai-600 087</t>
  </si>
  <si>
    <t>Kainkarya Charitable Trust</t>
  </si>
  <si>
    <t>Account No. 39728941580</t>
  </si>
  <si>
    <t>State Bank of India, Mandaveli, Chennai</t>
  </si>
  <si>
    <t>Closing Balance (31.03.2022):</t>
  </si>
  <si>
    <t>Investment - SBI Fixed Deposits</t>
  </si>
  <si>
    <t>Repayment to Creditors</t>
  </si>
  <si>
    <t>HP Printer  Neverstop Laser 1000w</t>
  </si>
  <si>
    <t>Furniture &amp; Fittings</t>
  </si>
  <si>
    <t>Desktop Computer</t>
  </si>
  <si>
    <t>Maturity Proceeds from SBI Fixed Depsoits</t>
  </si>
  <si>
    <t>Interest Earned on Fixed Deposits</t>
  </si>
  <si>
    <t xml:space="preserve">   - General</t>
  </si>
  <si>
    <t xml:space="preserve">   - Corpus</t>
  </si>
  <si>
    <t>Donations Received:</t>
  </si>
  <si>
    <t>Website Expenses</t>
  </si>
  <si>
    <t>Opening Balance (01.04.2021):</t>
  </si>
  <si>
    <t xml:space="preserve">To </t>
  </si>
  <si>
    <t>Payments</t>
  </si>
  <si>
    <t>Receipts</t>
  </si>
  <si>
    <t>Receipts and Payments Account for the year ended 31st March 2022</t>
  </si>
  <si>
    <t>Chennai</t>
  </si>
  <si>
    <t>Bangalore</t>
  </si>
  <si>
    <t>Coimbatore</t>
  </si>
  <si>
    <t>Trichy</t>
  </si>
  <si>
    <t>Mumbai</t>
  </si>
  <si>
    <t>Other South</t>
  </si>
  <si>
    <t>Location</t>
  </si>
  <si>
    <t>Sum of Total Donations</t>
  </si>
  <si>
    <t>Monthly</t>
  </si>
  <si>
    <t>One time</t>
  </si>
  <si>
    <t>Corpus</t>
  </si>
  <si>
    <t>donations come from onetime</t>
  </si>
  <si>
    <t>donations come from monthly</t>
  </si>
  <si>
    <t>Expense Ratio</t>
  </si>
  <si>
    <t>Monthly+Onetime(donation received)</t>
  </si>
  <si>
    <t>"Income"</t>
  </si>
  <si>
    <t>Expense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</si>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</sst>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₹&quot;* #,##0.00_);_(&quot;₹&quot;* \(#,##0.00\);_(&quot;₹&quot;* &quot;-&quot;??_);_(@_)"/>
    <numFmt numFmtId="164" formatCode="&quot;₹&quot;#,##0.00"/>
    <numFmt numFmtId="165" formatCode="_ * #,##0.00_ ;_ * \-#,##0.00_ ;_ * &quot;-&quot;??_ ;_ @_ "/>
    <numFmt numFmtId="166" formatCode="_ * #,##0_ ;_ * \-#,##0_ ;_ * &quot;-&quot;??_ ;_ @_ "/>
    <numFmt numFmtId="167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b/>
      <sz val="10"/>
      <name val="Tahoma"/>
      <family val="2"/>
    </font>
    <font>
      <b/>
      <u/>
      <sz val="10"/>
      <name val="Tahoma"/>
      <family val="2"/>
    </font>
    <font>
      <sz val="10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9" fontId="2" fillId="0" borderId="0" applyFont="0" applyFill="0" applyBorder="0" applyAlignment="0" applyProtection="0"/>
    <xf numFmtId="0" fontId="5" fillId="6" borderId="0" applyNumberFormat="0" applyBorder="0" applyAlignment="0" applyProtection="0"/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1" fillId="0" borderId="0" xfId="1" applyNumberFormat="1" applyFont="1"/>
    <xf numFmtId="164" fontId="3" fillId="2" borderId="1" xfId="3" applyNumberFormat="1"/>
    <xf numFmtId="0" fontId="4" fillId="3" borderId="2" xfId="4"/>
    <xf numFmtId="164" fontId="4" fillId="3" borderId="2" xfId="4" applyNumberFormat="1"/>
    <xf numFmtId="0" fontId="0" fillId="0" borderId="0" xfId="0" pivotButton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5" fillId="4" borderId="0" xfId="6" applyBorder="1" applyAlignment="1"/>
    <xf numFmtId="0" fontId="5" fillId="4" borderId="3" xfId="6" applyBorder="1" applyAlignment="1"/>
    <xf numFmtId="0" fontId="5" fillId="5" borderId="4" xfId="7" applyBorder="1" applyAlignment="1">
      <alignment horizontal="center"/>
    </xf>
    <xf numFmtId="164" fontId="0" fillId="0" borderId="0" xfId="1" applyNumberFormat="1" applyFont="1" applyFill="1" applyBorder="1" applyAlignment="1"/>
    <xf numFmtId="164" fontId="0" fillId="0" borderId="0" xfId="1" applyNumberFormat="1" applyFont="1"/>
    <xf numFmtId="9" fontId="0" fillId="0" borderId="0" xfId="8" applyFont="1"/>
    <xf numFmtId="0" fontId="4" fillId="3" borderId="2" xfId="4" applyAlignment="1">
      <alignment horizontal="center" vertical="top"/>
    </xf>
    <xf numFmtId="14" fontId="1" fillId="0" borderId="0" xfId="0" applyNumberFormat="1" applyFont="1"/>
    <xf numFmtId="14" fontId="0" fillId="0" borderId="0" xfId="0" applyNumberFormat="1" applyAlignment="1">
      <alignment horizontal="left"/>
    </xf>
    <xf numFmtId="0" fontId="6" fillId="7" borderId="5" xfId="0" applyFont="1" applyFill="1" applyBorder="1"/>
    <xf numFmtId="164" fontId="4" fillId="3" borderId="2" xfId="1" applyNumberFormat="1" applyFont="1" applyFill="1" applyBorder="1"/>
    <xf numFmtId="164" fontId="5" fillId="6" borderId="0" xfId="9" applyNumberFormat="1" applyBorder="1" applyAlignment="1"/>
    <xf numFmtId="17" fontId="5" fillId="5" borderId="4" xfId="7" applyNumberFormat="1" applyBorder="1" applyAlignment="1">
      <alignment horizontal="center"/>
    </xf>
    <xf numFmtId="164" fontId="4" fillId="3" borderId="6" xfId="1" applyNumberFormat="1" applyFont="1" applyFill="1" applyBorder="1"/>
    <xf numFmtId="0" fontId="0" fillId="0" borderId="0" xfId="1" applyNumberFormat="1" applyFont="1" applyFill="1" applyBorder="1" applyAlignment="1"/>
    <xf numFmtId="0" fontId="7" fillId="0" borderId="0" xfId="0" applyFont="1" applyAlignment="1">
      <alignment horizontal="left"/>
    </xf>
    <xf numFmtId="0" fontId="5" fillId="5" borderId="7" xfId="7" applyBorder="1" applyAlignment="1">
      <alignment horizontal="center"/>
    </xf>
    <xf numFmtId="164" fontId="5" fillId="6" borderId="8" xfId="9" applyNumberFormat="1" applyBorder="1" applyAlignment="1"/>
    <xf numFmtId="164" fontId="0" fillId="0" borderId="8" xfId="1" applyNumberFormat="1" applyFont="1" applyFill="1" applyBorder="1" applyAlignment="1"/>
    <xf numFmtId="0" fontId="0" fillId="0" borderId="8" xfId="0" applyBorder="1"/>
    <xf numFmtId="0" fontId="0" fillId="0" borderId="8" xfId="1" applyNumberFormat="1" applyFont="1" applyFill="1" applyBorder="1" applyAlignment="1"/>
    <xf numFmtId="0" fontId="8" fillId="0" borderId="0" xfId="0" applyFont="1"/>
    <xf numFmtId="0" fontId="9" fillId="0" borderId="0" xfId="0" applyFont="1"/>
    <xf numFmtId="167" fontId="9" fillId="0" borderId="0" xfId="2" applyNumberFormat="1" applyFont="1" applyFill="1"/>
    <xf numFmtId="167" fontId="11" fillId="0" borderId="0" xfId="11" applyNumberFormat="1" applyFont="1" applyFill="1" applyAlignment="1" applyProtection="1"/>
    <xf numFmtId="0" fontId="9" fillId="0" borderId="0" xfId="0" applyFont="1" applyAlignment="1">
      <alignment horizontal="center"/>
    </xf>
    <xf numFmtId="167" fontId="9" fillId="0" borderId="0" xfId="2" applyNumberFormat="1" applyFont="1" applyFill="1" applyAlignment="1">
      <alignment horizontal="right"/>
    </xf>
    <xf numFmtId="167" fontId="9" fillId="0" borderId="0" xfId="2" applyNumberFormat="1" applyFont="1" applyFill="1" applyBorder="1"/>
    <xf numFmtId="165" fontId="9" fillId="0" borderId="0" xfId="2" applyFont="1" applyFill="1"/>
    <xf numFmtId="167" fontId="12" fillId="0" borderId="12" xfId="2" applyNumberFormat="1" applyFont="1" applyFill="1" applyBorder="1" applyProtection="1"/>
    <xf numFmtId="167" fontId="9" fillId="0" borderId="13" xfId="2" applyNumberFormat="1" applyFont="1" applyFill="1" applyBorder="1"/>
    <xf numFmtId="166" fontId="12" fillId="0" borderId="14" xfId="2" applyNumberFormat="1" applyFont="1" applyFill="1" applyBorder="1" applyProtection="1"/>
    <xf numFmtId="166" fontId="9" fillId="0" borderId="13" xfId="2" applyNumberFormat="1" applyFont="1" applyFill="1" applyBorder="1"/>
    <xf numFmtId="0" fontId="9" fillId="0" borderId="15" xfId="0" applyFont="1" applyBorder="1"/>
    <xf numFmtId="166" fontId="9" fillId="0" borderId="15" xfId="2" applyNumberFormat="1" applyFont="1" applyFill="1" applyBorder="1"/>
    <xf numFmtId="0" fontId="9" fillId="0" borderId="15" xfId="0" applyFont="1" applyBorder="1" applyAlignment="1">
      <alignment horizontal="left" indent="1"/>
    </xf>
    <xf numFmtId="166" fontId="12" fillId="0" borderId="11" xfId="2" applyNumberFormat="1" applyFont="1" applyFill="1" applyBorder="1"/>
    <xf numFmtId="0" fontId="9" fillId="0" borderId="16" xfId="0" applyFont="1" applyBorder="1"/>
    <xf numFmtId="167" fontId="9" fillId="0" borderId="8" xfId="2" quotePrefix="1" applyNumberFormat="1" applyFont="1" applyFill="1" applyBorder="1" applyAlignment="1">
      <alignment horizontal="left" indent="2"/>
    </xf>
    <xf numFmtId="167" fontId="9" fillId="0" borderId="15" xfId="2" applyNumberFormat="1" applyFont="1" applyFill="1" applyBorder="1"/>
    <xf numFmtId="0" fontId="13" fillId="0" borderId="15" xfId="0" applyFont="1" applyBorder="1"/>
    <xf numFmtId="167" fontId="9" fillId="0" borderId="15" xfId="2" quotePrefix="1" applyNumberFormat="1" applyFont="1" applyFill="1" applyBorder="1" applyAlignment="1">
      <alignment horizontal="left" indent="2"/>
    </xf>
    <xf numFmtId="167" fontId="9" fillId="0" borderId="15" xfId="2" applyNumberFormat="1" applyFont="1" applyFill="1" applyBorder="1" applyAlignment="1">
      <alignment horizontal="left" indent="1"/>
    </xf>
    <xf numFmtId="167" fontId="13" fillId="0" borderId="15" xfId="2" applyNumberFormat="1" applyFont="1" applyFill="1" applyBorder="1" applyAlignment="1" applyProtection="1">
      <alignment horizontal="left"/>
    </xf>
    <xf numFmtId="0" fontId="9" fillId="0" borderId="15" xfId="0" applyFont="1" applyBorder="1" applyAlignment="1">
      <alignment horizontal="left"/>
    </xf>
    <xf numFmtId="49" fontId="8" fillId="0" borderId="15" xfId="0" applyNumberFormat="1" applyFont="1" applyBorder="1" applyAlignment="1">
      <alignment vertical="top"/>
    </xf>
    <xf numFmtId="166" fontId="9" fillId="0" borderId="15" xfId="2" applyNumberFormat="1" applyFont="1" applyFill="1" applyBorder="1" applyAlignment="1" applyProtection="1">
      <alignment horizontal="left"/>
    </xf>
    <xf numFmtId="0" fontId="13" fillId="0" borderId="15" xfId="2" applyNumberFormat="1" applyFont="1" applyFill="1" applyBorder="1" applyAlignment="1" applyProtection="1">
      <alignment horizontal="left"/>
    </xf>
    <xf numFmtId="167" fontId="9" fillId="0" borderId="11" xfId="2" applyNumberFormat="1" applyFont="1" applyFill="1" applyBorder="1"/>
    <xf numFmtId="167" fontId="12" fillId="0" borderId="10" xfId="2" applyNumberFormat="1" applyFont="1" applyFill="1" applyBorder="1" applyAlignment="1" applyProtection="1">
      <alignment horizontal="right"/>
    </xf>
    <xf numFmtId="167" fontId="12" fillId="0" borderId="10" xfId="2" applyNumberFormat="1" applyFont="1" applyFill="1" applyBorder="1" applyAlignment="1" applyProtection="1">
      <alignment horizontal="center"/>
    </xf>
    <xf numFmtId="167" fontId="12" fillId="0" borderId="14" xfId="2" applyNumberFormat="1" applyFont="1" applyFill="1" applyBorder="1"/>
    <xf numFmtId="167" fontId="12" fillId="0" borderId="9" xfId="2" applyNumberFormat="1" applyFont="1" applyFill="1" applyBorder="1"/>
    <xf numFmtId="167" fontId="9" fillId="0" borderId="0" xfId="0" applyNumberFormat="1" applyFont="1"/>
    <xf numFmtId="167" fontId="9" fillId="0" borderId="17" xfId="2" applyNumberFormat="1" applyFont="1" applyFill="1" applyBorder="1"/>
    <xf numFmtId="167" fontId="12" fillId="0" borderId="0" xfId="2" applyNumberFormat="1" applyFont="1" applyFill="1"/>
    <xf numFmtId="0" fontId="12" fillId="0" borderId="15" xfId="2" applyNumberFormat="1" applyFont="1" applyFill="1" applyBorder="1" applyAlignment="1">
      <alignment horizontal="left" indent="1"/>
    </xf>
    <xf numFmtId="167" fontId="9" fillId="0" borderId="8" xfId="2" applyNumberFormat="1" applyFont="1" applyFill="1" applyBorder="1"/>
    <xf numFmtId="0" fontId="8" fillId="0" borderId="15" xfId="0" applyFont="1" applyBorder="1" applyAlignment="1">
      <alignment horizontal="left" vertical="top" indent="1"/>
    </xf>
    <xf numFmtId="0" fontId="9" fillId="0" borderId="15" xfId="2" applyNumberFormat="1" applyFont="1" applyFill="1" applyBorder="1" applyAlignment="1">
      <alignment horizontal="left" indent="1"/>
    </xf>
    <xf numFmtId="0" fontId="9" fillId="0" borderId="0" xfId="2" applyNumberFormat="1" applyFont="1" applyFill="1" applyBorder="1" applyAlignment="1">
      <alignment horizontal="left" indent="1"/>
    </xf>
    <xf numFmtId="0" fontId="9" fillId="0" borderId="15" xfId="2" applyNumberFormat="1" applyFont="1" applyFill="1" applyBorder="1" applyAlignment="1"/>
    <xf numFmtId="167" fontId="9" fillId="0" borderId="8" xfId="0" applyNumberFormat="1" applyFont="1" applyBorder="1"/>
    <xf numFmtId="0" fontId="9" fillId="0" borderId="8" xfId="2" applyNumberFormat="1" applyFont="1" applyFill="1" applyBorder="1" applyAlignment="1">
      <alignment horizontal="left" indent="1"/>
    </xf>
    <xf numFmtId="0" fontId="9" fillId="0" borderId="16" xfId="0" applyFont="1" applyBorder="1" applyAlignment="1">
      <alignment horizontal="left" indent="1"/>
    </xf>
    <xf numFmtId="167" fontId="12" fillId="0" borderId="8" xfId="2" applyNumberFormat="1" applyFont="1" applyFill="1" applyBorder="1" applyAlignment="1" applyProtection="1">
      <alignment horizontal="right"/>
    </xf>
    <xf numFmtId="0" fontId="9" fillId="0" borderId="11" xfId="2" applyNumberFormat="1" applyFont="1" applyFill="1" applyBorder="1" applyAlignment="1" applyProtection="1"/>
    <xf numFmtId="167" fontId="12" fillId="0" borderId="18" xfId="2" applyNumberFormat="1" applyFont="1" applyFill="1" applyBorder="1" applyAlignment="1" applyProtection="1">
      <alignment horizontal="right"/>
    </xf>
    <xf numFmtId="167" fontId="12" fillId="0" borderId="0" xfId="2" applyNumberFormat="1" applyFont="1" applyFill="1" applyBorder="1"/>
    <xf numFmtId="167" fontId="12" fillId="0" borderId="19" xfId="2" applyNumberFormat="1" applyFont="1" applyFill="1" applyBorder="1"/>
    <xf numFmtId="0" fontId="9" fillId="0" borderId="20" xfId="0" applyFont="1" applyBorder="1"/>
    <xf numFmtId="0" fontId="9" fillId="0" borderId="21" xfId="0" applyFont="1" applyBorder="1"/>
    <xf numFmtId="167" fontId="9" fillId="0" borderId="22" xfId="2" applyNumberFormat="1" applyFont="1" applyFill="1" applyBorder="1"/>
    <xf numFmtId="0" fontId="9" fillId="0" borderId="23" xfId="0" applyFont="1" applyBorder="1"/>
    <xf numFmtId="167" fontId="9" fillId="0" borderId="15" xfId="2" applyNumberFormat="1" applyFont="1" applyFill="1" applyBorder="1" applyAlignment="1">
      <alignment horizontal="left" indent="2"/>
    </xf>
    <xf numFmtId="0" fontId="11" fillId="0" borderId="15" xfId="2" applyNumberFormat="1" applyFont="1" applyFill="1" applyBorder="1" applyAlignment="1">
      <alignment horizontal="left" indent="1"/>
    </xf>
    <xf numFmtId="165" fontId="9" fillId="0" borderId="15" xfId="2" applyFont="1" applyFill="1" applyBorder="1" applyAlignment="1">
      <alignment horizontal="left" indent="1"/>
    </xf>
    <xf numFmtId="0" fontId="9" fillId="0" borderId="23" xfId="0" applyFont="1" applyBorder="1" applyAlignment="1">
      <alignment horizontal="left" indent="1"/>
    </xf>
    <xf numFmtId="167" fontId="9" fillId="0" borderId="15" xfId="2" applyNumberFormat="1" applyFont="1" applyFill="1" applyBorder="1" applyAlignment="1">
      <alignment horizontal="left"/>
    </xf>
    <xf numFmtId="0" fontId="8" fillId="0" borderId="23" xfId="0" applyFont="1" applyBorder="1" applyAlignment="1">
      <alignment horizontal="left" vertical="top" indent="2"/>
    </xf>
    <xf numFmtId="0" fontId="9" fillId="0" borderId="23" xfId="0" applyFont="1" applyBorder="1" applyAlignment="1">
      <alignment horizontal="left" indent="2"/>
    </xf>
    <xf numFmtId="0" fontId="11" fillId="0" borderId="23" xfId="0" applyFont="1" applyBorder="1" applyAlignment="1">
      <alignment horizontal="left" indent="1"/>
    </xf>
    <xf numFmtId="0" fontId="8" fillId="0" borderId="23" xfId="0" applyFont="1" applyBorder="1" applyAlignment="1">
      <alignment horizontal="left" vertical="top" indent="1"/>
    </xf>
    <xf numFmtId="167" fontId="14" fillId="0" borderId="0" xfId="2" applyNumberFormat="1" applyFont="1" applyFill="1" applyBorder="1"/>
    <xf numFmtId="49" fontId="14" fillId="0" borderId="0" xfId="0" applyNumberFormat="1" applyFont="1" applyAlignment="1">
      <alignment horizontal="left" vertical="top"/>
    </xf>
    <xf numFmtId="0" fontId="9" fillId="0" borderId="23" xfId="2" applyNumberFormat="1" applyFont="1" applyFill="1" applyBorder="1" applyAlignment="1">
      <alignment horizontal="left" indent="2"/>
    </xf>
    <xf numFmtId="49" fontId="14" fillId="0" borderId="0" xfId="0" applyNumberFormat="1" applyFont="1" applyAlignment="1">
      <alignment vertical="top"/>
    </xf>
    <xf numFmtId="0" fontId="9" fillId="0" borderId="23" xfId="2" applyNumberFormat="1" applyFont="1" applyFill="1" applyBorder="1" applyAlignment="1">
      <alignment horizontal="left" indent="1"/>
    </xf>
    <xf numFmtId="165" fontId="14" fillId="0" borderId="0" xfId="2" applyFont="1" applyFill="1" applyBorder="1"/>
    <xf numFmtId="167" fontId="9" fillId="0" borderId="24" xfId="2" applyNumberFormat="1" applyFont="1" applyFill="1" applyBorder="1"/>
    <xf numFmtId="0" fontId="9" fillId="0" borderId="0" xfId="0" applyFont="1" applyAlignment="1">
      <alignment horizontal="left" indent="1"/>
    </xf>
    <xf numFmtId="167" fontId="9" fillId="0" borderId="8" xfId="2" applyNumberFormat="1" applyFont="1" applyFill="1" applyBorder="1" applyAlignment="1" applyProtection="1">
      <alignment horizontal="right"/>
    </xf>
    <xf numFmtId="0" fontId="11" fillId="0" borderId="23" xfId="2" applyNumberFormat="1" applyFont="1" applyFill="1" applyBorder="1" applyAlignment="1" applyProtection="1">
      <alignment horizontal="left" indent="1"/>
    </xf>
    <xf numFmtId="167" fontId="9" fillId="0" borderId="18" xfId="2" applyNumberFormat="1" applyFont="1" applyFill="1" applyBorder="1"/>
    <xf numFmtId="0" fontId="9" fillId="0" borderId="25" xfId="0" applyFont="1" applyBorder="1"/>
    <xf numFmtId="167" fontId="12" fillId="0" borderId="26" xfId="2" applyNumberFormat="1" applyFont="1" applyFill="1" applyBorder="1" applyAlignment="1" applyProtection="1">
      <alignment horizontal="right"/>
    </xf>
    <xf numFmtId="167" fontId="12" fillId="0" borderId="27" xfId="2" applyNumberFormat="1" applyFont="1" applyFill="1" applyBorder="1" applyAlignment="1" applyProtection="1">
      <alignment horizontal="center"/>
    </xf>
    <xf numFmtId="167" fontId="13" fillId="0" borderId="0" xfId="2" applyNumberFormat="1" applyFont="1" applyFill="1" applyAlignment="1" applyProtection="1"/>
    <xf numFmtId="0" fontId="9" fillId="0" borderId="28" xfId="0" applyFont="1" applyBorder="1"/>
    <xf numFmtId="44" fontId="0" fillId="0" borderId="0" xfId="1" applyFont="1"/>
    <xf numFmtId="167" fontId="13" fillId="0" borderId="0" xfId="2" applyNumberFormat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2" xfId="0" applyFont="1" applyBorder="1" applyAlignment="1">
      <alignment horizontal="center"/>
    </xf>
    <xf numFmtId="167" fontId="13" fillId="0" borderId="28" xfId="2" applyNumberFormat="1" applyFont="1" applyFill="1" applyBorder="1" applyAlignment="1" applyProtection="1">
      <alignment horizontal="center"/>
    </xf>
    <xf numFmtId="167" fontId="13" fillId="0" borderId="22" xfId="2" applyNumberFormat="1" applyFont="1" applyFill="1" applyBorder="1" applyAlignment="1" applyProtection="1">
      <alignment horizontal="center"/>
    </xf>
    <xf numFmtId="167" fontId="13" fillId="0" borderId="0" xfId="2" applyNumberFormat="1" applyFont="1" applyFill="1" applyAlignment="1" applyProtection="1">
      <alignment horizontal="center"/>
    </xf>
  </cellXfs>
  <cellStyles count="12">
    <cellStyle name="Accent1" xfId="6" builtinId="29"/>
    <cellStyle name="Accent2" xfId="7" builtinId="33"/>
    <cellStyle name="Accent3" xfId="9" builtinId="37"/>
    <cellStyle name="Calculation" xfId="3" builtinId="22"/>
    <cellStyle name="Check Cell" xfId="4" builtinId="23"/>
    <cellStyle name="Comma 2" xfId="2" xr:uid="{24872919-3036-DB43-BBD5-53F6C20ADE32}"/>
    <cellStyle name="Currency" xfId="1" builtinId="4"/>
    <cellStyle name="Hyperlink" xfId="11" builtinId="8"/>
    <cellStyle name="Normal" xfId="0" builtinId="0"/>
    <cellStyle name="Normal 2" xfId="10" xr:uid="{DB5AAC76-773E-554F-93E1-AFAFEA5D451E}"/>
    <cellStyle name="Normal 3" xfId="5" xr:uid="{2781DBD8-AF57-8A42-8491-BCF2A7109367}"/>
    <cellStyle name="Per cent" xfId="8" builtinId="5"/>
  </cellStyles>
  <dxfs count="6">
    <dxf>
      <numFmt numFmtId="164" formatCode="&quot;₹&quot;#,##0.00"/>
    </dxf>
    <dxf>
      <numFmt numFmtId="164" formatCode="&quot;₹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[Donation_Reg.xlsx]Analysis!PivotTable3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 type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659-A24F-AC59-A9BA639E65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03-C944-BD55-F38F83BD72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03-C944-BD55-F38F83BD72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03-C944-BD55-F38F83BD72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03-C944-BD55-F38F83BD72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03-C944-BD55-F38F83BD729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59-A24F-AC59-A9BA639E65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Analysis!$H$3:$H$9</c:f>
              <c:strCache>
                <c:ptCount val="6"/>
                <c:pt idx="0">
                  <c:v>Managing Trustee</c:v>
                </c:pt>
                <c:pt idx="1">
                  <c:v>Trustee</c:v>
                </c:pt>
                <c:pt idx="2">
                  <c:v>nil</c:v>
                </c:pt>
                <c:pt idx="3">
                  <c:v>Governing Council Member</c:v>
                </c:pt>
                <c:pt idx="4">
                  <c:v>Other Contributor</c:v>
                </c:pt>
                <c:pt idx="5">
                  <c:v>Monthly Contributor</c:v>
                </c:pt>
              </c:strCache>
            </c:strRef>
          </c:cat>
          <c:val>
            <c:numRef>
              <c:f>Analysis!$I$3:$I$9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14</c:v>
                </c:pt>
                <c:pt idx="4">
                  <c:v>99</c:v>
                </c:pt>
                <c:pt idx="5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9-A24F-AC59-A9BA639E655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0205821900475853"/>
          <c:y val="0.41398599304173433"/>
          <c:w val="0.18632267598563357"/>
          <c:h val="0.31133789518943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donation</a:t>
            </a:r>
            <a:r>
              <a:rPr lang="en-GB" baseline="0"/>
              <a:t>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5204119893176654E-2"/>
                  <c:y val="-4.86162763856472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61-2B47-BA48-57B0593925DE}"/>
                </c:ext>
              </c:extLst>
            </c:dLbl>
            <c:dLbl>
              <c:idx val="7"/>
              <c:layout>
                <c:manualLayout>
                  <c:x val="-5.485946909697512E-3"/>
                  <c:y val="4.9103593321193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61-2B47-BA48-57B0593925DE}"/>
                </c:ext>
              </c:extLst>
            </c:dLbl>
            <c:dLbl>
              <c:idx val="8"/>
              <c:layout>
                <c:manualLayout>
                  <c:x val="-2.4922292876655726E-2"/>
                  <c:y val="-4.7206904511528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61-2B47-BA48-57B0593925DE}"/>
                </c:ext>
              </c:extLst>
            </c:dLbl>
            <c:dLbl>
              <c:idx val="9"/>
              <c:layout>
                <c:manualLayout>
                  <c:x val="-5.4859469096976551E-3"/>
                  <c:y val="-3.743491754084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61-2B47-BA48-57B0593925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Analysis!$F$23:$AC$23</c:f>
              <c:strCache>
                <c:ptCount val="24"/>
                <c:pt idx="0">
                  <c:v>Apr-21</c:v>
                </c:pt>
                <c:pt idx="1">
                  <c:v>May21</c:v>
                </c:pt>
                <c:pt idx="2">
                  <c:v>June21</c:v>
                </c:pt>
                <c:pt idx="3">
                  <c:v>July21</c:v>
                </c:pt>
                <c:pt idx="4">
                  <c:v>August21</c:v>
                </c:pt>
                <c:pt idx="5">
                  <c:v>September21</c:v>
                </c:pt>
                <c:pt idx="6">
                  <c:v>October21</c:v>
                </c:pt>
                <c:pt idx="7">
                  <c:v>November21</c:v>
                </c:pt>
                <c:pt idx="8">
                  <c:v>December21</c:v>
                </c:pt>
                <c:pt idx="9">
                  <c:v>January22</c:v>
                </c:pt>
                <c:pt idx="10">
                  <c:v>Febraury22</c:v>
                </c:pt>
                <c:pt idx="11">
                  <c:v>March22</c:v>
                </c:pt>
                <c:pt idx="12">
                  <c:v>April22</c:v>
                </c:pt>
                <c:pt idx="13">
                  <c:v>May22</c:v>
                </c:pt>
                <c:pt idx="14">
                  <c:v>June22</c:v>
                </c:pt>
                <c:pt idx="15">
                  <c:v>July22</c:v>
                </c:pt>
                <c:pt idx="16">
                  <c:v>August22</c:v>
                </c:pt>
                <c:pt idx="17">
                  <c:v>September22</c:v>
                </c:pt>
                <c:pt idx="18">
                  <c:v>October22</c:v>
                </c:pt>
                <c:pt idx="19">
                  <c:v>November22</c:v>
                </c:pt>
                <c:pt idx="20">
                  <c:v>December22</c:v>
                </c:pt>
                <c:pt idx="21">
                  <c:v>January23</c:v>
                </c:pt>
                <c:pt idx="22">
                  <c:v>Febraury23</c:v>
                </c:pt>
                <c:pt idx="23">
                  <c:v>March23</c:v>
                </c:pt>
              </c:strCache>
            </c:strRef>
          </c:cat>
          <c:val>
            <c:numRef>
              <c:f>Analysis!$F$24:$AC$24</c:f>
              <c:numCache>
                <c:formatCode>"₹"#,##0.00</c:formatCode>
                <c:ptCount val="24"/>
                <c:pt idx="0">
                  <c:v>1037.8499999999999</c:v>
                </c:pt>
                <c:pt idx="1">
                  <c:v>1201.5</c:v>
                </c:pt>
                <c:pt idx="2">
                  <c:v>1022.6666666666666</c:v>
                </c:pt>
                <c:pt idx="3">
                  <c:v>1068.9357798165138</c:v>
                </c:pt>
                <c:pt idx="4">
                  <c:v>1113.1826086956521</c:v>
                </c:pt>
                <c:pt idx="5">
                  <c:v>1030.051282051282</c:v>
                </c:pt>
                <c:pt idx="6">
                  <c:v>1304.1803278688524</c:v>
                </c:pt>
                <c:pt idx="7">
                  <c:v>1000.088</c:v>
                </c:pt>
                <c:pt idx="8">
                  <c:v>1000.0769230769231</c:v>
                </c:pt>
                <c:pt idx="9">
                  <c:v>1004.5597014925373</c:v>
                </c:pt>
                <c:pt idx="10">
                  <c:v>1001.1469629629629</c:v>
                </c:pt>
                <c:pt idx="11">
                  <c:v>1080.3795620437957</c:v>
                </c:pt>
                <c:pt idx="12">
                  <c:v>1008.2744525547446</c:v>
                </c:pt>
                <c:pt idx="13">
                  <c:v>1006.2250359712231</c:v>
                </c:pt>
                <c:pt idx="14">
                  <c:v>1007.4521126760565</c:v>
                </c:pt>
                <c:pt idx="15">
                  <c:v>1019.7432258064517</c:v>
                </c:pt>
                <c:pt idx="16">
                  <c:v>1015.6011976047905</c:v>
                </c:pt>
                <c:pt idx="17">
                  <c:v>1003.9136312849163</c:v>
                </c:pt>
                <c:pt idx="18">
                  <c:v>1014.7856353591161</c:v>
                </c:pt>
                <c:pt idx="19">
                  <c:v>1014.8395604395605</c:v>
                </c:pt>
                <c:pt idx="20">
                  <c:v>1029.6052356020944</c:v>
                </c:pt>
                <c:pt idx="21">
                  <c:v>1003.3989583333333</c:v>
                </c:pt>
                <c:pt idx="22">
                  <c:v>1015.4954314720812</c:v>
                </c:pt>
                <c:pt idx="23">
                  <c:v>1048.4802030456854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2B47-BA48-57B0593925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867392"/>
        <c:axId val="75943392"/>
      </c:barChart>
      <c:catAx>
        <c:axId val="758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3392"/>
        <c:crosses val="autoZero"/>
        <c:auto val="1"/>
        <c:lblAlgn val="ctr"/>
        <c:lblOffset val="100"/>
        <c:noMultiLvlLbl val="0"/>
      </c:catAx>
      <c:valAx>
        <c:axId val="75943392"/>
        <c:scaling>
          <c:orientation val="minMax"/>
        </c:scaling>
        <c:delete val="0"/>
        <c:axPos val="l"/>
        <c:numFmt formatCode="&quot;₹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Donations REceived monthwise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006256067306655E-4"/>
                  <c:y val="-1.4399101554613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AB-7345-A2B6-6EB76BA1B09A}"/>
                </c:ext>
              </c:extLst>
            </c:dLbl>
            <c:dLbl>
              <c:idx val="2"/>
              <c:layout>
                <c:manualLayout>
                  <c:x val="-4.5210410342542799E-2"/>
                  <c:y val="5.6113718958207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AB-7345-A2B6-6EB76BA1B09A}"/>
                </c:ext>
              </c:extLst>
            </c:dLbl>
            <c:dLbl>
              <c:idx val="7"/>
              <c:layout>
                <c:manualLayout>
                  <c:x val="-6.1727044393423351E-2"/>
                  <c:y val="3.36778215223096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AB-7345-A2B6-6EB76BA1B09A}"/>
                </c:ext>
              </c:extLst>
            </c:dLbl>
            <c:dLbl>
              <c:idx val="9"/>
              <c:layout>
                <c:manualLayout>
                  <c:x val="-6.7597885880703271E-2"/>
                  <c:y val="-5.2860640016151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AB-7345-A2B6-6EB76BA1B09A}"/>
                </c:ext>
              </c:extLst>
            </c:dLbl>
            <c:dLbl>
              <c:idx val="10"/>
              <c:layout>
                <c:manualLayout>
                  <c:x val="-4.802841425643712E-2"/>
                  <c:y val="4.0088077932566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AB-7345-A2B6-6EB76BA1B09A}"/>
                </c:ext>
              </c:extLst>
            </c:dLbl>
            <c:dLbl>
              <c:idx val="12"/>
              <c:layout>
                <c:manualLayout>
                  <c:x val="-3.8900402897281243E-2"/>
                  <c:y val="3.097088239204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AB-7345-A2B6-6EB76BA1B09A}"/>
                </c:ext>
              </c:extLst>
            </c:dLbl>
            <c:dLbl>
              <c:idx val="13"/>
              <c:layout>
                <c:manualLayout>
                  <c:x val="-2.549956969608036E-2"/>
                  <c:y val="3.097088239204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AB-7345-A2B6-6EB76BA1B09A}"/>
                </c:ext>
              </c:extLst>
            </c:dLbl>
            <c:dLbl>
              <c:idx val="15"/>
              <c:layout>
                <c:manualLayout>
                  <c:x val="-1.8352458655439888E-2"/>
                  <c:y val="2.90947097841662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AB-7345-A2B6-6EB76BA1B09A}"/>
                </c:ext>
              </c:extLst>
            </c:dLbl>
            <c:dLbl>
              <c:idx val="19"/>
              <c:layout>
                <c:manualLayout>
                  <c:x val="-2.46061808160003E-2"/>
                  <c:y val="3.28470549999261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AB-7345-A2B6-6EB76BA1B0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tx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532408427769142"/>
                  <c:y val="-8.55838600052101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8575" cap="rnd">
                <a:solidFill>
                  <a:schemeClr val="accent2">
                    <a:lumMod val="75000"/>
                    <a:alpha val="50000"/>
                  </a:schemeClr>
                </a:solidFill>
                <a:round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9446061222617845"/>
                  <c:y val="-6.446942725029915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Analysis!$F$23:$AC$23</c:f>
              <c:strCache>
                <c:ptCount val="24"/>
                <c:pt idx="0">
                  <c:v>Apr-21</c:v>
                </c:pt>
                <c:pt idx="1">
                  <c:v>May21</c:v>
                </c:pt>
                <c:pt idx="2">
                  <c:v>June21</c:v>
                </c:pt>
                <c:pt idx="3">
                  <c:v>July21</c:v>
                </c:pt>
                <c:pt idx="4">
                  <c:v>August21</c:v>
                </c:pt>
                <c:pt idx="5">
                  <c:v>September21</c:v>
                </c:pt>
                <c:pt idx="6">
                  <c:v>October21</c:v>
                </c:pt>
                <c:pt idx="7">
                  <c:v>November21</c:v>
                </c:pt>
                <c:pt idx="8">
                  <c:v>December21</c:v>
                </c:pt>
                <c:pt idx="9">
                  <c:v>January22</c:v>
                </c:pt>
                <c:pt idx="10">
                  <c:v>Febraury22</c:v>
                </c:pt>
                <c:pt idx="11">
                  <c:v>March22</c:v>
                </c:pt>
                <c:pt idx="12">
                  <c:v>April22</c:v>
                </c:pt>
                <c:pt idx="13">
                  <c:v>May22</c:v>
                </c:pt>
                <c:pt idx="14">
                  <c:v>June22</c:v>
                </c:pt>
                <c:pt idx="15">
                  <c:v>July22</c:v>
                </c:pt>
                <c:pt idx="16">
                  <c:v>August22</c:v>
                </c:pt>
                <c:pt idx="17">
                  <c:v>September22</c:v>
                </c:pt>
                <c:pt idx="18">
                  <c:v>October22</c:v>
                </c:pt>
                <c:pt idx="19">
                  <c:v>November22</c:v>
                </c:pt>
                <c:pt idx="20">
                  <c:v>December22</c:v>
                </c:pt>
                <c:pt idx="21">
                  <c:v>January23</c:v>
                </c:pt>
                <c:pt idx="22">
                  <c:v>Febraury23</c:v>
                </c:pt>
                <c:pt idx="23">
                  <c:v>March23</c:v>
                </c:pt>
              </c:strCache>
            </c:strRef>
          </c:cat>
          <c:val>
            <c:numRef>
              <c:f>Analysis!$F$35:$AC$35</c:f>
              <c:numCache>
                <c:formatCode>"₹"#,##0.00</c:formatCode>
                <c:ptCount val="24"/>
                <c:pt idx="0">
                  <c:v>41514</c:v>
                </c:pt>
                <c:pt idx="1">
                  <c:v>96120</c:v>
                </c:pt>
                <c:pt idx="2">
                  <c:v>95108</c:v>
                </c:pt>
                <c:pt idx="3">
                  <c:v>116514</c:v>
                </c:pt>
                <c:pt idx="4">
                  <c:v>128016</c:v>
                </c:pt>
                <c:pt idx="5">
                  <c:v>120516</c:v>
                </c:pt>
                <c:pt idx="6">
                  <c:v>159110</c:v>
                </c:pt>
                <c:pt idx="7">
                  <c:v>125011</c:v>
                </c:pt>
                <c:pt idx="8">
                  <c:v>130010</c:v>
                </c:pt>
                <c:pt idx="9">
                  <c:v>134611</c:v>
                </c:pt>
                <c:pt idx="10">
                  <c:v>135154.84</c:v>
                </c:pt>
                <c:pt idx="11">
                  <c:v>148012</c:v>
                </c:pt>
                <c:pt idx="12">
                  <c:v>138133.6</c:v>
                </c:pt>
                <c:pt idx="13">
                  <c:v>139865.28</c:v>
                </c:pt>
                <c:pt idx="14">
                  <c:v>143058.20000000001</c:v>
                </c:pt>
                <c:pt idx="15">
                  <c:v>158060.20000000001</c:v>
                </c:pt>
                <c:pt idx="16">
                  <c:v>169605.40000000002</c:v>
                </c:pt>
                <c:pt idx="17">
                  <c:v>179700.54</c:v>
                </c:pt>
                <c:pt idx="18">
                  <c:v>183676.2</c:v>
                </c:pt>
                <c:pt idx="19">
                  <c:v>184700.80000000002</c:v>
                </c:pt>
                <c:pt idx="20">
                  <c:v>196654.6</c:v>
                </c:pt>
                <c:pt idx="21">
                  <c:v>192652.6</c:v>
                </c:pt>
                <c:pt idx="22">
                  <c:v>200052.6</c:v>
                </c:pt>
                <c:pt idx="23">
                  <c:v>206550.6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AB-7345-A2B6-6EB76BA1B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00967391"/>
        <c:axId val="1701044479"/>
      </c:lineChart>
      <c:catAx>
        <c:axId val="17009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44479"/>
        <c:crosses val="autoZero"/>
        <c:auto val="1"/>
        <c:lblAlgn val="ctr"/>
        <c:lblOffset val="100"/>
        <c:noMultiLvlLbl val="0"/>
      </c:catAx>
      <c:valAx>
        <c:axId val="1701044479"/>
        <c:scaling>
          <c:orientation val="minMax"/>
        </c:scaling>
        <c:delete val="0"/>
        <c:axPos val="l"/>
        <c:numFmt formatCode="&quot;₹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Most</a:t>
            </a:r>
            <a:r>
              <a:rPr lang="en-GB" baseline="0"/>
              <a:t> Valuable Members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Members!$A$1:$A$214</c:f>
              <c:strCache>
                <c:ptCount val="214"/>
                <c:pt idx="0">
                  <c:v>User ID</c:v>
                </c:pt>
                <c:pt idx="1">
                  <c:v>499</c:v>
                </c:pt>
                <c:pt idx="2">
                  <c:v>447</c:v>
                </c:pt>
                <c:pt idx="3">
                  <c:v>437</c:v>
                </c:pt>
                <c:pt idx="4">
                  <c:v>504</c:v>
                </c:pt>
                <c:pt idx="5">
                  <c:v>399</c:v>
                </c:pt>
                <c:pt idx="6">
                  <c:v>473</c:v>
                </c:pt>
                <c:pt idx="7">
                  <c:v>440</c:v>
                </c:pt>
                <c:pt idx="8">
                  <c:v>515</c:v>
                </c:pt>
                <c:pt idx="9">
                  <c:v>513</c:v>
                </c:pt>
                <c:pt idx="10">
                  <c:v>438</c:v>
                </c:pt>
                <c:pt idx="11">
                  <c:v>472</c:v>
                </c:pt>
                <c:pt idx="12">
                  <c:v>512</c:v>
                </c:pt>
                <c:pt idx="13">
                  <c:v>429</c:v>
                </c:pt>
                <c:pt idx="14">
                  <c:v>488</c:v>
                </c:pt>
                <c:pt idx="15">
                  <c:v>396</c:v>
                </c:pt>
                <c:pt idx="16">
                  <c:v>448</c:v>
                </c:pt>
                <c:pt idx="17">
                  <c:v>398</c:v>
                </c:pt>
                <c:pt idx="18">
                  <c:v>422</c:v>
                </c:pt>
                <c:pt idx="19">
                  <c:v>439</c:v>
                </c:pt>
                <c:pt idx="20">
                  <c:v>469</c:v>
                </c:pt>
                <c:pt idx="21">
                  <c:v>397</c:v>
                </c:pt>
                <c:pt idx="22">
                  <c:v>400</c:v>
                </c:pt>
                <c:pt idx="23">
                  <c:v>402</c:v>
                </c:pt>
                <c:pt idx="24">
                  <c:v>403</c:v>
                </c:pt>
                <c:pt idx="25">
                  <c:v>404</c:v>
                </c:pt>
                <c:pt idx="26">
                  <c:v>405</c:v>
                </c:pt>
                <c:pt idx="27">
                  <c:v>406</c:v>
                </c:pt>
                <c:pt idx="28">
                  <c:v>407</c:v>
                </c:pt>
                <c:pt idx="29">
                  <c:v>408</c:v>
                </c:pt>
                <c:pt idx="30">
                  <c:v>409</c:v>
                </c:pt>
                <c:pt idx="31">
                  <c:v>410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418</c:v>
                </c:pt>
                <c:pt idx="36">
                  <c:v>451</c:v>
                </c:pt>
                <c:pt idx="37">
                  <c:v>455</c:v>
                </c:pt>
                <c:pt idx="38">
                  <c:v>463</c:v>
                </c:pt>
                <c:pt idx="39">
                  <c:v>474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483</c:v>
                </c:pt>
                <c:pt idx="44">
                  <c:v>484</c:v>
                </c:pt>
                <c:pt idx="45">
                  <c:v>496</c:v>
                </c:pt>
                <c:pt idx="46">
                  <c:v>498</c:v>
                </c:pt>
                <c:pt idx="47">
                  <c:v>502</c:v>
                </c:pt>
                <c:pt idx="48">
                  <c:v>509</c:v>
                </c:pt>
                <c:pt idx="49">
                  <c:v>522</c:v>
                </c:pt>
                <c:pt idx="50">
                  <c:v>581</c:v>
                </c:pt>
                <c:pt idx="51">
                  <c:v>591</c:v>
                </c:pt>
                <c:pt idx="52">
                  <c:v>464</c:v>
                </c:pt>
                <c:pt idx="53">
                  <c:v>592</c:v>
                </c:pt>
                <c:pt idx="54">
                  <c:v>411</c:v>
                </c:pt>
                <c:pt idx="55">
                  <c:v>415</c:v>
                </c:pt>
                <c:pt idx="56">
                  <c:v>421</c:v>
                </c:pt>
                <c:pt idx="57">
                  <c:v>423</c:v>
                </c:pt>
                <c:pt idx="58">
                  <c:v>425</c:v>
                </c:pt>
                <c:pt idx="59">
                  <c:v>426</c:v>
                </c:pt>
                <c:pt idx="60">
                  <c:v>430</c:v>
                </c:pt>
                <c:pt idx="61">
                  <c:v>431</c:v>
                </c:pt>
                <c:pt idx="62">
                  <c:v>432</c:v>
                </c:pt>
                <c:pt idx="63">
                  <c:v>434</c:v>
                </c:pt>
                <c:pt idx="64">
                  <c:v>435</c:v>
                </c:pt>
                <c:pt idx="65">
                  <c:v>446</c:v>
                </c:pt>
                <c:pt idx="66">
                  <c:v>482</c:v>
                </c:pt>
                <c:pt idx="67">
                  <c:v>485</c:v>
                </c:pt>
                <c:pt idx="68">
                  <c:v>487</c:v>
                </c:pt>
                <c:pt idx="69">
                  <c:v>495</c:v>
                </c:pt>
                <c:pt idx="70">
                  <c:v>501</c:v>
                </c:pt>
                <c:pt idx="71">
                  <c:v>503</c:v>
                </c:pt>
                <c:pt idx="72">
                  <c:v>510</c:v>
                </c:pt>
                <c:pt idx="73">
                  <c:v>519</c:v>
                </c:pt>
                <c:pt idx="74">
                  <c:v>521</c:v>
                </c:pt>
                <c:pt idx="75">
                  <c:v>526</c:v>
                </c:pt>
                <c:pt idx="76">
                  <c:v>594</c:v>
                </c:pt>
                <c:pt idx="77">
                  <c:v>436</c:v>
                </c:pt>
                <c:pt idx="78">
                  <c:v>416</c:v>
                </c:pt>
                <c:pt idx="79">
                  <c:v>419</c:v>
                </c:pt>
                <c:pt idx="80">
                  <c:v>427</c:v>
                </c:pt>
                <c:pt idx="81">
                  <c:v>442</c:v>
                </c:pt>
                <c:pt idx="82">
                  <c:v>456</c:v>
                </c:pt>
                <c:pt idx="83">
                  <c:v>458</c:v>
                </c:pt>
                <c:pt idx="84">
                  <c:v>460</c:v>
                </c:pt>
                <c:pt idx="85">
                  <c:v>467</c:v>
                </c:pt>
                <c:pt idx="86">
                  <c:v>475</c:v>
                </c:pt>
                <c:pt idx="87">
                  <c:v>480</c:v>
                </c:pt>
                <c:pt idx="88">
                  <c:v>505</c:v>
                </c:pt>
                <c:pt idx="89">
                  <c:v>507</c:v>
                </c:pt>
                <c:pt idx="90">
                  <c:v>517</c:v>
                </c:pt>
                <c:pt idx="91">
                  <c:v>520</c:v>
                </c:pt>
                <c:pt idx="92">
                  <c:v>523</c:v>
                </c:pt>
                <c:pt idx="93">
                  <c:v>491</c:v>
                </c:pt>
                <c:pt idx="94">
                  <c:v>420</c:v>
                </c:pt>
                <c:pt idx="95">
                  <c:v>428</c:v>
                </c:pt>
                <c:pt idx="96">
                  <c:v>441</c:v>
                </c:pt>
                <c:pt idx="97">
                  <c:v>449</c:v>
                </c:pt>
                <c:pt idx="98">
                  <c:v>453</c:v>
                </c:pt>
                <c:pt idx="99">
                  <c:v>468</c:v>
                </c:pt>
                <c:pt idx="100">
                  <c:v>486</c:v>
                </c:pt>
                <c:pt idx="101">
                  <c:v>489</c:v>
                </c:pt>
                <c:pt idx="102">
                  <c:v>518</c:v>
                </c:pt>
                <c:pt idx="103">
                  <c:v>524</c:v>
                </c:pt>
                <c:pt idx="104">
                  <c:v>525</c:v>
                </c:pt>
                <c:pt idx="105">
                  <c:v>466</c:v>
                </c:pt>
                <c:pt idx="106">
                  <c:v>457</c:v>
                </c:pt>
                <c:pt idx="107">
                  <c:v>461</c:v>
                </c:pt>
                <c:pt idx="108">
                  <c:v>481</c:v>
                </c:pt>
                <c:pt idx="109">
                  <c:v>490</c:v>
                </c:pt>
                <c:pt idx="110">
                  <c:v>497</c:v>
                </c:pt>
                <c:pt idx="111">
                  <c:v>593</c:v>
                </c:pt>
                <c:pt idx="112">
                  <c:v>452</c:v>
                </c:pt>
                <c:pt idx="113">
                  <c:v>454</c:v>
                </c:pt>
                <c:pt idx="114">
                  <c:v>471</c:v>
                </c:pt>
                <c:pt idx="115">
                  <c:v>479</c:v>
                </c:pt>
                <c:pt idx="116">
                  <c:v>492</c:v>
                </c:pt>
                <c:pt idx="117">
                  <c:v>529</c:v>
                </c:pt>
                <c:pt idx="118">
                  <c:v>506</c:v>
                </c:pt>
                <c:pt idx="119">
                  <c:v>555</c:v>
                </c:pt>
                <c:pt idx="120">
                  <c:v>533</c:v>
                </c:pt>
                <c:pt idx="121">
                  <c:v>443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534</c:v>
                </c:pt>
                <c:pt idx="126">
                  <c:v>588</c:v>
                </c:pt>
                <c:pt idx="127">
                  <c:v>610</c:v>
                </c:pt>
                <c:pt idx="128">
                  <c:v>511</c:v>
                </c:pt>
                <c:pt idx="129">
                  <c:v>602</c:v>
                </c:pt>
                <c:pt idx="130">
                  <c:v>590</c:v>
                </c:pt>
                <c:pt idx="131">
                  <c:v>596</c:v>
                </c:pt>
                <c:pt idx="132">
                  <c:v>450</c:v>
                </c:pt>
                <c:pt idx="133">
                  <c:v>634</c:v>
                </c:pt>
                <c:pt idx="134">
                  <c:v>600</c:v>
                </c:pt>
                <c:pt idx="135">
                  <c:v>614</c:v>
                </c:pt>
                <c:pt idx="136">
                  <c:v>459</c:v>
                </c:pt>
                <c:pt idx="137">
                  <c:v>444</c:v>
                </c:pt>
                <c:pt idx="138">
                  <c:v>571</c:v>
                </c:pt>
                <c:pt idx="139">
                  <c:v>617</c:v>
                </c:pt>
                <c:pt idx="140">
                  <c:v>629</c:v>
                </c:pt>
                <c:pt idx="141">
                  <c:v>424</c:v>
                </c:pt>
                <c:pt idx="142">
                  <c:v>465</c:v>
                </c:pt>
                <c:pt idx="143">
                  <c:v>638</c:v>
                </c:pt>
                <c:pt idx="144">
                  <c:v>642</c:v>
                </c:pt>
                <c:pt idx="145">
                  <c:v>627</c:v>
                </c:pt>
                <c:pt idx="146">
                  <c:v>470</c:v>
                </c:pt>
                <c:pt idx="147">
                  <c:v>516</c:v>
                </c:pt>
                <c:pt idx="148">
                  <c:v>527</c:v>
                </c:pt>
                <c:pt idx="149">
                  <c:v>566</c:v>
                </c:pt>
                <c:pt idx="150">
                  <c:v>597</c:v>
                </c:pt>
                <c:pt idx="151">
                  <c:v>635</c:v>
                </c:pt>
                <c:pt idx="152">
                  <c:v>641</c:v>
                </c:pt>
                <c:pt idx="153">
                  <c:v>647</c:v>
                </c:pt>
                <c:pt idx="154">
                  <c:v>648</c:v>
                </c:pt>
                <c:pt idx="155">
                  <c:v>650</c:v>
                </c:pt>
                <c:pt idx="156">
                  <c:v>651</c:v>
                </c:pt>
                <c:pt idx="157">
                  <c:v>654</c:v>
                </c:pt>
                <c:pt idx="158">
                  <c:v>655</c:v>
                </c:pt>
                <c:pt idx="159">
                  <c:v>626</c:v>
                </c:pt>
                <c:pt idx="160">
                  <c:v>663</c:v>
                </c:pt>
                <c:pt idx="161">
                  <c:v>660</c:v>
                </c:pt>
                <c:pt idx="162">
                  <c:v>537</c:v>
                </c:pt>
                <c:pt idx="163">
                  <c:v>589</c:v>
                </c:pt>
                <c:pt idx="164">
                  <c:v>603</c:v>
                </c:pt>
                <c:pt idx="165">
                  <c:v>661</c:v>
                </c:pt>
                <c:pt idx="166">
                  <c:v>662</c:v>
                </c:pt>
                <c:pt idx="167">
                  <c:v>671</c:v>
                </c:pt>
                <c:pt idx="168">
                  <c:v>690</c:v>
                </c:pt>
                <c:pt idx="169">
                  <c:v>689</c:v>
                </c:pt>
                <c:pt idx="170">
                  <c:v>462</c:v>
                </c:pt>
                <c:pt idx="171">
                  <c:v>670</c:v>
                </c:pt>
                <c:pt idx="172">
                  <c:v>677</c:v>
                </c:pt>
                <c:pt idx="173">
                  <c:v>679</c:v>
                </c:pt>
                <c:pt idx="174">
                  <c:v>681</c:v>
                </c:pt>
                <c:pt idx="175">
                  <c:v>685</c:v>
                </c:pt>
                <c:pt idx="176">
                  <c:v>686</c:v>
                </c:pt>
                <c:pt idx="177">
                  <c:v>687</c:v>
                </c:pt>
                <c:pt idx="178">
                  <c:v>692</c:v>
                </c:pt>
                <c:pt idx="179">
                  <c:v>699</c:v>
                </c:pt>
                <c:pt idx="180">
                  <c:v>445</c:v>
                </c:pt>
                <c:pt idx="181">
                  <c:v>678</c:v>
                </c:pt>
                <c:pt idx="182">
                  <c:v>684</c:v>
                </c:pt>
                <c:pt idx="183">
                  <c:v>711</c:v>
                </c:pt>
                <c:pt idx="184">
                  <c:v>700</c:v>
                </c:pt>
                <c:pt idx="185">
                  <c:v>698</c:v>
                </c:pt>
                <c:pt idx="186">
                  <c:v>643</c:v>
                </c:pt>
                <c:pt idx="187">
                  <c:v>708</c:v>
                </c:pt>
                <c:pt idx="188">
                  <c:v>500</c:v>
                </c:pt>
                <c:pt idx="189">
                  <c:v>709</c:v>
                </c:pt>
                <c:pt idx="190">
                  <c:v>713</c:v>
                </c:pt>
                <c:pt idx="191">
                  <c:v>714</c:v>
                </c:pt>
                <c:pt idx="192">
                  <c:v>716</c:v>
                </c:pt>
                <c:pt idx="193">
                  <c:v>723</c:v>
                </c:pt>
                <c:pt idx="194">
                  <c:v>728</c:v>
                </c:pt>
                <c:pt idx="195">
                  <c:v>557</c:v>
                </c:pt>
                <c:pt idx="196">
                  <c:v>605</c:v>
                </c:pt>
                <c:pt idx="197">
                  <c:v>688</c:v>
                </c:pt>
                <c:pt idx="198">
                  <c:v>734</c:v>
                </c:pt>
                <c:pt idx="199">
                  <c:v>736</c:v>
                </c:pt>
                <c:pt idx="200">
                  <c:v>742</c:v>
                </c:pt>
                <c:pt idx="201">
                  <c:v>618</c:v>
                </c:pt>
                <c:pt idx="202">
                  <c:v>664</c:v>
                </c:pt>
                <c:pt idx="203">
                  <c:v>717</c:v>
                </c:pt>
                <c:pt idx="204">
                  <c:v>744</c:v>
                </c:pt>
                <c:pt idx="205">
                  <c:v>746</c:v>
                </c:pt>
                <c:pt idx="206">
                  <c:v>733</c:v>
                </c:pt>
                <c:pt idx="207">
                  <c:v>743</c:v>
                </c:pt>
                <c:pt idx="208">
                  <c:v>680</c:v>
                </c:pt>
                <c:pt idx="209">
                  <c:v>718</c:v>
                </c:pt>
                <c:pt idx="210">
                  <c:v>749</c:v>
                </c:pt>
                <c:pt idx="211">
                  <c:v>752</c:v>
                </c:pt>
                <c:pt idx="212">
                  <c:v>753</c:v>
                </c:pt>
                <c:pt idx="213">
                  <c:v>763</c:v>
                </c:pt>
              </c:strCache>
            </c:strRef>
          </c:cat>
          <c:val>
            <c:numRef>
              <c:f>Members!$F$1:$F$214</c:f>
              <c:numCache>
                <c:formatCode>"₹"#,##0.00</c:formatCode>
                <c:ptCount val="214"/>
                <c:pt idx="0">
                  <c:v>0</c:v>
                </c:pt>
                <c:pt idx="1">
                  <c:v>48000</c:v>
                </c:pt>
                <c:pt idx="2">
                  <c:v>35625</c:v>
                </c:pt>
                <c:pt idx="3">
                  <c:v>34500</c:v>
                </c:pt>
                <c:pt idx="4">
                  <c:v>34000</c:v>
                </c:pt>
                <c:pt idx="5">
                  <c:v>33000</c:v>
                </c:pt>
                <c:pt idx="6">
                  <c:v>31001</c:v>
                </c:pt>
                <c:pt idx="7">
                  <c:v>28000</c:v>
                </c:pt>
                <c:pt idx="8">
                  <c:v>27000</c:v>
                </c:pt>
                <c:pt idx="9">
                  <c:v>26500</c:v>
                </c:pt>
                <c:pt idx="10">
                  <c:v>26000</c:v>
                </c:pt>
                <c:pt idx="11">
                  <c:v>26000</c:v>
                </c:pt>
                <c:pt idx="12">
                  <c:v>26000</c:v>
                </c:pt>
                <c:pt idx="13">
                  <c:v>25500</c:v>
                </c:pt>
                <c:pt idx="14">
                  <c:v>25000</c:v>
                </c:pt>
                <c:pt idx="15">
                  <c:v>24224.84</c:v>
                </c:pt>
                <c:pt idx="16">
                  <c:v>24192</c:v>
                </c:pt>
                <c:pt idx="17">
                  <c:v>24010</c:v>
                </c:pt>
                <c:pt idx="18">
                  <c:v>24005</c:v>
                </c:pt>
                <c:pt idx="19">
                  <c:v>24001</c:v>
                </c:pt>
                <c:pt idx="20">
                  <c:v>24001</c:v>
                </c:pt>
                <c:pt idx="21">
                  <c:v>24000</c:v>
                </c:pt>
                <c:pt idx="22">
                  <c:v>24000</c:v>
                </c:pt>
                <c:pt idx="23">
                  <c:v>24000</c:v>
                </c:pt>
                <c:pt idx="24">
                  <c:v>24000</c:v>
                </c:pt>
                <c:pt idx="25">
                  <c:v>24000</c:v>
                </c:pt>
                <c:pt idx="26">
                  <c:v>24000</c:v>
                </c:pt>
                <c:pt idx="27">
                  <c:v>24000</c:v>
                </c:pt>
                <c:pt idx="28">
                  <c:v>24000</c:v>
                </c:pt>
                <c:pt idx="29">
                  <c:v>24000</c:v>
                </c:pt>
                <c:pt idx="30">
                  <c:v>24000</c:v>
                </c:pt>
                <c:pt idx="31">
                  <c:v>24000</c:v>
                </c:pt>
                <c:pt idx="32">
                  <c:v>24000</c:v>
                </c:pt>
                <c:pt idx="33">
                  <c:v>24000</c:v>
                </c:pt>
                <c:pt idx="34">
                  <c:v>24000</c:v>
                </c:pt>
                <c:pt idx="35">
                  <c:v>24000</c:v>
                </c:pt>
                <c:pt idx="36">
                  <c:v>24000</c:v>
                </c:pt>
                <c:pt idx="37">
                  <c:v>24000</c:v>
                </c:pt>
                <c:pt idx="38">
                  <c:v>24000</c:v>
                </c:pt>
                <c:pt idx="39">
                  <c:v>24000</c:v>
                </c:pt>
                <c:pt idx="40">
                  <c:v>24000</c:v>
                </c:pt>
                <c:pt idx="41">
                  <c:v>24000</c:v>
                </c:pt>
                <c:pt idx="42">
                  <c:v>24000</c:v>
                </c:pt>
                <c:pt idx="43">
                  <c:v>24000</c:v>
                </c:pt>
                <c:pt idx="44">
                  <c:v>24000</c:v>
                </c:pt>
                <c:pt idx="45">
                  <c:v>24000</c:v>
                </c:pt>
                <c:pt idx="46">
                  <c:v>24000</c:v>
                </c:pt>
                <c:pt idx="47">
                  <c:v>24000</c:v>
                </c:pt>
                <c:pt idx="48">
                  <c:v>24000</c:v>
                </c:pt>
                <c:pt idx="49">
                  <c:v>24000</c:v>
                </c:pt>
                <c:pt idx="50">
                  <c:v>24000</c:v>
                </c:pt>
                <c:pt idx="51">
                  <c:v>24000</c:v>
                </c:pt>
                <c:pt idx="52">
                  <c:v>23100</c:v>
                </c:pt>
                <c:pt idx="53">
                  <c:v>23003</c:v>
                </c:pt>
                <c:pt idx="54">
                  <c:v>23000</c:v>
                </c:pt>
                <c:pt idx="55">
                  <c:v>23000</c:v>
                </c:pt>
                <c:pt idx="56">
                  <c:v>23000</c:v>
                </c:pt>
                <c:pt idx="57">
                  <c:v>23000</c:v>
                </c:pt>
                <c:pt idx="58">
                  <c:v>23000</c:v>
                </c:pt>
                <c:pt idx="59">
                  <c:v>23000</c:v>
                </c:pt>
                <c:pt idx="60">
                  <c:v>23000</c:v>
                </c:pt>
                <c:pt idx="61">
                  <c:v>23000</c:v>
                </c:pt>
                <c:pt idx="62">
                  <c:v>23000</c:v>
                </c:pt>
                <c:pt idx="63">
                  <c:v>23000</c:v>
                </c:pt>
                <c:pt idx="64">
                  <c:v>23000</c:v>
                </c:pt>
                <c:pt idx="65">
                  <c:v>23000</c:v>
                </c:pt>
                <c:pt idx="66">
                  <c:v>23000</c:v>
                </c:pt>
                <c:pt idx="67">
                  <c:v>23000</c:v>
                </c:pt>
                <c:pt idx="68">
                  <c:v>23000</c:v>
                </c:pt>
                <c:pt idx="69">
                  <c:v>23000</c:v>
                </c:pt>
                <c:pt idx="70">
                  <c:v>23000</c:v>
                </c:pt>
                <c:pt idx="71">
                  <c:v>23000</c:v>
                </c:pt>
                <c:pt idx="72">
                  <c:v>23000</c:v>
                </c:pt>
                <c:pt idx="73">
                  <c:v>23000</c:v>
                </c:pt>
                <c:pt idx="74">
                  <c:v>23000</c:v>
                </c:pt>
                <c:pt idx="75">
                  <c:v>23000</c:v>
                </c:pt>
                <c:pt idx="76">
                  <c:v>23000</c:v>
                </c:pt>
                <c:pt idx="77">
                  <c:v>22016</c:v>
                </c:pt>
                <c:pt idx="78">
                  <c:v>22000</c:v>
                </c:pt>
                <c:pt idx="79">
                  <c:v>22000</c:v>
                </c:pt>
                <c:pt idx="80">
                  <c:v>22000</c:v>
                </c:pt>
                <c:pt idx="81">
                  <c:v>22000</c:v>
                </c:pt>
                <c:pt idx="82">
                  <c:v>22000</c:v>
                </c:pt>
                <c:pt idx="83">
                  <c:v>22000</c:v>
                </c:pt>
                <c:pt idx="84">
                  <c:v>22000</c:v>
                </c:pt>
                <c:pt idx="85">
                  <c:v>22000</c:v>
                </c:pt>
                <c:pt idx="86">
                  <c:v>22000</c:v>
                </c:pt>
                <c:pt idx="87">
                  <c:v>22000</c:v>
                </c:pt>
                <c:pt idx="88">
                  <c:v>22000</c:v>
                </c:pt>
                <c:pt idx="89">
                  <c:v>22000</c:v>
                </c:pt>
                <c:pt idx="90">
                  <c:v>22000</c:v>
                </c:pt>
                <c:pt idx="91">
                  <c:v>22000</c:v>
                </c:pt>
                <c:pt idx="92">
                  <c:v>22000</c:v>
                </c:pt>
                <c:pt idx="93">
                  <c:v>21021</c:v>
                </c:pt>
                <c:pt idx="94">
                  <c:v>21000</c:v>
                </c:pt>
                <c:pt idx="95">
                  <c:v>21000</c:v>
                </c:pt>
                <c:pt idx="96">
                  <c:v>21000</c:v>
                </c:pt>
                <c:pt idx="97">
                  <c:v>21000</c:v>
                </c:pt>
                <c:pt idx="98">
                  <c:v>21000</c:v>
                </c:pt>
                <c:pt idx="99">
                  <c:v>21000</c:v>
                </c:pt>
                <c:pt idx="100">
                  <c:v>21000</c:v>
                </c:pt>
                <c:pt idx="101">
                  <c:v>21000</c:v>
                </c:pt>
                <c:pt idx="102">
                  <c:v>21000</c:v>
                </c:pt>
                <c:pt idx="103">
                  <c:v>21000</c:v>
                </c:pt>
                <c:pt idx="104">
                  <c:v>21000</c:v>
                </c:pt>
                <c:pt idx="105">
                  <c:v>20999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19000</c:v>
                </c:pt>
                <c:pt idx="113">
                  <c:v>19000</c:v>
                </c:pt>
                <c:pt idx="114">
                  <c:v>19000</c:v>
                </c:pt>
                <c:pt idx="115">
                  <c:v>19000</c:v>
                </c:pt>
                <c:pt idx="116">
                  <c:v>19000</c:v>
                </c:pt>
                <c:pt idx="117">
                  <c:v>18100</c:v>
                </c:pt>
                <c:pt idx="118">
                  <c:v>18000</c:v>
                </c:pt>
                <c:pt idx="119">
                  <c:v>18000</c:v>
                </c:pt>
                <c:pt idx="120">
                  <c:v>17001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15025</c:v>
                </c:pt>
                <c:pt idx="128">
                  <c:v>15003</c:v>
                </c:pt>
                <c:pt idx="129">
                  <c:v>15001</c:v>
                </c:pt>
                <c:pt idx="130">
                  <c:v>15000</c:v>
                </c:pt>
                <c:pt idx="131">
                  <c:v>15000</c:v>
                </c:pt>
                <c:pt idx="132">
                  <c:v>14003</c:v>
                </c:pt>
                <c:pt idx="133">
                  <c:v>14000</c:v>
                </c:pt>
                <c:pt idx="134">
                  <c:v>13000</c:v>
                </c:pt>
                <c:pt idx="135">
                  <c:v>13000</c:v>
                </c:pt>
                <c:pt idx="136">
                  <c:v>12212.4</c:v>
                </c:pt>
                <c:pt idx="137">
                  <c:v>12000</c:v>
                </c:pt>
                <c:pt idx="138">
                  <c:v>12000</c:v>
                </c:pt>
                <c:pt idx="139">
                  <c:v>12000</c:v>
                </c:pt>
                <c:pt idx="140">
                  <c:v>11000</c:v>
                </c:pt>
                <c:pt idx="141">
                  <c:v>10000</c:v>
                </c:pt>
                <c:pt idx="142">
                  <c:v>9500</c:v>
                </c:pt>
                <c:pt idx="143">
                  <c:v>9023.6</c:v>
                </c:pt>
                <c:pt idx="144">
                  <c:v>9023.6</c:v>
                </c:pt>
                <c:pt idx="145">
                  <c:v>9001</c:v>
                </c:pt>
                <c:pt idx="146">
                  <c:v>9000</c:v>
                </c:pt>
                <c:pt idx="147">
                  <c:v>9000</c:v>
                </c:pt>
                <c:pt idx="148">
                  <c:v>9000</c:v>
                </c:pt>
                <c:pt idx="149">
                  <c:v>9000</c:v>
                </c:pt>
                <c:pt idx="150">
                  <c:v>9000</c:v>
                </c:pt>
                <c:pt idx="151">
                  <c:v>9000</c:v>
                </c:pt>
                <c:pt idx="152">
                  <c:v>9000</c:v>
                </c:pt>
                <c:pt idx="153">
                  <c:v>9000</c:v>
                </c:pt>
                <c:pt idx="154">
                  <c:v>9000</c:v>
                </c:pt>
                <c:pt idx="155">
                  <c:v>9000</c:v>
                </c:pt>
                <c:pt idx="156">
                  <c:v>9000</c:v>
                </c:pt>
                <c:pt idx="157">
                  <c:v>9000</c:v>
                </c:pt>
                <c:pt idx="158">
                  <c:v>9000</c:v>
                </c:pt>
                <c:pt idx="159">
                  <c:v>8548.68</c:v>
                </c:pt>
                <c:pt idx="160">
                  <c:v>8023.6</c:v>
                </c:pt>
                <c:pt idx="161">
                  <c:v>8005</c:v>
                </c:pt>
                <c:pt idx="162">
                  <c:v>8000</c:v>
                </c:pt>
                <c:pt idx="163">
                  <c:v>8000</c:v>
                </c:pt>
                <c:pt idx="164">
                  <c:v>8000</c:v>
                </c:pt>
                <c:pt idx="165">
                  <c:v>8000</c:v>
                </c:pt>
                <c:pt idx="166">
                  <c:v>8000</c:v>
                </c:pt>
                <c:pt idx="167">
                  <c:v>8000</c:v>
                </c:pt>
                <c:pt idx="168">
                  <c:v>7838.34</c:v>
                </c:pt>
                <c:pt idx="169">
                  <c:v>7070.8</c:v>
                </c:pt>
                <c:pt idx="170">
                  <c:v>7000</c:v>
                </c:pt>
                <c:pt idx="171">
                  <c:v>7000</c:v>
                </c:pt>
                <c:pt idx="172">
                  <c:v>7000</c:v>
                </c:pt>
                <c:pt idx="173">
                  <c:v>7000</c:v>
                </c:pt>
                <c:pt idx="174">
                  <c:v>7000</c:v>
                </c:pt>
                <c:pt idx="175">
                  <c:v>7000</c:v>
                </c:pt>
                <c:pt idx="176">
                  <c:v>7000</c:v>
                </c:pt>
                <c:pt idx="177">
                  <c:v>7000</c:v>
                </c:pt>
                <c:pt idx="178">
                  <c:v>7000</c:v>
                </c:pt>
                <c:pt idx="179">
                  <c:v>7000</c:v>
                </c:pt>
                <c:pt idx="180">
                  <c:v>6000</c:v>
                </c:pt>
                <c:pt idx="181">
                  <c:v>6000</c:v>
                </c:pt>
                <c:pt idx="182">
                  <c:v>6000</c:v>
                </c:pt>
                <c:pt idx="183">
                  <c:v>6000</c:v>
                </c:pt>
                <c:pt idx="184">
                  <c:v>5023.6000000000004</c:v>
                </c:pt>
                <c:pt idx="185">
                  <c:v>5005</c:v>
                </c:pt>
                <c:pt idx="186">
                  <c:v>5000</c:v>
                </c:pt>
                <c:pt idx="187">
                  <c:v>5000</c:v>
                </c:pt>
                <c:pt idx="188">
                  <c:v>4000</c:v>
                </c:pt>
                <c:pt idx="189">
                  <c:v>4000</c:v>
                </c:pt>
                <c:pt idx="190">
                  <c:v>4000</c:v>
                </c:pt>
                <c:pt idx="191">
                  <c:v>4000</c:v>
                </c:pt>
                <c:pt idx="192">
                  <c:v>4000</c:v>
                </c:pt>
                <c:pt idx="193">
                  <c:v>4000</c:v>
                </c:pt>
                <c:pt idx="194">
                  <c:v>4000</c:v>
                </c:pt>
                <c:pt idx="195">
                  <c:v>3500</c:v>
                </c:pt>
                <c:pt idx="196">
                  <c:v>3000</c:v>
                </c:pt>
                <c:pt idx="197">
                  <c:v>3000</c:v>
                </c:pt>
                <c:pt idx="198">
                  <c:v>3000</c:v>
                </c:pt>
                <c:pt idx="199">
                  <c:v>3000</c:v>
                </c:pt>
                <c:pt idx="200">
                  <c:v>3000</c:v>
                </c:pt>
                <c:pt idx="201">
                  <c:v>2500</c:v>
                </c:pt>
                <c:pt idx="202">
                  <c:v>2500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1500</c:v>
                </c:pt>
                <c:pt idx="207">
                  <c:v>1300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B-9247-B700-DC363AFF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4199503"/>
        <c:axId val="2094214895"/>
      </c:barChart>
      <c:catAx>
        <c:axId val="20941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14895"/>
        <c:crosses val="autoZero"/>
        <c:auto val="1"/>
        <c:lblAlgn val="ctr"/>
        <c:lblOffset val="100"/>
        <c:noMultiLvlLbl val="0"/>
      </c:catAx>
      <c:valAx>
        <c:axId val="20942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Donations in 2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9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Pareto Principle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C8-A64A-94B6-D4BC04EAEA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C8-A64A-94B6-D4BC04EAEA0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Analysis!$H$13:$H$14</c:f>
              <c:strCache>
                <c:ptCount val="2"/>
                <c:pt idx="0">
                  <c:v>Donations of Top 20%</c:v>
                </c:pt>
                <c:pt idx="1">
                  <c:v>Other</c:v>
                </c:pt>
              </c:strCache>
            </c:strRef>
          </c:cat>
          <c:val>
            <c:numRef>
              <c:f>Analysis!$J$13:$J$14</c:f>
              <c:numCache>
                <c:formatCode>0%</c:formatCode>
                <c:ptCount val="2"/>
                <c:pt idx="0">
                  <c:v>0.47117287220371717</c:v>
                </c:pt>
                <c:pt idx="1">
                  <c:v>0.52882712779628283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8-A64A-94B6-D4BC04EAEA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Active Member</a:t>
            </a:r>
            <a:r>
              <a:rPr lang="en-GB" baseline="0"/>
              <a:t> B</a:t>
            </a:r>
            <a:r>
              <a:rPr lang="en-GB"/>
              <a:t>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43751379017063E-2"/>
          <c:y val="4.889594071741829E-2"/>
          <c:w val="0.95995624862098294"/>
          <c:h val="0.887012205280814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E15A998-D237-1A40-9D02-00FCCD2AA10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F96-8245-98CE-1C7EF34C55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619341-DE7B-374F-9965-A98765F504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F96-8245-98CE-1C7EF34C554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D3DE8-C169-C748-97DC-136A7D8D71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F96-8245-98CE-1C7EF34C554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4C1B41-4938-F648-80CC-A307B34097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F96-8245-98CE-1C7EF34C554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EB12813-E33F-5D47-B846-69CF726F1B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F96-8245-98CE-1C7EF34C554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5A3AEA7-8ED2-0749-9276-65A5787DC2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F96-8245-98CE-1C7EF34C554F}"/>
                </c:ext>
              </c:extLst>
            </c:dLbl>
            <c:dLbl>
              <c:idx val="6"/>
              <c:layout>
                <c:manualLayout>
                  <c:x val="1.7919342599991797E-2"/>
                  <c:y val="-2.2150039191325906E-2"/>
                </c:manualLayout>
              </c:layout>
              <c:tx>
                <c:rich>
                  <a:bodyPr/>
                  <a:lstStyle/>
                  <a:p>
                    <a:fld id="{35578470-FD57-8B4A-8D61-7A491AD4CE5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F96-8245-98CE-1C7EF34C554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9C7BA0B-F6DB-B248-98EC-A565CFBD34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F96-8245-98CE-1C7EF34C554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FC23A8A-42DD-7E48-9BEF-9061F84DE4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F96-8245-98CE-1C7EF34C554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085310E-070C-C847-959C-209723E2AB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F96-8245-98CE-1C7EF34C554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68154F7-9A02-CB4C-B045-679B7550A4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F96-8245-98CE-1C7EF34C554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69F8610-56CE-1447-A753-DF5663F449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F96-8245-98CE-1C7EF34C554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261A094-22F8-C34C-966A-3E5A6A896E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F96-8245-98CE-1C7EF34C554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7BEEB00-208F-2248-BB67-74ECF1FEE5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F96-8245-98CE-1C7EF34C554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9C4E1BE-4831-A646-9BF9-7ADB8A3C0C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F96-8245-98CE-1C7EF34C554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392074E-E82E-A044-99CE-A6BB26F560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F96-8245-98CE-1C7EF34C554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752920E-1613-E84D-95B1-93BCBCAD5F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F96-8245-98CE-1C7EF34C55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rgbClr val="00206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30433903583884919"/>
                  <c:y val="-0.37554754897943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Analysis!$M$23:$AC$23</c:f>
              <c:strCache>
                <c:ptCount val="17"/>
                <c:pt idx="0">
                  <c:v>November21</c:v>
                </c:pt>
                <c:pt idx="1">
                  <c:v>December21</c:v>
                </c:pt>
                <c:pt idx="2">
                  <c:v>January22</c:v>
                </c:pt>
                <c:pt idx="3">
                  <c:v>Febraury22</c:v>
                </c:pt>
                <c:pt idx="4">
                  <c:v>March22</c:v>
                </c:pt>
                <c:pt idx="5">
                  <c:v>April22</c:v>
                </c:pt>
                <c:pt idx="6">
                  <c:v>May22</c:v>
                </c:pt>
                <c:pt idx="7">
                  <c:v>June22</c:v>
                </c:pt>
                <c:pt idx="8">
                  <c:v>July22</c:v>
                </c:pt>
                <c:pt idx="9">
                  <c:v>August22</c:v>
                </c:pt>
                <c:pt idx="10">
                  <c:v>September22</c:v>
                </c:pt>
                <c:pt idx="11">
                  <c:v>October22</c:v>
                </c:pt>
                <c:pt idx="12">
                  <c:v>November22</c:v>
                </c:pt>
                <c:pt idx="13">
                  <c:v>December22</c:v>
                </c:pt>
                <c:pt idx="14">
                  <c:v>January23</c:v>
                </c:pt>
                <c:pt idx="15">
                  <c:v>Febraury23</c:v>
                </c:pt>
                <c:pt idx="16">
                  <c:v>March23</c:v>
                </c:pt>
              </c:strCache>
            </c:strRef>
          </c:cat>
          <c:val>
            <c:numRef>
              <c:f>Analysis!$M$38:$AC$38</c:f>
              <c:numCache>
                <c:formatCode>General</c:formatCode>
                <c:ptCount val="17"/>
                <c:pt idx="0">
                  <c:v>0.7183908045977011</c:v>
                </c:pt>
                <c:pt idx="1">
                  <c:v>0.7142857142857143</c:v>
                </c:pt>
                <c:pt idx="2">
                  <c:v>0.68717948717948718</c:v>
                </c:pt>
                <c:pt idx="3">
                  <c:v>0.66502463054187189</c:v>
                </c:pt>
                <c:pt idx="4">
                  <c:v>0.66183574879227058</c:v>
                </c:pt>
                <c:pt idx="5">
                  <c:v>0.64928909952606639</c:v>
                </c:pt>
                <c:pt idx="6">
                  <c:v>0.64055299539170507</c:v>
                </c:pt>
                <c:pt idx="7">
                  <c:v>0.63963963963963966</c:v>
                </c:pt>
                <c:pt idx="8">
                  <c:v>0.65957446808510634</c:v>
                </c:pt>
                <c:pt idx="9">
                  <c:v>0.68163265306122445</c:v>
                </c:pt>
                <c:pt idx="10">
                  <c:v>0.67803030303030298</c:v>
                </c:pt>
                <c:pt idx="11">
                  <c:v>0.68560606060606055</c:v>
                </c:pt>
                <c:pt idx="12">
                  <c:v>0.67158671586715868</c:v>
                </c:pt>
                <c:pt idx="13">
                  <c:v>0.67253521126760563</c:v>
                </c:pt>
                <c:pt idx="14">
                  <c:v>0.64</c:v>
                </c:pt>
                <c:pt idx="15">
                  <c:v>0.64379084967320266</c:v>
                </c:pt>
                <c:pt idx="16">
                  <c:v>0.62738853503184711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Analysis!$M$36:$AC$36</c15:f>
                <c15:dlblRangeCache>
                  <c:ptCount val="17"/>
                  <c:pt idx="0">
                    <c:v>125</c:v>
                  </c:pt>
                  <c:pt idx="1">
                    <c:v>130</c:v>
                  </c:pt>
                  <c:pt idx="2">
                    <c:v>134</c:v>
                  </c:pt>
                  <c:pt idx="3">
                    <c:v>135</c:v>
                  </c:pt>
                  <c:pt idx="4">
                    <c:v>137</c:v>
                  </c:pt>
                  <c:pt idx="5">
                    <c:v>137</c:v>
                  </c:pt>
                  <c:pt idx="6">
                    <c:v>139</c:v>
                  </c:pt>
                  <c:pt idx="7">
                    <c:v>142</c:v>
                  </c:pt>
                  <c:pt idx="8">
                    <c:v>155</c:v>
                  </c:pt>
                  <c:pt idx="9">
                    <c:v>167</c:v>
                  </c:pt>
                  <c:pt idx="10">
                    <c:v>179</c:v>
                  </c:pt>
                  <c:pt idx="11">
                    <c:v>181</c:v>
                  </c:pt>
                  <c:pt idx="12">
                    <c:v>182</c:v>
                  </c:pt>
                  <c:pt idx="13">
                    <c:v>191</c:v>
                  </c:pt>
                  <c:pt idx="14">
                    <c:v>192</c:v>
                  </c:pt>
                  <c:pt idx="15">
                    <c:v>197</c:v>
                  </c:pt>
                  <c:pt idx="16">
                    <c:v>197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5F96-8245-98CE-1C7EF34C55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8053120"/>
        <c:axId val="587341744"/>
      </c:barChart>
      <c:catAx>
        <c:axId val="5880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41744"/>
        <c:crosses val="autoZero"/>
        <c:auto val="1"/>
        <c:lblAlgn val="ctr"/>
        <c:lblOffset val="100"/>
        <c:noMultiLvlLbl val="0"/>
      </c:catAx>
      <c:valAx>
        <c:axId val="5873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[Donation_Reg.xlsx]Analysis!PivotTable1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No. Members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280830735773168"/>
                  <c:y val="0.43176409105949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Analysis!$B$3:$B$114</c:f>
              <c:strCache>
                <c:ptCount val="111"/>
                <c:pt idx="0">
                  <c:v>30/11/21</c:v>
                </c:pt>
                <c:pt idx="1">
                  <c:v>01/12/21</c:v>
                </c:pt>
                <c:pt idx="2">
                  <c:v>04/12/21</c:v>
                </c:pt>
                <c:pt idx="3">
                  <c:v>06/12/21</c:v>
                </c:pt>
                <c:pt idx="4">
                  <c:v>07/12/21</c:v>
                </c:pt>
                <c:pt idx="5">
                  <c:v>28/12/21</c:v>
                </c:pt>
                <c:pt idx="6">
                  <c:v>01/01/22</c:v>
                </c:pt>
                <c:pt idx="7">
                  <c:v>02/01/22</c:v>
                </c:pt>
                <c:pt idx="8">
                  <c:v>06/01/22</c:v>
                </c:pt>
                <c:pt idx="9">
                  <c:v>09/01/22</c:v>
                </c:pt>
                <c:pt idx="10">
                  <c:v>16/01/22</c:v>
                </c:pt>
                <c:pt idx="11">
                  <c:v>17/01/22</c:v>
                </c:pt>
                <c:pt idx="12">
                  <c:v>19/01/22</c:v>
                </c:pt>
                <c:pt idx="13">
                  <c:v>20/01/22</c:v>
                </c:pt>
                <c:pt idx="14">
                  <c:v>23/01/22</c:v>
                </c:pt>
                <c:pt idx="15">
                  <c:v>26/01/22</c:v>
                </c:pt>
                <c:pt idx="16">
                  <c:v>29/01/22</c:v>
                </c:pt>
                <c:pt idx="17">
                  <c:v>01/02/22</c:v>
                </c:pt>
                <c:pt idx="18">
                  <c:v>06/02/22</c:v>
                </c:pt>
                <c:pt idx="19">
                  <c:v>07/02/22</c:v>
                </c:pt>
                <c:pt idx="20">
                  <c:v>10/02/22</c:v>
                </c:pt>
                <c:pt idx="21">
                  <c:v>20/02/22</c:v>
                </c:pt>
                <c:pt idx="22">
                  <c:v>25/02/22</c:v>
                </c:pt>
                <c:pt idx="23">
                  <c:v>28/02/22</c:v>
                </c:pt>
                <c:pt idx="24">
                  <c:v>05/03/22</c:v>
                </c:pt>
                <c:pt idx="25">
                  <c:v>11/03/22</c:v>
                </c:pt>
                <c:pt idx="26">
                  <c:v>12/03/22</c:v>
                </c:pt>
                <c:pt idx="27">
                  <c:v>03/04/22</c:v>
                </c:pt>
                <c:pt idx="28">
                  <c:v>18/04/22</c:v>
                </c:pt>
                <c:pt idx="29">
                  <c:v>02/05/22</c:v>
                </c:pt>
                <c:pt idx="30">
                  <c:v>03/05/22</c:v>
                </c:pt>
                <c:pt idx="31">
                  <c:v>16/05/22</c:v>
                </c:pt>
                <c:pt idx="32">
                  <c:v>11/06/22</c:v>
                </c:pt>
                <c:pt idx="33">
                  <c:v>20/06/22</c:v>
                </c:pt>
                <c:pt idx="34">
                  <c:v>22/06/22</c:v>
                </c:pt>
                <c:pt idx="35">
                  <c:v>23/06/22</c:v>
                </c:pt>
                <c:pt idx="36">
                  <c:v>26/06/22</c:v>
                </c:pt>
                <c:pt idx="37">
                  <c:v>01/07/22</c:v>
                </c:pt>
                <c:pt idx="38">
                  <c:v>05/07/22</c:v>
                </c:pt>
                <c:pt idx="39">
                  <c:v>06/07/22</c:v>
                </c:pt>
                <c:pt idx="40">
                  <c:v>09/07/22</c:v>
                </c:pt>
                <c:pt idx="41">
                  <c:v>13/07/22</c:v>
                </c:pt>
                <c:pt idx="42">
                  <c:v>18/07/22</c:v>
                </c:pt>
                <c:pt idx="43">
                  <c:v>19/07/22</c:v>
                </c:pt>
                <c:pt idx="44">
                  <c:v>21/07/22</c:v>
                </c:pt>
                <c:pt idx="45">
                  <c:v>26/07/22</c:v>
                </c:pt>
                <c:pt idx="46">
                  <c:v>27/07/22</c:v>
                </c:pt>
                <c:pt idx="47">
                  <c:v>31/07/22</c:v>
                </c:pt>
                <c:pt idx="48">
                  <c:v>03/08/22</c:v>
                </c:pt>
                <c:pt idx="49">
                  <c:v>06/08/22</c:v>
                </c:pt>
                <c:pt idx="50">
                  <c:v>09/08/22</c:v>
                </c:pt>
                <c:pt idx="51">
                  <c:v>17/08/22</c:v>
                </c:pt>
                <c:pt idx="52">
                  <c:v>18/08/22</c:v>
                </c:pt>
                <c:pt idx="53">
                  <c:v>01/09/22</c:v>
                </c:pt>
                <c:pt idx="54">
                  <c:v>03/09/22</c:v>
                </c:pt>
                <c:pt idx="55">
                  <c:v>06/09/22</c:v>
                </c:pt>
                <c:pt idx="56">
                  <c:v>10/09/22</c:v>
                </c:pt>
                <c:pt idx="57">
                  <c:v>11/09/22</c:v>
                </c:pt>
                <c:pt idx="58">
                  <c:v>12/09/22</c:v>
                </c:pt>
                <c:pt idx="59">
                  <c:v>15/09/22</c:v>
                </c:pt>
                <c:pt idx="60">
                  <c:v>16/09/22</c:v>
                </c:pt>
                <c:pt idx="61">
                  <c:v>19/09/22</c:v>
                </c:pt>
                <c:pt idx="62">
                  <c:v>20/09/22</c:v>
                </c:pt>
                <c:pt idx="63">
                  <c:v>24/09/22</c:v>
                </c:pt>
                <c:pt idx="64">
                  <c:v>02/11/22</c:v>
                </c:pt>
                <c:pt idx="65">
                  <c:v>06/11/22</c:v>
                </c:pt>
                <c:pt idx="66">
                  <c:v>09/11/22</c:v>
                </c:pt>
                <c:pt idx="67">
                  <c:v>12/11/22</c:v>
                </c:pt>
                <c:pt idx="68">
                  <c:v>14/11/22</c:v>
                </c:pt>
                <c:pt idx="69">
                  <c:v>01/12/22</c:v>
                </c:pt>
                <c:pt idx="70">
                  <c:v>04/12/22</c:v>
                </c:pt>
                <c:pt idx="71">
                  <c:v>05/12/22</c:v>
                </c:pt>
                <c:pt idx="72">
                  <c:v>09/12/22</c:v>
                </c:pt>
                <c:pt idx="73">
                  <c:v>11/12/22</c:v>
                </c:pt>
                <c:pt idx="74">
                  <c:v>13/12/22</c:v>
                </c:pt>
                <c:pt idx="75">
                  <c:v>23/12/22</c:v>
                </c:pt>
                <c:pt idx="76">
                  <c:v>27/12/22</c:v>
                </c:pt>
                <c:pt idx="77">
                  <c:v>29/12/22</c:v>
                </c:pt>
                <c:pt idx="78">
                  <c:v>30/12/22</c:v>
                </c:pt>
                <c:pt idx="79">
                  <c:v>02/01/23</c:v>
                </c:pt>
                <c:pt idx="80">
                  <c:v>07/01/23</c:v>
                </c:pt>
                <c:pt idx="81">
                  <c:v>08/01/23</c:v>
                </c:pt>
                <c:pt idx="82">
                  <c:v>13/01/23</c:v>
                </c:pt>
                <c:pt idx="83">
                  <c:v>21/01/23</c:v>
                </c:pt>
                <c:pt idx="84">
                  <c:v>22/01/23</c:v>
                </c:pt>
                <c:pt idx="85">
                  <c:v>23/01/23</c:v>
                </c:pt>
                <c:pt idx="86">
                  <c:v>24/01/23</c:v>
                </c:pt>
                <c:pt idx="87">
                  <c:v>27/01/23</c:v>
                </c:pt>
                <c:pt idx="88">
                  <c:v>31/01/23</c:v>
                </c:pt>
                <c:pt idx="89">
                  <c:v>03/02/23</c:v>
                </c:pt>
                <c:pt idx="90">
                  <c:v>13/02/23</c:v>
                </c:pt>
                <c:pt idx="91">
                  <c:v>24/02/23</c:v>
                </c:pt>
                <c:pt idx="92">
                  <c:v>01/03/23</c:v>
                </c:pt>
                <c:pt idx="93">
                  <c:v>03/03/23</c:v>
                </c:pt>
                <c:pt idx="94">
                  <c:v>12/03/23</c:v>
                </c:pt>
                <c:pt idx="95">
                  <c:v>19/03/23</c:v>
                </c:pt>
                <c:pt idx="96">
                  <c:v>20/03/23</c:v>
                </c:pt>
                <c:pt idx="97">
                  <c:v>22/03/23</c:v>
                </c:pt>
                <c:pt idx="98">
                  <c:v>27/03/23</c:v>
                </c:pt>
                <c:pt idx="99">
                  <c:v>31/03/23</c:v>
                </c:pt>
                <c:pt idx="100">
                  <c:v>01/04/23</c:v>
                </c:pt>
                <c:pt idx="101">
                  <c:v>02/04/23</c:v>
                </c:pt>
                <c:pt idx="102">
                  <c:v>04/04/23</c:v>
                </c:pt>
                <c:pt idx="103">
                  <c:v>05/04/23</c:v>
                </c:pt>
                <c:pt idx="104">
                  <c:v>11/04/23</c:v>
                </c:pt>
                <c:pt idx="105">
                  <c:v>12/04/23</c:v>
                </c:pt>
                <c:pt idx="106">
                  <c:v>23/04/23</c:v>
                </c:pt>
                <c:pt idx="107">
                  <c:v>01/05/23</c:v>
                </c:pt>
                <c:pt idx="108">
                  <c:v>03/05/23</c:v>
                </c:pt>
                <c:pt idx="109">
                  <c:v>05/05/23</c:v>
                </c:pt>
                <c:pt idx="110">
                  <c:v>08/05/23</c:v>
                </c:pt>
              </c:strCache>
            </c:strRef>
          </c:cat>
          <c:val>
            <c:numRef>
              <c:f>Analysis!$C$3:$C$114</c:f>
              <c:numCache>
                <c:formatCode>General</c:formatCode>
                <c:ptCount val="111"/>
                <c:pt idx="0">
                  <c:v>174</c:v>
                </c:pt>
                <c:pt idx="1">
                  <c:v>178</c:v>
                </c:pt>
                <c:pt idx="2">
                  <c:v>179</c:v>
                </c:pt>
                <c:pt idx="3">
                  <c:v>180</c:v>
                </c:pt>
                <c:pt idx="4">
                  <c:v>181</c:v>
                </c:pt>
                <c:pt idx="5">
                  <c:v>182</c:v>
                </c:pt>
                <c:pt idx="6">
                  <c:v>183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205</c:v>
                </c:pt>
                <c:pt idx="25">
                  <c:v>206</c:v>
                </c:pt>
                <c:pt idx="26">
                  <c:v>207</c:v>
                </c:pt>
                <c:pt idx="27">
                  <c:v>210</c:v>
                </c:pt>
                <c:pt idx="28">
                  <c:v>211</c:v>
                </c:pt>
                <c:pt idx="29">
                  <c:v>214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235</c:v>
                </c:pt>
                <c:pt idx="48">
                  <c:v>236</c:v>
                </c:pt>
                <c:pt idx="49">
                  <c:v>238</c:v>
                </c:pt>
                <c:pt idx="50">
                  <c:v>241</c:v>
                </c:pt>
                <c:pt idx="51">
                  <c:v>243</c:v>
                </c:pt>
                <c:pt idx="52">
                  <c:v>245</c:v>
                </c:pt>
                <c:pt idx="53">
                  <c:v>246</c:v>
                </c:pt>
                <c:pt idx="54">
                  <c:v>249</c:v>
                </c:pt>
                <c:pt idx="55">
                  <c:v>251</c:v>
                </c:pt>
                <c:pt idx="56">
                  <c:v>252</c:v>
                </c:pt>
                <c:pt idx="57">
                  <c:v>256</c:v>
                </c:pt>
                <c:pt idx="58">
                  <c:v>257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263</c:v>
                </c:pt>
                <c:pt idx="63">
                  <c:v>264</c:v>
                </c:pt>
                <c:pt idx="64">
                  <c:v>266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271</c:v>
                </c:pt>
                <c:pt idx="69">
                  <c:v>272</c:v>
                </c:pt>
                <c:pt idx="70">
                  <c:v>274</c:v>
                </c:pt>
                <c:pt idx="71">
                  <c:v>276</c:v>
                </c:pt>
                <c:pt idx="72">
                  <c:v>277</c:v>
                </c:pt>
                <c:pt idx="73">
                  <c:v>279</c:v>
                </c:pt>
                <c:pt idx="74">
                  <c:v>280</c:v>
                </c:pt>
                <c:pt idx="75">
                  <c:v>281</c:v>
                </c:pt>
                <c:pt idx="76">
                  <c:v>282</c:v>
                </c:pt>
                <c:pt idx="77">
                  <c:v>283</c:v>
                </c:pt>
                <c:pt idx="78">
                  <c:v>284</c:v>
                </c:pt>
                <c:pt idx="79">
                  <c:v>285</c:v>
                </c:pt>
                <c:pt idx="80">
                  <c:v>286</c:v>
                </c:pt>
                <c:pt idx="81">
                  <c:v>288</c:v>
                </c:pt>
                <c:pt idx="82">
                  <c:v>289</c:v>
                </c:pt>
                <c:pt idx="83">
                  <c:v>291</c:v>
                </c:pt>
                <c:pt idx="84">
                  <c:v>295</c:v>
                </c:pt>
                <c:pt idx="85">
                  <c:v>296</c:v>
                </c:pt>
                <c:pt idx="86">
                  <c:v>297</c:v>
                </c:pt>
                <c:pt idx="87">
                  <c:v>298</c:v>
                </c:pt>
                <c:pt idx="88">
                  <c:v>300</c:v>
                </c:pt>
                <c:pt idx="89">
                  <c:v>304</c:v>
                </c:pt>
                <c:pt idx="90">
                  <c:v>305</c:v>
                </c:pt>
                <c:pt idx="91">
                  <c:v>306</c:v>
                </c:pt>
                <c:pt idx="92">
                  <c:v>307</c:v>
                </c:pt>
                <c:pt idx="93">
                  <c:v>308</c:v>
                </c:pt>
                <c:pt idx="94">
                  <c:v>309</c:v>
                </c:pt>
                <c:pt idx="95">
                  <c:v>310</c:v>
                </c:pt>
                <c:pt idx="96">
                  <c:v>311</c:v>
                </c:pt>
                <c:pt idx="97">
                  <c:v>312</c:v>
                </c:pt>
                <c:pt idx="98">
                  <c:v>313</c:v>
                </c:pt>
                <c:pt idx="99">
                  <c:v>314</c:v>
                </c:pt>
                <c:pt idx="100">
                  <c:v>316</c:v>
                </c:pt>
                <c:pt idx="101">
                  <c:v>317</c:v>
                </c:pt>
                <c:pt idx="102">
                  <c:v>319</c:v>
                </c:pt>
                <c:pt idx="103">
                  <c:v>322</c:v>
                </c:pt>
                <c:pt idx="104">
                  <c:v>323</c:v>
                </c:pt>
                <c:pt idx="105">
                  <c:v>324</c:v>
                </c:pt>
                <c:pt idx="106">
                  <c:v>326</c:v>
                </c:pt>
                <c:pt idx="107">
                  <c:v>327</c:v>
                </c:pt>
                <c:pt idx="108">
                  <c:v>329</c:v>
                </c:pt>
                <c:pt idx="109">
                  <c:v>330</c:v>
                </c:pt>
                <c:pt idx="110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B-5A4B-A4E1-C82A6F14C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967951"/>
        <c:axId val="1669970223"/>
      </c:lineChart>
      <c:catAx>
        <c:axId val="16699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70223"/>
        <c:crosses val="autoZero"/>
        <c:auto val="1"/>
        <c:lblAlgn val="ctr"/>
        <c:lblOffset val="100"/>
        <c:noMultiLvlLbl val="0"/>
      </c:catAx>
      <c:valAx>
        <c:axId val="16699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6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Donations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126036694254049"/>
                  <c:y val="-1.8407693332491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Analysis!$F$23:$AC$23</c:f>
              <c:strCache>
                <c:ptCount val="24"/>
                <c:pt idx="0">
                  <c:v>Apr-21</c:v>
                </c:pt>
                <c:pt idx="1">
                  <c:v>May21</c:v>
                </c:pt>
                <c:pt idx="2">
                  <c:v>June21</c:v>
                </c:pt>
                <c:pt idx="3">
                  <c:v>July21</c:v>
                </c:pt>
                <c:pt idx="4">
                  <c:v>August21</c:v>
                </c:pt>
                <c:pt idx="5">
                  <c:v>September21</c:v>
                </c:pt>
                <c:pt idx="6">
                  <c:v>October21</c:v>
                </c:pt>
                <c:pt idx="7">
                  <c:v>November21</c:v>
                </c:pt>
                <c:pt idx="8">
                  <c:v>December21</c:v>
                </c:pt>
                <c:pt idx="9">
                  <c:v>January22</c:v>
                </c:pt>
                <c:pt idx="10">
                  <c:v>Febraury22</c:v>
                </c:pt>
                <c:pt idx="11">
                  <c:v>March22</c:v>
                </c:pt>
                <c:pt idx="12">
                  <c:v>April22</c:v>
                </c:pt>
                <c:pt idx="13">
                  <c:v>May22</c:v>
                </c:pt>
                <c:pt idx="14">
                  <c:v>June22</c:v>
                </c:pt>
                <c:pt idx="15">
                  <c:v>July22</c:v>
                </c:pt>
                <c:pt idx="16">
                  <c:v>August22</c:v>
                </c:pt>
                <c:pt idx="17">
                  <c:v>September22</c:v>
                </c:pt>
                <c:pt idx="18">
                  <c:v>October22</c:v>
                </c:pt>
                <c:pt idx="19">
                  <c:v>November22</c:v>
                </c:pt>
                <c:pt idx="20">
                  <c:v>December22</c:v>
                </c:pt>
                <c:pt idx="21">
                  <c:v>January23</c:v>
                </c:pt>
                <c:pt idx="22">
                  <c:v>Febraury23</c:v>
                </c:pt>
                <c:pt idx="23">
                  <c:v>March23</c:v>
                </c:pt>
              </c:strCache>
            </c:strRef>
          </c:cat>
          <c:val>
            <c:numRef>
              <c:f>Analysis!$F$39:$AC$39</c:f>
              <c:numCache>
                <c:formatCode>"₹"#,##0.00</c:formatCode>
                <c:ptCount val="24"/>
                <c:pt idx="0">
                  <c:v>41514</c:v>
                </c:pt>
                <c:pt idx="1">
                  <c:v>137634</c:v>
                </c:pt>
                <c:pt idx="2">
                  <c:v>232742</c:v>
                </c:pt>
                <c:pt idx="3">
                  <c:v>349256</c:v>
                </c:pt>
                <c:pt idx="4">
                  <c:v>477272</c:v>
                </c:pt>
                <c:pt idx="5">
                  <c:v>597788</c:v>
                </c:pt>
                <c:pt idx="6">
                  <c:v>756898</c:v>
                </c:pt>
                <c:pt idx="7">
                  <c:v>881909</c:v>
                </c:pt>
                <c:pt idx="8">
                  <c:v>1011919</c:v>
                </c:pt>
                <c:pt idx="9">
                  <c:v>1146530</c:v>
                </c:pt>
                <c:pt idx="10">
                  <c:v>1281684.8400000001</c:v>
                </c:pt>
                <c:pt idx="11">
                  <c:v>1429696.84</c:v>
                </c:pt>
                <c:pt idx="12">
                  <c:v>1567830.4400000002</c:v>
                </c:pt>
                <c:pt idx="13">
                  <c:v>1707695.7200000002</c:v>
                </c:pt>
                <c:pt idx="14">
                  <c:v>1850753.9200000002</c:v>
                </c:pt>
                <c:pt idx="15">
                  <c:v>2008814.12</c:v>
                </c:pt>
                <c:pt idx="16">
                  <c:v>2178419.52</c:v>
                </c:pt>
                <c:pt idx="17">
                  <c:v>2358120.06</c:v>
                </c:pt>
                <c:pt idx="18">
                  <c:v>2541796.2600000002</c:v>
                </c:pt>
                <c:pt idx="19">
                  <c:v>2726497.06</c:v>
                </c:pt>
                <c:pt idx="20">
                  <c:v>2923151.66</c:v>
                </c:pt>
                <c:pt idx="21">
                  <c:v>3115804.2600000002</c:v>
                </c:pt>
                <c:pt idx="22">
                  <c:v>3315856.8600000003</c:v>
                </c:pt>
                <c:pt idx="23">
                  <c:v>3522407.4600000004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E-6543-B8B5-C8153CDCD4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97452767"/>
        <c:axId val="2097587647"/>
      </c:lineChart>
      <c:catAx>
        <c:axId val="209745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7647"/>
        <c:crosses val="autoZero"/>
        <c:auto val="1"/>
        <c:lblAlgn val="ctr"/>
        <c:lblOffset val="100"/>
        <c:noMultiLvlLbl val="0"/>
      </c:catAx>
      <c:valAx>
        <c:axId val="2097587647"/>
        <c:scaling>
          <c:orientation val="minMax"/>
        </c:scaling>
        <c:delete val="0"/>
        <c:axPos val="l"/>
        <c:numFmt formatCode="&quot;₹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5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[Donation_Reg.xlsx]Analysis!PivotTable6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Location Donation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Analysis!$I$43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C74-DC4B-89FC-7D99F3D92A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C74-DC4B-89FC-7D99F3D92AE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C74-DC4B-89FC-7D99F3D92AE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C74-DC4B-89FC-7D99F3D92AE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C74-DC4B-89FC-7D99F3D92AE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CC74-DC4B-89FC-7D99F3D92AE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CC74-DC4B-89FC-7D99F3D92A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Analysis!$H$44:$H$51</c:f>
              <c:strCache>
                <c:ptCount val="7"/>
                <c:pt idx="0">
                  <c:v>Chennai</c:v>
                </c:pt>
                <c:pt idx="1">
                  <c:v>Other South</c:v>
                </c:pt>
                <c:pt idx="2">
                  <c:v>Bangalore</c:v>
                </c:pt>
                <c:pt idx="3">
                  <c:v>Coimbatore</c:v>
                </c:pt>
                <c:pt idx="4">
                  <c:v>Mumbai</c:v>
                </c:pt>
                <c:pt idx="5">
                  <c:v>Trichy</c:v>
                </c:pt>
                <c:pt idx="6">
                  <c:v>Other</c:v>
                </c:pt>
              </c:strCache>
            </c:strRef>
          </c:cat>
          <c:val>
            <c:numRef>
              <c:f>Analysis!$I$44:$I$51</c:f>
              <c:numCache>
                <c:formatCode>"₹"#,##0.00</c:formatCode>
                <c:ptCount val="7"/>
                <c:pt idx="0">
                  <c:v>2381323.44</c:v>
                </c:pt>
                <c:pt idx="1">
                  <c:v>412668.08</c:v>
                </c:pt>
                <c:pt idx="2">
                  <c:v>219869.34</c:v>
                </c:pt>
                <c:pt idx="3">
                  <c:v>159529.60000000001</c:v>
                </c:pt>
                <c:pt idx="4">
                  <c:v>148001</c:v>
                </c:pt>
                <c:pt idx="5">
                  <c:v>108016</c:v>
                </c:pt>
                <c:pt idx="6">
                  <c:v>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74-DC4B-89FC-7D99F3D92A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141501</xdr:colOff>
      <xdr:row>1</xdr:row>
      <xdr:rowOff>26157</xdr:rowOff>
    </xdr:from>
    <xdr:to>
      <xdr:col>7</xdr:col>
      <xdr:colOff>56866</xdr:colOff>
      <xdr:row>19</xdr:row>
      <xdr:rowOff>132685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5CD43-11CC-E134-7F1A-69AEA899B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69551</xdr:colOff>
      <xdr:row>58</xdr:row>
      <xdr:rowOff>40533</xdr:rowOff>
    </xdr:from>
    <xdr:to>
      <xdr:col>14</xdr:col>
      <xdr:colOff>307258</xdr:colOff>
      <xdr:row>85</xdr:row>
      <xdr:rowOff>143387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910E3-7021-5DA1-EAD7-4EA4351F2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97837</xdr:rowOff>
    </xdr:from>
    <xdr:to>
      <xdr:col>14</xdr:col>
      <xdr:colOff>201823</xdr:colOff>
      <xdr:row>56</xdr:row>
      <xdr:rowOff>11289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F045E5-1F3D-BB42-B7E3-6A9447EA0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86</xdr:row>
      <xdr:rowOff>67734</xdr:rowOff>
    </xdr:from>
    <xdr:to>
      <xdr:col>14</xdr:col>
      <xdr:colOff>67733</xdr:colOff>
      <xdr:row>124</xdr:row>
      <xdr:rowOff>135467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F85B59-5B8B-E04C-A285-6624AF314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0</xdr:row>
      <xdr:rowOff>189551</xdr:rowOff>
    </xdr:from>
    <xdr:to>
      <xdr:col>13</xdr:col>
      <xdr:colOff>0</xdr:colOff>
      <xdr:row>20</xdr:row>
      <xdr:rowOff>37909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875309-E9E5-F74B-8F1B-8881E6E57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11</xdr:col>
      <xdr:colOff>879998</xdr:colOff>
      <xdr:row>161</xdr:row>
      <xdr:rowOff>41645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AE3204-FA39-4640-B073-72C0819D4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24</xdr:col>
      <xdr:colOff>900902</xdr:colOff>
      <xdr:row>153</xdr:row>
      <xdr:rowOff>167005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B89B080-3DE0-9E4B-84BA-2A62967A0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29</xdr:col>
      <xdr:colOff>0</xdr:colOff>
      <xdr:row>56</xdr:row>
      <xdr:rowOff>25400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F265CDA-B759-EB40-9E9B-B01DDB7C0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1031874</xdr:colOff>
      <xdr:row>61</xdr:row>
      <xdr:rowOff>-1</xdr:rowOff>
    </xdr:from>
    <xdr:to>
      <xdr:col>24</xdr:col>
      <xdr:colOff>357186</xdr:colOff>
      <xdr:row>85</xdr:row>
      <xdr:rowOff>39686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27F7B-FDDE-F74B-8E39-C5ACDAAAA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R-31.03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P&amp;BS"/>
      <sheetName val="Trial Balance"/>
      <sheetName val="int accrued"/>
      <sheetName val="SBI"/>
      <sheetName val="SBI ABSTRACT"/>
    </sheetNames>
    <sheetDataSet>
      <sheetData sheetId="0" refreshError="1"/>
      <sheetData sheetId="1" refreshError="1">
        <row r="13">
          <cell r="D13">
            <v>9000</v>
          </cell>
        </row>
        <row r="14">
          <cell r="I14">
            <v>101000</v>
          </cell>
        </row>
        <row r="15">
          <cell r="I15">
            <v>1680.6599999999999</v>
          </cell>
        </row>
        <row r="18">
          <cell r="E18">
            <v>100000</v>
          </cell>
        </row>
        <row r="19">
          <cell r="D19">
            <v>50000</v>
          </cell>
          <cell r="H19">
            <v>50084</v>
          </cell>
        </row>
        <row r="20">
          <cell r="D20">
            <v>50000</v>
          </cell>
          <cell r="H20">
            <v>50084</v>
          </cell>
        </row>
        <row r="21">
          <cell r="D21">
            <v>50000</v>
          </cell>
          <cell r="H21">
            <v>50654</v>
          </cell>
        </row>
        <row r="22">
          <cell r="D22">
            <v>50000</v>
          </cell>
          <cell r="H22">
            <v>50654</v>
          </cell>
        </row>
        <row r="23">
          <cell r="D23">
            <v>50000</v>
          </cell>
          <cell r="H23">
            <v>51076</v>
          </cell>
        </row>
        <row r="24">
          <cell r="D24">
            <v>50000</v>
          </cell>
          <cell r="H24">
            <v>51076</v>
          </cell>
        </row>
        <row r="25">
          <cell r="D25">
            <v>50000</v>
          </cell>
          <cell r="H25">
            <v>50162</v>
          </cell>
        </row>
        <row r="26">
          <cell r="D26">
            <v>50000</v>
          </cell>
          <cell r="H26">
            <v>50162</v>
          </cell>
        </row>
        <row r="27">
          <cell r="D27">
            <v>41118</v>
          </cell>
          <cell r="H27">
            <v>41130</v>
          </cell>
        </row>
        <row r="28">
          <cell r="D28">
            <v>165000</v>
          </cell>
          <cell r="H28">
            <v>165046</v>
          </cell>
        </row>
        <row r="29">
          <cell r="H29">
            <v>5783</v>
          </cell>
        </row>
        <row r="33">
          <cell r="H33">
            <v>592</v>
          </cell>
        </row>
        <row r="35">
          <cell r="B35">
            <v>11680.66</v>
          </cell>
          <cell r="H35">
            <v>23545.600000000093</v>
          </cell>
        </row>
        <row r="37">
          <cell r="H37">
            <v>118</v>
          </cell>
        </row>
        <row r="38">
          <cell r="H38">
            <v>5074</v>
          </cell>
        </row>
        <row r="39">
          <cell r="H39">
            <v>12803</v>
          </cell>
        </row>
        <row r="42">
          <cell r="I42">
            <v>507119</v>
          </cell>
        </row>
        <row r="44">
          <cell r="I44">
            <v>1511040.9</v>
          </cell>
        </row>
        <row r="45">
          <cell r="I45">
            <v>367785</v>
          </cell>
        </row>
        <row r="46">
          <cell r="E46">
            <v>8788</v>
          </cell>
          <cell r="I46">
            <v>12798</v>
          </cell>
        </row>
        <row r="47">
          <cell r="I47">
            <v>8.89</v>
          </cell>
        </row>
        <row r="50">
          <cell r="H50">
            <v>157311</v>
          </cell>
        </row>
        <row r="51">
          <cell r="H51">
            <v>745655</v>
          </cell>
        </row>
        <row r="52">
          <cell r="H52">
            <v>470246</v>
          </cell>
        </row>
        <row r="53">
          <cell r="H53">
            <v>193457</v>
          </cell>
        </row>
        <row r="54">
          <cell r="H54">
            <v>92098</v>
          </cell>
        </row>
        <row r="55">
          <cell r="H55">
            <v>16022</v>
          </cell>
        </row>
        <row r="56">
          <cell r="H56">
            <v>649</v>
          </cell>
        </row>
        <row r="58">
          <cell r="H58">
            <v>100</v>
          </cell>
        </row>
        <row r="59">
          <cell r="H59">
            <v>2842</v>
          </cell>
        </row>
        <row r="60">
          <cell r="H60">
            <v>169.85</v>
          </cell>
        </row>
        <row r="61">
          <cell r="H61">
            <v>1400</v>
          </cell>
        </row>
        <row r="62">
          <cell r="H62">
            <v>1896</v>
          </cell>
        </row>
        <row r="63">
          <cell r="H63">
            <v>55166</v>
          </cell>
        </row>
        <row r="64">
          <cell r="H64">
            <v>5250</v>
          </cell>
        </row>
        <row r="65">
          <cell r="H65">
            <v>500</v>
          </cell>
        </row>
        <row r="66">
          <cell r="H66">
            <v>3894</v>
          </cell>
        </row>
        <row r="67">
          <cell r="H67">
            <v>96733</v>
          </cell>
        </row>
      </sheetData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53.137926504627" createdVersion="8" refreshedVersion="8" minRefreshableVersion="3" recordCount="309" xr:uid="{853C4CE1-5834-DD41-B20A-C955DD3B98F2}">
  <cacheSource type="worksheet">
    <worksheetSource ref="B1:B310" sheet="Members"/>
  </cacheSource>
  <cacheFields count="1">
    <cacheField name="User Type" numFmtId="0">
      <sharedItems count="6">
        <s v="Managing Trustee"/>
        <s v="Trustee"/>
        <s v="Governing Council Member"/>
        <s v="Monthly Contributor"/>
        <s v="Other Contributor"/>
        <s v="n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54.609914120367" createdVersion="8" refreshedVersion="8" minRefreshableVersion="3" recordCount="333" xr:uid="{D741D96B-0FF4-D74E-AAF7-520E2DA19ED1}">
  <cacheSource type="worksheet">
    <worksheetSource ref="E1:E1048576" sheet="Members"/>
  </cacheSource>
  <cacheFields count="1">
    <cacheField name="Created at" numFmtId="0">
      <sharedItems containsNonDate="0" containsDate="1" containsString="0" containsBlank="1" minDate="2021-11-30T00:00:00" maxDate="2023-05-09T00:00:00" count="112">
        <d v="2021-11-30T00:00:00"/>
        <d v="2021-12-01T00:00:00"/>
        <d v="2021-12-04T00:00:00"/>
        <d v="2021-12-06T00:00:00"/>
        <d v="2021-12-07T00:00:00"/>
        <d v="2021-12-28T00:00:00"/>
        <d v="2022-01-01T00:00:00"/>
        <d v="2022-01-02T00:00:00"/>
        <d v="2022-01-06T00:00:00"/>
        <d v="2022-01-09T00:00:00"/>
        <d v="2022-01-16T00:00:00"/>
        <d v="2022-01-17T00:00:00"/>
        <d v="2022-01-19T00:00:00"/>
        <d v="2022-01-20T00:00:00"/>
        <d v="2022-01-23T00:00:00"/>
        <d v="2022-01-26T00:00:00"/>
        <d v="2022-01-29T00:00:00"/>
        <d v="2022-02-01T00:00:00"/>
        <d v="2022-02-06T00:00:00"/>
        <d v="2022-02-07T00:00:00"/>
        <d v="2022-02-10T00:00:00"/>
        <d v="2022-02-20T00:00:00"/>
        <d v="2022-02-25T00:00:00"/>
        <d v="2022-02-28T00:00:00"/>
        <d v="2022-03-05T00:00:00"/>
        <d v="2022-03-11T00:00:00"/>
        <d v="2022-03-12T00:00:00"/>
        <d v="2022-04-03T00:00:00"/>
        <d v="2022-04-18T00:00:00"/>
        <d v="2022-05-02T00:00:00"/>
        <d v="2022-05-03T00:00:00"/>
        <d v="2022-05-16T00:00:00"/>
        <d v="2022-06-11T00:00:00"/>
        <d v="2022-06-20T00:00:00"/>
        <d v="2022-06-22T00:00:00"/>
        <d v="2022-06-23T00:00:00"/>
        <d v="2022-06-26T00:00:00"/>
        <d v="2022-07-01T00:00:00"/>
        <d v="2022-07-05T00:00:00"/>
        <d v="2022-07-06T00:00:00"/>
        <d v="2022-07-09T00:00:00"/>
        <d v="2022-07-13T00:00:00"/>
        <d v="2022-07-18T00:00:00"/>
        <d v="2022-07-19T00:00:00"/>
        <d v="2022-07-21T00:00:00"/>
        <d v="2022-07-26T00:00:00"/>
        <d v="2022-07-27T00:00:00"/>
        <d v="2022-07-31T00:00:00"/>
        <d v="2022-08-03T00:00:00"/>
        <d v="2022-08-06T00:00:00"/>
        <d v="2022-08-09T00:00:00"/>
        <d v="2022-08-17T00:00:00"/>
        <d v="2022-08-18T00:00:00"/>
        <d v="2022-09-01T00:00:00"/>
        <d v="2022-09-03T00:00:00"/>
        <d v="2022-09-06T00:00:00"/>
        <d v="2022-09-10T00:00:00"/>
        <d v="2022-09-11T00:00:00"/>
        <d v="2022-09-12T00:00:00"/>
        <d v="2022-09-15T00:00:00"/>
        <d v="2022-09-16T00:00:00"/>
        <d v="2022-09-19T00:00:00"/>
        <d v="2022-09-20T00:00:00"/>
        <d v="2022-09-24T00:00:00"/>
        <d v="2022-11-02T00:00:00"/>
        <d v="2022-11-06T00:00:00"/>
        <d v="2022-11-09T00:00:00"/>
        <d v="2022-11-12T00:00:00"/>
        <d v="2022-11-14T00:00:00"/>
        <d v="2022-12-01T00:00:00"/>
        <d v="2022-12-04T00:00:00"/>
        <d v="2022-12-05T00:00:00"/>
        <d v="2022-12-09T00:00:00"/>
        <d v="2022-12-11T00:00:00"/>
        <d v="2022-12-13T00:00:00"/>
        <d v="2022-12-23T00:00:00"/>
        <d v="2022-12-27T00:00:00"/>
        <d v="2022-12-29T00:00:00"/>
        <d v="2022-12-30T00:00:00"/>
        <d v="2023-01-02T00:00:00"/>
        <d v="2023-01-07T00:00:00"/>
        <d v="2023-01-08T00:00:00"/>
        <d v="2023-01-13T00:00:00"/>
        <d v="2023-01-21T00:00:00"/>
        <d v="2023-01-22T00:00:00"/>
        <d v="2023-01-23T00:00:00"/>
        <d v="2023-01-24T00:00:00"/>
        <d v="2023-01-27T00:00:00"/>
        <d v="2023-01-31T00:00:00"/>
        <d v="2023-02-03T00:00:00"/>
        <d v="2023-02-13T00:00:00"/>
        <d v="2023-02-24T00:00:00"/>
        <d v="2023-03-01T00:00:00"/>
        <d v="2023-03-03T00:00:00"/>
        <d v="2023-03-12T00:00:00"/>
        <d v="2023-03-19T00:00:00"/>
        <d v="2023-03-20T00:00:00"/>
        <d v="2023-03-22T00:00:00"/>
        <d v="2023-03-27T00:00:00"/>
        <d v="2023-03-31T00:00:00"/>
        <d v="2023-04-01T00:00:00"/>
        <d v="2023-04-02T00:00:00"/>
        <d v="2023-04-04T00:00:00"/>
        <d v="2023-04-05T00:00:00"/>
        <d v="2023-04-11T00:00:00"/>
        <d v="2023-04-12T00:00:00"/>
        <d v="2023-04-23T00:00:00"/>
        <d v="2023-05-01T00:00:00"/>
        <d v="2023-05-03T00:00:00"/>
        <d v="2023-05-05T00:00:00"/>
        <d v="2023-05-08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54.950225462962" createdVersion="8" refreshedVersion="8" minRefreshableVersion="3" recordCount="111" xr:uid="{870175BF-D3FB-154E-BF22-F69CF95CD62A}">
  <cacheSource type="worksheet">
    <worksheetSource ref="A2:C113" sheet="Analysis"/>
  </cacheSource>
  <cacheFields count="3">
    <cacheField name="Month" numFmtId="0">
      <sharedItems count="18">
        <s v="11-2021"/>
        <s v="12-2021"/>
        <s v="1-2022"/>
        <s v="2-2022"/>
        <s v="3-2022"/>
        <s v="4-2022"/>
        <s v="5-2022"/>
        <s v="6-2022"/>
        <s v="7-2022"/>
        <s v="8-2022"/>
        <s v="9-2022"/>
        <s v="11-2022"/>
        <s v="12-2022"/>
        <s v="1-2023"/>
        <s v="2-2023"/>
        <s v="3-2023"/>
        <s v="4-2023"/>
        <s v="5-2023"/>
      </sharedItems>
    </cacheField>
    <cacheField name="Dates" numFmtId="14">
      <sharedItems containsSemiMixedTypes="0" containsNonDate="0" containsDate="1" containsString="0" minDate="2021-11-30T00:00:00" maxDate="2023-05-09T00:00:00"/>
    </cacheField>
    <cacheField name="Total Members" numFmtId="0">
      <sharedItems containsSemiMixedTypes="0" containsString="0" containsNumber="1" containsInteger="1" minValue="174" maxValue="331" count="111">
        <n v="174"/>
        <n v="178"/>
        <n v="179"/>
        <n v="180"/>
        <n v="181"/>
        <n v="182"/>
        <n v="183"/>
        <n v="186"/>
        <n v="187"/>
        <n v="188"/>
        <n v="189"/>
        <n v="190"/>
        <n v="191"/>
        <n v="192"/>
        <n v="193"/>
        <n v="194"/>
        <n v="195"/>
        <n v="196"/>
        <n v="198"/>
        <n v="199"/>
        <n v="200"/>
        <n v="201"/>
        <n v="202"/>
        <n v="203"/>
        <n v="205"/>
        <n v="206"/>
        <n v="207"/>
        <n v="210"/>
        <n v="211"/>
        <n v="214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5"/>
        <n v="236"/>
        <n v="238"/>
        <n v="241"/>
        <n v="243"/>
        <n v="245"/>
        <n v="246"/>
        <n v="249"/>
        <n v="251"/>
        <n v="252"/>
        <n v="256"/>
        <n v="257"/>
        <n v="259"/>
        <n v="260"/>
        <n v="261"/>
        <n v="263"/>
        <n v="264"/>
        <n v="266"/>
        <n v="267"/>
        <n v="268"/>
        <n v="269"/>
        <n v="271"/>
        <n v="272"/>
        <n v="274"/>
        <n v="276"/>
        <n v="277"/>
        <n v="279"/>
        <n v="280"/>
        <n v="281"/>
        <n v="282"/>
        <n v="283"/>
        <n v="284"/>
        <n v="285"/>
        <n v="286"/>
        <n v="288"/>
        <n v="289"/>
        <n v="291"/>
        <n v="295"/>
        <n v="296"/>
        <n v="297"/>
        <n v="298"/>
        <n v="300"/>
        <n v="304"/>
        <n v="305"/>
        <n v="306"/>
        <n v="307"/>
        <n v="308"/>
        <n v="309"/>
        <n v="310"/>
        <n v="311"/>
        <n v="312"/>
        <n v="313"/>
        <n v="314"/>
        <n v="316"/>
        <n v="317"/>
        <n v="319"/>
        <n v="322"/>
        <n v="323"/>
        <n v="324"/>
        <n v="326"/>
        <n v="327"/>
        <n v="329"/>
        <n v="330"/>
        <n v="3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66.868480555553" createdVersion="8" refreshedVersion="8" minRefreshableVersion="3" recordCount="331" xr:uid="{11E85290-28D6-6F46-B73E-32FFB033AC7C}">
  <cacheSource type="worksheet">
    <worksheetSource name="Table1[[Total Donations]:[Location]]"/>
  </cacheSource>
  <cacheFields count="2">
    <cacheField name="Total Donations" numFmtId="164">
      <sharedItems containsString="0" containsBlank="1" containsNumber="1" minValue="1000" maxValue="48000"/>
    </cacheField>
    <cacheField name="Location" numFmtId="0">
      <sharedItems count="7">
        <s v="Other South"/>
        <s v="Chennai"/>
        <s v="Mumbai"/>
        <s v="Trichy"/>
        <s v="Bangalore"/>
        <s v="Coimbatore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4"/>
  </r>
  <r>
    <x v="3"/>
  </r>
  <r>
    <x v="4"/>
  </r>
  <r>
    <x v="4"/>
  </r>
  <r>
    <x v="4"/>
  </r>
  <r>
    <x v="4"/>
  </r>
  <r>
    <x v="4"/>
  </r>
  <r>
    <x v="4"/>
  </r>
  <r>
    <x v="4"/>
  </r>
  <r>
    <x v="4"/>
  </r>
  <r>
    <x v="3"/>
  </r>
  <r>
    <x v="4"/>
  </r>
  <r>
    <x v="4"/>
  </r>
  <r>
    <x v="4"/>
  </r>
  <r>
    <x v="4"/>
  </r>
  <r>
    <x v="3"/>
  </r>
  <r>
    <x v="4"/>
  </r>
  <r>
    <x v="4"/>
  </r>
  <r>
    <x v="4"/>
  </r>
  <r>
    <x v="4"/>
  </r>
  <r>
    <x v="4"/>
  </r>
  <r>
    <x v="4"/>
  </r>
  <r>
    <x v="3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4"/>
  </r>
  <r>
    <x v="4"/>
  </r>
  <r>
    <x v="4"/>
  </r>
  <r>
    <x v="4"/>
  </r>
  <r>
    <x v="4"/>
  </r>
  <r>
    <x v="4"/>
  </r>
  <r>
    <x v="3"/>
  </r>
  <r>
    <x v="4"/>
  </r>
  <r>
    <x v="4"/>
  </r>
  <r>
    <x v="4"/>
  </r>
  <r>
    <x v="3"/>
  </r>
  <r>
    <x v="4"/>
  </r>
  <r>
    <x v="3"/>
  </r>
  <r>
    <x v="3"/>
  </r>
  <r>
    <x v="4"/>
  </r>
  <r>
    <x v="4"/>
  </r>
  <r>
    <x v="4"/>
  </r>
  <r>
    <x v="4"/>
  </r>
  <r>
    <x v="4"/>
  </r>
  <r>
    <x v="3"/>
  </r>
  <r>
    <x v="3"/>
  </r>
  <r>
    <x v="4"/>
  </r>
  <r>
    <x v="3"/>
  </r>
  <r>
    <x v="4"/>
  </r>
  <r>
    <x v="4"/>
  </r>
  <r>
    <x v="4"/>
  </r>
  <r>
    <x v="3"/>
  </r>
  <r>
    <x v="3"/>
  </r>
  <r>
    <x v="4"/>
  </r>
  <r>
    <x v="3"/>
  </r>
  <r>
    <x v="4"/>
  </r>
  <r>
    <x v="3"/>
  </r>
  <r>
    <x v="3"/>
  </r>
  <r>
    <x v="4"/>
  </r>
  <r>
    <x v="4"/>
  </r>
  <r>
    <x v="3"/>
  </r>
  <r>
    <x v="3"/>
  </r>
  <r>
    <x v="3"/>
  </r>
  <r>
    <x v="3"/>
  </r>
  <r>
    <x v="4"/>
  </r>
  <r>
    <x v="4"/>
  </r>
  <r>
    <x v="3"/>
  </r>
  <r>
    <x v="3"/>
  </r>
  <r>
    <x v="4"/>
  </r>
  <r>
    <x v="3"/>
  </r>
  <r>
    <x v="3"/>
  </r>
  <r>
    <x v="3"/>
  </r>
  <r>
    <x v="3"/>
  </r>
  <r>
    <x v="3"/>
  </r>
  <r>
    <x v="4"/>
  </r>
  <r>
    <x v="4"/>
  </r>
  <r>
    <x v="3"/>
  </r>
  <r>
    <x v="3"/>
  </r>
  <r>
    <x v="4"/>
  </r>
  <r>
    <x v="4"/>
  </r>
  <r>
    <x v="4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4"/>
  </r>
  <r>
    <x v="3"/>
  </r>
  <r>
    <x v="3"/>
  </r>
  <r>
    <x v="3"/>
  </r>
  <r>
    <x v="4"/>
  </r>
  <r>
    <x v="4"/>
  </r>
  <r>
    <x v="4"/>
  </r>
  <r>
    <x v="4"/>
  </r>
  <r>
    <x v="4"/>
  </r>
  <r>
    <x v="3"/>
  </r>
  <r>
    <x v="4"/>
  </r>
  <r>
    <x v="3"/>
  </r>
  <r>
    <x v="4"/>
  </r>
  <r>
    <x v="3"/>
  </r>
  <r>
    <x v="3"/>
  </r>
  <r>
    <x v="3"/>
  </r>
  <r>
    <x v="3"/>
  </r>
  <r>
    <x v="3"/>
  </r>
  <r>
    <x v="4"/>
  </r>
  <r>
    <x v="4"/>
  </r>
  <r>
    <x v="4"/>
  </r>
  <r>
    <x v="3"/>
  </r>
  <r>
    <x v="4"/>
  </r>
  <r>
    <x v="4"/>
  </r>
  <r>
    <x v="4"/>
  </r>
  <r>
    <x v="4"/>
  </r>
  <r>
    <x v="3"/>
  </r>
  <r>
    <x v="5"/>
  </r>
  <r>
    <x v="5"/>
  </r>
  <r>
    <x v="5"/>
  </r>
  <r>
    <x v="5"/>
  </r>
  <r>
    <x v="3"/>
  </r>
  <r>
    <x v="3"/>
  </r>
  <r>
    <x v="4"/>
  </r>
  <r>
    <x v="3"/>
  </r>
  <r>
    <x v="5"/>
  </r>
  <r>
    <x v="4"/>
  </r>
  <r>
    <x v="4"/>
  </r>
  <r>
    <x v="4"/>
  </r>
  <r>
    <x v="3"/>
  </r>
  <r>
    <x v="3"/>
  </r>
  <r>
    <x v="3"/>
  </r>
  <r>
    <x v="3"/>
  </r>
  <r>
    <x v="3"/>
  </r>
  <r>
    <x v="4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3"/>
  </r>
  <r>
    <x v="4"/>
  </r>
  <r>
    <x v="5"/>
  </r>
  <r>
    <x v="6"/>
  </r>
  <r>
    <x v="7"/>
  </r>
  <r>
    <x v="7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8"/>
  </r>
  <r>
    <x v="19"/>
  </r>
  <r>
    <x v="20"/>
  </r>
  <r>
    <x v="21"/>
  </r>
  <r>
    <x v="22"/>
  </r>
  <r>
    <x v="23"/>
  </r>
  <r>
    <x v="24"/>
  </r>
  <r>
    <x v="24"/>
  </r>
  <r>
    <x v="25"/>
  </r>
  <r>
    <x v="26"/>
  </r>
  <r>
    <x v="27"/>
  </r>
  <r>
    <x v="27"/>
  </r>
  <r>
    <x v="27"/>
  </r>
  <r>
    <x v="28"/>
  </r>
  <r>
    <x v="29"/>
  </r>
  <r>
    <x v="29"/>
  </r>
  <r>
    <x v="29"/>
  </r>
  <r>
    <x v="30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7"/>
  </r>
  <r>
    <x v="47"/>
  </r>
  <r>
    <x v="48"/>
  </r>
  <r>
    <x v="49"/>
  </r>
  <r>
    <x v="49"/>
  </r>
  <r>
    <x v="50"/>
  </r>
  <r>
    <x v="50"/>
  </r>
  <r>
    <x v="50"/>
  </r>
  <r>
    <x v="51"/>
  </r>
  <r>
    <x v="51"/>
  </r>
  <r>
    <x v="52"/>
  </r>
  <r>
    <x v="52"/>
  </r>
  <r>
    <x v="53"/>
  </r>
  <r>
    <x v="54"/>
  </r>
  <r>
    <x v="54"/>
  </r>
  <r>
    <x v="54"/>
  </r>
  <r>
    <x v="55"/>
  </r>
  <r>
    <x v="55"/>
  </r>
  <r>
    <x v="56"/>
  </r>
  <r>
    <x v="57"/>
  </r>
  <r>
    <x v="57"/>
  </r>
  <r>
    <x v="57"/>
  </r>
  <r>
    <x v="57"/>
  </r>
  <r>
    <x v="58"/>
  </r>
  <r>
    <x v="59"/>
  </r>
  <r>
    <x v="59"/>
  </r>
  <r>
    <x v="60"/>
  </r>
  <r>
    <x v="61"/>
  </r>
  <r>
    <x v="62"/>
  </r>
  <r>
    <x v="62"/>
  </r>
  <r>
    <x v="63"/>
  </r>
  <r>
    <x v="64"/>
  </r>
  <r>
    <x v="64"/>
  </r>
  <r>
    <x v="65"/>
  </r>
  <r>
    <x v="66"/>
  </r>
  <r>
    <x v="67"/>
  </r>
  <r>
    <x v="68"/>
  </r>
  <r>
    <x v="68"/>
  </r>
  <r>
    <x v="69"/>
  </r>
  <r>
    <x v="70"/>
  </r>
  <r>
    <x v="70"/>
  </r>
  <r>
    <x v="71"/>
  </r>
  <r>
    <x v="71"/>
  </r>
  <r>
    <x v="72"/>
  </r>
  <r>
    <x v="73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1"/>
  </r>
  <r>
    <x v="82"/>
  </r>
  <r>
    <x v="83"/>
  </r>
  <r>
    <x v="83"/>
  </r>
  <r>
    <x v="84"/>
  </r>
  <r>
    <x v="84"/>
  </r>
  <r>
    <x v="84"/>
  </r>
  <r>
    <x v="84"/>
  </r>
  <r>
    <x v="85"/>
  </r>
  <r>
    <x v="86"/>
  </r>
  <r>
    <x v="87"/>
  </r>
  <r>
    <x v="88"/>
  </r>
  <r>
    <x v="88"/>
  </r>
  <r>
    <x v="89"/>
  </r>
  <r>
    <x v="89"/>
  </r>
  <r>
    <x v="89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0"/>
  </r>
  <r>
    <x v="101"/>
  </r>
  <r>
    <x v="102"/>
  </r>
  <r>
    <x v="102"/>
  </r>
  <r>
    <x v="103"/>
  </r>
  <r>
    <x v="103"/>
  </r>
  <r>
    <x v="103"/>
  </r>
  <r>
    <x v="104"/>
  </r>
  <r>
    <x v="105"/>
  </r>
  <r>
    <x v="106"/>
  </r>
  <r>
    <x v="106"/>
  </r>
  <r>
    <x v="107"/>
  </r>
  <r>
    <x v="108"/>
  </r>
  <r>
    <x v="108"/>
  </r>
  <r>
    <x v="109"/>
  </r>
  <r>
    <x v="110"/>
  </r>
  <r>
    <x v="111"/>
  </r>
  <r>
    <x v="1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d v="2021-11-30T00:00:00"/>
    <x v="0"/>
  </r>
  <r>
    <x v="1"/>
    <d v="2021-12-01T00:00:00"/>
    <x v="1"/>
  </r>
  <r>
    <x v="1"/>
    <d v="2021-12-04T00:00:00"/>
    <x v="2"/>
  </r>
  <r>
    <x v="1"/>
    <d v="2021-12-06T00:00:00"/>
    <x v="3"/>
  </r>
  <r>
    <x v="1"/>
    <d v="2021-12-07T00:00:00"/>
    <x v="4"/>
  </r>
  <r>
    <x v="1"/>
    <d v="2021-12-28T00:00:00"/>
    <x v="5"/>
  </r>
  <r>
    <x v="2"/>
    <d v="2022-01-01T00:00:00"/>
    <x v="6"/>
  </r>
  <r>
    <x v="2"/>
    <d v="2022-01-02T00:00:00"/>
    <x v="7"/>
  </r>
  <r>
    <x v="2"/>
    <d v="2022-01-06T00:00:00"/>
    <x v="8"/>
  </r>
  <r>
    <x v="2"/>
    <d v="2022-01-09T00:00:00"/>
    <x v="9"/>
  </r>
  <r>
    <x v="2"/>
    <d v="2022-01-16T00:00:00"/>
    <x v="10"/>
  </r>
  <r>
    <x v="2"/>
    <d v="2022-01-17T00:00:00"/>
    <x v="11"/>
  </r>
  <r>
    <x v="2"/>
    <d v="2022-01-19T00:00:00"/>
    <x v="12"/>
  </r>
  <r>
    <x v="2"/>
    <d v="2022-01-20T00:00:00"/>
    <x v="13"/>
  </r>
  <r>
    <x v="2"/>
    <d v="2022-01-23T00:00:00"/>
    <x v="14"/>
  </r>
  <r>
    <x v="2"/>
    <d v="2022-01-26T00:00:00"/>
    <x v="15"/>
  </r>
  <r>
    <x v="2"/>
    <d v="2022-01-29T00:00:00"/>
    <x v="16"/>
  </r>
  <r>
    <x v="3"/>
    <d v="2022-02-01T00:00:00"/>
    <x v="17"/>
  </r>
  <r>
    <x v="3"/>
    <d v="2022-02-06T00:00:00"/>
    <x v="18"/>
  </r>
  <r>
    <x v="3"/>
    <d v="2022-02-07T00:00:00"/>
    <x v="19"/>
  </r>
  <r>
    <x v="3"/>
    <d v="2022-02-10T00:00:00"/>
    <x v="20"/>
  </r>
  <r>
    <x v="3"/>
    <d v="2022-02-20T00:00:00"/>
    <x v="21"/>
  </r>
  <r>
    <x v="3"/>
    <d v="2022-02-25T00:00:00"/>
    <x v="22"/>
  </r>
  <r>
    <x v="3"/>
    <d v="2022-02-28T00:00:00"/>
    <x v="23"/>
  </r>
  <r>
    <x v="4"/>
    <d v="2022-03-05T00:00:00"/>
    <x v="24"/>
  </r>
  <r>
    <x v="4"/>
    <d v="2022-03-11T00:00:00"/>
    <x v="25"/>
  </r>
  <r>
    <x v="4"/>
    <d v="2022-03-12T00:00:00"/>
    <x v="26"/>
  </r>
  <r>
    <x v="5"/>
    <d v="2022-04-03T00:00:00"/>
    <x v="27"/>
  </r>
  <r>
    <x v="5"/>
    <d v="2022-04-18T00:00:00"/>
    <x v="28"/>
  </r>
  <r>
    <x v="6"/>
    <d v="2022-05-02T00:00:00"/>
    <x v="29"/>
  </r>
  <r>
    <x v="6"/>
    <d v="2022-05-03T00:00:00"/>
    <x v="30"/>
  </r>
  <r>
    <x v="6"/>
    <d v="2022-05-16T00:00:00"/>
    <x v="31"/>
  </r>
  <r>
    <x v="7"/>
    <d v="2022-06-11T00:00:00"/>
    <x v="32"/>
  </r>
  <r>
    <x v="7"/>
    <d v="2022-06-20T00:00:00"/>
    <x v="33"/>
  </r>
  <r>
    <x v="7"/>
    <d v="2022-06-22T00:00:00"/>
    <x v="34"/>
  </r>
  <r>
    <x v="7"/>
    <d v="2022-06-23T00:00:00"/>
    <x v="35"/>
  </r>
  <r>
    <x v="7"/>
    <d v="2022-06-26T00:00:00"/>
    <x v="36"/>
  </r>
  <r>
    <x v="8"/>
    <d v="2022-07-01T00:00:00"/>
    <x v="37"/>
  </r>
  <r>
    <x v="8"/>
    <d v="2022-07-05T00:00:00"/>
    <x v="38"/>
  </r>
  <r>
    <x v="8"/>
    <d v="2022-07-06T00:00:00"/>
    <x v="39"/>
  </r>
  <r>
    <x v="8"/>
    <d v="2022-07-09T00:00:00"/>
    <x v="40"/>
  </r>
  <r>
    <x v="8"/>
    <d v="2022-07-13T00:00:00"/>
    <x v="41"/>
  </r>
  <r>
    <x v="8"/>
    <d v="2022-07-18T00:00:00"/>
    <x v="42"/>
  </r>
  <r>
    <x v="8"/>
    <d v="2022-07-19T00:00:00"/>
    <x v="43"/>
  </r>
  <r>
    <x v="8"/>
    <d v="2022-07-21T00:00:00"/>
    <x v="44"/>
  </r>
  <r>
    <x v="8"/>
    <d v="2022-07-26T00:00:00"/>
    <x v="45"/>
  </r>
  <r>
    <x v="8"/>
    <d v="2022-07-27T00:00:00"/>
    <x v="46"/>
  </r>
  <r>
    <x v="8"/>
    <d v="2022-07-31T00:00:00"/>
    <x v="47"/>
  </r>
  <r>
    <x v="9"/>
    <d v="2022-08-03T00:00:00"/>
    <x v="48"/>
  </r>
  <r>
    <x v="9"/>
    <d v="2022-08-06T00:00:00"/>
    <x v="49"/>
  </r>
  <r>
    <x v="9"/>
    <d v="2022-08-09T00:00:00"/>
    <x v="50"/>
  </r>
  <r>
    <x v="9"/>
    <d v="2022-08-17T00:00:00"/>
    <x v="51"/>
  </r>
  <r>
    <x v="9"/>
    <d v="2022-08-18T00:00:00"/>
    <x v="52"/>
  </r>
  <r>
    <x v="10"/>
    <d v="2022-09-01T00:00:00"/>
    <x v="53"/>
  </r>
  <r>
    <x v="10"/>
    <d v="2022-09-03T00:00:00"/>
    <x v="54"/>
  </r>
  <r>
    <x v="10"/>
    <d v="2022-09-06T00:00:00"/>
    <x v="55"/>
  </r>
  <r>
    <x v="10"/>
    <d v="2022-09-10T00:00:00"/>
    <x v="56"/>
  </r>
  <r>
    <x v="10"/>
    <d v="2022-09-11T00:00:00"/>
    <x v="57"/>
  </r>
  <r>
    <x v="10"/>
    <d v="2022-09-12T00:00:00"/>
    <x v="58"/>
  </r>
  <r>
    <x v="10"/>
    <d v="2022-09-15T00:00:00"/>
    <x v="59"/>
  </r>
  <r>
    <x v="10"/>
    <d v="2022-09-16T00:00:00"/>
    <x v="60"/>
  </r>
  <r>
    <x v="10"/>
    <d v="2022-09-19T00:00:00"/>
    <x v="61"/>
  </r>
  <r>
    <x v="10"/>
    <d v="2022-09-20T00:00:00"/>
    <x v="62"/>
  </r>
  <r>
    <x v="10"/>
    <d v="2022-09-24T00:00:00"/>
    <x v="63"/>
  </r>
  <r>
    <x v="11"/>
    <d v="2022-11-02T00:00:00"/>
    <x v="64"/>
  </r>
  <r>
    <x v="11"/>
    <d v="2022-11-06T00:00:00"/>
    <x v="65"/>
  </r>
  <r>
    <x v="11"/>
    <d v="2022-11-09T00:00:00"/>
    <x v="66"/>
  </r>
  <r>
    <x v="11"/>
    <d v="2022-11-12T00:00:00"/>
    <x v="67"/>
  </r>
  <r>
    <x v="11"/>
    <d v="2022-11-14T00:00:00"/>
    <x v="68"/>
  </r>
  <r>
    <x v="12"/>
    <d v="2022-12-01T00:00:00"/>
    <x v="69"/>
  </r>
  <r>
    <x v="12"/>
    <d v="2022-12-04T00:00:00"/>
    <x v="70"/>
  </r>
  <r>
    <x v="12"/>
    <d v="2022-12-05T00:00:00"/>
    <x v="71"/>
  </r>
  <r>
    <x v="12"/>
    <d v="2022-12-09T00:00:00"/>
    <x v="72"/>
  </r>
  <r>
    <x v="12"/>
    <d v="2022-12-11T00:00:00"/>
    <x v="73"/>
  </r>
  <r>
    <x v="12"/>
    <d v="2022-12-13T00:00:00"/>
    <x v="74"/>
  </r>
  <r>
    <x v="12"/>
    <d v="2022-12-23T00:00:00"/>
    <x v="75"/>
  </r>
  <r>
    <x v="12"/>
    <d v="2022-12-27T00:00:00"/>
    <x v="76"/>
  </r>
  <r>
    <x v="12"/>
    <d v="2022-12-29T00:00:00"/>
    <x v="77"/>
  </r>
  <r>
    <x v="12"/>
    <d v="2022-12-30T00:00:00"/>
    <x v="78"/>
  </r>
  <r>
    <x v="13"/>
    <d v="2023-01-02T00:00:00"/>
    <x v="79"/>
  </r>
  <r>
    <x v="13"/>
    <d v="2023-01-07T00:00:00"/>
    <x v="80"/>
  </r>
  <r>
    <x v="13"/>
    <d v="2023-01-08T00:00:00"/>
    <x v="81"/>
  </r>
  <r>
    <x v="13"/>
    <d v="2023-01-13T00:00:00"/>
    <x v="82"/>
  </r>
  <r>
    <x v="13"/>
    <d v="2023-01-21T00:00:00"/>
    <x v="83"/>
  </r>
  <r>
    <x v="13"/>
    <d v="2023-01-22T00:00:00"/>
    <x v="84"/>
  </r>
  <r>
    <x v="13"/>
    <d v="2023-01-23T00:00:00"/>
    <x v="85"/>
  </r>
  <r>
    <x v="13"/>
    <d v="2023-01-24T00:00:00"/>
    <x v="86"/>
  </r>
  <r>
    <x v="13"/>
    <d v="2023-01-27T00:00:00"/>
    <x v="87"/>
  </r>
  <r>
    <x v="13"/>
    <d v="2023-01-31T00:00:00"/>
    <x v="88"/>
  </r>
  <r>
    <x v="14"/>
    <d v="2023-02-03T00:00:00"/>
    <x v="89"/>
  </r>
  <r>
    <x v="14"/>
    <d v="2023-02-13T00:00:00"/>
    <x v="90"/>
  </r>
  <r>
    <x v="14"/>
    <d v="2023-02-24T00:00:00"/>
    <x v="91"/>
  </r>
  <r>
    <x v="15"/>
    <d v="2023-03-01T00:00:00"/>
    <x v="92"/>
  </r>
  <r>
    <x v="15"/>
    <d v="2023-03-03T00:00:00"/>
    <x v="93"/>
  </r>
  <r>
    <x v="15"/>
    <d v="2023-03-12T00:00:00"/>
    <x v="94"/>
  </r>
  <r>
    <x v="15"/>
    <d v="2023-03-19T00:00:00"/>
    <x v="95"/>
  </r>
  <r>
    <x v="15"/>
    <d v="2023-03-20T00:00:00"/>
    <x v="96"/>
  </r>
  <r>
    <x v="15"/>
    <d v="2023-03-22T00:00:00"/>
    <x v="97"/>
  </r>
  <r>
    <x v="15"/>
    <d v="2023-03-27T00:00:00"/>
    <x v="98"/>
  </r>
  <r>
    <x v="15"/>
    <d v="2023-03-31T00:00:00"/>
    <x v="99"/>
  </r>
  <r>
    <x v="16"/>
    <d v="2023-04-01T00:00:00"/>
    <x v="100"/>
  </r>
  <r>
    <x v="16"/>
    <d v="2023-04-02T00:00:00"/>
    <x v="101"/>
  </r>
  <r>
    <x v="16"/>
    <d v="2023-04-04T00:00:00"/>
    <x v="102"/>
  </r>
  <r>
    <x v="16"/>
    <d v="2023-04-05T00:00:00"/>
    <x v="103"/>
  </r>
  <r>
    <x v="16"/>
    <d v="2023-04-11T00:00:00"/>
    <x v="104"/>
  </r>
  <r>
    <x v="16"/>
    <d v="2023-04-12T00:00:00"/>
    <x v="105"/>
  </r>
  <r>
    <x v="16"/>
    <d v="2023-04-23T00:00:00"/>
    <x v="106"/>
  </r>
  <r>
    <x v="17"/>
    <d v="2023-05-01T00:00:00"/>
    <x v="107"/>
  </r>
  <r>
    <x v="17"/>
    <d v="2023-05-03T00:00:00"/>
    <x v="108"/>
  </r>
  <r>
    <x v="17"/>
    <d v="2023-05-05T00:00:00"/>
    <x v="109"/>
  </r>
  <r>
    <x v="17"/>
    <d v="2023-05-08T00:00:00"/>
    <x v="1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n v="48000"/>
    <x v="0"/>
  </r>
  <r>
    <n v="35625"/>
    <x v="1"/>
  </r>
  <r>
    <n v="34500"/>
    <x v="1"/>
  </r>
  <r>
    <n v="34000"/>
    <x v="1"/>
  </r>
  <r>
    <n v="33000"/>
    <x v="1"/>
  </r>
  <r>
    <n v="31001"/>
    <x v="2"/>
  </r>
  <r>
    <n v="28000"/>
    <x v="1"/>
  </r>
  <r>
    <n v="27000"/>
    <x v="2"/>
  </r>
  <r>
    <n v="26500"/>
    <x v="1"/>
  </r>
  <r>
    <n v="26000"/>
    <x v="1"/>
  </r>
  <r>
    <n v="26000"/>
    <x v="1"/>
  </r>
  <r>
    <n v="26000"/>
    <x v="0"/>
  </r>
  <r>
    <n v="25500"/>
    <x v="3"/>
  </r>
  <r>
    <n v="25000"/>
    <x v="1"/>
  </r>
  <r>
    <n v="24224.84"/>
    <x v="1"/>
  </r>
  <r>
    <n v="24192"/>
    <x v="1"/>
  </r>
  <r>
    <n v="24010"/>
    <x v="1"/>
  </r>
  <r>
    <n v="24005"/>
    <x v="4"/>
  </r>
  <r>
    <n v="24001"/>
    <x v="1"/>
  </r>
  <r>
    <n v="24001"/>
    <x v="4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0"/>
  </r>
  <r>
    <n v="24000"/>
    <x v="1"/>
  </r>
  <r>
    <n v="24000"/>
    <x v="1"/>
  </r>
  <r>
    <n v="24000"/>
    <x v="1"/>
  </r>
  <r>
    <n v="24000"/>
    <x v="2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4"/>
  </r>
  <r>
    <n v="24000"/>
    <x v="1"/>
  </r>
  <r>
    <n v="24000"/>
    <x v="1"/>
  </r>
  <r>
    <n v="24000"/>
    <x v="1"/>
  </r>
  <r>
    <n v="24000"/>
    <x v="1"/>
  </r>
  <r>
    <n v="23100"/>
    <x v="0"/>
  </r>
  <r>
    <n v="23003"/>
    <x v="1"/>
  </r>
  <r>
    <n v="23000"/>
    <x v="0"/>
  </r>
  <r>
    <n v="23000"/>
    <x v="1"/>
  </r>
  <r>
    <n v="23000"/>
    <x v="1"/>
  </r>
  <r>
    <n v="23000"/>
    <x v="1"/>
  </r>
  <r>
    <n v="23000"/>
    <x v="1"/>
  </r>
  <r>
    <n v="23000"/>
    <x v="0"/>
  </r>
  <r>
    <n v="23000"/>
    <x v="1"/>
  </r>
  <r>
    <n v="23000"/>
    <x v="1"/>
  </r>
  <r>
    <n v="23000"/>
    <x v="0"/>
  </r>
  <r>
    <n v="23000"/>
    <x v="1"/>
  </r>
  <r>
    <n v="23000"/>
    <x v="1"/>
  </r>
  <r>
    <n v="23000"/>
    <x v="1"/>
  </r>
  <r>
    <n v="23000"/>
    <x v="3"/>
  </r>
  <r>
    <n v="23000"/>
    <x v="5"/>
  </r>
  <r>
    <n v="23000"/>
    <x v="1"/>
  </r>
  <r>
    <n v="23000"/>
    <x v="6"/>
  </r>
  <r>
    <n v="23000"/>
    <x v="1"/>
  </r>
  <r>
    <n v="23000"/>
    <x v="1"/>
  </r>
  <r>
    <n v="23000"/>
    <x v="5"/>
  </r>
  <r>
    <n v="23000"/>
    <x v="0"/>
  </r>
  <r>
    <n v="23000"/>
    <x v="1"/>
  </r>
  <r>
    <n v="23000"/>
    <x v="5"/>
  </r>
  <r>
    <n v="23000"/>
    <x v="1"/>
  </r>
  <r>
    <n v="22016"/>
    <x v="3"/>
  </r>
  <r>
    <n v="22000"/>
    <x v="1"/>
  </r>
  <r>
    <n v="22000"/>
    <x v="1"/>
  </r>
  <r>
    <n v="22000"/>
    <x v="1"/>
  </r>
  <r>
    <n v="22000"/>
    <x v="1"/>
  </r>
  <r>
    <n v="22000"/>
    <x v="1"/>
  </r>
  <r>
    <n v="22000"/>
    <x v="1"/>
  </r>
  <r>
    <n v="22000"/>
    <x v="1"/>
  </r>
  <r>
    <n v="22000"/>
    <x v="4"/>
  </r>
  <r>
    <n v="22000"/>
    <x v="1"/>
  </r>
  <r>
    <n v="22000"/>
    <x v="1"/>
  </r>
  <r>
    <n v="22000"/>
    <x v="5"/>
  </r>
  <r>
    <n v="22000"/>
    <x v="1"/>
  </r>
  <r>
    <n v="22000"/>
    <x v="0"/>
  </r>
  <r>
    <n v="22000"/>
    <x v="4"/>
  </r>
  <r>
    <n v="22000"/>
    <x v="6"/>
  </r>
  <r>
    <n v="21021"/>
    <x v="1"/>
  </r>
  <r>
    <n v="21000"/>
    <x v="2"/>
  </r>
  <r>
    <n v="21000"/>
    <x v="1"/>
  </r>
  <r>
    <n v="21000"/>
    <x v="1"/>
  </r>
  <r>
    <n v="21000"/>
    <x v="3"/>
  </r>
  <r>
    <n v="21000"/>
    <x v="0"/>
  </r>
  <r>
    <n v="21000"/>
    <x v="1"/>
  </r>
  <r>
    <n v="21000"/>
    <x v="1"/>
  </r>
  <r>
    <n v="21000"/>
    <x v="2"/>
  </r>
  <r>
    <n v="21000"/>
    <x v="1"/>
  </r>
  <r>
    <n v="21000"/>
    <x v="0"/>
  </r>
  <r>
    <n v="21000"/>
    <x v="1"/>
  </r>
  <r>
    <n v="20999"/>
    <x v="1"/>
  </r>
  <r>
    <n v="20000"/>
    <x v="4"/>
  </r>
  <r>
    <n v="20000"/>
    <x v="6"/>
  </r>
  <r>
    <n v="20000"/>
    <x v="1"/>
  </r>
  <r>
    <n v="20000"/>
    <x v="1"/>
  </r>
  <r>
    <n v="20000"/>
    <x v="1"/>
  </r>
  <r>
    <n v="20000"/>
    <x v="1"/>
  </r>
  <r>
    <n v="19000"/>
    <x v="1"/>
  </r>
  <r>
    <n v="19000"/>
    <x v="0"/>
  </r>
  <r>
    <n v="19000"/>
    <x v="6"/>
  </r>
  <r>
    <n v="19000"/>
    <x v="1"/>
  </r>
  <r>
    <n v="19000"/>
    <x v="1"/>
  </r>
  <r>
    <n v="18100"/>
    <x v="1"/>
  </r>
  <r>
    <n v="18000"/>
    <x v="1"/>
  </r>
  <r>
    <n v="18000"/>
    <x v="1"/>
  </r>
  <r>
    <n v="17001"/>
    <x v="5"/>
  </r>
  <r>
    <n v="17000"/>
    <x v="1"/>
  </r>
  <r>
    <n v="17000"/>
    <x v="4"/>
  </r>
  <r>
    <n v="17000"/>
    <x v="4"/>
  </r>
  <r>
    <n v="17000"/>
    <x v="1"/>
  </r>
  <r>
    <n v="17000"/>
    <x v="1"/>
  </r>
  <r>
    <n v="17000"/>
    <x v="1"/>
  </r>
  <r>
    <n v="15025"/>
    <x v="4"/>
  </r>
  <r>
    <n v="15003"/>
    <x v="1"/>
  </r>
  <r>
    <n v="15001"/>
    <x v="0"/>
  </r>
  <r>
    <n v="15000"/>
    <x v="1"/>
  </r>
  <r>
    <n v="15000"/>
    <x v="2"/>
  </r>
  <r>
    <n v="14003"/>
    <x v="1"/>
  </r>
  <r>
    <n v="14000"/>
    <x v="0"/>
  </r>
  <r>
    <n v="13000"/>
    <x v="1"/>
  </r>
  <r>
    <n v="13000"/>
    <x v="1"/>
  </r>
  <r>
    <n v="12212.4"/>
    <x v="0"/>
  </r>
  <r>
    <n v="12000"/>
    <x v="1"/>
  </r>
  <r>
    <n v="12000"/>
    <x v="1"/>
  </r>
  <r>
    <n v="12000"/>
    <x v="1"/>
  </r>
  <r>
    <n v="11000"/>
    <x v="0"/>
  </r>
  <r>
    <n v="10000"/>
    <x v="0"/>
  </r>
  <r>
    <n v="9500"/>
    <x v="0"/>
  </r>
  <r>
    <n v="9023.6"/>
    <x v="1"/>
  </r>
  <r>
    <n v="9023.6"/>
    <x v="1"/>
  </r>
  <r>
    <n v="9001"/>
    <x v="0"/>
  </r>
  <r>
    <n v="9000"/>
    <x v="1"/>
  </r>
  <r>
    <n v="9000"/>
    <x v="1"/>
  </r>
  <r>
    <n v="9000"/>
    <x v="1"/>
  </r>
  <r>
    <n v="9000"/>
    <x v="1"/>
  </r>
  <r>
    <n v="9000"/>
    <x v="1"/>
  </r>
  <r>
    <n v="9000"/>
    <x v="6"/>
  </r>
  <r>
    <n v="9000"/>
    <x v="2"/>
  </r>
  <r>
    <n v="9000"/>
    <x v="1"/>
  </r>
  <r>
    <n v="9000"/>
    <x v="1"/>
  </r>
  <r>
    <n v="9000"/>
    <x v="1"/>
  </r>
  <r>
    <n v="9000"/>
    <x v="3"/>
  </r>
  <r>
    <n v="9000"/>
    <x v="4"/>
  </r>
  <r>
    <n v="9000"/>
    <x v="4"/>
  </r>
  <r>
    <n v="8548.68"/>
    <x v="0"/>
  </r>
  <r>
    <n v="8023.6"/>
    <x v="1"/>
  </r>
  <r>
    <n v="8005"/>
    <x v="0"/>
  </r>
  <r>
    <n v="8000"/>
    <x v="4"/>
  </r>
  <r>
    <n v="8000"/>
    <x v="1"/>
  </r>
  <r>
    <n v="8000"/>
    <x v="1"/>
  </r>
  <r>
    <n v="8000"/>
    <x v="1"/>
  </r>
  <r>
    <n v="8000"/>
    <x v="1"/>
  </r>
  <r>
    <n v="8000"/>
    <x v="5"/>
  </r>
  <r>
    <n v="7838.34"/>
    <x v="4"/>
  </r>
  <r>
    <n v="7070.8"/>
    <x v="1"/>
  </r>
  <r>
    <n v="7000"/>
    <x v="5"/>
  </r>
  <r>
    <n v="7000"/>
    <x v="5"/>
  </r>
  <r>
    <n v="7000"/>
    <x v="1"/>
  </r>
  <r>
    <n v="7000"/>
    <x v="5"/>
  </r>
  <r>
    <n v="7000"/>
    <x v="1"/>
  </r>
  <r>
    <n v="7000"/>
    <x v="0"/>
  </r>
  <r>
    <n v="7000"/>
    <x v="1"/>
  </r>
  <r>
    <n v="7000"/>
    <x v="1"/>
  </r>
  <r>
    <n v="7000"/>
    <x v="1"/>
  </r>
  <r>
    <n v="7000"/>
    <x v="0"/>
  </r>
  <r>
    <n v="6000"/>
    <x v="1"/>
  </r>
  <r>
    <n v="6000"/>
    <x v="1"/>
  </r>
  <r>
    <n v="6000"/>
    <x v="1"/>
  </r>
  <r>
    <n v="6000"/>
    <x v="1"/>
  </r>
  <r>
    <n v="5023.6000000000004"/>
    <x v="5"/>
  </r>
  <r>
    <n v="5005"/>
    <x v="5"/>
  </r>
  <r>
    <n v="5000"/>
    <x v="5"/>
  </r>
  <r>
    <n v="5000"/>
    <x v="1"/>
  </r>
  <r>
    <n v="4000"/>
    <x v="1"/>
  </r>
  <r>
    <n v="4000"/>
    <x v="1"/>
  </r>
  <r>
    <n v="4000"/>
    <x v="1"/>
  </r>
  <r>
    <n v="4000"/>
    <x v="1"/>
  </r>
  <r>
    <n v="4000"/>
    <x v="1"/>
  </r>
  <r>
    <n v="4000"/>
    <x v="5"/>
  </r>
  <r>
    <n v="4000"/>
    <x v="3"/>
  </r>
  <r>
    <n v="3500"/>
    <x v="1"/>
  </r>
  <r>
    <n v="3000"/>
    <x v="0"/>
  </r>
  <r>
    <n v="3000"/>
    <x v="1"/>
  </r>
  <r>
    <n v="3000"/>
    <x v="1"/>
  </r>
  <r>
    <n v="3000"/>
    <x v="1"/>
  </r>
  <r>
    <n v="3000"/>
    <x v="1"/>
  </r>
  <r>
    <n v="2500"/>
    <x v="1"/>
  </r>
  <r>
    <n v="2500"/>
    <x v="3"/>
  </r>
  <r>
    <n v="2000"/>
    <x v="5"/>
  </r>
  <r>
    <n v="2000"/>
    <x v="1"/>
  </r>
  <r>
    <n v="2000"/>
    <x v="1"/>
  </r>
  <r>
    <n v="1500"/>
    <x v="5"/>
  </r>
  <r>
    <n v="1300"/>
    <x v="0"/>
  </r>
  <r>
    <n v="1000"/>
    <x v="1"/>
  </r>
  <r>
    <n v="1000"/>
    <x v="1"/>
  </r>
  <r>
    <n v="1000"/>
    <x v="0"/>
  </r>
  <r>
    <n v="1000"/>
    <x v="4"/>
  </r>
  <r>
    <n v="1000"/>
    <x v="3"/>
  </r>
  <r>
    <n v="1000"/>
    <x v="1"/>
  </r>
  <r>
    <m/>
    <x v="1"/>
  </r>
  <r>
    <m/>
    <x v="1"/>
  </r>
  <r>
    <m/>
    <x v="1"/>
  </r>
  <r>
    <m/>
    <x v="6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6"/>
  </r>
  <r>
    <m/>
    <x v="4"/>
  </r>
  <r>
    <m/>
    <x v="5"/>
  </r>
  <r>
    <m/>
    <x v="3"/>
  </r>
  <r>
    <m/>
    <x v="1"/>
  </r>
  <r>
    <m/>
    <x v="1"/>
  </r>
  <r>
    <m/>
    <x v="0"/>
  </r>
  <r>
    <m/>
    <x v="4"/>
  </r>
  <r>
    <m/>
    <x v="1"/>
  </r>
  <r>
    <m/>
    <x v="1"/>
  </r>
  <r>
    <m/>
    <x v="1"/>
  </r>
  <r>
    <m/>
    <x v="5"/>
  </r>
  <r>
    <m/>
    <x v="1"/>
  </r>
  <r>
    <m/>
    <x v="1"/>
  </r>
  <r>
    <m/>
    <x v="4"/>
  </r>
  <r>
    <m/>
    <x v="1"/>
  </r>
  <r>
    <m/>
    <x v="3"/>
  </r>
  <r>
    <m/>
    <x v="4"/>
  </r>
  <r>
    <m/>
    <x v="1"/>
  </r>
  <r>
    <m/>
    <x v="1"/>
  </r>
  <r>
    <m/>
    <x v="5"/>
  </r>
  <r>
    <m/>
    <x v="0"/>
  </r>
  <r>
    <m/>
    <x v="1"/>
  </r>
  <r>
    <m/>
    <x v="0"/>
  </r>
  <r>
    <m/>
    <x v="4"/>
  </r>
  <r>
    <m/>
    <x v="1"/>
  </r>
  <r>
    <m/>
    <x v="1"/>
  </r>
  <r>
    <m/>
    <x v="1"/>
  </r>
  <r>
    <m/>
    <x v="1"/>
  </r>
  <r>
    <m/>
    <x v="1"/>
  </r>
  <r>
    <m/>
    <x v="5"/>
  </r>
  <r>
    <m/>
    <x v="1"/>
  </r>
  <r>
    <m/>
    <x v="1"/>
  </r>
  <r>
    <m/>
    <x v="1"/>
  </r>
  <r>
    <m/>
    <x v="1"/>
  </r>
  <r>
    <m/>
    <x v="1"/>
  </r>
  <r>
    <m/>
    <x v="4"/>
  </r>
  <r>
    <m/>
    <x v="4"/>
  </r>
  <r>
    <m/>
    <x v="4"/>
  </r>
  <r>
    <m/>
    <x v="1"/>
  </r>
  <r>
    <m/>
    <x v="5"/>
  </r>
  <r>
    <m/>
    <x v="1"/>
  </r>
  <r>
    <m/>
    <x v="1"/>
  </r>
  <r>
    <m/>
    <x v="2"/>
  </r>
  <r>
    <m/>
    <x v="1"/>
  </r>
  <r>
    <m/>
    <x v="5"/>
  </r>
  <r>
    <m/>
    <x v="1"/>
  </r>
  <r>
    <m/>
    <x v="0"/>
  </r>
  <r>
    <m/>
    <x v="4"/>
  </r>
  <r>
    <m/>
    <x v="3"/>
  </r>
  <r>
    <m/>
    <x v="1"/>
  </r>
  <r>
    <m/>
    <x v="1"/>
  </r>
  <r>
    <m/>
    <x v="1"/>
  </r>
  <r>
    <m/>
    <x v="1"/>
  </r>
  <r>
    <m/>
    <x v="1"/>
  </r>
  <r>
    <m/>
    <x v="4"/>
  </r>
  <r>
    <m/>
    <x v="1"/>
  </r>
  <r>
    <m/>
    <x v="1"/>
  </r>
  <r>
    <m/>
    <x v="1"/>
  </r>
  <r>
    <m/>
    <x v="1"/>
  </r>
  <r>
    <m/>
    <x v="0"/>
  </r>
  <r>
    <m/>
    <x v="1"/>
  </r>
  <r>
    <m/>
    <x v="1"/>
  </r>
  <r>
    <m/>
    <x v="0"/>
  </r>
  <r>
    <m/>
    <x v="1"/>
  </r>
  <r>
    <m/>
    <x v="3"/>
  </r>
  <r>
    <m/>
    <x v="1"/>
  </r>
  <r>
    <m/>
    <x v="1"/>
  </r>
  <r>
    <m/>
    <x v="1"/>
  </r>
  <r>
    <m/>
    <x v="1"/>
  </r>
  <r>
    <m/>
    <x v="3"/>
  </r>
  <r>
    <m/>
    <x v="3"/>
  </r>
  <r>
    <m/>
    <x v="1"/>
  </r>
  <r>
    <m/>
    <x v="1"/>
  </r>
  <r>
    <m/>
    <x v="5"/>
  </r>
  <r>
    <m/>
    <x v="0"/>
  </r>
  <r>
    <m/>
    <x v="0"/>
  </r>
  <r>
    <m/>
    <x v="0"/>
  </r>
  <r>
    <m/>
    <x v="0"/>
  </r>
  <r>
    <m/>
    <x v="1"/>
  </r>
  <r>
    <m/>
    <x v="0"/>
  </r>
  <r>
    <m/>
    <x v="1"/>
  </r>
  <r>
    <m/>
    <x v="1"/>
  </r>
  <r>
    <m/>
    <x v="1"/>
  </r>
  <r>
    <m/>
    <x v="0"/>
  </r>
  <r>
    <m/>
    <x v="4"/>
  </r>
  <r>
    <m/>
    <x v="6"/>
  </r>
  <r>
    <m/>
    <x v="1"/>
  </r>
  <r>
    <m/>
    <x v="1"/>
  </r>
  <r>
    <m/>
    <x v="1"/>
  </r>
  <r>
    <m/>
    <x v="5"/>
  </r>
  <r>
    <m/>
    <x v="1"/>
  </r>
  <r>
    <m/>
    <x v="1"/>
  </r>
  <r>
    <m/>
    <x v="1"/>
  </r>
  <r>
    <m/>
    <x v="4"/>
  </r>
  <r>
    <m/>
    <x v="0"/>
  </r>
  <r>
    <m/>
    <x v="1"/>
  </r>
  <r>
    <m/>
    <x v="3"/>
  </r>
  <r>
    <m/>
    <x v="5"/>
  </r>
  <r>
    <m/>
    <x v="0"/>
  </r>
  <r>
    <m/>
    <x v="4"/>
  </r>
  <r>
    <m/>
    <x v="1"/>
  </r>
  <r>
    <m/>
    <x v="1"/>
  </r>
  <r>
    <m/>
    <x v="6"/>
  </r>
  <r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74962-E201-524E-B5D7-4E1C275AE56E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43:I51" firstHeaderRow="1" firstDataRow="1" firstDataCol="1"/>
  <pivotFields count="2">
    <pivotField dataField="1" showAll="0"/>
    <pivotField axis="axisRow" showAll="0" sortType="descending">
      <items count="8">
        <item x="3"/>
        <item x="0"/>
        <item x="6"/>
        <item x="2"/>
        <item x="5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5"/>
    </i>
    <i>
      <x v="1"/>
    </i>
    <i>
      <x v="6"/>
    </i>
    <i>
      <x v="4"/>
    </i>
    <i>
      <x v="3"/>
    </i>
    <i>
      <x/>
    </i>
    <i>
      <x v="2"/>
    </i>
    <i t="grand">
      <x/>
    </i>
  </rowItems>
  <colItems count="1">
    <i/>
  </colItems>
  <dataFields count="1">
    <dataField name="Sum of Total Donations" fld="0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8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BB9B3-EFCB-4340-B68B-E8E26E32593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Dates">
  <location ref="B2:C114" firstHeaderRow="1" firstDataRow="1" firstDataCol="1"/>
  <pivotFields count="1">
    <pivotField axis="axisRow" dataField="1" showAll="0" sortType="ascending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h="1" x="111"/>
        <item t="default"/>
      </items>
    </pivotField>
  </pivotFields>
  <rowFields count="1">
    <field x="0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Items count="1">
    <i/>
  </colItems>
  <dataFields count="1">
    <dataField name="Total Members" fld="0" subtotal="count" showDataAs="runTotal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DA2E5-3FBE-754C-8CED-250E2BDFECC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2:I9" firstHeaderRow="1" firstDataRow="1" firstDataCol="1"/>
  <pivotFields count="1">
    <pivotField axis="axisRow" dataField="1" showAll="0" sortType="ascending">
      <items count="7">
        <item x="2"/>
        <item x="0"/>
        <item x="3"/>
        <item x="5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">
    <i>
      <x v="1"/>
    </i>
    <i>
      <x v="5"/>
    </i>
    <i>
      <x v="3"/>
    </i>
    <i>
      <x/>
    </i>
    <i>
      <x v="4"/>
    </i>
    <i>
      <x v="2"/>
    </i>
    <i t="grand">
      <x/>
    </i>
  </rowItems>
  <colItems count="1">
    <i/>
  </colItems>
  <dataFields count="1">
    <dataField name="Count of User Type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4406B-0B51-BE47-9842-53D755C02AA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21" firstHeaderRow="1" firstDataRow="1" firstDataCol="1"/>
  <pivotFields count="3">
    <pivotField axis="axisRow" showAll="0" sortType="ascending">
      <items count="19">
        <item x="2"/>
        <item x="13"/>
        <item x="0"/>
        <item x="11"/>
        <item x="1"/>
        <item x="12"/>
        <item x="3"/>
        <item x="14"/>
        <item x="4"/>
        <item x="15"/>
        <item x="5"/>
        <item x="16"/>
        <item x="6"/>
        <item x="17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</pivotFields>
  <rowFields count="1">
    <field x="0"/>
  </rowFields>
  <rowItems count="19">
    <i>
      <x v="2"/>
    </i>
    <i>
      <x v="4"/>
    </i>
    <i>
      <x/>
    </i>
    <i>
      <x v="6"/>
    </i>
    <i>
      <x v="8"/>
    </i>
    <i>
      <x v="10"/>
    </i>
    <i>
      <x v="12"/>
    </i>
    <i>
      <x v="14"/>
    </i>
    <i>
      <x v="15"/>
    </i>
    <i>
      <x v="16"/>
    </i>
    <i>
      <x v="17"/>
    </i>
    <i>
      <x v="3"/>
    </i>
    <i>
      <x v="5"/>
    </i>
    <i>
      <x v="1"/>
    </i>
    <i>
      <x v="7"/>
    </i>
    <i>
      <x v="9"/>
    </i>
    <i>
      <x v="11"/>
    </i>
    <i>
      <x v="13"/>
    </i>
    <i t="grand">
      <x/>
    </i>
  </rowItems>
  <colItems count="1">
    <i/>
  </colItems>
  <dataFields count="1">
    <dataField name="Max. of Total Members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531A81-1B08-754B-8DD8-B73EA8E29236}" name="Table1" displayName="Table1" ref="A1:G332" totalsRowShown="0">
  <autoFilter ref="A1:G332" xr:uid="{C7708533-D204-3B4E-B1D5-F7533FC71585}"/>
  <sortState xmlns:xlrd2="http://schemas.microsoft.com/office/spreadsheetml/2017/richdata2" ref="A2:G332">
    <sortCondition descending="1" ref="F1:F332"/>
  </sortState>
  <tableColumns count="7">
    <tableColumn id="1" xr3:uid="{EA1BB2BC-0BA7-5D46-8253-4C26FB64ECD4}" name="User ID" dataDxfId="5"/>
    <tableColumn id="2" xr3:uid="{7FC18540-3A4E-F84C-9DDA-E9E0F36EC5CA}" name="User Type" dataDxfId="4"/>
    <tableColumn id="3" xr3:uid="{7A63DD7C-39FF-0B41-987C-3C7DF5B1B6BE}" name="Latitude"/>
    <tableColumn id="4" xr3:uid="{AD2F2DC8-D74F-DD4F-897E-C394A52E8966}" name="Longitude"/>
    <tableColumn id="5" xr3:uid="{9D8F008B-C578-DC44-BAFC-724D5501AA47}" name="Created at" dataDxfId="3"/>
    <tableColumn id="6" xr3:uid="{1D4AC901-60E0-3D46-A587-AA01DE6D0AA1}" name="Total Donations" dataDxfId="2" dataCellStyle="Currency"/>
    <tableColumn id="7" xr3:uid="{AEF5D124-5BE1-E94F-96D2-B430F5373C23}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8533-D204-3B4E-B1D5-F7533FC71585}">
  <dimension ref="A1:G336"/>
  <sheetViews>
    <sheetView zoomScale="85" workbookViewId="0">
      <selection activeCell="K21" sqref="K21"/>
    </sheetView>
  </sheetViews>
  <sheetFormatPr baseColWidth="10" defaultRowHeight="15" x14ac:dyDescent="0.2"/>
  <cols>
    <col min="1" max="1" width="9.83203125" bestFit="1" customWidth="1"/>
    <col min="2" max="2" width="22.1640625" bestFit="1" customWidth="1"/>
    <col min="3" max="3" width="18.5" customWidth="1"/>
    <col min="4" max="4" width="14.1640625" bestFit="1" customWidth="1"/>
    <col min="5" max="5" width="20.6640625" customWidth="1"/>
    <col min="6" max="6" width="15.6640625" style="15" customWidth="1"/>
    <col min="7" max="7" width="10.33203125" bestFit="1" customWidth="1"/>
    <col min="9" max="9" width="12.1640625" bestFit="1" customWidth="1"/>
    <col min="10" max="10" width="16" bestFit="1" customWidth="1"/>
    <col min="11" max="11" width="17.1640625" bestFit="1" customWidth="1"/>
    <col min="12" max="120" width="14.83203125" bestFit="1" customWidth="1"/>
    <col min="121" max="121" width="10" bestFit="1" customWidth="1"/>
  </cols>
  <sheetData>
    <row r="1" spans="1:7" ht="18" thickTop="1" thickBot="1" x14ac:dyDescent="0.25">
      <c r="A1" s="6" t="s">
        <v>329</v>
      </c>
      <c r="B1" s="6" t="s">
        <v>328</v>
      </c>
      <c r="C1" s="17" t="s">
        <v>333</v>
      </c>
      <c r="D1" s="17" t="s">
        <v>334</v>
      </c>
      <c r="E1" s="6" t="s">
        <v>349</v>
      </c>
      <c r="F1" s="24" t="s">
        <v>348</v>
      </c>
      <c r="G1" s="24" t="s">
        <v>494</v>
      </c>
    </row>
    <row r="2" spans="1:7" ht="16" thickTop="1" x14ac:dyDescent="0.2">
      <c r="A2" s="1" t="s">
        <v>110</v>
      </c>
      <c r="B2" s="1" t="s">
        <v>159</v>
      </c>
      <c r="C2">
        <v>12.9096157</v>
      </c>
      <c r="D2">
        <v>79.131851650000002</v>
      </c>
      <c r="E2" s="18">
        <v>44530</v>
      </c>
      <c r="F2" s="15">
        <f>_xlfn.XLOOKUP(A2,'Donations21-22'!A:A,'Donations21-22'!N:N,0)+_xlfn.XLOOKUP(A2,'Donations22-23'!A:A,'Donations22-23'!N:N,0)</f>
        <v>48000</v>
      </c>
      <c r="G2" t="s">
        <v>493</v>
      </c>
    </row>
    <row r="3" spans="1:7" x14ac:dyDescent="0.2">
      <c r="A3" s="1" t="s">
        <v>61</v>
      </c>
      <c r="B3" s="1" t="s">
        <v>159</v>
      </c>
      <c r="C3">
        <v>12.972034799999999</v>
      </c>
      <c r="D3">
        <v>80.180985300000003</v>
      </c>
      <c r="E3" s="18">
        <v>44530</v>
      </c>
      <c r="F3" s="15">
        <f>_xlfn.XLOOKUP(A3,'Donations21-22'!A:A,'Donations21-22'!N:N,0)+_xlfn.XLOOKUP(A3,'Donations22-23'!A:A,'Donations22-23'!N:N,0)</f>
        <v>35625</v>
      </c>
      <c r="G3" t="s">
        <v>488</v>
      </c>
    </row>
    <row r="4" spans="1:7" x14ac:dyDescent="0.2">
      <c r="A4" s="1" t="s">
        <v>52</v>
      </c>
      <c r="B4" s="1" t="s">
        <v>159</v>
      </c>
      <c r="C4">
        <v>13.037003</v>
      </c>
      <c r="D4">
        <v>80.222408000000001</v>
      </c>
      <c r="E4" s="18">
        <v>44530</v>
      </c>
      <c r="F4" s="15">
        <f>_xlfn.XLOOKUP(A4,'Donations21-22'!A:A,'Donations21-22'!N:N,0)+_xlfn.XLOOKUP(A4,'Donations22-23'!A:A,'Donations22-23'!N:N,0)</f>
        <v>34500</v>
      </c>
      <c r="G4" t="s">
        <v>488</v>
      </c>
    </row>
    <row r="5" spans="1:7" x14ac:dyDescent="0.2">
      <c r="A5" s="1" t="s">
        <v>114</v>
      </c>
      <c r="B5" s="1" t="s">
        <v>159</v>
      </c>
      <c r="C5">
        <v>13.1185762</v>
      </c>
      <c r="D5">
        <v>80.227893800000004</v>
      </c>
      <c r="E5" s="18">
        <v>44530</v>
      </c>
      <c r="F5" s="15">
        <f>_xlfn.XLOOKUP(A5,'Donations21-22'!A:A,'Donations21-22'!N:N,0)+_xlfn.XLOOKUP(A5,'Donations22-23'!A:A,'Donations22-23'!N:N,0)</f>
        <v>34000</v>
      </c>
      <c r="G5" t="s">
        <v>488</v>
      </c>
    </row>
    <row r="6" spans="1:7" x14ac:dyDescent="0.2">
      <c r="A6" s="1" t="s">
        <v>17</v>
      </c>
      <c r="B6" s="1" t="s">
        <v>156</v>
      </c>
      <c r="C6">
        <v>13.029996000000001</v>
      </c>
      <c r="D6">
        <v>80.271058999999994</v>
      </c>
      <c r="E6" s="18">
        <v>44530</v>
      </c>
      <c r="F6" s="15">
        <f>_xlfn.XLOOKUP(A6,'Donations21-22'!A:A,'Donations21-22'!N:N,0)+_xlfn.XLOOKUP(A6,'Donations22-23'!A:A,'Donations22-23'!N:N,0)</f>
        <v>33000</v>
      </c>
      <c r="G6" t="s">
        <v>488</v>
      </c>
    </row>
    <row r="7" spans="1:7" x14ac:dyDescent="0.2">
      <c r="A7" s="1" t="s">
        <v>86</v>
      </c>
      <c r="B7" s="1" t="s">
        <v>159</v>
      </c>
      <c r="C7">
        <v>18.977179499999998</v>
      </c>
      <c r="D7">
        <v>72.824990999999997</v>
      </c>
      <c r="E7" s="18">
        <v>44530</v>
      </c>
      <c r="F7" s="15">
        <f>_xlfn.XLOOKUP(A7,'Donations21-22'!A:A,'Donations21-22'!N:N,0)+_xlfn.XLOOKUP(A7,'Donations22-23'!A:A,'Donations22-23'!N:N,0)</f>
        <v>31001</v>
      </c>
      <c r="G7" t="s">
        <v>492</v>
      </c>
    </row>
    <row r="8" spans="1:7" x14ac:dyDescent="0.2">
      <c r="A8" s="1" t="s">
        <v>55</v>
      </c>
      <c r="B8" s="1" t="s">
        <v>159</v>
      </c>
      <c r="C8">
        <v>13.037888000000001</v>
      </c>
      <c r="D8">
        <v>80.222367000000006</v>
      </c>
      <c r="E8" s="18">
        <v>44530</v>
      </c>
      <c r="F8" s="15">
        <f>_xlfn.XLOOKUP(A8,'Donations21-22'!A:A,'Donations21-22'!N:N,0)+_xlfn.XLOOKUP(A8,'Donations22-23'!A:A,'Donations22-23'!N:N,0)</f>
        <v>28000</v>
      </c>
      <c r="G8" t="s">
        <v>488</v>
      </c>
    </row>
    <row r="9" spans="1:7" x14ac:dyDescent="0.2">
      <c r="A9" s="1" t="s">
        <v>123</v>
      </c>
      <c r="B9" s="1" t="s">
        <v>159</v>
      </c>
      <c r="C9">
        <v>19.131577</v>
      </c>
      <c r="D9">
        <v>72.891418000000002</v>
      </c>
      <c r="E9" s="18">
        <v>44530</v>
      </c>
      <c r="F9" s="15">
        <f>_xlfn.XLOOKUP(A9,'Donations21-22'!A:A,'Donations21-22'!N:N,0)+_xlfn.XLOOKUP(A9,'Donations22-23'!A:A,'Donations22-23'!N:N,0)</f>
        <v>27000</v>
      </c>
      <c r="G9" t="s">
        <v>492</v>
      </c>
    </row>
    <row r="10" spans="1:7" x14ac:dyDescent="0.2">
      <c r="A10" s="1" t="s">
        <v>122</v>
      </c>
      <c r="B10" s="1" t="s">
        <v>159</v>
      </c>
      <c r="C10">
        <v>13.046991179999999</v>
      </c>
      <c r="D10">
        <v>80.190936190000002</v>
      </c>
      <c r="E10" s="18">
        <v>44530</v>
      </c>
      <c r="F10" s="15">
        <f>_xlfn.XLOOKUP(A10,'Donations21-22'!A:A,'Donations21-22'!N:N,0)+_xlfn.XLOOKUP(A10,'Donations22-23'!A:A,'Donations22-23'!N:N,0)</f>
        <v>26500</v>
      </c>
      <c r="G10" t="s">
        <v>488</v>
      </c>
    </row>
    <row r="11" spans="1:7" x14ac:dyDescent="0.2">
      <c r="A11" s="1" t="s">
        <v>53</v>
      </c>
      <c r="B11" s="1" t="s">
        <v>159</v>
      </c>
      <c r="C11">
        <v>13.0453829</v>
      </c>
      <c r="D11">
        <v>80.190903700000007</v>
      </c>
      <c r="E11" s="18">
        <v>44530</v>
      </c>
      <c r="F11" s="15">
        <f>_xlfn.XLOOKUP(A11,'Donations21-22'!A:A,'Donations21-22'!N:N,0)+_xlfn.XLOOKUP(A11,'Donations22-23'!A:A,'Donations22-23'!N:N,0)</f>
        <v>26000</v>
      </c>
      <c r="G11" t="s">
        <v>488</v>
      </c>
    </row>
    <row r="12" spans="1:7" x14ac:dyDescent="0.2">
      <c r="A12" s="1" t="s">
        <v>85</v>
      </c>
      <c r="B12" s="1" t="s">
        <v>159</v>
      </c>
      <c r="C12">
        <v>13.041052949999999</v>
      </c>
      <c r="D12">
        <v>80.228107600000001</v>
      </c>
      <c r="E12" s="18">
        <v>44530</v>
      </c>
      <c r="F12" s="15">
        <f>_xlfn.XLOOKUP(A12,'Donations21-22'!A:A,'Donations21-22'!N:N,0)+_xlfn.XLOOKUP(A12,'Donations22-23'!A:A,'Donations22-23'!N:N,0)</f>
        <v>26000</v>
      </c>
      <c r="G12" t="s">
        <v>488</v>
      </c>
    </row>
    <row r="13" spans="1:7" x14ac:dyDescent="0.2">
      <c r="A13" s="1" t="s">
        <v>121</v>
      </c>
      <c r="B13" s="1" t="s">
        <v>159</v>
      </c>
      <c r="C13">
        <v>12.96205028</v>
      </c>
      <c r="D13">
        <v>79.142987480000002</v>
      </c>
      <c r="E13" s="18">
        <v>44530</v>
      </c>
      <c r="F13" s="15">
        <f>_xlfn.XLOOKUP(A13,'Donations21-22'!A:A,'Donations21-22'!N:N,0)+_xlfn.XLOOKUP(A13,'Donations22-23'!A:A,'Donations22-23'!N:N,0)</f>
        <v>26000</v>
      </c>
      <c r="G13" t="s">
        <v>493</v>
      </c>
    </row>
    <row r="14" spans="1:7" x14ac:dyDescent="0.2">
      <c r="A14" s="1" t="s">
        <v>45</v>
      </c>
      <c r="B14" s="1" t="s">
        <v>159</v>
      </c>
      <c r="C14">
        <v>10.759076800000001</v>
      </c>
      <c r="D14">
        <v>78.695498200000003</v>
      </c>
      <c r="E14" s="18">
        <v>44530</v>
      </c>
      <c r="F14" s="15">
        <f>_xlfn.XLOOKUP(A14,'Donations21-22'!A:A,'Donations21-22'!N:N,0)+_xlfn.XLOOKUP(A14,'Donations22-23'!A:A,'Donations22-23'!N:N,0)</f>
        <v>25500</v>
      </c>
      <c r="G14" t="s">
        <v>491</v>
      </c>
    </row>
    <row r="15" spans="1:7" x14ac:dyDescent="0.2">
      <c r="A15" s="1" t="s">
        <v>101</v>
      </c>
      <c r="B15" s="1" t="s">
        <v>159</v>
      </c>
      <c r="C15">
        <v>13.118145</v>
      </c>
      <c r="D15">
        <v>80.216626000000005</v>
      </c>
      <c r="E15" s="18">
        <v>44530</v>
      </c>
      <c r="F15" s="15">
        <f>_xlfn.XLOOKUP(A15,'Donations21-22'!A:A,'Donations21-22'!N:N,0)+_xlfn.XLOOKUP(A15,'Donations22-23'!A:A,'Donations22-23'!N:N,0)</f>
        <v>25000</v>
      </c>
      <c r="G15" t="s">
        <v>488</v>
      </c>
    </row>
    <row r="16" spans="1:7" x14ac:dyDescent="0.2">
      <c r="A16" s="1" t="s">
        <v>14</v>
      </c>
      <c r="B16" s="1" t="s">
        <v>155</v>
      </c>
      <c r="C16">
        <v>13.0527072</v>
      </c>
      <c r="D16">
        <v>80.181514399999998</v>
      </c>
      <c r="E16" s="18">
        <v>44530</v>
      </c>
      <c r="F16" s="15">
        <f>_xlfn.XLOOKUP(A16,'Donations21-22'!A:A,'Donations21-22'!N:N,0)+_xlfn.XLOOKUP(A16,'Donations22-23'!A:A,'Donations22-23'!N:N,0)</f>
        <v>24224.84</v>
      </c>
      <c r="G16" t="s">
        <v>488</v>
      </c>
    </row>
    <row r="17" spans="1:7" x14ac:dyDescent="0.2">
      <c r="A17" s="1" t="s">
        <v>62</v>
      </c>
      <c r="B17" s="1" t="s">
        <v>159</v>
      </c>
      <c r="C17">
        <v>13.037563049999999</v>
      </c>
      <c r="D17">
        <v>80.265549750000005</v>
      </c>
      <c r="E17" s="18">
        <v>44530</v>
      </c>
      <c r="F17" s="15">
        <f>_xlfn.XLOOKUP(A17,'Donations21-22'!A:A,'Donations21-22'!N:N,0)+_xlfn.XLOOKUP(A17,'Donations22-23'!A:A,'Donations22-23'!N:N,0)</f>
        <v>24192</v>
      </c>
      <c r="G17" t="s">
        <v>488</v>
      </c>
    </row>
    <row r="18" spans="1:7" x14ac:dyDescent="0.2">
      <c r="A18" s="1" t="s">
        <v>16</v>
      </c>
      <c r="B18" s="1" t="s">
        <v>156</v>
      </c>
      <c r="C18">
        <v>13.028328</v>
      </c>
      <c r="D18">
        <v>80.268529000000001</v>
      </c>
      <c r="E18" s="18">
        <v>44530</v>
      </c>
      <c r="F18" s="15">
        <f>_xlfn.XLOOKUP(A18,'Donations21-22'!A:A,'Donations21-22'!N:N,0)+_xlfn.XLOOKUP(A18,'Donations22-23'!A:A,'Donations22-23'!N:N,0)</f>
        <v>24010</v>
      </c>
      <c r="G18" t="s">
        <v>488</v>
      </c>
    </row>
    <row r="19" spans="1:7" x14ac:dyDescent="0.2">
      <c r="A19" s="1" t="s">
        <v>38</v>
      </c>
      <c r="B19" s="1" t="s">
        <v>159</v>
      </c>
      <c r="C19">
        <v>12.88316951</v>
      </c>
      <c r="D19">
        <v>77.622739769999995</v>
      </c>
      <c r="E19" s="18">
        <v>44530</v>
      </c>
      <c r="F19" s="15">
        <f>_xlfn.XLOOKUP(A19,'Donations21-22'!A:A,'Donations21-22'!N:N,0)+_xlfn.XLOOKUP(A19,'Donations22-23'!A:A,'Donations22-23'!N:N,0)</f>
        <v>24005</v>
      </c>
      <c r="G19" s="1" t="s">
        <v>489</v>
      </c>
    </row>
    <row r="20" spans="1:7" x14ac:dyDescent="0.2">
      <c r="A20" s="1" t="s">
        <v>54</v>
      </c>
      <c r="B20" s="1" t="s">
        <v>159</v>
      </c>
      <c r="C20">
        <v>13.04117845</v>
      </c>
      <c r="D20">
        <v>80.220765330000006</v>
      </c>
      <c r="E20" s="18">
        <v>44530</v>
      </c>
      <c r="F20" s="15">
        <f>_xlfn.XLOOKUP(A20,'Donations21-22'!A:A,'Donations21-22'!N:N,0)+_xlfn.XLOOKUP(A20,'Donations22-23'!A:A,'Donations22-23'!N:N,0)</f>
        <v>24001</v>
      </c>
      <c r="G20" t="s">
        <v>488</v>
      </c>
    </row>
    <row r="21" spans="1:7" x14ac:dyDescent="0.2">
      <c r="A21" s="1" t="s">
        <v>83</v>
      </c>
      <c r="B21" s="1" t="s">
        <v>159</v>
      </c>
      <c r="C21">
        <v>12.941932599999999</v>
      </c>
      <c r="D21">
        <v>77.570422660000006</v>
      </c>
      <c r="E21" s="18">
        <v>44530</v>
      </c>
      <c r="F21" s="15">
        <f>_xlfn.XLOOKUP(A21,'Donations21-22'!A:A,'Donations21-22'!N:N,0)+_xlfn.XLOOKUP(A21,'Donations22-23'!A:A,'Donations22-23'!N:N,0)</f>
        <v>24001</v>
      </c>
      <c r="G21" s="1" t="s">
        <v>489</v>
      </c>
    </row>
    <row r="22" spans="1:7" x14ac:dyDescent="0.2">
      <c r="A22" s="1" t="s">
        <v>15</v>
      </c>
      <c r="B22" s="1" t="s">
        <v>156</v>
      </c>
      <c r="C22">
        <v>13.03774628</v>
      </c>
      <c r="D22">
        <v>80.260777599999997</v>
      </c>
      <c r="E22" s="18">
        <v>44530</v>
      </c>
      <c r="F22" s="15">
        <f>_xlfn.XLOOKUP(A22,'Donations21-22'!A:A,'Donations21-22'!N:N,0)+_xlfn.XLOOKUP(A22,'Donations22-23'!A:A,'Donations22-23'!N:N,0)</f>
        <v>24000</v>
      </c>
      <c r="G22" t="s">
        <v>488</v>
      </c>
    </row>
    <row r="23" spans="1:7" x14ac:dyDescent="0.2">
      <c r="A23" s="1" t="s">
        <v>18</v>
      </c>
      <c r="B23" s="1" t="s">
        <v>156</v>
      </c>
      <c r="C23">
        <v>12.998255</v>
      </c>
      <c r="D23">
        <v>80.268683999999993</v>
      </c>
      <c r="E23" s="18">
        <v>44530</v>
      </c>
      <c r="F23" s="15">
        <f>_xlfn.XLOOKUP(A23,'Donations21-22'!A:A,'Donations21-22'!N:N,0)+_xlfn.XLOOKUP(A23,'Donations22-23'!A:A,'Donations22-23'!N:N,0)</f>
        <v>24000</v>
      </c>
      <c r="G23" t="s">
        <v>488</v>
      </c>
    </row>
    <row r="24" spans="1:7" x14ac:dyDescent="0.2">
      <c r="A24" s="1" t="s">
        <v>19</v>
      </c>
      <c r="B24" s="1" t="s">
        <v>157</v>
      </c>
      <c r="C24">
        <v>13.106674999999999</v>
      </c>
      <c r="D24">
        <v>80.205060000000003</v>
      </c>
      <c r="E24" s="18">
        <v>44530</v>
      </c>
      <c r="F24" s="15">
        <f>_xlfn.XLOOKUP(A24,'Donations21-22'!A:A,'Donations21-22'!N:N,0)+_xlfn.XLOOKUP(A24,'Donations22-23'!A:A,'Donations22-23'!N:N,0)</f>
        <v>24000</v>
      </c>
      <c r="G24" t="s">
        <v>488</v>
      </c>
    </row>
    <row r="25" spans="1:7" x14ac:dyDescent="0.2">
      <c r="A25" s="1" t="s">
        <v>20</v>
      </c>
      <c r="B25" s="1" t="s">
        <v>157</v>
      </c>
      <c r="C25">
        <v>12.963906</v>
      </c>
      <c r="D25">
        <v>80.162080000000003</v>
      </c>
      <c r="E25" s="18">
        <v>44530</v>
      </c>
      <c r="F25" s="15">
        <f>_xlfn.XLOOKUP(A25,'Donations21-22'!A:A,'Donations21-22'!N:N,0)+_xlfn.XLOOKUP(A25,'Donations22-23'!A:A,'Donations22-23'!N:N,0)</f>
        <v>24000</v>
      </c>
      <c r="G25" t="s">
        <v>488</v>
      </c>
    </row>
    <row r="26" spans="1:7" x14ac:dyDescent="0.2">
      <c r="A26" s="1" t="s">
        <v>21</v>
      </c>
      <c r="B26" s="1" t="s">
        <v>157</v>
      </c>
      <c r="C26">
        <v>13.053853</v>
      </c>
      <c r="D26">
        <v>80.278941000000003</v>
      </c>
      <c r="E26" s="18">
        <v>44530</v>
      </c>
      <c r="F26" s="15">
        <f>_xlfn.XLOOKUP(A26,'Donations21-22'!A:A,'Donations21-22'!N:N,0)+_xlfn.XLOOKUP(A26,'Donations22-23'!A:A,'Donations22-23'!N:N,0)</f>
        <v>24000</v>
      </c>
      <c r="G26" t="s">
        <v>488</v>
      </c>
    </row>
    <row r="27" spans="1:7" x14ac:dyDescent="0.2">
      <c r="A27" s="1" t="s">
        <v>22</v>
      </c>
      <c r="B27" s="1" t="s">
        <v>157</v>
      </c>
      <c r="C27">
        <v>13.044311499999999</v>
      </c>
      <c r="D27">
        <v>80.222717200000005</v>
      </c>
      <c r="E27" s="18">
        <v>44530</v>
      </c>
      <c r="F27" s="15">
        <f>_xlfn.XLOOKUP(A27,'Donations21-22'!A:A,'Donations21-22'!N:N,0)+_xlfn.XLOOKUP(A27,'Donations22-23'!A:A,'Donations22-23'!N:N,0)</f>
        <v>24000</v>
      </c>
      <c r="G27" t="s">
        <v>488</v>
      </c>
    </row>
    <row r="28" spans="1:7" x14ac:dyDescent="0.2">
      <c r="A28" s="1" t="s">
        <v>23</v>
      </c>
      <c r="B28" s="1" t="s">
        <v>157</v>
      </c>
      <c r="C28">
        <v>13.041704470000001</v>
      </c>
      <c r="D28">
        <v>80.229669819999998</v>
      </c>
      <c r="E28" s="18">
        <v>44530</v>
      </c>
      <c r="F28" s="15">
        <f>_xlfn.XLOOKUP(A28,'Donations21-22'!A:A,'Donations21-22'!N:N,0)+_xlfn.XLOOKUP(A28,'Donations22-23'!A:A,'Donations22-23'!N:N,0)</f>
        <v>24000</v>
      </c>
      <c r="G28" t="s">
        <v>488</v>
      </c>
    </row>
    <row r="29" spans="1:7" x14ac:dyDescent="0.2">
      <c r="A29" s="1" t="s">
        <v>24</v>
      </c>
      <c r="B29" s="1" t="s">
        <v>157</v>
      </c>
      <c r="C29">
        <v>12.953988949999999</v>
      </c>
      <c r="D29">
        <v>80.194690850000001</v>
      </c>
      <c r="E29" s="18">
        <v>44530</v>
      </c>
      <c r="F29" s="15">
        <f>_xlfn.XLOOKUP(A29,'Donations21-22'!A:A,'Donations21-22'!N:N,0)+_xlfn.XLOOKUP(A29,'Donations22-23'!A:A,'Donations22-23'!N:N,0)</f>
        <v>24000</v>
      </c>
      <c r="G29" t="s">
        <v>488</v>
      </c>
    </row>
    <row r="30" spans="1:7" x14ac:dyDescent="0.2">
      <c r="A30" s="1" t="s">
        <v>25</v>
      </c>
      <c r="B30" s="1" t="s">
        <v>157</v>
      </c>
      <c r="C30">
        <v>13.02090802</v>
      </c>
      <c r="D30">
        <v>80.218585660000002</v>
      </c>
      <c r="E30" s="18">
        <v>44530</v>
      </c>
      <c r="F30" s="15">
        <f>_xlfn.XLOOKUP(A30,'Donations21-22'!A:A,'Donations21-22'!N:N,0)+_xlfn.XLOOKUP(A30,'Donations22-23'!A:A,'Donations22-23'!N:N,0)</f>
        <v>24000</v>
      </c>
      <c r="G30" t="s">
        <v>488</v>
      </c>
    </row>
    <row r="31" spans="1:7" x14ac:dyDescent="0.2">
      <c r="A31" s="1" t="s">
        <v>26</v>
      </c>
      <c r="B31" s="1" t="s">
        <v>157</v>
      </c>
      <c r="C31">
        <v>12.9290099</v>
      </c>
      <c r="D31">
        <v>80.143833000000001</v>
      </c>
      <c r="E31" s="18">
        <v>44530</v>
      </c>
      <c r="F31" s="15">
        <f>_xlfn.XLOOKUP(A31,'Donations21-22'!A:A,'Donations21-22'!N:N,0)+_xlfn.XLOOKUP(A31,'Donations22-23'!A:A,'Donations22-23'!N:N,0)</f>
        <v>24000</v>
      </c>
      <c r="G31" t="s">
        <v>488</v>
      </c>
    </row>
    <row r="32" spans="1:7" x14ac:dyDescent="0.2">
      <c r="A32" s="1" t="s">
        <v>27</v>
      </c>
      <c r="B32" s="1" t="s">
        <v>157</v>
      </c>
      <c r="C32">
        <v>12.93222619</v>
      </c>
      <c r="D32">
        <v>80.182104760000001</v>
      </c>
      <c r="E32" s="18">
        <v>44530</v>
      </c>
      <c r="F32" s="15">
        <f>_xlfn.XLOOKUP(A32,'Donations21-22'!A:A,'Donations21-22'!N:N,0)+_xlfn.XLOOKUP(A32,'Donations22-23'!A:A,'Donations22-23'!N:N,0)</f>
        <v>24000</v>
      </c>
      <c r="G32" t="s">
        <v>488</v>
      </c>
    </row>
    <row r="33" spans="1:7" x14ac:dyDescent="0.2">
      <c r="A33" s="1" t="s">
        <v>29</v>
      </c>
      <c r="B33" s="1" t="s">
        <v>157</v>
      </c>
      <c r="C33">
        <v>12.9519184</v>
      </c>
      <c r="D33">
        <v>80.210895949999994</v>
      </c>
      <c r="E33" s="18">
        <v>44530</v>
      </c>
      <c r="F33" s="15">
        <f>_xlfn.XLOOKUP(A33,'Donations21-22'!A:A,'Donations21-22'!N:N,0)+_xlfn.XLOOKUP(A33,'Donations22-23'!A:A,'Donations22-23'!N:N,0)</f>
        <v>24000</v>
      </c>
      <c r="G33" t="s">
        <v>488</v>
      </c>
    </row>
    <row r="34" spans="1:7" x14ac:dyDescent="0.2">
      <c r="A34" s="1" t="s">
        <v>30</v>
      </c>
      <c r="B34" s="1" t="s">
        <v>157</v>
      </c>
      <c r="C34">
        <v>13.031941</v>
      </c>
      <c r="D34">
        <v>80.184209999999993</v>
      </c>
      <c r="E34" s="18">
        <v>44530</v>
      </c>
      <c r="F34" s="15">
        <f>_xlfn.XLOOKUP(A34,'Donations21-22'!A:A,'Donations21-22'!N:N,0)+_xlfn.XLOOKUP(A34,'Donations22-23'!A:A,'Donations22-23'!N:N,0)</f>
        <v>24000</v>
      </c>
      <c r="G34" t="s">
        <v>488</v>
      </c>
    </row>
    <row r="35" spans="1:7" x14ac:dyDescent="0.2">
      <c r="A35" s="1" t="s">
        <v>31</v>
      </c>
      <c r="B35" s="1" t="s">
        <v>157</v>
      </c>
      <c r="C35">
        <v>13.028522000000001</v>
      </c>
      <c r="D35">
        <v>80.159721000000005</v>
      </c>
      <c r="E35" s="18">
        <v>44530</v>
      </c>
      <c r="F35" s="15">
        <f>_xlfn.XLOOKUP(A35,'Donations21-22'!A:A,'Donations21-22'!N:N,0)+_xlfn.XLOOKUP(A35,'Donations22-23'!A:A,'Donations22-23'!N:N,0)</f>
        <v>24000</v>
      </c>
      <c r="G35" t="s">
        <v>488</v>
      </c>
    </row>
    <row r="36" spans="1:7" x14ac:dyDescent="0.2">
      <c r="A36" s="1" t="s">
        <v>34</v>
      </c>
      <c r="B36" s="1" t="s">
        <v>159</v>
      </c>
      <c r="C36">
        <v>12.919078799999999</v>
      </c>
      <c r="D36">
        <v>80.188480749999997</v>
      </c>
      <c r="E36" s="18">
        <v>44530</v>
      </c>
      <c r="F36" s="15">
        <f>_xlfn.XLOOKUP(A36,'Donations21-22'!A:A,'Donations21-22'!N:N,0)+_xlfn.XLOOKUP(A36,'Donations22-23'!A:A,'Donations22-23'!N:N,0)</f>
        <v>24000</v>
      </c>
      <c r="G36" t="s">
        <v>488</v>
      </c>
    </row>
    <row r="37" spans="1:7" x14ac:dyDescent="0.2">
      <c r="A37" s="1" t="s">
        <v>66</v>
      </c>
      <c r="B37" s="1" t="s">
        <v>159</v>
      </c>
      <c r="C37">
        <v>13.040570000000001</v>
      </c>
      <c r="D37">
        <v>80.216453999999999</v>
      </c>
      <c r="E37" s="18">
        <v>44530</v>
      </c>
      <c r="F37" s="15">
        <f>_xlfn.XLOOKUP(A37,'Donations21-22'!A:A,'Donations21-22'!N:N,0)+_xlfn.XLOOKUP(A37,'Donations22-23'!A:A,'Donations22-23'!N:N,0)</f>
        <v>24000</v>
      </c>
      <c r="G37" t="s">
        <v>488</v>
      </c>
    </row>
    <row r="38" spans="1:7" x14ac:dyDescent="0.2">
      <c r="A38" s="1" t="s">
        <v>70</v>
      </c>
      <c r="B38" s="1" t="s">
        <v>159</v>
      </c>
      <c r="C38">
        <v>8.3832292600000002</v>
      </c>
      <c r="D38">
        <v>76.983566280000005</v>
      </c>
      <c r="E38" s="18">
        <v>44530</v>
      </c>
      <c r="F38" s="15">
        <f>_xlfn.XLOOKUP(A38,'Donations21-22'!A:A,'Donations21-22'!N:N,0)+_xlfn.XLOOKUP(A38,'Donations22-23'!A:A,'Donations22-23'!N:N,0)</f>
        <v>24000</v>
      </c>
      <c r="G38" t="s">
        <v>493</v>
      </c>
    </row>
    <row r="39" spans="1:7" x14ac:dyDescent="0.2">
      <c r="A39" s="1" t="s">
        <v>77</v>
      </c>
      <c r="B39" s="1" t="s">
        <v>159</v>
      </c>
      <c r="C39">
        <v>13.057312</v>
      </c>
      <c r="D39">
        <v>80.227294900000004</v>
      </c>
      <c r="E39" s="18">
        <v>44530</v>
      </c>
      <c r="F39" s="15">
        <f>_xlfn.XLOOKUP(A39,'Donations21-22'!A:A,'Donations21-22'!N:N,0)+_xlfn.XLOOKUP(A39,'Donations22-23'!A:A,'Donations22-23'!N:N,0)</f>
        <v>24000</v>
      </c>
      <c r="G39" t="s">
        <v>488</v>
      </c>
    </row>
    <row r="40" spans="1:7" x14ac:dyDescent="0.2">
      <c r="A40" s="1" t="s">
        <v>87</v>
      </c>
      <c r="B40" s="1" t="s">
        <v>159</v>
      </c>
      <c r="C40">
        <v>13.154785159999999</v>
      </c>
      <c r="D40">
        <v>80.100685119999994</v>
      </c>
      <c r="E40" s="18">
        <v>44530</v>
      </c>
      <c r="F40" s="15">
        <f>_xlfn.XLOOKUP(A40,'Donations21-22'!A:A,'Donations21-22'!N:N,0)+_xlfn.XLOOKUP(A40,'Donations22-23'!A:A,'Donations22-23'!N:N,0)</f>
        <v>24000</v>
      </c>
      <c r="G40" t="s">
        <v>488</v>
      </c>
    </row>
    <row r="41" spans="1:7" x14ac:dyDescent="0.2">
      <c r="A41" s="1" t="s">
        <v>89</v>
      </c>
      <c r="B41" s="1" t="s">
        <v>159</v>
      </c>
      <c r="C41">
        <v>12.979535159999999</v>
      </c>
      <c r="D41">
        <v>80.182243099999994</v>
      </c>
      <c r="E41" s="18">
        <v>44530</v>
      </c>
      <c r="F41" s="15">
        <f>_xlfn.XLOOKUP(A41,'Donations21-22'!A:A,'Donations21-22'!N:N,0)+_xlfn.XLOOKUP(A41,'Donations22-23'!A:A,'Donations22-23'!N:N,0)</f>
        <v>24000</v>
      </c>
      <c r="G41" t="s">
        <v>488</v>
      </c>
    </row>
    <row r="42" spans="1:7" x14ac:dyDescent="0.2">
      <c r="A42" s="1" t="s">
        <v>90</v>
      </c>
      <c r="B42" s="1" t="s">
        <v>159</v>
      </c>
      <c r="C42">
        <v>19.082160999999999</v>
      </c>
      <c r="D42">
        <v>73.006551999999999</v>
      </c>
      <c r="E42" s="18">
        <v>44530</v>
      </c>
      <c r="F42" s="15">
        <f>_xlfn.XLOOKUP(A42,'Donations21-22'!A:A,'Donations21-22'!N:N,0)+_xlfn.XLOOKUP(A42,'Donations22-23'!A:A,'Donations22-23'!N:N,0)</f>
        <v>24000</v>
      </c>
      <c r="G42" t="s">
        <v>492</v>
      </c>
    </row>
    <row r="43" spans="1:7" x14ac:dyDescent="0.2">
      <c r="A43" s="1" t="s">
        <v>91</v>
      </c>
      <c r="B43" s="1" t="s">
        <v>159</v>
      </c>
      <c r="C43">
        <v>13.040373000000001</v>
      </c>
      <c r="D43">
        <v>80.171004999999994</v>
      </c>
      <c r="E43" s="18">
        <v>44530</v>
      </c>
      <c r="F43" s="15">
        <f>_xlfn.XLOOKUP(A43,'Donations21-22'!A:A,'Donations21-22'!N:N,0)+_xlfn.XLOOKUP(A43,'Donations22-23'!A:A,'Donations22-23'!N:N,0)</f>
        <v>24000</v>
      </c>
      <c r="G43" t="s">
        <v>488</v>
      </c>
    </row>
    <row r="44" spans="1:7" x14ac:dyDescent="0.2">
      <c r="A44" s="1" t="s">
        <v>96</v>
      </c>
      <c r="B44" s="1" t="s">
        <v>159</v>
      </c>
      <c r="C44">
        <v>13.079449500000001</v>
      </c>
      <c r="D44">
        <v>80.237583299999997</v>
      </c>
      <c r="E44" s="18">
        <v>44530</v>
      </c>
      <c r="F44" s="15">
        <f>_xlfn.XLOOKUP(A44,'Donations21-22'!A:A,'Donations21-22'!N:N,0)+_xlfn.XLOOKUP(A44,'Donations22-23'!A:A,'Donations22-23'!N:N,0)</f>
        <v>24000</v>
      </c>
      <c r="G44" t="s">
        <v>488</v>
      </c>
    </row>
    <row r="45" spans="1:7" x14ac:dyDescent="0.2">
      <c r="A45" s="1" t="s">
        <v>97</v>
      </c>
      <c r="B45" s="1" t="s">
        <v>159</v>
      </c>
      <c r="C45">
        <v>13.05143895</v>
      </c>
      <c r="D45">
        <v>80.182243270000001</v>
      </c>
      <c r="E45" s="18">
        <v>44530</v>
      </c>
      <c r="F45" s="15">
        <f>_xlfn.XLOOKUP(A45,'Donations21-22'!A:A,'Donations21-22'!N:N,0)+_xlfn.XLOOKUP(A45,'Donations22-23'!A:A,'Donations22-23'!N:N,0)</f>
        <v>24000</v>
      </c>
      <c r="G45" t="s">
        <v>488</v>
      </c>
    </row>
    <row r="46" spans="1:7" x14ac:dyDescent="0.2">
      <c r="A46" s="1" t="s">
        <v>107</v>
      </c>
      <c r="B46" s="1" t="s">
        <v>159</v>
      </c>
      <c r="C46">
        <v>13.050327299999999</v>
      </c>
      <c r="D46">
        <v>80.224479680000002</v>
      </c>
      <c r="E46" s="18">
        <v>44530</v>
      </c>
      <c r="F46" s="15">
        <f>_xlfn.XLOOKUP(A46,'Donations21-22'!A:A,'Donations21-22'!N:N,0)+_xlfn.XLOOKUP(A46,'Donations22-23'!A:A,'Donations22-23'!N:N,0)</f>
        <v>24000</v>
      </c>
      <c r="G46" t="s">
        <v>488</v>
      </c>
    </row>
    <row r="47" spans="1:7" x14ac:dyDescent="0.2">
      <c r="A47" s="1" t="s">
        <v>109</v>
      </c>
      <c r="B47" s="1" t="s">
        <v>159</v>
      </c>
      <c r="C47">
        <v>13.004875999999999</v>
      </c>
      <c r="D47">
        <v>80.252472999999995</v>
      </c>
      <c r="E47" s="18">
        <v>44530</v>
      </c>
      <c r="F47" s="15">
        <f>_xlfn.XLOOKUP(A47,'Donations21-22'!A:A,'Donations21-22'!N:N,0)+_xlfn.XLOOKUP(A47,'Donations22-23'!A:A,'Donations22-23'!N:N,0)</f>
        <v>24000</v>
      </c>
      <c r="G47" t="s">
        <v>488</v>
      </c>
    </row>
    <row r="48" spans="1:7" x14ac:dyDescent="0.2">
      <c r="A48" s="1" t="s">
        <v>112</v>
      </c>
      <c r="B48" s="1" t="s">
        <v>159</v>
      </c>
      <c r="C48">
        <v>13.107950499999999</v>
      </c>
      <c r="D48">
        <v>77.579892999999998</v>
      </c>
      <c r="E48" s="18">
        <v>44530</v>
      </c>
      <c r="F48" s="15">
        <f>_xlfn.XLOOKUP(A48,'Donations21-22'!A:A,'Donations21-22'!N:N,0)+_xlfn.XLOOKUP(A48,'Donations22-23'!A:A,'Donations22-23'!N:N,0)</f>
        <v>24000</v>
      </c>
      <c r="G48" s="1" t="s">
        <v>489</v>
      </c>
    </row>
    <row r="49" spans="1:7" x14ac:dyDescent="0.2">
      <c r="A49" s="1" t="s">
        <v>118</v>
      </c>
      <c r="B49" s="1" t="s">
        <v>159</v>
      </c>
      <c r="C49">
        <v>13.044919999999999</v>
      </c>
      <c r="D49">
        <v>80.264840000000007</v>
      </c>
      <c r="E49" s="18">
        <v>44530</v>
      </c>
      <c r="F49" s="15">
        <f>_xlfn.XLOOKUP(A49,'Donations21-22'!A:A,'Donations21-22'!N:N,0)+_xlfn.XLOOKUP(A49,'Donations22-23'!A:A,'Donations22-23'!N:N,0)</f>
        <v>24000</v>
      </c>
      <c r="G49" t="s">
        <v>488</v>
      </c>
    </row>
    <row r="50" spans="1:7" x14ac:dyDescent="0.2">
      <c r="A50" s="1" t="s">
        <v>129</v>
      </c>
      <c r="B50" s="1" t="s">
        <v>159</v>
      </c>
      <c r="C50">
        <v>12.955757</v>
      </c>
      <c r="D50">
        <v>80.192314999999994</v>
      </c>
      <c r="E50" s="18">
        <v>44530</v>
      </c>
      <c r="F50" s="15">
        <f>_xlfn.XLOOKUP(A50,'Donations21-22'!A:A,'Donations21-22'!N:N,0)+_xlfn.XLOOKUP(A50,'Donations22-23'!A:A,'Donations22-23'!N:N,0)</f>
        <v>24000</v>
      </c>
      <c r="G50" t="s">
        <v>488</v>
      </c>
    </row>
    <row r="51" spans="1:7" x14ac:dyDescent="0.2">
      <c r="A51" s="1" t="s">
        <v>141</v>
      </c>
      <c r="B51" s="1" t="s">
        <v>159</v>
      </c>
      <c r="C51">
        <v>13.037470709999999</v>
      </c>
      <c r="D51">
        <v>80.264907350000001</v>
      </c>
      <c r="E51" s="18">
        <v>44531</v>
      </c>
      <c r="F51" s="15">
        <f>_xlfn.XLOOKUP(A51,'Donations21-22'!A:A,'Donations21-22'!N:N,0)+_xlfn.XLOOKUP(A51,'Donations22-23'!A:A,'Donations22-23'!N:N,0)</f>
        <v>24000</v>
      </c>
      <c r="G51" t="s">
        <v>488</v>
      </c>
    </row>
    <row r="52" spans="1:7" x14ac:dyDescent="0.2">
      <c r="A52" s="1" t="s">
        <v>145</v>
      </c>
      <c r="B52" s="1" t="s">
        <v>159</v>
      </c>
      <c r="C52">
        <v>12.983297800000001</v>
      </c>
      <c r="D52">
        <v>80.187972900000005</v>
      </c>
      <c r="E52" s="18">
        <v>44562</v>
      </c>
      <c r="F52" s="15">
        <f>_xlfn.XLOOKUP(A52,'Donations21-22'!A:A,'Donations21-22'!N:N,0)+_xlfn.XLOOKUP(A52,'Donations22-23'!A:A,'Donations22-23'!N:N,0)</f>
        <v>24000</v>
      </c>
      <c r="G52" t="s">
        <v>488</v>
      </c>
    </row>
    <row r="53" spans="1:7" x14ac:dyDescent="0.2">
      <c r="A53" s="1" t="s">
        <v>78</v>
      </c>
      <c r="B53" s="1" t="s">
        <v>159</v>
      </c>
      <c r="C53">
        <v>9.9368575999999997</v>
      </c>
      <c r="D53">
        <v>78.086962650000004</v>
      </c>
      <c r="E53" s="18">
        <v>44530</v>
      </c>
      <c r="F53" s="15">
        <f>_xlfn.XLOOKUP(A53,'Donations21-22'!A:A,'Donations21-22'!N:N,0)+_xlfn.XLOOKUP(A53,'Donations22-23'!A:A,'Donations22-23'!N:N,0)</f>
        <v>23100</v>
      </c>
      <c r="G53" t="s">
        <v>493</v>
      </c>
    </row>
    <row r="54" spans="1:7" x14ac:dyDescent="0.2">
      <c r="A54" s="1" t="s">
        <v>146</v>
      </c>
      <c r="B54" s="1" t="s">
        <v>159</v>
      </c>
      <c r="C54">
        <v>13.109769</v>
      </c>
      <c r="D54">
        <v>80.207514000000003</v>
      </c>
      <c r="E54" s="18">
        <v>44563</v>
      </c>
      <c r="F54" s="15">
        <f>_xlfn.XLOOKUP(A54,'Donations21-22'!A:A,'Donations21-22'!N:N,0)+_xlfn.XLOOKUP(A54,'Donations22-23'!A:A,'Donations22-23'!N:N,0)</f>
        <v>23003</v>
      </c>
      <c r="G54" t="s">
        <v>488</v>
      </c>
    </row>
    <row r="55" spans="1:7" x14ac:dyDescent="0.2">
      <c r="A55" s="1" t="s">
        <v>28</v>
      </c>
      <c r="B55" s="1" t="s">
        <v>157</v>
      </c>
      <c r="C55">
        <v>12.23754696</v>
      </c>
      <c r="D55">
        <v>79.101065140000003</v>
      </c>
      <c r="E55" s="18">
        <v>44530</v>
      </c>
      <c r="F55" s="15">
        <f>_xlfn.XLOOKUP(A55,'Donations21-22'!A:A,'Donations21-22'!N:N,0)+_xlfn.XLOOKUP(A55,'Donations22-23'!A:A,'Donations22-23'!N:N,0)</f>
        <v>23000</v>
      </c>
      <c r="G55" t="s">
        <v>493</v>
      </c>
    </row>
    <row r="56" spans="1:7" x14ac:dyDescent="0.2">
      <c r="A56" s="1" t="s">
        <v>32</v>
      </c>
      <c r="B56" s="1" t="s">
        <v>159</v>
      </c>
      <c r="C56">
        <v>13.019114630000001</v>
      </c>
      <c r="D56">
        <v>80.154944749999999</v>
      </c>
      <c r="E56" s="18">
        <v>44530</v>
      </c>
      <c r="F56" s="15">
        <f>_xlfn.XLOOKUP(A56,'Donations21-22'!A:A,'Donations21-22'!N:N,0)+_xlfn.XLOOKUP(A56,'Donations22-23'!A:A,'Donations22-23'!N:N,0)</f>
        <v>23000</v>
      </c>
      <c r="G56" t="s">
        <v>488</v>
      </c>
    </row>
    <row r="57" spans="1:7" x14ac:dyDescent="0.2">
      <c r="A57" s="1" t="s">
        <v>37</v>
      </c>
      <c r="B57" s="1" t="s">
        <v>159</v>
      </c>
      <c r="C57">
        <v>13.040308</v>
      </c>
      <c r="D57">
        <v>80.213857000000004</v>
      </c>
      <c r="E57" s="18">
        <v>44530</v>
      </c>
      <c r="F57" s="15">
        <f>_xlfn.XLOOKUP(A57,'Donations21-22'!A:A,'Donations21-22'!N:N,0)+_xlfn.XLOOKUP(A57,'Donations22-23'!A:A,'Donations22-23'!N:N,0)</f>
        <v>23000</v>
      </c>
      <c r="G57" t="s">
        <v>488</v>
      </c>
    </row>
    <row r="58" spans="1:7" x14ac:dyDescent="0.2">
      <c r="A58" s="1" t="s">
        <v>39</v>
      </c>
      <c r="B58" s="1" t="s">
        <v>159</v>
      </c>
      <c r="C58">
        <v>13.043725800000001</v>
      </c>
      <c r="D58">
        <v>80.2066272</v>
      </c>
      <c r="E58" s="18">
        <v>44530</v>
      </c>
      <c r="F58" s="15">
        <f>_xlfn.XLOOKUP(A58,'Donations21-22'!A:A,'Donations21-22'!N:N,0)+_xlfn.XLOOKUP(A58,'Donations22-23'!A:A,'Donations22-23'!N:N,0)</f>
        <v>23000</v>
      </c>
      <c r="G58" t="s">
        <v>488</v>
      </c>
    </row>
    <row r="59" spans="1:7" x14ac:dyDescent="0.2">
      <c r="A59" s="1" t="s">
        <v>41</v>
      </c>
      <c r="B59" s="1" t="s">
        <v>159</v>
      </c>
      <c r="C59">
        <v>13.029036</v>
      </c>
      <c r="D59">
        <v>80.231122999999997</v>
      </c>
      <c r="E59" s="18">
        <v>44530</v>
      </c>
      <c r="F59" s="15">
        <f>_xlfn.XLOOKUP(A59,'Donations21-22'!A:A,'Donations21-22'!N:N,0)+_xlfn.XLOOKUP(A59,'Donations22-23'!A:A,'Donations22-23'!N:N,0)</f>
        <v>23000</v>
      </c>
      <c r="G59" t="s">
        <v>488</v>
      </c>
    </row>
    <row r="60" spans="1:7" x14ac:dyDescent="0.2">
      <c r="A60" s="1" t="s">
        <v>42</v>
      </c>
      <c r="B60" s="1" t="s">
        <v>159</v>
      </c>
      <c r="C60">
        <v>42.755654999999997</v>
      </c>
      <c r="D60">
        <v>-73.853943999999998</v>
      </c>
      <c r="E60" s="18">
        <v>44530</v>
      </c>
      <c r="F60" s="15">
        <f>_xlfn.XLOOKUP(A60,'Donations21-22'!A:A,'Donations21-22'!N:N,0)+_xlfn.XLOOKUP(A60,'Donations22-23'!A:A,'Donations22-23'!N:N,0)</f>
        <v>23000</v>
      </c>
      <c r="G60" t="s">
        <v>493</v>
      </c>
    </row>
    <row r="61" spans="1:7" x14ac:dyDescent="0.2">
      <c r="A61" s="1" t="s">
        <v>46</v>
      </c>
      <c r="B61" s="1" t="s">
        <v>159</v>
      </c>
      <c r="C61">
        <v>13.027069600000001</v>
      </c>
      <c r="D61">
        <v>80.223402500000006</v>
      </c>
      <c r="E61" s="18">
        <v>44530</v>
      </c>
      <c r="F61" s="15">
        <f>_xlfn.XLOOKUP(A61,'Donations21-22'!A:A,'Donations21-22'!N:N,0)+_xlfn.XLOOKUP(A61,'Donations22-23'!A:A,'Donations22-23'!N:N,0)</f>
        <v>23000</v>
      </c>
      <c r="G61" t="s">
        <v>488</v>
      </c>
    </row>
    <row r="62" spans="1:7" x14ac:dyDescent="0.2">
      <c r="A62" s="1" t="s">
        <v>47</v>
      </c>
      <c r="B62" s="1" t="s">
        <v>159</v>
      </c>
      <c r="C62">
        <v>13.050036</v>
      </c>
      <c r="D62">
        <v>80.162253000000007</v>
      </c>
      <c r="E62" s="18">
        <v>44530</v>
      </c>
      <c r="F62" s="15">
        <f>_xlfn.XLOOKUP(A62,'Donations21-22'!A:A,'Donations21-22'!N:N,0)+_xlfn.XLOOKUP(A62,'Donations22-23'!A:A,'Donations22-23'!N:N,0)</f>
        <v>23000</v>
      </c>
      <c r="G62" t="s">
        <v>488</v>
      </c>
    </row>
    <row r="63" spans="1:7" x14ac:dyDescent="0.2">
      <c r="A63" s="1" t="s">
        <v>48</v>
      </c>
      <c r="B63" s="1" t="s">
        <v>159</v>
      </c>
      <c r="C63">
        <v>0</v>
      </c>
      <c r="D63">
        <v>0</v>
      </c>
      <c r="E63" s="18">
        <v>44530</v>
      </c>
      <c r="F63" s="15">
        <f>_xlfn.XLOOKUP(A63,'Donations21-22'!A:A,'Donations21-22'!N:N,0)+_xlfn.XLOOKUP(A63,'Donations22-23'!A:A,'Donations22-23'!N:N,0)</f>
        <v>23000</v>
      </c>
      <c r="G63" t="s">
        <v>493</v>
      </c>
    </row>
    <row r="64" spans="1:7" x14ac:dyDescent="0.2">
      <c r="A64" s="1" t="s">
        <v>49</v>
      </c>
      <c r="B64" s="1" t="s">
        <v>159</v>
      </c>
      <c r="C64">
        <v>13.05040531</v>
      </c>
      <c r="D64">
        <v>80.190399670000005</v>
      </c>
      <c r="E64" s="18">
        <v>44530</v>
      </c>
      <c r="F64" s="15">
        <f>_xlfn.XLOOKUP(A64,'Donations21-22'!A:A,'Donations21-22'!N:N,0)+_xlfn.XLOOKUP(A64,'Donations22-23'!A:A,'Donations22-23'!N:N,0)</f>
        <v>23000</v>
      </c>
      <c r="G64" t="s">
        <v>488</v>
      </c>
    </row>
    <row r="65" spans="1:7" x14ac:dyDescent="0.2">
      <c r="A65" s="1" t="s">
        <v>50</v>
      </c>
      <c r="B65" s="1" t="s">
        <v>159</v>
      </c>
      <c r="C65">
        <v>13.043634409999999</v>
      </c>
      <c r="D65">
        <v>80.226234439999999</v>
      </c>
      <c r="E65" s="18">
        <v>44530</v>
      </c>
      <c r="F65" s="15">
        <f>_xlfn.XLOOKUP(A65,'Donations21-22'!A:A,'Donations21-22'!N:N,0)+_xlfn.XLOOKUP(A65,'Donations22-23'!A:A,'Donations22-23'!N:N,0)</f>
        <v>23000</v>
      </c>
      <c r="G65" t="s">
        <v>488</v>
      </c>
    </row>
    <row r="66" spans="1:7" x14ac:dyDescent="0.2">
      <c r="A66" s="1" t="s">
        <v>60</v>
      </c>
      <c r="B66" s="1" t="s">
        <v>159</v>
      </c>
      <c r="C66">
        <v>13.048082000000001</v>
      </c>
      <c r="D66">
        <v>80.237628999999998</v>
      </c>
      <c r="E66" s="18">
        <v>44530</v>
      </c>
      <c r="F66" s="15">
        <f>_xlfn.XLOOKUP(A66,'Donations21-22'!A:A,'Donations21-22'!N:N,0)+_xlfn.XLOOKUP(A66,'Donations22-23'!A:A,'Donations22-23'!N:N,0)</f>
        <v>23000</v>
      </c>
      <c r="G66" t="s">
        <v>488</v>
      </c>
    </row>
    <row r="67" spans="1:7" x14ac:dyDescent="0.2">
      <c r="A67" s="1" t="s">
        <v>95</v>
      </c>
      <c r="B67" s="1" t="s">
        <v>159</v>
      </c>
      <c r="C67">
        <v>10.869999890000001</v>
      </c>
      <c r="D67">
        <v>78.680000309999997</v>
      </c>
      <c r="E67" s="18">
        <v>44530</v>
      </c>
      <c r="F67" s="15">
        <f>_xlfn.XLOOKUP(A67,'Donations21-22'!A:A,'Donations21-22'!N:N,0)+_xlfn.XLOOKUP(A67,'Donations22-23'!A:A,'Donations22-23'!N:N,0)</f>
        <v>23000</v>
      </c>
      <c r="G67" t="s">
        <v>491</v>
      </c>
    </row>
    <row r="68" spans="1:7" x14ac:dyDescent="0.2">
      <c r="A68" s="1" t="s">
        <v>98</v>
      </c>
      <c r="B68" s="1" t="s">
        <v>159</v>
      </c>
      <c r="C68">
        <v>11.0331557</v>
      </c>
      <c r="D68">
        <v>76.9292753</v>
      </c>
      <c r="E68" s="18">
        <v>44530</v>
      </c>
      <c r="F68" s="15">
        <f>_xlfn.XLOOKUP(A68,'Donations21-22'!A:A,'Donations21-22'!N:N,0)+_xlfn.XLOOKUP(A68,'Donations22-23'!A:A,'Donations22-23'!N:N,0)</f>
        <v>23000</v>
      </c>
      <c r="G68" t="s">
        <v>490</v>
      </c>
    </row>
    <row r="69" spans="1:7" x14ac:dyDescent="0.2">
      <c r="A69" s="1" t="s">
        <v>100</v>
      </c>
      <c r="B69" s="1" t="s">
        <v>159</v>
      </c>
      <c r="C69">
        <v>13.08653399</v>
      </c>
      <c r="D69">
        <v>80.109389120000003</v>
      </c>
      <c r="E69" s="18">
        <v>44530</v>
      </c>
      <c r="F69" s="15">
        <f>_xlfn.XLOOKUP(A69,'Donations21-22'!A:A,'Donations21-22'!N:N,0)+_xlfn.XLOOKUP(A69,'Donations22-23'!A:A,'Donations22-23'!N:N,0)</f>
        <v>23000</v>
      </c>
      <c r="G69" t="s">
        <v>488</v>
      </c>
    </row>
    <row r="70" spans="1:7" x14ac:dyDescent="0.2">
      <c r="A70" s="1" t="s">
        <v>106</v>
      </c>
      <c r="B70" s="1" t="s">
        <v>159</v>
      </c>
      <c r="C70">
        <v>18.567004799999999</v>
      </c>
      <c r="D70">
        <v>73.784288799999999</v>
      </c>
      <c r="E70" s="18">
        <v>44530</v>
      </c>
      <c r="F70" s="15">
        <f>_xlfn.XLOOKUP(A70,'Donations21-22'!A:A,'Donations21-22'!N:N,0)+_xlfn.XLOOKUP(A70,'Donations22-23'!A:A,'Donations22-23'!N:N,0)</f>
        <v>23000</v>
      </c>
      <c r="G70" t="s">
        <v>422</v>
      </c>
    </row>
    <row r="71" spans="1:7" x14ac:dyDescent="0.2">
      <c r="A71" s="1" t="s">
        <v>111</v>
      </c>
      <c r="B71" s="1" t="s">
        <v>159</v>
      </c>
      <c r="C71">
        <v>13.04977482</v>
      </c>
      <c r="D71">
        <v>80.228437650000004</v>
      </c>
      <c r="E71" s="18">
        <v>44530</v>
      </c>
      <c r="F71" s="15">
        <f>_xlfn.XLOOKUP(A71,'Donations21-22'!A:A,'Donations21-22'!N:N,0)+_xlfn.XLOOKUP(A71,'Donations22-23'!A:A,'Donations22-23'!N:N,0)</f>
        <v>23000</v>
      </c>
      <c r="G71" t="s">
        <v>488</v>
      </c>
    </row>
    <row r="72" spans="1:7" x14ac:dyDescent="0.2">
      <c r="A72" s="1" t="s">
        <v>113</v>
      </c>
      <c r="B72" s="1" t="s">
        <v>159</v>
      </c>
      <c r="C72">
        <v>12.947602270000001</v>
      </c>
      <c r="D72">
        <v>80.192596440000003</v>
      </c>
      <c r="E72" s="18">
        <v>44530</v>
      </c>
      <c r="F72" s="15">
        <f>_xlfn.XLOOKUP(A72,'Donations21-22'!A:A,'Donations21-22'!N:N,0)+_xlfn.XLOOKUP(A72,'Donations22-23'!A:A,'Donations22-23'!N:N,0)</f>
        <v>23000</v>
      </c>
      <c r="G72" t="s">
        <v>488</v>
      </c>
    </row>
    <row r="73" spans="1:7" x14ac:dyDescent="0.2">
      <c r="A73" s="1" t="s">
        <v>119</v>
      </c>
      <c r="B73" s="1" t="s">
        <v>159</v>
      </c>
      <c r="C73">
        <v>11.021556</v>
      </c>
      <c r="D73">
        <v>76.948922999999994</v>
      </c>
      <c r="E73" s="18">
        <v>44530</v>
      </c>
      <c r="F73" s="15">
        <f>_xlfn.XLOOKUP(A73,'Donations21-22'!A:A,'Donations21-22'!N:N,0)+_xlfn.XLOOKUP(A73,'Donations22-23'!A:A,'Donations22-23'!N:N,0)</f>
        <v>23000</v>
      </c>
      <c r="G73" t="s">
        <v>490</v>
      </c>
    </row>
    <row r="74" spans="1:7" x14ac:dyDescent="0.2">
      <c r="A74" s="1" t="s">
        <v>126</v>
      </c>
      <c r="B74" s="1" t="s">
        <v>159</v>
      </c>
      <c r="C74">
        <v>42.755654999999997</v>
      </c>
      <c r="D74">
        <v>-73.853943999999998</v>
      </c>
      <c r="E74" s="18">
        <v>44530</v>
      </c>
      <c r="F74" s="15">
        <f>_xlfn.XLOOKUP(A74,'Donations21-22'!A:A,'Donations21-22'!N:N,0)+_xlfn.XLOOKUP(A74,'Donations22-23'!A:A,'Donations22-23'!N:N,0)</f>
        <v>23000</v>
      </c>
      <c r="G74" t="s">
        <v>493</v>
      </c>
    </row>
    <row r="75" spans="1:7" x14ac:dyDescent="0.2">
      <c r="A75" s="1" t="s">
        <v>128</v>
      </c>
      <c r="B75" s="1" t="s">
        <v>159</v>
      </c>
      <c r="C75">
        <v>13.04217</v>
      </c>
      <c r="D75">
        <v>80.225550999999996</v>
      </c>
      <c r="E75" s="18">
        <v>44530</v>
      </c>
      <c r="F75" s="15">
        <f>_xlfn.XLOOKUP(A75,'Donations21-22'!A:A,'Donations21-22'!N:N,0)+_xlfn.XLOOKUP(A75,'Donations22-23'!A:A,'Donations22-23'!N:N,0)</f>
        <v>23000</v>
      </c>
      <c r="G75" t="s">
        <v>488</v>
      </c>
    </row>
    <row r="76" spans="1:7" x14ac:dyDescent="0.2">
      <c r="A76" s="1" t="s">
        <v>133</v>
      </c>
      <c r="B76" s="1" t="s">
        <v>159</v>
      </c>
      <c r="C76">
        <v>11.044029</v>
      </c>
      <c r="D76">
        <v>76.926912000000002</v>
      </c>
      <c r="E76" s="18">
        <v>44530</v>
      </c>
      <c r="F76" s="15">
        <f>_xlfn.XLOOKUP(A76,'Donations21-22'!A:A,'Donations21-22'!N:N,0)+_xlfn.XLOOKUP(A76,'Donations22-23'!A:A,'Donations22-23'!N:N,0)</f>
        <v>23000</v>
      </c>
      <c r="G76" t="s">
        <v>490</v>
      </c>
    </row>
    <row r="77" spans="1:7" x14ac:dyDescent="0.2">
      <c r="A77" s="1" t="s">
        <v>148</v>
      </c>
      <c r="B77" s="1" t="s">
        <v>159</v>
      </c>
      <c r="C77">
        <v>13.001839</v>
      </c>
      <c r="D77">
        <v>80.271314000000004</v>
      </c>
      <c r="E77" s="18">
        <v>44563</v>
      </c>
      <c r="F77" s="15">
        <f>_xlfn.XLOOKUP(A77,'Donations21-22'!A:A,'Donations21-22'!N:N,0)+_xlfn.XLOOKUP(A77,'Donations22-23'!A:A,'Donations22-23'!N:N,0)</f>
        <v>23000</v>
      </c>
      <c r="G77" t="s">
        <v>488</v>
      </c>
    </row>
    <row r="78" spans="1:7" x14ac:dyDescent="0.2">
      <c r="A78" s="1" t="s">
        <v>51</v>
      </c>
      <c r="B78" s="1" t="s">
        <v>159</v>
      </c>
      <c r="C78">
        <v>10.859189900000001</v>
      </c>
      <c r="D78">
        <v>78.684041949999994</v>
      </c>
      <c r="E78" s="18">
        <v>44530</v>
      </c>
      <c r="F78" s="15">
        <f>_xlfn.XLOOKUP(A78,'Donations21-22'!A:A,'Donations21-22'!N:N,0)+_xlfn.XLOOKUP(A78,'Donations22-23'!A:A,'Donations22-23'!N:N,0)</f>
        <v>22016</v>
      </c>
      <c r="G78" t="s">
        <v>491</v>
      </c>
    </row>
    <row r="79" spans="1:7" x14ac:dyDescent="0.2">
      <c r="A79" s="1" t="s">
        <v>33</v>
      </c>
      <c r="B79" s="1" t="s">
        <v>159</v>
      </c>
      <c r="C79">
        <v>12.998255</v>
      </c>
      <c r="D79">
        <v>80.268683999999993</v>
      </c>
      <c r="E79" s="18">
        <v>44530</v>
      </c>
      <c r="F79" s="15">
        <f>_xlfn.XLOOKUP(A79,'Donations21-22'!A:A,'Donations21-22'!N:N,0)+_xlfn.XLOOKUP(A79,'Donations22-23'!A:A,'Donations22-23'!N:N,0)</f>
        <v>22000</v>
      </c>
      <c r="G79" t="s">
        <v>488</v>
      </c>
    </row>
    <row r="80" spans="1:7" x14ac:dyDescent="0.2">
      <c r="A80" s="1" t="s">
        <v>35</v>
      </c>
      <c r="B80" s="1" t="s">
        <v>159</v>
      </c>
      <c r="C80">
        <v>13.05826491</v>
      </c>
      <c r="D80">
        <v>80.194633269999997</v>
      </c>
      <c r="E80" s="18">
        <v>44530</v>
      </c>
      <c r="F80" s="15">
        <f>_xlfn.XLOOKUP(A80,'Donations21-22'!A:A,'Donations21-22'!N:N,0)+_xlfn.XLOOKUP(A80,'Donations22-23'!A:A,'Donations22-23'!N:N,0)</f>
        <v>22000</v>
      </c>
      <c r="G80" t="s">
        <v>488</v>
      </c>
    </row>
    <row r="81" spans="1:7" x14ac:dyDescent="0.2">
      <c r="A81" s="1" t="s">
        <v>43</v>
      </c>
      <c r="B81" s="1" t="s">
        <v>159</v>
      </c>
      <c r="C81">
        <v>12.983738000000001</v>
      </c>
      <c r="D81">
        <v>80.211247</v>
      </c>
      <c r="E81" s="18">
        <v>44530</v>
      </c>
      <c r="F81" s="15">
        <f>_xlfn.XLOOKUP(A81,'Donations21-22'!A:A,'Donations21-22'!N:N,0)+_xlfn.XLOOKUP(A81,'Donations22-23'!A:A,'Donations22-23'!N:N,0)</f>
        <v>22000</v>
      </c>
      <c r="G81" t="s">
        <v>488</v>
      </c>
    </row>
    <row r="82" spans="1:7" x14ac:dyDescent="0.2">
      <c r="A82" s="1" t="s">
        <v>57</v>
      </c>
      <c r="B82" s="1" t="s">
        <v>159</v>
      </c>
      <c r="C82">
        <v>12.998255</v>
      </c>
      <c r="D82">
        <v>80.268683999999993</v>
      </c>
      <c r="E82" s="18">
        <v>44530</v>
      </c>
      <c r="F82" s="15">
        <f>_xlfn.XLOOKUP(A82,'Donations21-22'!A:A,'Donations21-22'!N:N,0)+_xlfn.XLOOKUP(A82,'Donations22-23'!A:A,'Donations22-23'!N:N,0)</f>
        <v>22000</v>
      </c>
      <c r="G82" t="s">
        <v>488</v>
      </c>
    </row>
    <row r="83" spans="1:7" x14ac:dyDescent="0.2">
      <c r="A83" s="1" t="s">
        <v>71</v>
      </c>
      <c r="B83" s="1" t="s">
        <v>159</v>
      </c>
      <c r="C83">
        <v>13.048765919999999</v>
      </c>
      <c r="D83">
        <v>80.250560019999995</v>
      </c>
      <c r="E83" s="18">
        <v>44531</v>
      </c>
      <c r="F83" s="15">
        <f>_xlfn.XLOOKUP(A83,'Donations21-22'!A:A,'Donations21-22'!N:N,0)+_xlfn.XLOOKUP(A83,'Donations22-23'!A:A,'Donations22-23'!N:N,0)</f>
        <v>22000</v>
      </c>
      <c r="G83" t="s">
        <v>488</v>
      </c>
    </row>
    <row r="84" spans="1:7" x14ac:dyDescent="0.2">
      <c r="A84" s="1" t="s">
        <v>73</v>
      </c>
      <c r="B84" s="1" t="s">
        <v>159</v>
      </c>
      <c r="C84">
        <v>13.0276806</v>
      </c>
      <c r="D84">
        <v>80.211841699999994</v>
      </c>
      <c r="E84" s="18">
        <v>44530</v>
      </c>
      <c r="F84" s="15">
        <f>_xlfn.XLOOKUP(A84,'Donations21-22'!A:A,'Donations21-22'!N:N,0)+_xlfn.XLOOKUP(A84,'Donations22-23'!A:A,'Donations22-23'!N:N,0)</f>
        <v>22000</v>
      </c>
      <c r="G84" t="s">
        <v>488</v>
      </c>
    </row>
    <row r="85" spans="1:7" x14ac:dyDescent="0.2">
      <c r="A85" s="1" t="s">
        <v>74</v>
      </c>
      <c r="B85" s="1" t="s">
        <v>159</v>
      </c>
      <c r="C85">
        <v>13.036884000000001</v>
      </c>
      <c r="D85">
        <v>80.218573000000006</v>
      </c>
      <c r="E85" s="18">
        <v>44530</v>
      </c>
      <c r="F85" s="15">
        <f>_xlfn.XLOOKUP(A85,'Donations21-22'!A:A,'Donations21-22'!N:N,0)+_xlfn.XLOOKUP(A85,'Donations22-23'!A:A,'Donations22-23'!N:N,0)</f>
        <v>22000</v>
      </c>
      <c r="G85" t="s">
        <v>488</v>
      </c>
    </row>
    <row r="86" spans="1:7" x14ac:dyDescent="0.2">
      <c r="A86" s="1" t="s">
        <v>81</v>
      </c>
      <c r="B86" s="1" t="s">
        <v>159</v>
      </c>
      <c r="C86">
        <v>12.905847039999999</v>
      </c>
      <c r="D86">
        <v>77.60176645</v>
      </c>
      <c r="E86" s="18">
        <v>44530</v>
      </c>
      <c r="F86" s="15">
        <f>_xlfn.XLOOKUP(A86,'Donations21-22'!A:A,'Donations21-22'!N:N,0)+_xlfn.XLOOKUP(A86,'Donations22-23'!A:A,'Donations22-23'!N:N,0)</f>
        <v>22000</v>
      </c>
      <c r="G86" s="1" t="s">
        <v>489</v>
      </c>
    </row>
    <row r="87" spans="1:7" x14ac:dyDescent="0.2">
      <c r="A87" s="1" t="s">
        <v>88</v>
      </c>
      <c r="B87" s="1" t="s">
        <v>159</v>
      </c>
      <c r="C87">
        <v>13.033632000000001</v>
      </c>
      <c r="D87">
        <v>80.254270000000005</v>
      </c>
      <c r="E87" s="18">
        <v>44530</v>
      </c>
      <c r="F87" s="15">
        <f>_xlfn.XLOOKUP(A87,'Donations21-22'!A:A,'Donations21-22'!N:N,0)+_xlfn.XLOOKUP(A87,'Donations22-23'!A:A,'Donations22-23'!N:N,0)</f>
        <v>22000</v>
      </c>
      <c r="G87" t="s">
        <v>488</v>
      </c>
    </row>
    <row r="88" spans="1:7" x14ac:dyDescent="0.2">
      <c r="A88" s="1" t="s">
        <v>93</v>
      </c>
      <c r="B88" s="1" t="s">
        <v>159</v>
      </c>
      <c r="C88">
        <v>13.038252999999999</v>
      </c>
      <c r="D88">
        <v>80.200526999999994</v>
      </c>
      <c r="E88" s="18">
        <v>44530</v>
      </c>
      <c r="F88" s="15">
        <f>_xlfn.XLOOKUP(A88,'Donations21-22'!A:A,'Donations21-22'!N:N,0)+_xlfn.XLOOKUP(A88,'Donations22-23'!A:A,'Donations22-23'!N:N,0)</f>
        <v>22000</v>
      </c>
      <c r="G88" t="s">
        <v>488</v>
      </c>
    </row>
    <row r="89" spans="1:7" x14ac:dyDescent="0.2">
      <c r="A89" s="1" t="s">
        <v>115</v>
      </c>
      <c r="B89" s="1" t="s">
        <v>159</v>
      </c>
      <c r="C89">
        <v>11.02499866</v>
      </c>
      <c r="D89">
        <v>76.903800959999998</v>
      </c>
      <c r="E89" s="18">
        <v>44530</v>
      </c>
      <c r="F89" s="15">
        <f>_xlfn.XLOOKUP(A89,'Donations21-22'!A:A,'Donations21-22'!N:N,0)+_xlfn.XLOOKUP(A89,'Donations22-23'!A:A,'Donations22-23'!N:N,0)</f>
        <v>22000</v>
      </c>
      <c r="G89" t="s">
        <v>490</v>
      </c>
    </row>
    <row r="90" spans="1:7" x14ac:dyDescent="0.2">
      <c r="A90" s="1" t="s">
        <v>117</v>
      </c>
      <c r="B90" s="1" t="s">
        <v>159</v>
      </c>
      <c r="C90">
        <v>13.041249000000001</v>
      </c>
      <c r="D90">
        <v>80.224142000000001</v>
      </c>
      <c r="E90" s="18">
        <v>44530</v>
      </c>
      <c r="F90" s="15">
        <f>_xlfn.XLOOKUP(A90,'Donations21-22'!A:A,'Donations21-22'!N:N,0)+_xlfn.XLOOKUP(A90,'Donations22-23'!A:A,'Donations22-23'!N:N,0)</f>
        <v>22000</v>
      </c>
      <c r="G90" t="s">
        <v>488</v>
      </c>
    </row>
    <row r="91" spans="1:7" x14ac:dyDescent="0.2">
      <c r="A91" s="1" t="s">
        <v>124</v>
      </c>
      <c r="B91" s="1" t="s">
        <v>159</v>
      </c>
      <c r="C91">
        <v>11.769334130000001</v>
      </c>
      <c r="D91">
        <v>79.768737329999993</v>
      </c>
      <c r="E91" s="18">
        <v>44530</v>
      </c>
      <c r="F91" s="15">
        <f>_xlfn.XLOOKUP(A91,'Donations21-22'!A:A,'Donations21-22'!N:N,0)+_xlfn.XLOOKUP(A91,'Donations22-23'!A:A,'Donations22-23'!N:N,0)</f>
        <v>22000</v>
      </c>
      <c r="G91" t="s">
        <v>493</v>
      </c>
    </row>
    <row r="92" spans="1:7" x14ac:dyDescent="0.2">
      <c r="A92" s="1" t="s">
        <v>127</v>
      </c>
      <c r="B92" s="1" t="s">
        <v>159</v>
      </c>
      <c r="C92">
        <v>12.9937722</v>
      </c>
      <c r="D92">
        <v>77.667102200000002</v>
      </c>
      <c r="E92" s="18">
        <v>44530</v>
      </c>
      <c r="F92" s="15">
        <f>_xlfn.XLOOKUP(A92,'Donations21-22'!A:A,'Donations21-22'!N:N,0)+_xlfn.XLOOKUP(A92,'Donations22-23'!A:A,'Donations22-23'!N:N,0)</f>
        <v>22000</v>
      </c>
      <c r="G92" s="1" t="s">
        <v>489</v>
      </c>
    </row>
    <row r="93" spans="1:7" x14ac:dyDescent="0.2">
      <c r="A93" s="1" t="s">
        <v>130</v>
      </c>
      <c r="B93" s="1" t="s">
        <v>159</v>
      </c>
      <c r="C93">
        <v>24.753004069999999</v>
      </c>
      <c r="D93">
        <v>84.373313899999999</v>
      </c>
      <c r="E93" s="18">
        <v>44530</v>
      </c>
      <c r="F93" s="15">
        <f>_xlfn.XLOOKUP(A93,'Donations21-22'!A:A,'Donations21-22'!N:N,0)+_xlfn.XLOOKUP(A93,'Donations22-23'!A:A,'Donations22-23'!N:N,0)</f>
        <v>22000</v>
      </c>
      <c r="G93" t="s">
        <v>422</v>
      </c>
    </row>
    <row r="94" spans="1:7" x14ac:dyDescent="0.2">
      <c r="A94" s="1" t="s">
        <v>104</v>
      </c>
      <c r="B94" s="1" t="s">
        <v>159</v>
      </c>
      <c r="C94">
        <v>13.091282</v>
      </c>
      <c r="D94">
        <v>80.185017000000002</v>
      </c>
      <c r="E94" s="18">
        <v>44530</v>
      </c>
      <c r="F94" s="15">
        <f>_xlfn.XLOOKUP(A94,'Donations21-22'!A:A,'Donations21-22'!N:N,0)+_xlfn.XLOOKUP(A94,'Donations22-23'!A:A,'Donations22-23'!N:N,0)</f>
        <v>21021</v>
      </c>
      <c r="G94" t="s">
        <v>488</v>
      </c>
    </row>
    <row r="95" spans="1:7" x14ac:dyDescent="0.2">
      <c r="A95" s="1" t="s">
        <v>36</v>
      </c>
      <c r="B95" s="1" t="s">
        <v>159</v>
      </c>
      <c r="C95">
        <v>18.954130129999999</v>
      </c>
      <c r="D95">
        <v>72.802306079999994</v>
      </c>
      <c r="E95" s="18">
        <v>44530</v>
      </c>
      <c r="F95" s="15">
        <f>_xlfn.XLOOKUP(A95,'Donations21-22'!A:A,'Donations21-22'!N:N,0)+_xlfn.XLOOKUP(A95,'Donations22-23'!A:A,'Donations22-23'!N:N,0)</f>
        <v>21000</v>
      </c>
      <c r="G95" t="s">
        <v>492</v>
      </c>
    </row>
    <row r="96" spans="1:7" x14ac:dyDescent="0.2">
      <c r="A96" s="1" t="s">
        <v>44</v>
      </c>
      <c r="B96" s="1" t="s">
        <v>159</v>
      </c>
      <c r="C96">
        <v>12.936228</v>
      </c>
      <c r="D96">
        <v>80.134808000000007</v>
      </c>
      <c r="E96" s="18">
        <v>44530</v>
      </c>
      <c r="F96" s="15">
        <f>_xlfn.XLOOKUP(A96,'Donations21-22'!A:A,'Donations21-22'!N:N,0)+_xlfn.XLOOKUP(A96,'Donations22-23'!A:A,'Donations22-23'!N:N,0)</f>
        <v>21000</v>
      </c>
      <c r="G96" t="s">
        <v>488</v>
      </c>
    </row>
    <row r="97" spans="1:7" x14ac:dyDescent="0.2">
      <c r="A97" s="1" t="s">
        <v>56</v>
      </c>
      <c r="B97" s="1" t="s">
        <v>159</v>
      </c>
      <c r="C97">
        <v>13.03777</v>
      </c>
      <c r="D97">
        <v>80.219110000000001</v>
      </c>
      <c r="E97" s="18">
        <v>44530</v>
      </c>
      <c r="F97" s="15">
        <f>_xlfn.XLOOKUP(A97,'Donations21-22'!A:A,'Donations21-22'!N:N,0)+_xlfn.XLOOKUP(A97,'Donations22-23'!A:A,'Donations22-23'!N:N,0)</f>
        <v>21000</v>
      </c>
      <c r="G97" t="s">
        <v>488</v>
      </c>
    </row>
    <row r="98" spans="1:7" x14ac:dyDescent="0.2">
      <c r="A98" s="1" t="s">
        <v>63</v>
      </c>
      <c r="B98" s="1" t="s">
        <v>159</v>
      </c>
      <c r="C98">
        <v>10.792436049999999</v>
      </c>
      <c r="D98">
        <v>78.657973949999999</v>
      </c>
      <c r="E98" s="18">
        <v>44530</v>
      </c>
      <c r="F98" s="15">
        <f>_xlfn.XLOOKUP(A98,'Donations21-22'!A:A,'Donations21-22'!N:N,0)+_xlfn.XLOOKUP(A98,'Donations22-23'!A:A,'Donations22-23'!N:N,0)</f>
        <v>21000</v>
      </c>
      <c r="G98" t="s">
        <v>491</v>
      </c>
    </row>
    <row r="99" spans="1:7" x14ac:dyDescent="0.2">
      <c r="A99" s="1" t="s">
        <v>68</v>
      </c>
      <c r="B99" s="1" t="s">
        <v>159</v>
      </c>
      <c r="C99">
        <v>11.93565649</v>
      </c>
      <c r="D99">
        <v>79.80993153</v>
      </c>
      <c r="E99" s="18">
        <v>44530</v>
      </c>
      <c r="F99" s="15">
        <f>_xlfn.XLOOKUP(A99,'Donations21-22'!A:A,'Donations21-22'!N:N,0)+_xlfn.XLOOKUP(A99,'Donations22-23'!A:A,'Donations22-23'!N:N,0)</f>
        <v>21000</v>
      </c>
      <c r="G99" t="s">
        <v>493</v>
      </c>
    </row>
    <row r="100" spans="1:7" x14ac:dyDescent="0.2">
      <c r="A100" s="1" t="s">
        <v>82</v>
      </c>
      <c r="B100" s="1" t="s">
        <v>159</v>
      </c>
      <c r="C100">
        <v>13.012281</v>
      </c>
      <c r="D100">
        <v>80.230256999999995</v>
      </c>
      <c r="E100" s="18">
        <v>44530</v>
      </c>
      <c r="F100" s="15">
        <f>_xlfn.XLOOKUP(A100,'Donations21-22'!A:A,'Donations21-22'!N:N,0)+_xlfn.XLOOKUP(A100,'Donations22-23'!A:A,'Donations22-23'!N:N,0)</f>
        <v>21000</v>
      </c>
      <c r="G100" t="s">
        <v>488</v>
      </c>
    </row>
    <row r="101" spans="1:7" x14ac:dyDescent="0.2">
      <c r="A101" s="1" t="s">
        <v>99</v>
      </c>
      <c r="B101" s="1" t="s">
        <v>159</v>
      </c>
      <c r="C101">
        <v>13.097883400000001</v>
      </c>
      <c r="D101">
        <v>80.218823200000003</v>
      </c>
      <c r="E101" s="18">
        <v>44530</v>
      </c>
      <c r="F101" s="15">
        <f>_xlfn.XLOOKUP(A101,'Donations21-22'!A:A,'Donations21-22'!N:N,0)+_xlfn.XLOOKUP(A101,'Donations22-23'!A:A,'Donations22-23'!N:N,0)</f>
        <v>21000</v>
      </c>
      <c r="G101" t="s">
        <v>488</v>
      </c>
    </row>
    <row r="102" spans="1:7" x14ac:dyDescent="0.2">
      <c r="A102" s="1" t="s">
        <v>102</v>
      </c>
      <c r="B102" s="1" t="s">
        <v>159</v>
      </c>
      <c r="C102">
        <v>19.177541099999999</v>
      </c>
      <c r="D102">
        <v>72.940627750000004</v>
      </c>
      <c r="E102" s="18">
        <v>44530</v>
      </c>
      <c r="F102" s="15">
        <f>_xlfn.XLOOKUP(A102,'Donations21-22'!A:A,'Donations21-22'!N:N,0)+_xlfn.XLOOKUP(A102,'Donations22-23'!A:A,'Donations22-23'!N:N,0)</f>
        <v>21000</v>
      </c>
      <c r="G102" t="s">
        <v>492</v>
      </c>
    </row>
    <row r="103" spans="1:7" x14ac:dyDescent="0.2">
      <c r="A103" s="1" t="s">
        <v>125</v>
      </c>
      <c r="B103" s="1" t="s">
        <v>159</v>
      </c>
      <c r="C103">
        <v>12.868087770000001</v>
      </c>
      <c r="D103">
        <v>80.072402949999997</v>
      </c>
      <c r="E103" s="18">
        <v>44530</v>
      </c>
      <c r="F103" s="15">
        <f>_xlfn.XLOOKUP(A103,'Donations21-22'!A:A,'Donations21-22'!N:N,0)+_xlfn.XLOOKUP(A103,'Donations22-23'!A:A,'Donations22-23'!N:N,0)</f>
        <v>21000</v>
      </c>
      <c r="G103" t="s">
        <v>488</v>
      </c>
    </row>
    <row r="104" spans="1:7" x14ac:dyDescent="0.2">
      <c r="A104" s="1" t="s">
        <v>131</v>
      </c>
      <c r="B104" s="1" t="s">
        <v>159</v>
      </c>
      <c r="C104">
        <v>33.189475999999999</v>
      </c>
      <c r="D104">
        <v>-96.759128000000004</v>
      </c>
      <c r="E104" s="18">
        <v>44530</v>
      </c>
      <c r="F104" s="15">
        <f>_xlfn.XLOOKUP(A104,'Donations21-22'!A:A,'Donations21-22'!N:N,0)+_xlfn.XLOOKUP(A104,'Donations22-23'!A:A,'Donations22-23'!N:N,0)</f>
        <v>21000</v>
      </c>
      <c r="G104" t="s">
        <v>493</v>
      </c>
    </row>
    <row r="105" spans="1:7" x14ac:dyDescent="0.2">
      <c r="A105" s="1" t="s">
        <v>132</v>
      </c>
      <c r="B105" s="1" t="s">
        <v>159</v>
      </c>
      <c r="C105">
        <v>12.97307563</v>
      </c>
      <c r="D105">
        <v>80.131876719999994</v>
      </c>
      <c r="E105" s="18">
        <v>44530</v>
      </c>
      <c r="F105" s="15">
        <f>_xlfn.XLOOKUP(A105,'Donations21-22'!A:A,'Donations21-22'!N:N,0)+_xlfn.XLOOKUP(A105,'Donations22-23'!A:A,'Donations22-23'!N:N,0)</f>
        <v>21000</v>
      </c>
      <c r="G105" t="s">
        <v>488</v>
      </c>
    </row>
    <row r="106" spans="1:7" x14ac:dyDescent="0.2">
      <c r="A106" s="1" t="s">
        <v>80</v>
      </c>
      <c r="B106" s="1" t="s">
        <v>159</v>
      </c>
      <c r="C106">
        <v>13.040726660000001</v>
      </c>
      <c r="D106">
        <v>80.127639770000002</v>
      </c>
      <c r="E106" s="18">
        <v>44530</v>
      </c>
      <c r="F106" s="15">
        <f>_xlfn.XLOOKUP(A106,'Donations21-22'!A:A,'Donations21-22'!N:N,0)+_xlfn.XLOOKUP(A106,'Donations22-23'!A:A,'Donations22-23'!N:N,0)</f>
        <v>20999</v>
      </c>
      <c r="G106" t="s">
        <v>488</v>
      </c>
    </row>
    <row r="107" spans="1:7" x14ac:dyDescent="0.2">
      <c r="A107" s="1" t="s">
        <v>72</v>
      </c>
      <c r="B107" s="1" t="s">
        <v>159</v>
      </c>
      <c r="C107">
        <v>13.003155380000001</v>
      </c>
      <c r="D107">
        <v>77.577190259999995</v>
      </c>
      <c r="E107" s="18">
        <v>44530</v>
      </c>
      <c r="F107" s="15">
        <f>_xlfn.XLOOKUP(A107,'Donations21-22'!A:A,'Donations21-22'!N:N,0)+_xlfn.XLOOKUP(A107,'Donations22-23'!A:A,'Donations22-23'!N:N,0)</f>
        <v>20000</v>
      </c>
      <c r="G107" s="1" t="s">
        <v>489</v>
      </c>
    </row>
    <row r="108" spans="1:7" x14ac:dyDescent="0.2">
      <c r="A108" s="1" t="s">
        <v>75</v>
      </c>
      <c r="B108" s="1" t="s">
        <v>159</v>
      </c>
      <c r="C108">
        <v>28.5876126</v>
      </c>
      <c r="D108">
        <v>77.058146300000004</v>
      </c>
      <c r="E108" s="18">
        <v>44530</v>
      </c>
      <c r="F108" s="15">
        <f>_xlfn.XLOOKUP(A108,'Donations21-22'!A:A,'Donations21-22'!N:N,0)+_xlfn.XLOOKUP(A108,'Donations22-23'!A:A,'Donations22-23'!N:N,0)</f>
        <v>20000</v>
      </c>
      <c r="G108" t="s">
        <v>422</v>
      </c>
    </row>
    <row r="109" spans="1:7" x14ac:dyDescent="0.2">
      <c r="A109" s="1" t="s">
        <v>94</v>
      </c>
      <c r="B109" s="1" t="s">
        <v>159</v>
      </c>
      <c r="C109">
        <v>13.0524118</v>
      </c>
      <c r="D109">
        <v>80.209917599999997</v>
      </c>
      <c r="E109" s="18">
        <v>44530</v>
      </c>
      <c r="F109" s="15">
        <f>_xlfn.XLOOKUP(A109,'Donations21-22'!A:A,'Donations21-22'!N:N,0)+_xlfn.XLOOKUP(A109,'Donations22-23'!A:A,'Donations22-23'!N:N,0)</f>
        <v>20000</v>
      </c>
      <c r="G109" t="s">
        <v>488</v>
      </c>
    </row>
    <row r="110" spans="1:7" x14ac:dyDescent="0.2">
      <c r="A110" s="1" t="s">
        <v>103</v>
      </c>
      <c r="B110" s="1" t="s">
        <v>159</v>
      </c>
      <c r="C110">
        <v>12.953480000000001</v>
      </c>
      <c r="D110">
        <v>80.190329000000006</v>
      </c>
      <c r="E110" s="18">
        <v>44530</v>
      </c>
      <c r="F110" s="15">
        <f>_xlfn.XLOOKUP(A110,'Donations21-22'!A:A,'Donations21-22'!N:N,0)+_xlfn.XLOOKUP(A110,'Donations22-23'!A:A,'Donations22-23'!N:N,0)</f>
        <v>20000</v>
      </c>
      <c r="G110" t="s">
        <v>488</v>
      </c>
    </row>
    <row r="111" spans="1:7" x14ac:dyDescent="0.2">
      <c r="A111" s="1" t="s">
        <v>108</v>
      </c>
      <c r="B111" s="1" t="s">
        <v>159</v>
      </c>
      <c r="C111">
        <v>13.072092059999999</v>
      </c>
      <c r="D111">
        <v>80.201858520000002</v>
      </c>
      <c r="E111" s="18">
        <v>44530</v>
      </c>
      <c r="F111" s="15">
        <f>_xlfn.XLOOKUP(A111,'Donations21-22'!A:A,'Donations21-22'!N:N,0)+_xlfn.XLOOKUP(A111,'Donations22-23'!A:A,'Donations22-23'!N:N,0)</f>
        <v>20000</v>
      </c>
      <c r="G111" t="s">
        <v>488</v>
      </c>
    </row>
    <row r="112" spans="1:7" x14ac:dyDescent="0.2">
      <c r="A112" s="1" t="s">
        <v>147</v>
      </c>
      <c r="B112" s="1" t="s">
        <v>159</v>
      </c>
      <c r="C112">
        <v>12.972922000000001</v>
      </c>
      <c r="D112">
        <v>80.185603</v>
      </c>
      <c r="E112" s="18">
        <v>44563</v>
      </c>
      <c r="F112" s="15">
        <f>_xlfn.XLOOKUP(A112,'Donations21-22'!A:A,'Donations21-22'!N:N,0)+_xlfn.XLOOKUP(A112,'Donations22-23'!A:A,'Donations22-23'!N:N,0)</f>
        <v>20000</v>
      </c>
      <c r="G112" t="s">
        <v>488</v>
      </c>
    </row>
    <row r="113" spans="1:7" x14ac:dyDescent="0.2">
      <c r="A113" s="1" t="s">
        <v>67</v>
      </c>
      <c r="B113" s="1" t="s">
        <v>159</v>
      </c>
      <c r="C113">
        <v>13.05500031</v>
      </c>
      <c r="D113">
        <v>80.280998229999994</v>
      </c>
      <c r="E113" s="18">
        <v>44530</v>
      </c>
      <c r="F113" s="15">
        <f>_xlfn.XLOOKUP(A113,'Donations21-22'!A:A,'Donations21-22'!N:N,0)+_xlfn.XLOOKUP(A113,'Donations22-23'!A:A,'Donations22-23'!N:N,0)</f>
        <v>19000</v>
      </c>
      <c r="G113" t="s">
        <v>488</v>
      </c>
    </row>
    <row r="114" spans="1:7" x14ac:dyDescent="0.2">
      <c r="A114" s="1" t="s">
        <v>69</v>
      </c>
      <c r="B114" s="1" t="s">
        <v>159</v>
      </c>
      <c r="C114">
        <v>11.74259498</v>
      </c>
      <c r="D114">
        <v>79.767269299999995</v>
      </c>
      <c r="E114" s="18">
        <v>44530</v>
      </c>
      <c r="F114" s="15">
        <f>_xlfn.XLOOKUP(A114,'Donations21-22'!A:A,'Donations21-22'!N:N,0)+_xlfn.XLOOKUP(A114,'Donations22-23'!A:A,'Donations22-23'!N:N,0)</f>
        <v>19000</v>
      </c>
      <c r="G114" t="s">
        <v>493</v>
      </c>
    </row>
    <row r="115" spans="1:7" x14ac:dyDescent="0.2">
      <c r="A115" s="1" t="s">
        <v>84</v>
      </c>
      <c r="B115" s="1" t="s">
        <v>159</v>
      </c>
      <c r="C115">
        <v>17.365999219999999</v>
      </c>
      <c r="D115">
        <v>78.475997919999998</v>
      </c>
      <c r="E115" s="18">
        <v>44530</v>
      </c>
      <c r="F115" s="15">
        <f>_xlfn.XLOOKUP(A115,'Donations21-22'!A:A,'Donations21-22'!N:N,0)+_xlfn.XLOOKUP(A115,'Donations22-23'!A:A,'Donations22-23'!N:N,0)</f>
        <v>19000</v>
      </c>
      <c r="G115" t="s">
        <v>422</v>
      </c>
    </row>
    <row r="116" spans="1:7" x14ac:dyDescent="0.2">
      <c r="A116" s="1" t="s">
        <v>92</v>
      </c>
      <c r="B116" s="1" t="s">
        <v>159</v>
      </c>
      <c r="C116">
        <v>12.96387333</v>
      </c>
      <c r="D116">
        <v>80.210051109999995</v>
      </c>
      <c r="E116" s="18">
        <v>44530</v>
      </c>
      <c r="F116" s="15">
        <f>_xlfn.XLOOKUP(A116,'Donations21-22'!A:A,'Donations21-22'!N:N,0)+_xlfn.XLOOKUP(A116,'Donations22-23'!A:A,'Donations22-23'!N:N,0)</f>
        <v>19000</v>
      </c>
      <c r="G116" t="s">
        <v>488</v>
      </c>
    </row>
    <row r="117" spans="1:7" x14ac:dyDescent="0.2">
      <c r="A117" s="1" t="s">
        <v>105</v>
      </c>
      <c r="B117" s="1" t="s">
        <v>159</v>
      </c>
      <c r="C117">
        <v>12.9700823</v>
      </c>
      <c r="D117">
        <v>80.188078399999995</v>
      </c>
      <c r="E117" s="18">
        <v>44530</v>
      </c>
      <c r="F117" s="15">
        <f>_xlfn.XLOOKUP(A117,'Donations21-22'!A:A,'Donations21-22'!N:N,0)+_xlfn.XLOOKUP(A117,'Donations22-23'!A:A,'Donations22-23'!N:N,0)</f>
        <v>19000</v>
      </c>
      <c r="G117" t="s">
        <v>488</v>
      </c>
    </row>
    <row r="118" spans="1:7" x14ac:dyDescent="0.2">
      <c r="A118" s="1" t="s">
        <v>135</v>
      </c>
      <c r="B118" s="1" t="s">
        <v>159</v>
      </c>
      <c r="C118">
        <v>13.036715750000001</v>
      </c>
      <c r="D118">
        <v>80.223181550000007</v>
      </c>
      <c r="E118" s="18">
        <v>44530</v>
      </c>
      <c r="F118" s="15">
        <f>_xlfn.XLOOKUP(A118,'Donations21-22'!A:A,'Donations21-22'!N:N,0)+_xlfn.XLOOKUP(A118,'Donations22-23'!A:A,'Donations22-23'!N:N,0)</f>
        <v>18100</v>
      </c>
      <c r="G118" t="s">
        <v>488</v>
      </c>
    </row>
    <row r="119" spans="1:7" x14ac:dyDescent="0.2">
      <c r="A119" s="1" t="s">
        <v>116</v>
      </c>
      <c r="B119" s="1" t="s">
        <v>159</v>
      </c>
      <c r="C119">
        <v>13.039341500000001</v>
      </c>
      <c r="D119">
        <v>80.195332199999996</v>
      </c>
      <c r="E119" s="18">
        <v>44530</v>
      </c>
      <c r="F119" s="15">
        <f>_xlfn.XLOOKUP(A119,'Donations21-22'!A:A,'Donations21-22'!N:N,0)+_xlfn.XLOOKUP(A119,'Donations22-23'!A:A,'Donations22-23'!N:N,0)</f>
        <v>18000</v>
      </c>
      <c r="G119" t="s">
        <v>488</v>
      </c>
    </row>
    <row r="120" spans="1:7" x14ac:dyDescent="0.2">
      <c r="A120" s="1" t="s">
        <v>186</v>
      </c>
      <c r="B120" s="1" t="s">
        <v>159</v>
      </c>
      <c r="C120">
        <v>13.02864918</v>
      </c>
      <c r="D120">
        <v>80.272263469999999</v>
      </c>
      <c r="E120" s="18">
        <v>44530</v>
      </c>
      <c r="F120" s="15">
        <f>_xlfn.XLOOKUP(A120,'Donations21-22'!A:A,'Donations21-22'!N:N,0)+_xlfn.XLOOKUP(A120,'Donations22-23'!A:A,'Donations22-23'!N:N,0)</f>
        <v>18000</v>
      </c>
      <c r="G120" t="s">
        <v>488</v>
      </c>
    </row>
    <row r="121" spans="1:7" x14ac:dyDescent="0.2">
      <c r="A121" s="1" t="s">
        <v>139</v>
      </c>
      <c r="B121" s="1" t="s">
        <v>159</v>
      </c>
      <c r="C121">
        <v>11.01765155</v>
      </c>
      <c r="D121">
        <v>76.881259409999998</v>
      </c>
      <c r="E121" s="18">
        <v>44530</v>
      </c>
      <c r="F121" s="15">
        <f>_xlfn.XLOOKUP(A121,'Donations21-22'!A:A,'Donations21-22'!N:N,0)+_xlfn.XLOOKUP(A121,'Donations22-23'!A:A,'Donations22-23'!N:N,0)</f>
        <v>17001</v>
      </c>
      <c r="G121" t="s">
        <v>490</v>
      </c>
    </row>
    <row r="122" spans="1:7" x14ac:dyDescent="0.2">
      <c r="A122" s="1" t="s">
        <v>58</v>
      </c>
      <c r="B122" s="1" t="s">
        <v>159</v>
      </c>
      <c r="C122">
        <v>12.995395</v>
      </c>
      <c r="D122">
        <v>80.26173</v>
      </c>
      <c r="E122" s="18">
        <v>44530</v>
      </c>
      <c r="F122" s="15">
        <f>_xlfn.XLOOKUP(A122,'Donations21-22'!A:A,'Donations21-22'!N:N,0)+_xlfn.XLOOKUP(A122,'Donations22-23'!A:A,'Donations22-23'!N:N,0)</f>
        <v>17000</v>
      </c>
      <c r="G122" t="s">
        <v>488</v>
      </c>
    </row>
    <row r="123" spans="1:7" x14ac:dyDescent="0.2">
      <c r="A123" s="1" t="s">
        <v>136</v>
      </c>
      <c r="B123" s="1" t="s">
        <v>159</v>
      </c>
      <c r="C123">
        <v>13.017456599999999</v>
      </c>
      <c r="D123">
        <v>77.657027799999994</v>
      </c>
      <c r="E123" s="18">
        <v>44530</v>
      </c>
      <c r="F123" s="15">
        <f>_xlfn.XLOOKUP(A123,'Donations21-22'!A:A,'Donations21-22'!N:N,0)+_xlfn.XLOOKUP(A123,'Donations22-23'!A:A,'Donations22-23'!N:N,0)</f>
        <v>17000</v>
      </c>
      <c r="G123" s="1" t="s">
        <v>489</v>
      </c>
    </row>
    <row r="124" spans="1:7" x14ac:dyDescent="0.2">
      <c r="A124" s="1" t="s">
        <v>137</v>
      </c>
      <c r="B124" s="1" t="s">
        <v>159</v>
      </c>
      <c r="C124">
        <v>12.905617899999999</v>
      </c>
      <c r="D124">
        <v>77.611207899999997</v>
      </c>
      <c r="E124" s="18">
        <v>44530</v>
      </c>
      <c r="F124" s="15">
        <f>_xlfn.XLOOKUP(A124,'Donations21-22'!A:A,'Donations21-22'!N:N,0)+_xlfn.XLOOKUP(A124,'Donations22-23'!A:A,'Donations22-23'!N:N,0)</f>
        <v>17000</v>
      </c>
      <c r="G124" s="1" t="s">
        <v>489</v>
      </c>
    </row>
    <row r="125" spans="1:7" x14ac:dyDescent="0.2">
      <c r="A125" s="1" t="s">
        <v>138</v>
      </c>
      <c r="B125" s="1" t="s">
        <v>159</v>
      </c>
      <c r="C125">
        <v>13.101760860000001</v>
      </c>
      <c r="D125">
        <v>80.161163329999994</v>
      </c>
      <c r="E125" s="18">
        <v>44530</v>
      </c>
      <c r="F125" s="15">
        <f>_xlfn.XLOOKUP(A125,'Donations21-22'!A:A,'Donations21-22'!N:N,0)+_xlfn.XLOOKUP(A125,'Donations22-23'!A:A,'Donations22-23'!N:N,0)</f>
        <v>17000</v>
      </c>
      <c r="G125" t="s">
        <v>488</v>
      </c>
    </row>
    <row r="126" spans="1:7" x14ac:dyDescent="0.2">
      <c r="A126" s="1" t="s">
        <v>140</v>
      </c>
      <c r="B126" s="1" t="s">
        <v>159</v>
      </c>
      <c r="C126">
        <v>13.0290775</v>
      </c>
      <c r="D126">
        <v>80.223274500000002</v>
      </c>
      <c r="E126" s="18">
        <v>44530</v>
      </c>
      <c r="F126" s="15">
        <f>_xlfn.XLOOKUP(A126,'Donations21-22'!A:A,'Donations21-22'!N:N,0)+_xlfn.XLOOKUP(A126,'Donations22-23'!A:A,'Donations22-23'!N:N,0)</f>
        <v>17000</v>
      </c>
      <c r="G126" t="s">
        <v>488</v>
      </c>
    </row>
    <row r="127" spans="1:7" x14ac:dyDescent="0.2">
      <c r="A127" s="1" t="s">
        <v>142</v>
      </c>
      <c r="B127" s="1" t="s">
        <v>159</v>
      </c>
      <c r="C127">
        <v>13.044981</v>
      </c>
      <c r="D127">
        <v>80.185153999999997</v>
      </c>
      <c r="E127" s="18">
        <v>44536</v>
      </c>
      <c r="F127" s="15">
        <f>_xlfn.XLOOKUP(A127,'Donations21-22'!A:A,'Donations21-22'!N:N,0)+_xlfn.XLOOKUP(A127,'Donations22-23'!A:A,'Donations22-23'!N:N,0)</f>
        <v>17000</v>
      </c>
      <c r="G127" t="s">
        <v>488</v>
      </c>
    </row>
    <row r="128" spans="1:7" x14ac:dyDescent="0.2">
      <c r="A128" s="1" t="s">
        <v>153</v>
      </c>
      <c r="B128" s="1" t="s">
        <v>159</v>
      </c>
      <c r="C128">
        <v>13.0093251</v>
      </c>
      <c r="D128">
        <v>77.649415500000003</v>
      </c>
      <c r="E128" s="18">
        <v>44599</v>
      </c>
      <c r="F128" s="15">
        <f>_xlfn.XLOOKUP(A128,'Donations21-22'!A:A,'Donations21-22'!N:N,0)+_xlfn.XLOOKUP(A128,'Donations22-23'!A:A,'Donations22-23'!N:N,0)</f>
        <v>15025</v>
      </c>
      <c r="G128" s="1" t="s">
        <v>489</v>
      </c>
    </row>
    <row r="129" spans="1:7" x14ac:dyDescent="0.2">
      <c r="A129" s="1" t="s">
        <v>120</v>
      </c>
      <c r="B129" s="1" t="s">
        <v>159</v>
      </c>
      <c r="C129">
        <v>13.0860275</v>
      </c>
      <c r="D129">
        <v>80.225143849999995</v>
      </c>
      <c r="E129" s="18">
        <v>44530</v>
      </c>
      <c r="F129" s="15">
        <f>_xlfn.XLOOKUP(A129,'Donations21-22'!A:A,'Donations21-22'!N:N,0)+_xlfn.XLOOKUP(A129,'Donations22-23'!A:A,'Donations22-23'!N:N,0)</f>
        <v>15003</v>
      </c>
      <c r="G129" t="s">
        <v>488</v>
      </c>
    </row>
    <row r="130" spans="1:7" x14ac:dyDescent="0.2">
      <c r="A130" s="1" t="s">
        <v>151</v>
      </c>
      <c r="B130" s="1" t="s">
        <v>159</v>
      </c>
      <c r="C130">
        <v>12.66837692</v>
      </c>
      <c r="D130">
        <v>79.989227290000002</v>
      </c>
      <c r="E130" s="18">
        <v>44580</v>
      </c>
      <c r="F130" s="15">
        <f>_xlfn.XLOOKUP(A130,'Donations21-22'!A:A,'Donations21-22'!N:N,0)+_xlfn.XLOOKUP(A130,'Donations22-23'!A:A,'Donations22-23'!N:N,0)</f>
        <v>15001</v>
      </c>
      <c r="G130" t="s">
        <v>493</v>
      </c>
    </row>
    <row r="131" spans="1:7" x14ac:dyDescent="0.2">
      <c r="A131" s="1" t="s">
        <v>144</v>
      </c>
      <c r="B131" s="1" t="s">
        <v>159</v>
      </c>
      <c r="C131">
        <v>13.044316999999999</v>
      </c>
      <c r="D131">
        <v>80.226817999999994</v>
      </c>
      <c r="E131" s="18">
        <v>44558</v>
      </c>
      <c r="F131" s="15">
        <f>_xlfn.XLOOKUP(A131,'Donations21-22'!A:A,'Donations21-22'!N:N,0)+_xlfn.XLOOKUP(A131,'Donations22-23'!A:A,'Donations22-23'!N:N,0)</f>
        <v>15000</v>
      </c>
      <c r="G131" t="s">
        <v>488</v>
      </c>
    </row>
    <row r="132" spans="1:7" x14ac:dyDescent="0.2">
      <c r="A132" s="1" t="s">
        <v>149</v>
      </c>
      <c r="B132" s="1" t="s">
        <v>159</v>
      </c>
      <c r="C132">
        <v>18.977179499999998</v>
      </c>
      <c r="D132">
        <v>72.824990999999997</v>
      </c>
      <c r="E132" s="18">
        <v>44567</v>
      </c>
      <c r="F132" s="15">
        <f>_xlfn.XLOOKUP(A132,'Donations21-22'!A:A,'Donations21-22'!N:N,0)+_xlfn.XLOOKUP(A132,'Donations22-23'!A:A,'Donations22-23'!N:N,0)</f>
        <v>15000</v>
      </c>
      <c r="G132" t="s">
        <v>492</v>
      </c>
    </row>
    <row r="133" spans="1:7" x14ac:dyDescent="0.2">
      <c r="A133" s="1" t="s">
        <v>65</v>
      </c>
      <c r="B133" s="1" t="s">
        <v>159</v>
      </c>
      <c r="C133">
        <v>13.0399975</v>
      </c>
      <c r="D133">
        <v>80.226021299999999</v>
      </c>
      <c r="E133" s="18">
        <v>44530</v>
      </c>
      <c r="F133" s="15">
        <f>_xlfn.XLOOKUP(A133,'Donations21-22'!A:A,'Donations21-22'!N:N,0)+_xlfn.XLOOKUP(A133,'Donations22-23'!A:A,'Donations22-23'!N:N,0)</f>
        <v>14003</v>
      </c>
      <c r="G133" t="s">
        <v>488</v>
      </c>
    </row>
    <row r="134" spans="1:7" x14ac:dyDescent="0.2">
      <c r="A134" s="1" t="s">
        <v>237</v>
      </c>
      <c r="B134" s="1" t="s">
        <v>159</v>
      </c>
      <c r="C134">
        <v>12.95171234</v>
      </c>
      <c r="D134">
        <v>79.155638409999995</v>
      </c>
      <c r="E134" s="18">
        <v>44732</v>
      </c>
      <c r="F134" s="15">
        <f>_xlfn.XLOOKUP(A134,'Donations21-22'!A:A,'Donations21-22'!N:N,0)+_xlfn.XLOOKUP(A134,'Donations22-23'!A:A,'Donations22-23'!N:N,0)</f>
        <v>14000</v>
      </c>
      <c r="G134" t="s">
        <v>493</v>
      </c>
    </row>
    <row r="135" spans="1:7" x14ac:dyDescent="0.2">
      <c r="A135" s="1" t="s">
        <v>150</v>
      </c>
      <c r="B135" s="1" t="s">
        <v>159</v>
      </c>
      <c r="C135">
        <v>12.9821984</v>
      </c>
      <c r="D135">
        <v>80.183214000000007</v>
      </c>
      <c r="E135" s="18">
        <v>44578</v>
      </c>
      <c r="F135" s="15">
        <f>_xlfn.XLOOKUP(A135,'Donations21-22'!A:A,'Donations21-22'!N:N,0)+_xlfn.XLOOKUP(A135,'Donations22-23'!A:A,'Donations22-23'!N:N,0)</f>
        <v>13000</v>
      </c>
      <c r="G135" t="s">
        <v>488</v>
      </c>
    </row>
    <row r="136" spans="1:7" x14ac:dyDescent="0.2">
      <c r="A136" s="1" t="s">
        <v>154</v>
      </c>
      <c r="B136" s="1" t="s">
        <v>159</v>
      </c>
      <c r="C136">
        <v>13.044096059999999</v>
      </c>
      <c r="D136">
        <v>80.236397940000003</v>
      </c>
      <c r="E136" s="18">
        <v>44620</v>
      </c>
      <c r="F136" s="15">
        <f>_xlfn.XLOOKUP(A136,'Donations21-22'!A:A,'Donations21-22'!N:N,0)+_xlfn.XLOOKUP(A136,'Donations22-23'!A:A,'Donations22-23'!N:N,0)</f>
        <v>13000</v>
      </c>
      <c r="G136" t="s">
        <v>488</v>
      </c>
    </row>
    <row r="137" spans="1:7" x14ac:dyDescent="0.2">
      <c r="A137" s="1" t="s">
        <v>162</v>
      </c>
      <c r="B137" s="1" t="s">
        <v>159</v>
      </c>
      <c r="C137">
        <v>8.7340566499999994</v>
      </c>
      <c r="D137">
        <v>77.713133470000002</v>
      </c>
      <c r="E137" s="18">
        <v>44530</v>
      </c>
      <c r="F137" s="15">
        <f>_xlfn.XLOOKUP(A137,'Donations21-22'!A:A,'Donations21-22'!N:N,0)+_xlfn.XLOOKUP(A137,'Donations22-23'!A:A,'Donations22-23'!N:N,0)</f>
        <v>12212.4</v>
      </c>
      <c r="G137" t="s">
        <v>493</v>
      </c>
    </row>
    <row r="138" spans="1:7" x14ac:dyDescent="0.2">
      <c r="A138" s="1" t="s">
        <v>161</v>
      </c>
      <c r="B138" s="1" t="s">
        <v>159</v>
      </c>
      <c r="C138">
        <v>12.930909160000001</v>
      </c>
      <c r="D138">
        <v>80.145294190000001</v>
      </c>
      <c r="E138" s="18">
        <v>44530</v>
      </c>
      <c r="F138" s="15">
        <f>_xlfn.XLOOKUP(A138,'Donations21-22'!A:A,'Donations21-22'!N:N,0)+_xlfn.XLOOKUP(A138,'Donations22-23'!A:A,'Donations22-23'!N:N,0)</f>
        <v>12000</v>
      </c>
      <c r="G138" t="s">
        <v>488</v>
      </c>
    </row>
    <row r="139" spans="1:7" x14ac:dyDescent="0.2">
      <c r="A139" s="1" t="s">
        <v>202</v>
      </c>
      <c r="B139" s="1" t="s">
        <v>159</v>
      </c>
      <c r="C139">
        <v>13.037143</v>
      </c>
      <c r="D139">
        <v>80.190172000000004</v>
      </c>
      <c r="E139" s="18">
        <v>44530</v>
      </c>
      <c r="F139" s="15">
        <f>_xlfn.XLOOKUP(A139,'Donations21-22'!A:A,'Donations21-22'!N:N,0)+_xlfn.XLOOKUP(A139,'Donations22-23'!A:A,'Donations22-23'!N:N,0)</f>
        <v>12000</v>
      </c>
      <c r="G139" t="s">
        <v>488</v>
      </c>
    </row>
    <row r="140" spans="1:7" x14ac:dyDescent="0.2">
      <c r="A140" s="1" t="s">
        <v>223</v>
      </c>
      <c r="B140" s="1" t="s">
        <v>159</v>
      </c>
      <c r="C140">
        <v>12.979340000000001</v>
      </c>
      <c r="D140">
        <v>80.187620999999993</v>
      </c>
      <c r="E140" s="18">
        <v>44625</v>
      </c>
      <c r="F140" s="15">
        <f>_xlfn.XLOOKUP(A140,'Donations21-22'!A:A,'Donations21-22'!N:N,0)+_xlfn.XLOOKUP(A140,'Donations22-23'!A:A,'Donations22-23'!N:N,0)</f>
        <v>12000</v>
      </c>
      <c r="G140" t="s">
        <v>488</v>
      </c>
    </row>
    <row r="141" spans="1:7" x14ac:dyDescent="0.2">
      <c r="A141" s="1" t="s">
        <v>233</v>
      </c>
      <c r="B141" s="1" t="s">
        <v>159</v>
      </c>
      <c r="C141">
        <v>9.8837404000000006</v>
      </c>
      <c r="D141">
        <v>78.119665699999999</v>
      </c>
      <c r="E141" s="18">
        <v>44684</v>
      </c>
      <c r="F141" s="15">
        <f>_xlfn.XLOOKUP(A141,'Donations21-22'!A:A,'Donations21-22'!N:N,0)+_xlfn.XLOOKUP(A141,'Donations22-23'!A:A,'Donations22-23'!N:N,0)</f>
        <v>11000</v>
      </c>
      <c r="G141" t="s">
        <v>493</v>
      </c>
    </row>
    <row r="142" spans="1:7" x14ac:dyDescent="0.2">
      <c r="A142" s="1" t="s">
        <v>40</v>
      </c>
      <c r="B142" s="1" t="s">
        <v>160</v>
      </c>
      <c r="C142">
        <v>11.146107730072501</v>
      </c>
      <c r="D142">
        <v>78.604219000000001</v>
      </c>
      <c r="E142" s="18">
        <v>44530</v>
      </c>
      <c r="F142" s="15">
        <f>_xlfn.XLOOKUP(A142,'Donations21-22'!A:A,'Donations21-22'!N:N,0)+_xlfn.XLOOKUP(A142,'Donations22-23'!A:A,'Donations22-23'!N:N,0)</f>
        <v>10000</v>
      </c>
      <c r="G142" t="s">
        <v>493</v>
      </c>
    </row>
    <row r="143" spans="1:7" x14ac:dyDescent="0.2">
      <c r="A143" s="1" t="s">
        <v>79</v>
      </c>
      <c r="B143" s="1" t="s">
        <v>159</v>
      </c>
      <c r="C143">
        <v>11.602874</v>
      </c>
      <c r="D143">
        <v>79.497044000000002</v>
      </c>
      <c r="E143" s="18">
        <v>44530</v>
      </c>
      <c r="F143" s="15">
        <f>_xlfn.XLOOKUP(A143,'Donations21-22'!A:A,'Donations21-22'!N:N,0)+_xlfn.XLOOKUP(A143,'Donations22-23'!A:A,'Donations22-23'!N:N,0)</f>
        <v>9500</v>
      </c>
      <c r="G143" t="s">
        <v>493</v>
      </c>
    </row>
    <row r="144" spans="1:7" x14ac:dyDescent="0.2">
      <c r="A144" s="1" t="s">
        <v>240</v>
      </c>
      <c r="B144" s="1" t="s">
        <v>159</v>
      </c>
      <c r="C144">
        <v>12.95847255</v>
      </c>
      <c r="D144">
        <v>80.182923099999996</v>
      </c>
      <c r="E144" s="18">
        <v>44738</v>
      </c>
      <c r="F144" s="15">
        <f>_xlfn.XLOOKUP(A144,'Donations21-22'!A:A,'Donations21-22'!N:N,0)+_xlfn.XLOOKUP(A144,'Donations22-23'!A:A,'Donations22-23'!N:N,0)</f>
        <v>9023.6</v>
      </c>
      <c r="G144" t="s">
        <v>488</v>
      </c>
    </row>
    <row r="145" spans="1:7" x14ac:dyDescent="0.2">
      <c r="A145" s="1" t="s">
        <v>243</v>
      </c>
      <c r="B145" s="1" t="s">
        <v>159</v>
      </c>
      <c r="C145">
        <v>13.025527</v>
      </c>
      <c r="D145">
        <v>80.254479000000003</v>
      </c>
      <c r="E145" s="18">
        <v>44748</v>
      </c>
      <c r="F145" s="15">
        <f>_xlfn.XLOOKUP(A145,'Donations21-22'!A:A,'Donations21-22'!N:N,0)+_xlfn.XLOOKUP(A145,'Donations22-23'!A:A,'Donations22-23'!N:N,0)</f>
        <v>9023.6</v>
      </c>
      <c r="G145" t="s">
        <v>488</v>
      </c>
    </row>
    <row r="146" spans="1:7" x14ac:dyDescent="0.2">
      <c r="A146" s="1" t="s">
        <v>231</v>
      </c>
      <c r="B146" s="1" t="s">
        <v>159</v>
      </c>
      <c r="C146">
        <v>12.962949999999999</v>
      </c>
      <c r="D146">
        <v>79.13852</v>
      </c>
      <c r="E146" s="18">
        <v>44683</v>
      </c>
      <c r="F146" s="15">
        <f>_xlfn.XLOOKUP(A146,'Donations21-22'!A:A,'Donations21-22'!N:N,0)+_xlfn.XLOOKUP(A146,'Donations22-23'!A:A,'Donations22-23'!N:N,0)</f>
        <v>9001</v>
      </c>
      <c r="G146" t="s">
        <v>493</v>
      </c>
    </row>
    <row r="147" spans="1:7" x14ac:dyDescent="0.2">
      <c r="A147" s="1" t="s">
        <v>163</v>
      </c>
      <c r="B147" s="1" t="s">
        <v>159</v>
      </c>
      <c r="C147">
        <v>13.044992499999999</v>
      </c>
      <c r="D147">
        <v>80.228332600000002</v>
      </c>
      <c r="E147" s="18">
        <v>44530</v>
      </c>
      <c r="F147" s="15">
        <f>_xlfn.XLOOKUP(A147,'Donations21-22'!A:A,'Donations21-22'!N:N,0)+_xlfn.XLOOKUP(A147,'Donations22-23'!A:A,'Donations22-23'!N:N,0)</f>
        <v>9000</v>
      </c>
      <c r="G147" t="s">
        <v>488</v>
      </c>
    </row>
    <row r="148" spans="1:7" x14ac:dyDescent="0.2">
      <c r="A148" s="1" t="s">
        <v>166</v>
      </c>
      <c r="B148" s="1" t="s">
        <v>159</v>
      </c>
      <c r="C148">
        <v>13.03632069</v>
      </c>
      <c r="D148">
        <v>80.242263789999996</v>
      </c>
      <c r="E148" s="18">
        <v>44530</v>
      </c>
      <c r="F148" s="15">
        <f>_xlfn.XLOOKUP(A148,'Donations21-22'!A:A,'Donations21-22'!N:N,0)+_xlfn.XLOOKUP(A148,'Donations22-23'!A:A,'Donations22-23'!N:N,0)</f>
        <v>9000</v>
      </c>
      <c r="G148" t="s">
        <v>488</v>
      </c>
    </row>
    <row r="149" spans="1:7" x14ac:dyDescent="0.2">
      <c r="A149" s="1" t="s">
        <v>134</v>
      </c>
      <c r="B149" s="1" t="s">
        <v>159</v>
      </c>
      <c r="C149">
        <v>13.0443186</v>
      </c>
      <c r="D149">
        <v>80.184309200000001</v>
      </c>
      <c r="E149" s="18">
        <v>44530</v>
      </c>
      <c r="F149" s="15">
        <f>_xlfn.XLOOKUP(A149,'Donations21-22'!A:A,'Donations21-22'!N:N,0)+_xlfn.XLOOKUP(A149,'Donations22-23'!A:A,'Donations22-23'!N:N,0)</f>
        <v>9000</v>
      </c>
      <c r="G149" t="s">
        <v>488</v>
      </c>
    </row>
    <row r="150" spans="1:7" x14ac:dyDescent="0.2">
      <c r="A150" s="1" t="s">
        <v>197</v>
      </c>
      <c r="B150" s="1" t="s">
        <v>159</v>
      </c>
      <c r="C150">
        <v>13.034153999999999</v>
      </c>
      <c r="D150">
        <v>80.215765000000005</v>
      </c>
      <c r="E150" s="18">
        <v>44530</v>
      </c>
      <c r="F150" s="15">
        <f>_xlfn.XLOOKUP(A150,'Donations21-22'!A:A,'Donations21-22'!N:N,0)+_xlfn.XLOOKUP(A150,'Donations22-23'!A:A,'Donations22-23'!N:N,0)</f>
        <v>9000</v>
      </c>
      <c r="G150" t="s">
        <v>488</v>
      </c>
    </row>
    <row r="151" spans="1:7" x14ac:dyDescent="0.2">
      <c r="A151" s="1" t="s">
        <v>211</v>
      </c>
      <c r="B151" s="1" t="s">
        <v>159</v>
      </c>
      <c r="C151">
        <v>13.096491</v>
      </c>
      <c r="D151">
        <v>80.227654999999999</v>
      </c>
      <c r="E151" s="18">
        <v>44570</v>
      </c>
      <c r="F151" s="15">
        <f>_xlfn.XLOOKUP(A151,'Donations21-22'!A:A,'Donations21-22'!N:N,0)+_xlfn.XLOOKUP(A151,'Donations22-23'!A:A,'Donations22-23'!N:N,0)</f>
        <v>9000</v>
      </c>
      <c r="G151" t="s">
        <v>488</v>
      </c>
    </row>
    <row r="152" spans="1:7" x14ac:dyDescent="0.2">
      <c r="A152" s="1" t="s">
        <v>238</v>
      </c>
      <c r="B152" s="1" t="s">
        <v>159</v>
      </c>
      <c r="C152">
        <v>23.2364408</v>
      </c>
      <c r="D152">
        <v>77.409562500000007</v>
      </c>
      <c r="E152" s="18">
        <v>44734</v>
      </c>
      <c r="F152" s="15">
        <f>_xlfn.XLOOKUP(A152,'Donations21-22'!A:A,'Donations21-22'!N:N,0)+_xlfn.XLOOKUP(A152,'Donations22-23'!A:A,'Donations22-23'!N:N,0)</f>
        <v>9000</v>
      </c>
      <c r="G152" t="s">
        <v>422</v>
      </c>
    </row>
    <row r="153" spans="1:7" x14ac:dyDescent="0.2">
      <c r="A153" s="1" t="s">
        <v>242</v>
      </c>
      <c r="B153" s="1" t="s">
        <v>159</v>
      </c>
      <c r="C153">
        <v>18.977122999999999</v>
      </c>
      <c r="D153">
        <v>72.825039000000004</v>
      </c>
      <c r="E153" s="18">
        <v>44747</v>
      </c>
      <c r="F153" s="15">
        <f>_xlfn.XLOOKUP(A153,'Donations21-22'!A:A,'Donations21-22'!N:N,0)+_xlfn.XLOOKUP(A153,'Donations22-23'!A:A,'Donations22-23'!N:N,0)</f>
        <v>9000</v>
      </c>
      <c r="G153" t="s">
        <v>492</v>
      </c>
    </row>
    <row r="154" spans="1:7" x14ac:dyDescent="0.2">
      <c r="A154" s="1" t="s">
        <v>246</v>
      </c>
      <c r="B154" s="1" t="s">
        <v>159</v>
      </c>
      <c r="C154">
        <v>13.0997442</v>
      </c>
      <c r="D154">
        <v>80.193426799999997</v>
      </c>
      <c r="E154" s="18">
        <v>44760</v>
      </c>
      <c r="F154" s="15">
        <f>_xlfn.XLOOKUP(A154,'Donations21-22'!A:A,'Donations21-22'!N:N,0)+_xlfn.XLOOKUP(A154,'Donations22-23'!A:A,'Donations22-23'!N:N,0)</f>
        <v>9000</v>
      </c>
      <c r="G154" t="s">
        <v>488</v>
      </c>
    </row>
    <row r="155" spans="1:7" x14ac:dyDescent="0.2">
      <c r="A155" s="1" t="s">
        <v>247</v>
      </c>
      <c r="B155" s="1" t="s">
        <v>159</v>
      </c>
      <c r="C155">
        <v>13.04981609</v>
      </c>
      <c r="D155">
        <v>80.1797167</v>
      </c>
      <c r="E155" s="18">
        <v>44761</v>
      </c>
      <c r="F155" s="15">
        <f>_xlfn.XLOOKUP(A155,'Donations21-22'!A:A,'Donations21-22'!N:N,0)+_xlfn.XLOOKUP(A155,'Donations22-23'!A:A,'Donations22-23'!N:N,0)</f>
        <v>9000</v>
      </c>
      <c r="G155" t="s">
        <v>488</v>
      </c>
    </row>
    <row r="156" spans="1:7" x14ac:dyDescent="0.2">
      <c r="A156" s="1" t="s">
        <v>248</v>
      </c>
      <c r="B156" s="1" t="s">
        <v>159</v>
      </c>
      <c r="C156">
        <v>13.0423755</v>
      </c>
      <c r="D156">
        <v>80.185759200000007</v>
      </c>
      <c r="E156" s="18">
        <v>44763</v>
      </c>
      <c r="F156" s="15">
        <f>_xlfn.XLOOKUP(A156,'Donations21-22'!A:A,'Donations21-22'!N:N,0)+_xlfn.XLOOKUP(A156,'Donations22-23'!A:A,'Donations22-23'!N:N,0)</f>
        <v>9000</v>
      </c>
      <c r="G156" t="s">
        <v>488</v>
      </c>
    </row>
    <row r="157" spans="1:7" x14ac:dyDescent="0.2">
      <c r="A157" s="1" t="s">
        <v>249</v>
      </c>
      <c r="B157" s="1" t="s">
        <v>159</v>
      </c>
      <c r="C157">
        <v>10.782662999999999</v>
      </c>
      <c r="D157">
        <v>78.675718000000003</v>
      </c>
      <c r="E157" s="18">
        <v>44768</v>
      </c>
      <c r="F157" s="15">
        <f>_xlfn.XLOOKUP(A157,'Donations21-22'!A:A,'Donations21-22'!N:N,0)+_xlfn.XLOOKUP(A157,'Donations22-23'!A:A,'Donations22-23'!N:N,0)</f>
        <v>9000</v>
      </c>
      <c r="G157" t="s">
        <v>491</v>
      </c>
    </row>
    <row r="158" spans="1:7" x14ac:dyDescent="0.2">
      <c r="A158" s="1" t="s">
        <v>252</v>
      </c>
      <c r="B158" s="1" t="s">
        <v>159</v>
      </c>
      <c r="C158">
        <v>12.964824</v>
      </c>
      <c r="D158">
        <v>77.516385</v>
      </c>
      <c r="E158" s="18">
        <v>44773</v>
      </c>
      <c r="F158" s="15">
        <f>_xlfn.XLOOKUP(A158,'Donations21-22'!A:A,'Donations21-22'!N:N,0)+_xlfn.XLOOKUP(A158,'Donations22-23'!A:A,'Donations22-23'!N:N,0)</f>
        <v>9000</v>
      </c>
      <c r="G158" s="1" t="s">
        <v>489</v>
      </c>
    </row>
    <row r="159" spans="1:7" x14ac:dyDescent="0.2">
      <c r="A159" s="1" t="s">
        <v>253</v>
      </c>
      <c r="B159" s="1" t="s">
        <v>159</v>
      </c>
      <c r="C159">
        <v>12.97400582</v>
      </c>
      <c r="D159">
        <v>77.527577669999999</v>
      </c>
      <c r="E159" s="18">
        <v>44773</v>
      </c>
      <c r="F159" s="15">
        <f>_xlfn.XLOOKUP(A159,'Donations21-22'!A:A,'Donations21-22'!N:N,0)+_xlfn.XLOOKUP(A159,'Donations22-23'!A:A,'Donations22-23'!N:N,0)</f>
        <v>9000</v>
      </c>
      <c r="G159" s="1" t="s">
        <v>489</v>
      </c>
    </row>
    <row r="160" spans="1:7" x14ac:dyDescent="0.2">
      <c r="A160" s="1" t="s">
        <v>230</v>
      </c>
      <c r="B160" s="1" t="s">
        <v>159</v>
      </c>
      <c r="C160">
        <v>8.6956287999999997</v>
      </c>
      <c r="D160">
        <v>77.753080699999998</v>
      </c>
      <c r="E160" s="18">
        <v>44683</v>
      </c>
      <c r="F160" s="15">
        <f>_xlfn.XLOOKUP(A160,'Donations21-22'!A:A,'Donations21-22'!N:N,0)+_xlfn.XLOOKUP(A160,'Donations22-23'!A:A,'Donations22-23'!N:N,0)</f>
        <v>8548.68</v>
      </c>
      <c r="G160" t="s">
        <v>493</v>
      </c>
    </row>
    <row r="161" spans="1:7" x14ac:dyDescent="0.2">
      <c r="A161" s="1" t="s">
        <v>258</v>
      </c>
      <c r="B161" s="1" t="s">
        <v>159</v>
      </c>
      <c r="C161">
        <v>13.005960440000001</v>
      </c>
      <c r="D161">
        <v>80.209402460000007</v>
      </c>
      <c r="E161" s="18">
        <v>44782</v>
      </c>
      <c r="F161" s="15">
        <f>_xlfn.XLOOKUP(A161,'Donations21-22'!A:A,'Donations21-22'!N:N,0)+_xlfn.XLOOKUP(A161,'Donations22-23'!A:A,'Donations22-23'!N:N,0)</f>
        <v>8023.6</v>
      </c>
      <c r="G161" t="s">
        <v>488</v>
      </c>
    </row>
    <row r="162" spans="1:7" x14ac:dyDescent="0.2">
      <c r="A162" s="1" t="s">
        <v>255</v>
      </c>
      <c r="B162" s="1" t="s">
        <v>159</v>
      </c>
      <c r="C162">
        <v>11.3161962632353</v>
      </c>
      <c r="D162">
        <v>77.673459878799093</v>
      </c>
      <c r="E162" s="18">
        <v>44779</v>
      </c>
      <c r="F162" s="15">
        <f>_xlfn.XLOOKUP(A162,'Donations21-22'!A:A,'Donations21-22'!N:N,0)+_xlfn.XLOOKUP(A162,'Donations22-23'!A:A,'Donations22-23'!N:N,0)</f>
        <v>8005</v>
      </c>
      <c r="G162" t="s">
        <v>493</v>
      </c>
    </row>
    <row r="163" spans="1:7" x14ac:dyDescent="0.2">
      <c r="A163" s="1" t="s">
        <v>169</v>
      </c>
      <c r="B163" s="1" t="s">
        <v>159</v>
      </c>
      <c r="C163">
        <v>12.99888825</v>
      </c>
      <c r="D163">
        <v>77.553315799999993</v>
      </c>
      <c r="E163" s="18">
        <v>44530</v>
      </c>
      <c r="F163" s="15">
        <f>_xlfn.XLOOKUP(A163,'Donations21-22'!A:A,'Donations21-22'!N:N,0)+_xlfn.XLOOKUP(A163,'Donations22-23'!A:A,'Donations22-23'!N:N,0)</f>
        <v>8000</v>
      </c>
      <c r="G163" s="1" t="s">
        <v>489</v>
      </c>
    </row>
    <row r="164" spans="1:7" x14ac:dyDescent="0.2">
      <c r="A164" s="1" t="s">
        <v>143</v>
      </c>
      <c r="B164" s="1" t="s">
        <v>159</v>
      </c>
      <c r="C164">
        <v>13.040283199999999</v>
      </c>
      <c r="D164">
        <v>80.219909599999994</v>
      </c>
      <c r="E164" s="18">
        <v>44537</v>
      </c>
      <c r="F164" s="15">
        <f>_xlfn.XLOOKUP(A164,'Donations21-22'!A:A,'Donations21-22'!N:N,0)+_xlfn.XLOOKUP(A164,'Donations22-23'!A:A,'Donations22-23'!N:N,0)</f>
        <v>8000</v>
      </c>
      <c r="G164" t="s">
        <v>488</v>
      </c>
    </row>
    <row r="165" spans="1:7" x14ac:dyDescent="0.2">
      <c r="A165" s="1" t="s">
        <v>213</v>
      </c>
      <c r="B165" s="1" t="s">
        <v>159</v>
      </c>
      <c r="C165">
        <v>13.026933</v>
      </c>
      <c r="D165">
        <v>80.266900000000007</v>
      </c>
      <c r="E165" s="18">
        <v>44581</v>
      </c>
      <c r="F165" s="15">
        <f>_xlfn.XLOOKUP(A165,'Donations21-22'!A:A,'Donations21-22'!N:N,0)+_xlfn.XLOOKUP(A165,'Donations22-23'!A:A,'Donations22-23'!N:N,0)</f>
        <v>8000</v>
      </c>
      <c r="G165" t="s">
        <v>488</v>
      </c>
    </row>
    <row r="166" spans="1:7" x14ac:dyDescent="0.2">
      <c r="A166" s="1" t="s">
        <v>256</v>
      </c>
      <c r="B166" s="1" t="s">
        <v>159</v>
      </c>
      <c r="C166">
        <v>13.0906451</v>
      </c>
      <c r="D166">
        <v>80.182412299999996</v>
      </c>
      <c r="E166" s="18">
        <v>44779</v>
      </c>
      <c r="F166" s="15">
        <f>_xlfn.XLOOKUP(A166,'Donations21-22'!A:A,'Donations21-22'!N:N,0)+_xlfn.XLOOKUP(A166,'Donations22-23'!A:A,'Donations22-23'!N:N,0)</f>
        <v>8000</v>
      </c>
      <c r="G166" t="s">
        <v>488</v>
      </c>
    </row>
    <row r="167" spans="1:7" x14ac:dyDescent="0.2">
      <c r="A167" s="1" t="s">
        <v>257</v>
      </c>
      <c r="B167" s="1" t="s">
        <v>159</v>
      </c>
      <c r="C167">
        <v>13.0446299</v>
      </c>
      <c r="D167">
        <v>80.228422800000004</v>
      </c>
      <c r="E167" s="18">
        <v>44782</v>
      </c>
      <c r="F167" s="15">
        <f>_xlfn.XLOOKUP(A167,'Donations21-22'!A:A,'Donations21-22'!N:N,0)+_xlfn.XLOOKUP(A167,'Donations22-23'!A:A,'Donations22-23'!N:N,0)</f>
        <v>8000</v>
      </c>
      <c r="G167" t="s">
        <v>488</v>
      </c>
    </row>
    <row r="168" spans="1:7" x14ac:dyDescent="0.2">
      <c r="A168" s="1" t="s">
        <v>263</v>
      </c>
      <c r="B168" s="1" t="s">
        <v>159</v>
      </c>
      <c r="C168">
        <v>11.02695613</v>
      </c>
      <c r="D168">
        <v>76.936308949999997</v>
      </c>
      <c r="E168" s="18">
        <v>44791</v>
      </c>
      <c r="F168" s="15">
        <f>_xlfn.XLOOKUP(A168,'Donations21-22'!A:A,'Donations21-22'!N:N,0)+_xlfn.XLOOKUP(A168,'Donations22-23'!A:A,'Donations22-23'!N:N,0)</f>
        <v>8000</v>
      </c>
      <c r="G168" t="s">
        <v>490</v>
      </c>
    </row>
    <row r="169" spans="1:7" x14ac:dyDescent="0.2">
      <c r="A169" s="1" t="s">
        <v>279</v>
      </c>
      <c r="B169" s="1" t="s">
        <v>159</v>
      </c>
      <c r="C169">
        <v>12.871616660000001</v>
      </c>
      <c r="D169">
        <v>77.583290680000005</v>
      </c>
      <c r="E169" s="18">
        <v>44823</v>
      </c>
      <c r="F169" s="15">
        <f>_xlfn.XLOOKUP(A169,'Donations21-22'!A:A,'Donations21-22'!N:N,0)+_xlfn.XLOOKUP(A169,'Donations22-23'!A:A,'Donations22-23'!N:N,0)</f>
        <v>7838.34</v>
      </c>
      <c r="G169" s="1" t="s">
        <v>489</v>
      </c>
    </row>
    <row r="170" spans="1:7" x14ac:dyDescent="0.2">
      <c r="A170" s="1" t="s">
        <v>278</v>
      </c>
      <c r="B170" s="1" t="s">
        <v>159</v>
      </c>
      <c r="C170">
        <v>13.0590388</v>
      </c>
      <c r="D170">
        <v>80.1649745</v>
      </c>
      <c r="E170" s="18">
        <v>44820</v>
      </c>
      <c r="F170" s="15">
        <f>_xlfn.XLOOKUP(A170,'Donations21-22'!A:A,'Donations21-22'!N:N,0)+_xlfn.XLOOKUP(A170,'Donations22-23'!A:A,'Donations22-23'!N:N,0)</f>
        <v>7070.8</v>
      </c>
      <c r="G170" t="s">
        <v>488</v>
      </c>
    </row>
    <row r="171" spans="1:7" x14ac:dyDescent="0.2">
      <c r="A171" s="1" t="s">
        <v>76</v>
      </c>
      <c r="B171" s="1" t="s">
        <v>159</v>
      </c>
      <c r="C171">
        <v>11.0369492</v>
      </c>
      <c r="D171">
        <v>77.015169700000001</v>
      </c>
      <c r="E171" s="18">
        <v>44530</v>
      </c>
      <c r="F171" s="15">
        <f>_xlfn.XLOOKUP(A171,'Donations21-22'!A:A,'Donations21-22'!N:N,0)+_xlfn.XLOOKUP(A171,'Donations22-23'!A:A,'Donations22-23'!N:N,0)</f>
        <v>7000</v>
      </c>
      <c r="G171" t="s">
        <v>490</v>
      </c>
    </row>
    <row r="172" spans="1:7" x14ac:dyDescent="0.2">
      <c r="A172" s="1" t="s">
        <v>262</v>
      </c>
      <c r="B172" s="1" t="s">
        <v>159</v>
      </c>
      <c r="C172">
        <v>10.947398099999999</v>
      </c>
      <c r="D172">
        <v>76.955186499999996</v>
      </c>
      <c r="E172" s="18">
        <v>44791</v>
      </c>
      <c r="F172" s="15">
        <f>_xlfn.XLOOKUP(A172,'Donations21-22'!A:A,'Donations21-22'!N:N,0)+_xlfn.XLOOKUP(A172,'Donations22-23'!A:A,'Donations22-23'!N:N,0)</f>
        <v>7000</v>
      </c>
      <c r="G172" t="s">
        <v>490</v>
      </c>
    </row>
    <row r="173" spans="1:7" x14ac:dyDescent="0.2">
      <c r="A173" s="1" t="s">
        <v>267</v>
      </c>
      <c r="B173" s="1" t="s">
        <v>159</v>
      </c>
      <c r="C173">
        <v>13.072274</v>
      </c>
      <c r="D173">
        <v>80.244782860000001</v>
      </c>
      <c r="E173" s="18">
        <v>44807</v>
      </c>
      <c r="F173" s="15">
        <f>_xlfn.XLOOKUP(A173,'Donations21-22'!A:A,'Donations21-22'!N:N,0)+_xlfn.XLOOKUP(A173,'Donations22-23'!A:A,'Donations22-23'!N:N,0)</f>
        <v>7000</v>
      </c>
      <c r="G173" t="s">
        <v>488</v>
      </c>
    </row>
    <row r="174" spans="1:7" x14ac:dyDescent="0.2">
      <c r="A174" s="1" t="s">
        <v>269</v>
      </c>
      <c r="B174" s="1" t="s">
        <v>159</v>
      </c>
      <c r="C174">
        <v>11.0336725</v>
      </c>
      <c r="D174">
        <v>76.944331059999996</v>
      </c>
      <c r="E174" s="18">
        <v>44810</v>
      </c>
      <c r="F174" s="15">
        <f>_xlfn.XLOOKUP(A174,'Donations21-22'!A:A,'Donations21-22'!N:N,0)+_xlfn.XLOOKUP(A174,'Donations22-23'!A:A,'Donations22-23'!N:N,0)</f>
        <v>7000</v>
      </c>
      <c r="G174" t="s">
        <v>490</v>
      </c>
    </row>
    <row r="175" spans="1:7" x14ac:dyDescent="0.2">
      <c r="A175" s="1" t="s">
        <v>271</v>
      </c>
      <c r="B175" s="1" t="s">
        <v>159</v>
      </c>
      <c r="C175">
        <v>12.98261628</v>
      </c>
      <c r="D175">
        <v>80.258085370000003</v>
      </c>
      <c r="E175" s="18">
        <v>44815</v>
      </c>
      <c r="F175" s="15">
        <f>_xlfn.XLOOKUP(A175,'Donations21-22'!A:A,'Donations21-22'!N:N,0)+_xlfn.XLOOKUP(A175,'Donations22-23'!A:A,'Donations22-23'!N:N,0)</f>
        <v>7000</v>
      </c>
      <c r="G175" t="s">
        <v>488</v>
      </c>
    </row>
    <row r="176" spans="1:7" x14ac:dyDescent="0.2">
      <c r="A176" s="1" t="s">
        <v>274</v>
      </c>
      <c r="B176" s="1" t="s">
        <v>159</v>
      </c>
      <c r="C176">
        <v>12.822096930000001</v>
      </c>
      <c r="D176">
        <v>79.70466467</v>
      </c>
      <c r="E176" s="18">
        <v>44815</v>
      </c>
      <c r="F176" s="15">
        <f>_xlfn.XLOOKUP(A176,'Donations21-22'!A:A,'Donations21-22'!N:N,0)+_xlfn.XLOOKUP(A176,'Donations22-23'!A:A,'Donations22-23'!N:N,0)</f>
        <v>7000</v>
      </c>
      <c r="G176" t="s">
        <v>493</v>
      </c>
    </row>
    <row r="177" spans="1:7" x14ac:dyDescent="0.2">
      <c r="A177" s="1" t="s">
        <v>275</v>
      </c>
      <c r="B177" s="1" t="s">
        <v>159</v>
      </c>
      <c r="C177">
        <v>13.07707551</v>
      </c>
      <c r="D177">
        <v>80.239553180000001</v>
      </c>
      <c r="E177" s="18">
        <v>44816</v>
      </c>
      <c r="F177" s="15">
        <f>_xlfn.XLOOKUP(A177,'Donations21-22'!A:A,'Donations21-22'!N:N,0)+_xlfn.XLOOKUP(A177,'Donations22-23'!A:A,'Donations22-23'!N:N,0)</f>
        <v>7000</v>
      </c>
      <c r="G177" t="s">
        <v>488</v>
      </c>
    </row>
    <row r="178" spans="1:7" x14ac:dyDescent="0.2">
      <c r="A178" s="1" t="s">
        <v>276</v>
      </c>
      <c r="B178" s="1" t="s">
        <v>159</v>
      </c>
      <c r="C178">
        <v>12.9265455</v>
      </c>
      <c r="D178">
        <v>80.144775800000005</v>
      </c>
      <c r="E178" s="18">
        <v>44819</v>
      </c>
      <c r="F178" s="15">
        <f>_xlfn.XLOOKUP(A178,'Donations21-22'!A:A,'Donations21-22'!N:N,0)+_xlfn.XLOOKUP(A178,'Donations22-23'!A:A,'Donations22-23'!N:N,0)</f>
        <v>7000</v>
      </c>
      <c r="G178" t="s">
        <v>488</v>
      </c>
    </row>
    <row r="179" spans="1:7" x14ac:dyDescent="0.2">
      <c r="A179" s="1" t="s">
        <v>281</v>
      </c>
      <c r="B179" s="1" t="s">
        <v>159</v>
      </c>
      <c r="C179">
        <v>13.1175108</v>
      </c>
      <c r="D179">
        <v>80.078666690000006</v>
      </c>
      <c r="E179" s="18">
        <v>44824</v>
      </c>
      <c r="F179" s="15">
        <f>_xlfn.XLOOKUP(A179,'Donations21-22'!A:A,'Donations21-22'!N:N,0)+_xlfn.XLOOKUP(A179,'Donations22-23'!A:A,'Donations22-23'!N:N,0)</f>
        <v>7000</v>
      </c>
      <c r="G179" t="s">
        <v>488</v>
      </c>
    </row>
    <row r="180" spans="1:7" x14ac:dyDescent="0.2">
      <c r="A180" s="1" t="s">
        <v>284</v>
      </c>
      <c r="B180" s="1" t="s">
        <v>159</v>
      </c>
      <c r="C180">
        <v>10.957612989999999</v>
      </c>
      <c r="D180">
        <v>79.380943299999998</v>
      </c>
      <c r="E180" s="18">
        <v>44867</v>
      </c>
      <c r="F180" s="15">
        <f>_xlfn.XLOOKUP(A180,'Donations21-22'!A:A,'Donations21-22'!N:N,0)+_xlfn.XLOOKUP(A180,'Donations22-23'!A:A,'Donations22-23'!N:N,0)</f>
        <v>7000</v>
      </c>
      <c r="G180" t="s">
        <v>493</v>
      </c>
    </row>
    <row r="181" spans="1:7" x14ac:dyDescent="0.2">
      <c r="A181" s="1" t="s">
        <v>59</v>
      </c>
      <c r="B181" s="1" t="s">
        <v>160</v>
      </c>
      <c r="C181">
        <v>13.029996000000001</v>
      </c>
      <c r="D181">
        <v>80.271058999999994</v>
      </c>
      <c r="E181" s="18">
        <v>44530</v>
      </c>
      <c r="F181" s="15">
        <f>_xlfn.XLOOKUP(A181,'Donations21-22'!A:A,'Donations21-22'!N:N,0)+_xlfn.XLOOKUP(A181,'Donations22-23'!A:A,'Donations22-23'!N:N,0)</f>
        <v>6000</v>
      </c>
      <c r="G181" t="s">
        <v>488</v>
      </c>
    </row>
    <row r="182" spans="1:7" x14ac:dyDescent="0.2">
      <c r="A182" s="1" t="s">
        <v>268</v>
      </c>
      <c r="B182" s="1" t="s">
        <v>159</v>
      </c>
      <c r="C182">
        <v>12.97471264</v>
      </c>
      <c r="D182">
        <v>80.225120009999998</v>
      </c>
      <c r="E182" s="18">
        <v>44810</v>
      </c>
      <c r="F182" s="15">
        <f>_xlfn.XLOOKUP(A182,'Donations21-22'!A:A,'Donations21-22'!N:N,0)+_xlfn.XLOOKUP(A182,'Donations22-23'!A:A,'Donations22-23'!N:N,0)</f>
        <v>6000</v>
      </c>
      <c r="G182" t="s">
        <v>488</v>
      </c>
    </row>
    <row r="183" spans="1:7" x14ac:dyDescent="0.2">
      <c r="A183" s="1" t="s">
        <v>273</v>
      </c>
      <c r="B183" s="1" t="s">
        <v>159</v>
      </c>
      <c r="C183">
        <v>12.960531</v>
      </c>
      <c r="D183">
        <v>80.193607</v>
      </c>
      <c r="E183" s="18">
        <v>44815</v>
      </c>
      <c r="F183" s="15">
        <f>_xlfn.XLOOKUP(A183,'Donations21-22'!A:A,'Donations21-22'!N:N,0)+_xlfn.XLOOKUP(A183,'Donations22-23'!A:A,'Donations22-23'!N:N,0)</f>
        <v>6000</v>
      </c>
      <c r="G183" t="s">
        <v>488</v>
      </c>
    </row>
    <row r="184" spans="1:7" x14ac:dyDescent="0.2">
      <c r="A184" s="1" t="s">
        <v>293</v>
      </c>
      <c r="B184" s="1" t="s">
        <v>159</v>
      </c>
      <c r="C184">
        <v>12.995793000000001</v>
      </c>
      <c r="D184">
        <v>80.214945</v>
      </c>
      <c r="E184" s="18">
        <v>44900</v>
      </c>
      <c r="F184" s="15">
        <f>_xlfn.XLOOKUP(A184,'Donations21-22'!A:A,'Donations21-22'!N:N,0)+_xlfn.XLOOKUP(A184,'Donations22-23'!A:A,'Donations22-23'!N:N,0)</f>
        <v>6000</v>
      </c>
      <c r="G184" t="s">
        <v>488</v>
      </c>
    </row>
    <row r="185" spans="1:7" x14ac:dyDescent="0.2">
      <c r="A185" s="1" t="s">
        <v>285</v>
      </c>
      <c r="B185" s="1" t="s">
        <v>159</v>
      </c>
      <c r="C185">
        <v>10.98799</v>
      </c>
      <c r="D185">
        <v>76.935115249999996</v>
      </c>
      <c r="E185" s="18">
        <v>44871</v>
      </c>
      <c r="F185" s="15">
        <f>_xlfn.XLOOKUP(A185,'Donations21-22'!A:A,'Donations21-22'!N:N,0)+_xlfn.XLOOKUP(A185,'Donations22-23'!A:A,'Donations22-23'!N:N,0)</f>
        <v>5023.6000000000004</v>
      </c>
      <c r="G185" t="s">
        <v>490</v>
      </c>
    </row>
    <row r="186" spans="1:7" x14ac:dyDescent="0.2">
      <c r="A186" s="1" t="s">
        <v>283</v>
      </c>
      <c r="B186" s="1" t="s">
        <v>159</v>
      </c>
      <c r="C186">
        <v>11.0360371</v>
      </c>
      <c r="D186">
        <v>76.9414029</v>
      </c>
      <c r="E186" s="18">
        <v>44867</v>
      </c>
      <c r="F186" s="15">
        <f>_xlfn.XLOOKUP(A186,'Donations21-22'!A:A,'Donations21-22'!N:N,0)+_xlfn.XLOOKUP(A186,'Donations22-23'!A:A,'Donations22-23'!N:N,0)</f>
        <v>5005</v>
      </c>
      <c r="G186" t="s">
        <v>490</v>
      </c>
    </row>
    <row r="187" spans="1:7" x14ac:dyDescent="0.2">
      <c r="A187" s="1" t="s">
        <v>244</v>
      </c>
      <c r="B187" s="1" t="s">
        <v>160</v>
      </c>
      <c r="C187">
        <v>11.062203</v>
      </c>
      <c r="D187">
        <v>76.983247719999994</v>
      </c>
      <c r="E187" s="18">
        <v>44751</v>
      </c>
      <c r="F187" s="15">
        <f>_xlfn.XLOOKUP(A187,'Donations21-22'!A:A,'Donations21-22'!N:N,0)+_xlfn.XLOOKUP(A187,'Donations22-23'!A:A,'Donations22-23'!N:N,0)</f>
        <v>5000</v>
      </c>
      <c r="G187" t="s">
        <v>490</v>
      </c>
    </row>
    <row r="188" spans="1:7" x14ac:dyDescent="0.2">
      <c r="A188" s="1" t="s">
        <v>290</v>
      </c>
      <c r="B188" s="1" t="s">
        <v>160</v>
      </c>
      <c r="C188">
        <v>13.041301000000001</v>
      </c>
      <c r="D188">
        <v>80.224619000000004</v>
      </c>
      <c r="E188" s="18">
        <v>44896</v>
      </c>
      <c r="F188" s="15">
        <f>_xlfn.XLOOKUP(A188,'Donations21-22'!A:A,'Donations21-22'!N:N,0)+_xlfn.XLOOKUP(A188,'Donations22-23'!A:A,'Donations22-23'!N:N,0)</f>
        <v>5000</v>
      </c>
      <c r="G188" t="s">
        <v>488</v>
      </c>
    </row>
    <row r="189" spans="1:7" x14ac:dyDescent="0.2">
      <c r="A189" s="1" t="s">
        <v>64</v>
      </c>
      <c r="B189" s="1" t="s">
        <v>160</v>
      </c>
      <c r="C189">
        <v>12.926750699999999</v>
      </c>
      <c r="D189">
        <v>80.148623900000004</v>
      </c>
      <c r="E189" s="18">
        <v>44530</v>
      </c>
      <c r="F189" s="15">
        <f>_xlfn.XLOOKUP(A189,'Donations21-22'!A:A,'Donations21-22'!N:N,0)+_xlfn.XLOOKUP(A189,'Donations22-23'!A:A,'Donations22-23'!N:N,0)</f>
        <v>4000</v>
      </c>
      <c r="G189" t="s">
        <v>488</v>
      </c>
    </row>
    <row r="190" spans="1:7" x14ac:dyDescent="0.2">
      <c r="A190" s="1" t="s">
        <v>291</v>
      </c>
      <c r="B190" s="1" t="s">
        <v>159</v>
      </c>
      <c r="C190">
        <v>12.955557000000001</v>
      </c>
      <c r="D190">
        <v>80.190866</v>
      </c>
      <c r="E190" s="18">
        <v>44899</v>
      </c>
      <c r="F190" s="15">
        <f>_xlfn.XLOOKUP(A190,'Donations21-22'!A:A,'Donations21-22'!N:N,0)+_xlfn.XLOOKUP(A190,'Donations22-23'!A:A,'Donations22-23'!N:N,0)</f>
        <v>4000</v>
      </c>
      <c r="G190" t="s">
        <v>488</v>
      </c>
    </row>
    <row r="191" spans="1:7" x14ac:dyDescent="0.2">
      <c r="A191" s="1" t="s">
        <v>295</v>
      </c>
      <c r="B191" s="1" t="s">
        <v>159</v>
      </c>
      <c r="C191">
        <v>12.97344015</v>
      </c>
      <c r="D191">
        <v>80.237040550000003</v>
      </c>
      <c r="E191" s="18">
        <v>44904</v>
      </c>
      <c r="F191" s="15">
        <f>_xlfn.XLOOKUP(A191,'Donations21-22'!A:A,'Donations21-22'!N:N,0)+_xlfn.XLOOKUP(A191,'Donations22-23'!A:A,'Donations22-23'!N:N,0)</f>
        <v>4000</v>
      </c>
      <c r="G191" t="s">
        <v>488</v>
      </c>
    </row>
    <row r="192" spans="1:7" x14ac:dyDescent="0.2">
      <c r="A192" s="1" t="s">
        <v>296</v>
      </c>
      <c r="B192" s="1" t="s">
        <v>159</v>
      </c>
      <c r="C192">
        <v>13.04038195</v>
      </c>
      <c r="D192">
        <v>80.193572950000004</v>
      </c>
      <c r="E192" s="18">
        <v>44906</v>
      </c>
      <c r="F192" s="15">
        <f>_xlfn.XLOOKUP(A192,'Donations21-22'!A:A,'Donations21-22'!N:N,0)+_xlfn.XLOOKUP(A192,'Donations22-23'!A:A,'Donations22-23'!N:N,0)</f>
        <v>4000</v>
      </c>
      <c r="G192" t="s">
        <v>488</v>
      </c>
    </row>
    <row r="193" spans="1:7" x14ac:dyDescent="0.2">
      <c r="A193" s="1" t="s">
        <v>297</v>
      </c>
      <c r="B193" s="1" t="s">
        <v>159</v>
      </c>
      <c r="C193">
        <v>12.991674400000001</v>
      </c>
      <c r="D193">
        <v>80.254458299999996</v>
      </c>
      <c r="E193" s="18">
        <v>44906</v>
      </c>
      <c r="F193" s="15">
        <f>_xlfn.XLOOKUP(A193,'Donations21-22'!A:A,'Donations21-22'!N:N,0)+_xlfn.XLOOKUP(A193,'Donations22-23'!A:A,'Donations22-23'!N:N,0)</f>
        <v>4000</v>
      </c>
      <c r="G193" t="s">
        <v>488</v>
      </c>
    </row>
    <row r="194" spans="1:7" x14ac:dyDescent="0.2">
      <c r="A194" s="1" t="s">
        <v>303</v>
      </c>
      <c r="B194" s="1" t="s">
        <v>159</v>
      </c>
      <c r="C194">
        <v>11.020296800000001</v>
      </c>
      <c r="D194">
        <v>76.961195549999999</v>
      </c>
      <c r="E194" s="18">
        <v>44928</v>
      </c>
      <c r="F194" s="15">
        <f>_xlfn.XLOOKUP(A194,'Donations21-22'!A:A,'Donations21-22'!N:N,0)+_xlfn.XLOOKUP(A194,'Donations22-23'!A:A,'Donations22-23'!N:N,0)</f>
        <v>4000</v>
      </c>
      <c r="G194" t="s">
        <v>490</v>
      </c>
    </row>
    <row r="195" spans="1:7" x14ac:dyDescent="0.2">
      <c r="A195" s="1" t="s">
        <v>308</v>
      </c>
      <c r="B195" s="1" t="s">
        <v>159</v>
      </c>
      <c r="C195">
        <v>10.869999890000001</v>
      </c>
      <c r="D195">
        <v>78.680000309999997</v>
      </c>
      <c r="E195" s="18">
        <v>44947</v>
      </c>
      <c r="F195" s="15">
        <f>_xlfn.XLOOKUP(A195,'Donations21-22'!A:A,'Donations21-22'!N:N,0)+_xlfn.XLOOKUP(A195,'Donations22-23'!A:A,'Donations22-23'!N:N,0)</f>
        <v>4000</v>
      </c>
      <c r="G195" t="s">
        <v>491</v>
      </c>
    </row>
    <row r="196" spans="1:7" x14ac:dyDescent="0.2">
      <c r="A196" s="1" t="s">
        <v>188</v>
      </c>
      <c r="B196" s="1" t="s">
        <v>159</v>
      </c>
      <c r="C196">
        <v>13.050327299999999</v>
      </c>
      <c r="D196">
        <v>80.224479680000002</v>
      </c>
      <c r="E196" s="18">
        <v>44530</v>
      </c>
      <c r="F196" s="15">
        <f>_xlfn.XLOOKUP(A196,'Donations21-22'!A:A,'Donations21-22'!N:N,0)+_xlfn.XLOOKUP(A196,'Donations22-23'!A:A,'Donations22-23'!N:N,0)</f>
        <v>3500</v>
      </c>
      <c r="G196" t="s">
        <v>488</v>
      </c>
    </row>
    <row r="197" spans="1:7" x14ac:dyDescent="0.2">
      <c r="A197" s="1" t="s">
        <v>152</v>
      </c>
      <c r="B197" s="1" t="s">
        <v>160</v>
      </c>
      <c r="C197">
        <v>47.625968929999999</v>
      </c>
      <c r="D197">
        <v>-122.04306029999999</v>
      </c>
      <c r="E197" s="18">
        <v>44587</v>
      </c>
      <c r="F197" s="15">
        <f>_xlfn.XLOOKUP(A197,'Donations21-22'!A:A,'Donations21-22'!N:N,0)+_xlfn.XLOOKUP(A197,'Donations22-23'!A:A,'Donations22-23'!N:N,0)</f>
        <v>3000</v>
      </c>
      <c r="G197" t="s">
        <v>493</v>
      </c>
    </row>
    <row r="198" spans="1:7" x14ac:dyDescent="0.2">
      <c r="A198" s="1" t="s">
        <v>277</v>
      </c>
      <c r="B198" s="1" t="s">
        <v>159</v>
      </c>
      <c r="C198">
        <v>12.953863999999999</v>
      </c>
      <c r="D198">
        <v>80.139792</v>
      </c>
      <c r="E198" s="18">
        <v>44819</v>
      </c>
      <c r="F198" s="15">
        <f>_xlfn.XLOOKUP(A198,'Donations21-22'!A:A,'Donations21-22'!N:N,0)+_xlfn.XLOOKUP(A198,'Donations22-23'!A:A,'Donations22-23'!N:N,0)</f>
        <v>3000</v>
      </c>
      <c r="G198" t="s">
        <v>488</v>
      </c>
    </row>
    <row r="199" spans="1:7" x14ac:dyDescent="0.2">
      <c r="A199" s="1" t="s">
        <v>314</v>
      </c>
      <c r="B199" s="1" t="s">
        <v>159</v>
      </c>
      <c r="C199">
        <v>13.04753193</v>
      </c>
      <c r="D199">
        <v>80.170051419999993</v>
      </c>
      <c r="E199" s="18">
        <v>44949</v>
      </c>
      <c r="F199" s="15">
        <f>_xlfn.XLOOKUP(A199,'Donations21-22'!A:A,'Donations21-22'!N:N,0)+_xlfn.XLOOKUP(A199,'Donations22-23'!A:A,'Donations22-23'!N:N,0)</f>
        <v>3000</v>
      </c>
      <c r="G199" t="s">
        <v>488</v>
      </c>
    </row>
    <row r="200" spans="1:7" x14ac:dyDescent="0.2">
      <c r="A200" s="1" t="s">
        <v>316</v>
      </c>
      <c r="B200" s="1" t="s">
        <v>159</v>
      </c>
      <c r="C200">
        <v>12.985595</v>
      </c>
      <c r="D200">
        <v>80.217136999999994</v>
      </c>
      <c r="E200" s="18">
        <v>44953</v>
      </c>
      <c r="F200" s="15">
        <f>_xlfn.XLOOKUP(A200,'Donations21-22'!A:A,'Donations21-22'!N:N,0)+_xlfn.XLOOKUP(A200,'Donations22-23'!A:A,'Donations22-23'!N:N,0)</f>
        <v>3000</v>
      </c>
      <c r="G200" t="s">
        <v>488</v>
      </c>
    </row>
    <row r="201" spans="1:7" x14ac:dyDescent="0.2">
      <c r="A201" s="1" t="s">
        <v>321</v>
      </c>
      <c r="B201" s="1" t="s">
        <v>159</v>
      </c>
      <c r="C201">
        <v>13.003109</v>
      </c>
      <c r="D201">
        <v>80.270206999999999</v>
      </c>
      <c r="E201" s="18">
        <v>44960</v>
      </c>
      <c r="F201" s="15">
        <f>_xlfn.XLOOKUP(A201,'Donations21-22'!A:A,'Donations21-22'!N:N,0)+_xlfn.XLOOKUP(A201,'Donations22-23'!A:A,'Donations22-23'!N:N,0)</f>
        <v>3000</v>
      </c>
      <c r="G201" t="s">
        <v>488</v>
      </c>
    </row>
    <row r="202" spans="1:7" x14ac:dyDescent="0.2">
      <c r="A202" s="1" t="s">
        <v>224</v>
      </c>
      <c r="B202" s="1" t="s">
        <v>159</v>
      </c>
      <c r="C202">
        <v>13.0527072</v>
      </c>
      <c r="D202">
        <v>80.181514399999998</v>
      </c>
      <c r="E202" s="18">
        <v>44631</v>
      </c>
      <c r="F202" s="15">
        <f>_xlfn.XLOOKUP(A202,'Donations21-22'!A:A,'Donations21-22'!N:N,0)+_xlfn.XLOOKUP(A202,'Donations22-23'!A:A,'Donations22-23'!N:N,0)</f>
        <v>2500</v>
      </c>
      <c r="G202" t="s">
        <v>488</v>
      </c>
    </row>
    <row r="203" spans="1:7" x14ac:dyDescent="0.2">
      <c r="A203" s="1" t="s">
        <v>259</v>
      </c>
      <c r="B203" s="1" t="s">
        <v>159</v>
      </c>
      <c r="C203">
        <v>10.8505673</v>
      </c>
      <c r="D203">
        <v>78.701835750000001</v>
      </c>
      <c r="E203" s="18">
        <v>44782</v>
      </c>
      <c r="F203" s="15">
        <f>_xlfn.XLOOKUP(A203,'Donations21-22'!A:A,'Donations21-22'!N:N,0)+_xlfn.XLOOKUP(A203,'Donations22-23'!A:A,'Donations22-23'!N:N,0)</f>
        <v>2500</v>
      </c>
      <c r="G203" t="s">
        <v>491</v>
      </c>
    </row>
    <row r="204" spans="1:7" x14ac:dyDescent="0.2">
      <c r="A204" s="1" t="s">
        <v>298</v>
      </c>
      <c r="B204" s="1" t="s">
        <v>159</v>
      </c>
      <c r="C204">
        <v>11.022845500000001</v>
      </c>
      <c r="D204">
        <v>76.9500271</v>
      </c>
      <c r="E204" s="18">
        <v>44908</v>
      </c>
      <c r="F204" s="15">
        <f>_xlfn.XLOOKUP(A204,'Donations21-22'!A:A,'Donations21-22'!N:N,0)+_xlfn.XLOOKUP(A204,'Donations22-23'!A:A,'Donations22-23'!N:N,0)</f>
        <v>2000</v>
      </c>
      <c r="G204" t="s">
        <v>490</v>
      </c>
    </row>
    <row r="205" spans="1:7" x14ac:dyDescent="0.2">
      <c r="A205" s="1" t="s">
        <v>323</v>
      </c>
      <c r="B205" s="1" t="s">
        <v>159</v>
      </c>
      <c r="C205">
        <v>13.0604414</v>
      </c>
      <c r="D205">
        <v>80.212459100000004</v>
      </c>
      <c r="E205" s="18">
        <v>44970</v>
      </c>
      <c r="F205" s="15">
        <f>_xlfn.XLOOKUP(A205,'Donations21-22'!A:A,'Donations21-22'!N:N,0)+_xlfn.XLOOKUP(A205,'Donations22-23'!A:A,'Donations22-23'!N:N,0)</f>
        <v>2000</v>
      </c>
      <c r="G205" t="s">
        <v>488</v>
      </c>
    </row>
    <row r="206" spans="1:7" x14ac:dyDescent="0.2">
      <c r="A206" s="1" t="s">
        <v>324</v>
      </c>
      <c r="B206" s="1" t="s">
        <v>159</v>
      </c>
      <c r="C206">
        <v>13.02514822</v>
      </c>
      <c r="D206">
        <v>80.149553220000001</v>
      </c>
      <c r="E206" s="18">
        <v>44981</v>
      </c>
      <c r="F206" s="15">
        <f>_xlfn.XLOOKUP(A206,'Donations21-22'!A:A,'Donations21-22'!N:N,0)+_xlfn.XLOOKUP(A206,'Donations22-23'!A:A,'Donations22-23'!N:N,0)</f>
        <v>2000</v>
      </c>
      <c r="G206" t="s">
        <v>488</v>
      </c>
    </row>
    <row r="207" spans="1:7" x14ac:dyDescent="0.2">
      <c r="A207" s="1" t="s">
        <v>313</v>
      </c>
      <c r="B207" s="1" t="s">
        <v>159</v>
      </c>
      <c r="C207">
        <v>10.981082600000001</v>
      </c>
      <c r="D207">
        <v>76.999879000000007</v>
      </c>
      <c r="E207" s="18">
        <v>44948</v>
      </c>
      <c r="F207" s="15">
        <f>_xlfn.XLOOKUP(A207,'Donations21-22'!A:A,'Donations21-22'!N:N,0)+_xlfn.XLOOKUP(A207,'Donations22-23'!A:A,'Donations22-23'!N:N,0)</f>
        <v>1500</v>
      </c>
      <c r="G207" t="s">
        <v>490</v>
      </c>
    </row>
    <row r="208" spans="1:7" x14ac:dyDescent="0.2">
      <c r="A208" s="1" t="s">
        <v>322</v>
      </c>
      <c r="B208" s="1" t="s">
        <v>159</v>
      </c>
      <c r="C208">
        <v>12.94308</v>
      </c>
      <c r="D208">
        <v>79.132140000000007</v>
      </c>
      <c r="E208" s="18">
        <v>44960</v>
      </c>
      <c r="F208" s="15">
        <f>_xlfn.XLOOKUP(A208,'Donations21-22'!A:A,'Donations21-22'!N:N,0)+_xlfn.XLOOKUP(A208,'Donations22-23'!A:A,'Donations22-23'!N:N,0)</f>
        <v>1300</v>
      </c>
      <c r="G208" t="s">
        <v>493</v>
      </c>
    </row>
    <row r="209" spans="1:7" x14ac:dyDescent="0.2">
      <c r="A209" s="1" t="s">
        <v>270</v>
      </c>
      <c r="B209" s="1" t="s">
        <v>160</v>
      </c>
      <c r="C209">
        <v>12.84021282</v>
      </c>
      <c r="D209">
        <v>80.053176879999995</v>
      </c>
      <c r="E209" s="18">
        <v>44814</v>
      </c>
      <c r="F209" s="15">
        <f>_xlfn.XLOOKUP(A209,'Donations21-22'!A:A,'Donations21-22'!N:N,0)+_xlfn.XLOOKUP(A209,'Donations22-23'!A:A,'Donations22-23'!N:N,0)</f>
        <v>1000</v>
      </c>
      <c r="G209" t="s">
        <v>488</v>
      </c>
    </row>
    <row r="210" spans="1:7" x14ac:dyDescent="0.2">
      <c r="A210" s="1" t="s">
        <v>299</v>
      </c>
      <c r="B210" s="1" t="s">
        <v>159</v>
      </c>
      <c r="C210">
        <v>13.0214859</v>
      </c>
      <c r="D210">
        <v>80.215659900000006</v>
      </c>
      <c r="E210" s="18">
        <v>44918</v>
      </c>
      <c r="F210" s="15">
        <f>_xlfn.XLOOKUP(A210,'Donations21-22'!A:A,'Donations21-22'!N:N,0)+_xlfn.XLOOKUP(A210,'Donations22-23'!A:A,'Donations22-23'!N:N,0)</f>
        <v>1000</v>
      </c>
      <c r="G210" t="s">
        <v>488</v>
      </c>
    </row>
    <row r="211" spans="1:7" x14ac:dyDescent="0.2">
      <c r="A211" s="1" t="s">
        <v>325</v>
      </c>
      <c r="B211" s="1" t="s">
        <v>159</v>
      </c>
      <c r="C211">
        <v>10.52390385</v>
      </c>
      <c r="D211">
        <v>76.212257390000005</v>
      </c>
      <c r="E211" s="18">
        <v>44986</v>
      </c>
      <c r="F211" s="15">
        <f>_xlfn.XLOOKUP(A211,'Donations21-22'!A:A,'Donations21-22'!N:N,0)+_xlfn.XLOOKUP(A211,'Donations22-23'!A:A,'Donations22-23'!N:N,0)</f>
        <v>1000</v>
      </c>
      <c r="G211" t="s">
        <v>493</v>
      </c>
    </row>
    <row r="212" spans="1:7" x14ac:dyDescent="0.2">
      <c r="A212" s="1" t="s">
        <v>371</v>
      </c>
      <c r="B212" s="1" t="s">
        <v>159</v>
      </c>
      <c r="C212">
        <v>12.984305000000001</v>
      </c>
      <c r="D212">
        <v>77.671386999999996</v>
      </c>
      <c r="E212" s="18">
        <v>45004</v>
      </c>
      <c r="F212" s="15">
        <f>_xlfn.XLOOKUP(A212,'Donations21-22'!A:A,'Donations21-22'!N:N,0)+_xlfn.XLOOKUP(A212,'Donations22-23'!A:A,'Donations22-23'!N:N,0)</f>
        <v>1000</v>
      </c>
      <c r="G212" s="1" t="s">
        <v>489</v>
      </c>
    </row>
    <row r="213" spans="1:7" x14ac:dyDescent="0.2">
      <c r="A213" s="1" t="s">
        <v>370</v>
      </c>
      <c r="B213" s="1" t="s">
        <v>159</v>
      </c>
      <c r="C213">
        <v>10.8635059</v>
      </c>
      <c r="D213">
        <v>78.692306299999998</v>
      </c>
      <c r="E213" s="18">
        <v>45005</v>
      </c>
      <c r="F213" s="15">
        <f>_xlfn.XLOOKUP(A213,'Donations21-22'!A:A,'Donations21-22'!N:N,0)+_xlfn.XLOOKUP(A213,'Donations22-23'!A:A,'Donations22-23'!N:N,0)</f>
        <v>1000</v>
      </c>
      <c r="G213" t="s">
        <v>491</v>
      </c>
    </row>
    <row r="214" spans="1:7" x14ac:dyDescent="0.2">
      <c r="A214" s="1" t="s">
        <v>364</v>
      </c>
      <c r="B214" s="1" t="s">
        <v>159</v>
      </c>
      <c r="C214">
        <v>13.024195000000001</v>
      </c>
      <c r="D214">
        <v>80.214206000000004</v>
      </c>
      <c r="E214" s="18">
        <v>45018</v>
      </c>
      <c r="F214" s="15">
        <f>_xlfn.XLOOKUP(A214,'Donations21-22'!A:A,'Donations21-22'!N:N,0)+_xlfn.XLOOKUP(A214,'Donations22-23'!A:A,'Donations22-23'!N:N,0)</f>
        <v>1000</v>
      </c>
      <c r="G214" t="s">
        <v>488</v>
      </c>
    </row>
    <row r="215" spans="1:7" x14ac:dyDescent="0.2">
      <c r="A215" s="1" t="s">
        <v>158</v>
      </c>
      <c r="B215" s="1" t="s">
        <v>157</v>
      </c>
      <c r="C215">
        <v>12.988781850000001</v>
      </c>
      <c r="D215">
        <v>80.201685639999994</v>
      </c>
      <c r="E215" s="18">
        <v>44530</v>
      </c>
      <c r="G215" t="s">
        <v>488</v>
      </c>
    </row>
    <row r="216" spans="1:7" x14ac:dyDescent="0.2">
      <c r="A216" s="1" t="s">
        <v>164</v>
      </c>
      <c r="B216" s="1" t="s">
        <v>160</v>
      </c>
      <c r="C216">
        <v>13.031677200000001</v>
      </c>
      <c r="D216">
        <v>80.226501400000004</v>
      </c>
      <c r="E216" s="18">
        <v>44530</v>
      </c>
      <c r="G216" t="s">
        <v>488</v>
      </c>
    </row>
    <row r="217" spans="1:7" x14ac:dyDescent="0.2">
      <c r="A217" s="1" t="s">
        <v>165</v>
      </c>
      <c r="B217" s="1" t="s">
        <v>160</v>
      </c>
      <c r="C217">
        <v>13.046707</v>
      </c>
      <c r="D217">
        <v>80.238861</v>
      </c>
      <c r="E217" s="18">
        <v>44530</v>
      </c>
      <c r="G217" t="s">
        <v>488</v>
      </c>
    </row>
    <row r="218" spans="1:7" x14ac:dyDescent="0.2">
      <c r="A218" s="1" t="s">
        <v>167</v>
      </c>
      <c r="B218" s="1" t="s">
        <v>160</v>
      </c>
      <c r="C218">
        <v>30.370315000000002</v>
      </c>
      <c r="D218">
        <v>76.783861999999999</v>
      </c>
      <c r="E218" s="18">
        <v>44530</v>
      </c>
      <c r="G218" t="s">
        <v>422</v>
      </c>
    </row>
    <row r="219" spans="1:7" x14ac:dyDescent="0.2">
      <c r="A219" s="1" t="s">
        <v>168</v>
      </c>
      <c r="B219" s="1" t="s">
        <v>160</v>
      </c>
      <c r="C219">
        <v>13.13229275</v>
      </c>
      <c r="D219">
        <v>80.286682130000003</v>
      </c>
      <c r="E219" s="18">
        <v>44530</v>
      </c>
      <c r="G219" t="s">
        <v>488</v>
      </c>
    </row>
    <row r="220" spans="1:7" x14ac:dyDescent="0.2">
      <c r="A220" s="1" t="s">
        <v>170</v>
      </c>
      <c r="B220" s="1" t="s">
        <v>160</v>
      </c>
      <c r="C220">
        <v>13.052279</v>
      </c>
      <c r="D220">
        <v>80.163088999999999</v>
      </c>
      <c r="E220" s="18">
        <v>44530</v>
      </c>
      <c r="G220" t="s">
        <v>488</v>
      </c>
    </row>
    <row r="221" spans="1:7" x14ac:dyDescent="0.2">
      <c r="A221" s="1" t="s">
        <v>171</v>
      </c>
      <c r="B221" s="1" t="s">
        <v>160</v>
      </c>
      <c r="C221">
        <v>13.050284400000001</v>
      </c>
      <c r="D221">
        <v>80.193793249999999</v>
      </c>
      <c r="E221" s="18">
        <v>44530</v>
      </c>
      <c r="G221" t="s">
        <v>488</v>
      </c>
    </row>
    <row r="222" spans="1:7" x14ac:dyDescent="0.2">
      <c r="A222" s="1" t="s">
        <v>172</v>
      </c>
      <c r="B222" s="1" t="s">
        <v>160</v>
      </c>
      <c r="C222">
        <v>13.054409700000001</v>
      </c>
      <c r="D222">
        <v>80.200881699999996</v>
      </c>
      <c r="E222" s="18">
        <v>44530</v>
      </c>
      <c r="G222" t="s">
        <v>488</v>
      </c>
    </row>
    <row r="223" spans="1:7" x14ac:dyDescent="0.2">
      <c r="A223" s="1" t="s">
        <v>173</v>
      </c>
      <c r="B223" s="1" t="s">
        <v>160</v>
      </c>
      <c r="C223">
        <v>12.98522</v>
      </c>
      <c r="D223">
        <v>80.181852000000006</v>
      </c>
      <c r="E223" s="18">
        <v>44530</v>
      </c>
      <c r="G223" t="s">
        <v>488</v>
      </c>
    </row>
    <row r="224" spans="1:7" x14ac:dyDescent="0.2">
      <c r="A224" s="1" t="s">
        <v>174</v>
      </c>
      <c r="B224" s="1" t="s">
        <v>160</v>
      </c>
      <c r="C224">
        <v>13.0666315</v>
      </c>
      <c r="D224">
        <v>80.187176300000004</v>
      </c>
      <c r="E224" s="18">
        <v>44530</v>
      </c>
      <c r="G224" t="s">
        <v>488</v>
      </c>
    </row>
    <row r="225" spans="1:7" x14ac:dyDescent="0.2">
      <c r="A225" s="1" t="s">
        <v>175</v>
      </c>
      <c r="B225" s="1" t="s">
        <v>160</v>
      </c>
      <c r="C225">
        <v>13.0531737</v>
      </c>
      <c r="D225">
        <v>80.19462437</v>
      </c>
      <c r="E225" s="18">
        <v>44530</v>
      </c>
      <c r="G225" t="s">
        <v>488</v>
      </c>
    </row>
    <row r="226" spans="1:7" x14ac:dyDescent="0.2">
      <c r="A226" s="1" t="s">
        <v>176</v>
      </c>
      <c r="B226" s="1" t="s">
        <v>160</v>
      </c>
      <c r="C226">
        <v>12.96744758</v>
      </c>
      <c r="D226">
        <v>80.199462980000007</v>
      </c>
      <c r="E226" s="18">
        <v>44530</v>
      </c>
      <c r="G226" t="s">
        <v>488</v>
      </c>
    </row>
    <row r="227" spans="1:7" x14ac:dyDescent="0.2">
      <c r="A227" s="1" t="s">
        <v>177</v>
      </c>
      <c r="B227" s="1" t="s">
        <v>160</v>
      </c>
      <c r="C227">
        <v>13.0643455</v>
      </c>
      <c r="D227">
        <v>80.217071000000004</v>
      </c>
      <c r="E227" s="18">
        <v>44530</v>
      </c>
      <c r="G227" t="s">
        <v>488</v>
      </c>
    </row>
    <row r="228" spans="1:7" x14ac:dyDescent="0.2">
      <c r="A228" s="1" t="s">
        <v>178</v>
      </c>
      <c r="B228" s="1" t="s">
        <v>160</v>
      </c>
      <c r="C228">
        <v>17.365999219999999</v>
      </c>
      <c r="D228">
        <v>78.475997919999998</v>
      </c>
      <c r="E228" s="18">
        <v>44530</v>
      </c>
      <c r="G228" t="s">
        <v>422</v>
      </c>
    </row>
    <row r="229" spans="1:7" x14ac:dyDescent="0.2">
      <c r="A229" s="1" t="s">
        <v>179</v>
      </c>
      <c r="B229" s="1" t="s">
        <v>160</v>
      </c>
      <c r="C229">
        <v>12.94112928</v>
      </c>
      <c r="D229">
        <v>77.570426400000002</v>
      </c>
      <c r="E229" s="18">
        <v>44530</v>
      </c>
      <c r="G229" s="1" t="s">
        <v>489</v>
      </c>
    </row>
    <row r="230" spans="1:7" x14ac:dyDescent="0.2">
      <c r="A230" s="1" t="s">
        <v>180</v>
      </c>
      <c r="B230" s="1" t="s">
        <v>160</v>
      </c>
      <c r="C230">
        <v>10.9900714</v>
      </c>
      <c r="D230">
        <v>76.942905499999995</v>
      </c>
      <c r="E230" s="18">
        <v>44530</v>
      </c>
      <c r="G230" t="s">
        <v>490</v>
      </c>
    </row>
    <row r="231" spans="1:7" x14ac:dyDescent="0.2">
      <c r="A231" s="1" t="s">
        <v>181</v>
      </c>
      <c r="B231" s="1" t="s">
        <v>160</v>
      </c>
      <c r="C231">
        <v>10.85899335</v>
      </c>
      <c r="D231">
        <v>78.685773749999996</v>
      </c>
      <c r="E231" s="18">
        <v>44530</v>
      </c>
      <c r="G231" t="s">
        <v>491</v>
      </c>
    </row>
    <row r="232" spans="1:7" x14ac:dyDescent="0.2">
      <c r="A232" s="1" t="s">
        <v>182</v>
      </c>
      <c r="B232" s="1" t="s">
        <v>160</v>
      </c>
      <c r="C232">
        <v>13.035133650000001</v>
      </c>
      <c r="D232">
        <v>80.258838109999999</v>
      </c>
      <c r="E232" s="18">
        <v>44530</v>
      </c>
      <c r="G232" t="s">
        <v>488</v>
      </c>
    </row>
    <row r="233" spans="1:7" x14ac:dyDescent="0.2">
      <c r="A233" s="1" t="s">
        <v>183</v>
      </c>
      <c r="B233" s="1" t="s">
        <v>160</v>
      </c>
      <c r="C233">
        <v>12.998011999999999</v>
      </c>
      <c r="D233">
        <v>80.260317000000001</v>
      </c>
      <c r="E233" s="18">
        <v>44530</v>
      </c>
      <c r="G233" t="s">
        <v>488</v>
      </c>
    </row>
    <row r="234" spans="1:7" x14ac:dyDescent="0.2">
      <c r="A234" s="1" t="s">
        <v>184</v>
      </c>
      <c r="B234" s="1" t="s">
        <v>160</v>
      </c>
      <c r="C234">
        <v>8.7269659100000005</v>
      </c>
      <c r="D234">
        <v>77.689858509999993</v>
      </c>
      <c r="E234" s="18">
        <v>44530</v>
      </c>
      <c r="G234" t="s">
        <v>493</v>
      </c>
    </row>
    <row r="235" spans="1:7" x14ac:dyDescent="0.2">
      <c r="A235" s="1" t="s">
        <v>185</v>
      </c>
      <c r="B235" s="1" t="s">
        <v>160</v>
      </c>
      <c r="C235">
        <v>12.978009999999999</v>
      </c>
      <c r="D235">
        <v>77.690619999999996</v>
      </c>
      <c r="E235" s="18">
        <v>44530</v>
      </c>
      <c r="G235" s="1" t="s">
        <v>489</v>
      </c>
    </row>
    <row r="236" spans="1:7" x14ac:dyDescent="0.2">
      <c r="A236" s="1" t="s">
        <v>187</v>
      </c>
      <c r="B236" s="1" t="s">
        <v>160</v>
      </c>
      <c r="C236">
        <v>13.013589939999999</v>
      </c>
      <c r="D236">
        <v>80.169821880000001</v>
      </c>
      <c r="E236" s="18">
        <v>44530</v>
      </c>
      <c r="G236" t="s">
        <v>488</v>
      </c>
    </row>
    <row r="237" spans="1:7" x14ac:dyDescent="0.2">
      <c r="A237" s="1" t="s">
        <v>189</v>
      </c>
      <c r="B237" s="1" t="s">
        <v>160</v>
      </c>
      <c r="C237">
        <v>12.984367629999999</v>
      </c>
      <c r="D237">
        <v>80.205143530000001</v>
      </c>
      <c r="E237" s="18">
        <v>44530</v>
      </c>
      <c r="G237" t="s">
        <v>488</v>
      </c>
    </row>
    <row r="238" spans="1:7" x14ac:dyDescent="0.2">
      <c r="A238" s="1" t="s">
        <v>190</v>
      </c>
      <c r="B238" s="1" t="s">
        <v>160</v>
      </c>
      <c r="C238">
        <v>12.959301999999999</v>
      </c>
      <c r="D238">
        <v>80.198142000000004</v>
      </c>
      <c r="E238" s="18">
        <v>44530</v>
      </c>
      <c r="G238" t="s">
        <v>488</v>
      </c>
    </row>
    <row r="239" spans="1:7" x14ac:dyDescent="0.2">
      <c r="A239" s="1" t="s">
        <v>191</v>
      </c>
      <c r="B239" s="1" t="s">
        <v>160</v>
      </c>
      <c r="C239">
        <v>11.044814110000001</v>
      </c>
      <c r="D239">
        <v>76.945480349999997</v>
      </c>
      <c r="E239" s="18">
        <v>44530</v>
      </c>
      <c r="G239" t="s">
        <v>490</v>
      </c>
    </row>
    <row r="240" spans="1:7" x14ac:dyDescent="0.2">
      <c r="A240" s="1" t="s">
        <v>192</v>
      </c>
      <c r="B240" s="1" t="s">
        <v>160</v>
      </c>
      <c r="C240" s="9">
        <v>13.087992</v>
      </c>
      <c r="D240" s="9">
        <v>80.221099499999994</v>
      </c>
      <c r="E240" s="18">
        <v>44530</v>
      </c>
      <c r="G240" t="s">
        <v>488</v>
      </c>
    </row>
    <row r="241" spans="1:7" x14ac:dyDescent="0.2">
      <c r="A241" s="1" t="s">
        <v>193</v>
      </c>
      <c r="B241" s="1" t="s">
        <v>160</v>
      </c>
      <c r="C241">
        <v>12.983053050000001</v>
      </c>
      <c r="D241">
        <v>80.184923999999995</v>
      </c>
      <c r="E241" s="18">
        <v>44530</v>
      </c>
      <c r="G241" t="s">
        <v>488</v>
      </c>
    </row>
    <row r="242" spans="1:7" x14ac:dyDescent="0.2">
      <c r="A242" s="1" t="s">
        <v>194</v>
      </c>
      <c r="B242" s="1" t="s">
        <v>160</v>
      </c>
      <c r="C242">
        <v>12.883994899999999</v>
      </c>
      <c r="D242">
        <v>77.587947299999996</v>
      </c>
      <c r="E242" s="18">
        <v>44530</v>
      </c>
      <c r="G242" s="1" t="s">
        <v>489</v>
      </c>
    </row>
    <row r="243" spans="1:7" x14ac:dyDescent="0.2">
      <c r="A243" s="1" t="s">
        <v>195</v>
      </c>
      <c r="B243" s="1" t="s">
        <v>160</v>
      </c>
      <c r="C243">
        <v>13.04534284</v>
      </c>
      <c r="D243">
        <v>80.212944680000007</v>
      </c>
      <c r="E243" s="18">
        <v>44530</v>
      </c>
      <c r="G243" t="s">
        <v>488</v>
      </c>
    </row>
    <row r="244" spans="1:7" x14ac:dyDescent="0.2">
      <c r="A244" s="1" t="s">
        <v>196</v>
      </c>
      <c r="B244" s="1" t="s">
        <v>160</v>
      </c>
      <c r="C244">
        <v>10.796957969999999</v>
      </c>
      <c r="D244">
        <v>78.793296810000001</v>
      </c>
      <c r="E244" s="18">
        <v>44530</v>
      </c>
      <c r="G244" t="s">
        <v>491</v>
      </c>
    </row>
    <row r="245" spans="1:7" x14ac:dyDescent="0.2">
      <c r="A245" s="1" t="s">
        <v>198</v>
      </c>
      <c r="B245" s="1" t="s">
        <v>160</v>
      </c>
      <c r="C245">
        <v>12.94001583</v>
      </c>
      <c r="D245">
        <v>77.570424020000004</v>
      </c>
      <c r="E245" s="18">
        <v>44530</v>
      </c>
      <c r="G245" s="1" t="s">
        <v>489</v>
      </c>
    </row>
    <row r="246" spans="1:7" x14ac:dyDescent="0.2">
      <c r="A246" s="1" t="s">
        <v>199</v>
      </c>
      <c r="B246" s="1" t="s">
        <v>160</v>
      </c>
      <c r="C246">
        <v>12.94403275</v>
      </c>
      <c r="D246">
        <v>80.199300199999996</v>
      </c>
      <c r="E246" s="18">
        <v>44530</v>
      </c>
      <c r="G246" t="s">
        <v>488</v>
      </c>
    </row>
    <row r="247" spans="1:7" x14ac:dyDescent="0.2">
      <c r="A247" s="1" t="s">
        <v>200</v>
      </c>
      <c r="B247" s="1" t="s">
        <v>160</v>
      </c>
      <c r="C247">
        <v>13.0512294</v>
      </c>
      <c r="D247">
        <v>80.220428999999996</v>
      </c>
      <c r="E247" s="18">
        <v>44530</v>
      </c>
      <c r="G247" t="s">
        <v>488</v>
      </c>
    </row>
    <row r="248" spans="1:7" x14ac:dyDescent="0.2">
      <c r="A248" s="1" t="s">
        <v>201</v>
      </c>
      <c r="B248" s="1" t="s">
        <v>160</v>
      </c>
      <c r="C248">
        <v>11</v>
      </c>
      <c r="D248">
        <v>77</v>
      </c>
      <c r="E248" s="18">
        <v>44530</v>
      </c>
      <c r="G248" t="s">
        <v>490</v>
      </c>
    </row>
    <row r="249" spans="1:7" x14ac:dyDescent="0.2">
      <c r="A249" s="1" t="s">
        <v>203</v>
      </c>
      <c r="B249" s="1" t="s">
        <v>160</v>
      </c>
      <c r="C249">
        <v>9.9575710500000003</v>
      </c>
      <c r="D249">
        <v>78.133347349999994</v>
      </c>
      <c r="E249" s="18">
        <v>44530</v>
      </c>
      <c r="G249" t="s">
        <v>493</v>
      </c>
    </row>
    <row r="250" spans="1:7" x14ac:dyDescent="0.2">
      <c r="A250" s="1" t="s">
        <v>204</v>
      </c>
      <c r="B250" s="1" t="s">
        <v>160</v>
      </c>
      <c r="C250">
        <v>13.0331262</v>
      </c>
      <c r="D250">
        <v>80.261531750000003</v>
      </c>
      <c r="E250" s="18">
        <v>44530</v>
      </c>
      <c r="G250" t="s">
        <v>488</v>
      </c>
    </row>
    <row r="251" spans="1:7" x14ac:dyDescent="0.2">
      <c r="A251" s="1" t="s">
        <v>205</v>
      </c>
      <c r="B251" s="1" t="s">
        <v>160</v>
      </c>
      <c r="C251">
        <v>8.7189330999999992</v>
      </c>
      <c r="D251">
        <v>77.679284899999999</v>
      </c>
      <c r="E251" s="18">
        <v>44530</v>
      </c>
      <c r="G251" t="s">
        <v>493</v>
      </c>
    </row>
    <row r="252" spans="1:7" x14ac:dyDescent="0.2">
      <c r="A252" s="1" t="s">
        <v>206</v>
      </c>
      <c r="B252" s="1" t="s">
        <v>160</v>
      </c>
      <c r="C252">
        <v>12.968838010000001</v>
      </c>
      <c r="D252">
        <v>77.665262260000006</v>
      </c>
      <c r="E252" s="18">
        <v>44530</v>
      </c>
      <c r="G252" s="1" t="s">
        <v>489</v>
      </c>
    </row>
    <row r="253" spans="1:7" x14ac:dyDescent="0.2">
      <c r="A253" s="1" t="s">
        <v>207</v>
      </c>
      <c r="B253" s="1" t="s">
        <v>160</v>
      </c>
      <c r="C253">
        <v>12.954326999999999</v>
      </c>
      <c r="D253">
        <v>80.192245</v>
      </c>
      <c r="E253" s="18">
        <v>44530</v>
      </c>
      <c r="G253" t="s">
        <v>488</v>
      </c>
    </row>
    <row r="254" spans="1:7" x14ac:dyDescent="0.2">
      <c r="A254" s="1" t="s">
        <v>208</v>
      </c>
      <c r="B254" s="1" t="s">
        <v>160</v>
      </c>
      <c r="C254">
        <v>13.041986469999999</v>
      </c>
      <c r="D254">
        <v>80.194664000000003</v>
      </c>
      <c r="E254" s="18">
        <v>44531</v>
      </c>
      <c r="G254" t="s">
        <v>488</v>
      </c>
    </row>
    <row r="255" spans="1:7" x14ac:dyDescent="0.2">
      <c r="A255" s="1" t="s">
        <v>209</v>
      </c>
      <c r="B255" s="1" t="s">
        <v>160</v>
      </c>
      <c r="C255">
        <v>13.021258509999999</v>
      </c>
      <c r="D255">
        <v>80.257673659999995</v>
      </c>
      <c r="E255" s="18">
        <v>44531</v>
      </c>
      <c r="G255" t="s">
        <v>488</v>
      </c>
    </row>
    <row r="256" spans="1:7" x14ac:dyDescent="0.2">
      <c r="A256" s="1" t="s">
        <v>210</v>
      </c>
      <c r="B256" s="1" t="s">
        <v>160</v>
      </c>
      <c r="C256">
        <v>13.079449500000001</v>
      </c>
      <c r="D256">
        <v>80.237583299999997</v>
      </c>
      <c r="E256" s="18">
        <v>44534</v>
      </c>
      <c r="G256" t="s">
        <v>488</v>
      </c>
    </row>
    <row r="257" spans="1:7" x14ac:dyDescent="0.2">
      <c r="A257" s="1" t="s">
        <v>212</v>
      </c>
      <c r="B257" s="1" t="s">
        <v>160</v>
      </c>
      <c r="C257">
        <v>13.028328</v>
      </c>
      <c r="D257">
        <v>80.268529000000001</v>
      </c>
      <c r="E257" s="18">
        <v>44577</v>
      </c>
      <c r="G257" t="s">
        <v>488</v>
      </c>
    </row>
    <row r="258" spans="1:7" x14ac:dyDescent="0.2">
      <c r="A258" s="1" t="s">
        <v>214</v>
      </c>
      <c r="B258" s="1" t="s">
        <v>160</v>
      </c>
      <c r="C258">
        <v>11</v>
      </c>
      <c r="D258">
        <v>77</v>
      </c>
      <c r="E258" s="18">
        <v>44584</v>
      </c>
      <c r="G258" t="s">
        <v>490</v>
      </c>
    </row>
    <row r="259" spans="1:7" x14ac:dyDescent="0.2">
      <c r="A259" s="1" t="s">
        <v>215</v>
      </c>
      <c r="B259" s="1" t="s">
        <v>160</v>
      </c>
      <c r="C259">
        <v>13.03691864</v>
      </c>
      <c r="D259">
        <v>80.200119020000002</v>
      </c>
      <c r="E259" s="18">
        <v>44590</v>
      </c>
      <c r="G259" t="s">
        <v>488</v>
      </c>
    </row>
    <row r="260" spans="1:7" x14ac:dyDescent="0.2">
      <c r="A260" s="1" t="s">
        <v>216</v>
      </c>
      <c r="B260" s="1" t="s">
        <v>160</v>
      </c>
      <c r="C260">
        <v>13.05310665</v>
      </c>
      <c r="D260">
        <v>80.219275499999995</v>
      </c>
      <c r="E260" s="18">
        <v>44593</v>
      </c>
      <c r="G260" t="s">
        <v>488</v>
      </c>
    </row>
    <row r="261" spans="1:7" x14ac:dyDescent="0.2">
      <c r="A261" s="1" t="s">
        <v>217</v>
      </c>
      <c r="B261" s="1" t="s">
        <v>160</v>
      </c>
      <c r="C261">
        <v>12.943702099999999</v>
      </c>
      <c r="D261">
        <v>80.167239199999997</v>
      </c>
      <c r="E261" s="18">
        <v>44598</v>
      </c>
      <c r="G261" t="s">
        <v>488</v>
      </c>
    </row>
    <row r="262" spans="1:7" x14ac:dyDescent="0.2">
      <c r="A262" s="1" t="s">
        <v>218</v>
      </c>
      <c r="B262" s="1" t="s">
        <v>160</v>
      </c>
      <c r="C262">
        <v>13.051854199999999</v>
      </c>
      <c r="D262">
        <v>80.204898099999994</v>
      </c>
      <c r="E262" s="18">
        <v>44598</v>
      </c>
      <c r="G262" t="s">
        <v>488</v>
      </c>
    </row>
    <row r="263" spans="1:7" x14ac:dyDescent="0.2">
      <c r="A263" s="1" t="s">
        <v>219</v>
      </c>
      <c r="B263" s="1" t="s">
        <v>160</v>
      </c>
      <c r="C263">
        <v>13.01960468</v>
      </c>
      <c r="D263">
        <v>80.223312379999996</v>
      </c>
      <c r="E263" s="18">
        <v>44602</v>
      </c>
      <c r="G263" t="s">
        <v>488</v>
      </c>
    </row>
    <row r="264" spans="1:7" x14ac:dyDescent="0.2">
      <c r="A264" s="1" t="s">
        <v>220</v>
      </c>
      <c r="B264" s="1" t="s">
        <v>160</v>
      </c>
      <c r="C264">
        <v>12.973319099999999</v>
      </c>
      <c r="D264">
        <v>77.679717999999994</v>
      </c>
      <c r="E264" s="18">
        <v>44612</v>
      </c>
      <c r="G264" s="1" t="s">
        <v>489</v>
      </c>
    </row>
    <row r="265" spans="1:7" x14ac:dyDescent="0.2">
      <c r="A265" s="1" t="s">
        <v>221</v>
      </c>
      <c r="B265" s="1" t="s">
        <v>160</v>
      </c>
      <c r="C265">
        <v>12.9352772</v>
      </c>
      <c r="D265">
        <v>77.549977299999995</v>
      </c>
      <c r="E265" s="18">
        <v>44617</v>
      </c>
      <c r="G265" s="1" t="s">
        <v>489</v>
      </c>
    </row>
    <row r="266" spans="1:7" x14ac:dyDescent="0.2">
      <c r="A266" s="1" t="s">
        <v>222</v>
      </c>
      <c r="B266" s="1" t="s">
        <v>160</v>
      </c>
      <c r="C266">
        <v>12.908992599999999</v>
      </c>
      <c r="D266">
        <v>77.600213010000004</v>
      </c>
      <c r="E266" s="18">
        <v>44625</v>
      </c>
      <c r="G266" s="1" t="s">
        <v>489</v>
      </c>
    </row>
    <row r="267" spans="1:7" x14ac:dyDescent="0.2">
      <c r="A267" s="1" t="s">
        <v>225</v>
      </c>
      <c r="B267" s="1" t="s">
        <v>160</v>
      </c>
      <c r="C267">
        <v>13.0436213</v>
      </c>
      <c r="D267">
        <v>80.182298299999999</v>
      </c>
      <c r="E267" s="18">
        <v>44632</v>
      </c>
      <c r="G267" t="s">
        <v>488</v>
      </c>
    </row>
    <row r="268" spans="1:7" x14ac:dyDescent="0.2">
      <c r="A268" s="1" t="s">
        <v>226</v>
      </c>
      <c r="B268" s="1" t="s">
        <v>160</v>
      </c>
      <c r="C268">
        <v>11.03062328</v>
      </c>
      <c r="D268">
        <v>76.902890790000001</v>
      </c>
      <c r="E268" s="18">
        <v>44654</v>
      </c>
      <c r="G268" t="s">
        <v>490</v>
      </c>
    </row>
    <row r="269" spans="1:7" x14ac:dyDescent="0.2">
      <c r="A269" s="1" t="s">
        <v>227</v>
      </c>
      <c r="B269" s="1" t="s">
        <v>160</v>
      </c>
      <c r="C269">
        <v>13.106674999999999</v>
      </c>
      <c r="D269">
        <v>80.205060000000003</v>
      </c>
      <c r="E269" s="18">
        <v>44654</v>
      </c>
      <c r="G269" t="s">
        <v>488</v>
      </c>
    </row>
    <row r="270" spans="1:7" x14ac:dyDescent="0.2">
      <c r="A270" s="1" t="s">
        <v>228</v>
      </c>
      <c r="B270" s="1" t="s">
        <v>160</v>
      </c>
      <c r="C270">
        <v>13.028827769999999</v>
      </c>
      <c r="D270">
        <v>80.23019377</v>
      </c>
      <c r="E270" s="18">
        <v>44654</v>
      </c>
      <c r="G270" t="s">
        <v>488</v>
      </c>
    </row>
    <row r="271" spans="1:7" x14ac:dyDescent="0.2">
      <c r="A271" s="1" t="s">
        <v>229</v>
      </c>
      <c r="B271" s="1" t="s">
        <v>160</v>
      </c>
      <c r="C271">
        <v>19.073252100000001</v>
      </c>
      <c r="D271">
        <v>72.995735100000005</v>
      </c>
      <c r="E271" s="18">
        <v>44669</v>
      </c>
      <c r="G271" t="s">
        <v>492</v>
      </c>
    </row>
    <row r="272" spans="1:7" x14ac:dyDescent="0.2">
      <c r="A272" s="1" t="s">
        <v>232</v>
      </c>
      <c r="B272" s="1" t="s">
        <v>160</v>
      </c>
      <c r="C272">
        <v>13.069844</v>
      </c>
      <c r="D272">
        <v>80.234814999999998</v>
      </c>
      <c r="E272" s="18">
        <v>44683</v>
      </c>
      <c r="G272" t="s">
        <v>488</v>
      </c>
    </row>
    <row r="273" spans="1:7" x14ac:dyDescent="0.2">
      <c r="A273" s="1" t="s">
        <v>234</v>
      </c>
      <c r="B273" s="1" t="s">
        <v>160</v>
      </c>
      <c r="C273">
        <v>11.03430462</v>
      </c>
      <c r="D273">
        <v>76.978416440000004</v>
      </c>
      <c r="E273" s="18">
        <v>44684</v>
      </c>
      <c r="G273" t="s">
        <v>490</v>
      </c>
    </row>
    <row r="274" spans="1:7" x14ac:dyDescent="0.2">
      <c r="A274" s="1" t="s">
        <v>235</v>
      </c>
      <c r="B274" s="1" t="s">
        <v>160</v>
      </c>
      <c r="C274">
        <v>13.022436000000001</v>
      </c>
      <c r="D274">
        <v>80.166047000000006</v>
      </c>
      <c r="E274" s="18">
        <v>44697</v>
      </c>
      <c r="G274" t="s">
        <v>488</v>
      </c>
    </row>
    <row r="275" spans="1:7" x14ac:dyDescent="0.2">
      <c r="A275" s="1" t="s">
        <v>236</v>
      </c>
      <c r="B275" s="1" t="s">
        <v>160</v>
      </c>
      <c r="C275">
        <v>12.7280283</v>
      </c>
      <c r="D275">
        <v>77.827056880000001</v>
      </c>
      <c r="E275" s="18">
        <v>44723</v>
      </c>
      <c r="G275" t="s">
        <v>493</v>
      </c>
    </row>
    <row r="276" spans="1:7" x14ac:dyDescent="0.2">
      <c r="A276" s="1" t="s">
        <v>239</v>
      </c>
      <c r="B276" s="1" t="s">
        <v>160</v>
      </c>
      <c r="C276">
        <v>12.90543669</v>
      </c>
      <c r="D276">
        <v>77.60291497</v>
      </c>
      <c r="E276" s="18">
        <v>44735</v>
      </c>
      <c r="G276" s="1" t="s">
        <v>489</v>
      </c>
    </row>
    <row r="277" spans="1:7" x14ac:dyDescent="0.2">
      <c r="A277" s="1" t="s">
        <v>241</v>
      </c>
      <c r="B277" s="1" t="s">
        <v>160</v>
      </c>
      <c r="C277">
        <v>10.7601</v>
      </c>
      <c r="D277">
        <v>78.830680000000001</v>
      </c>
      <c r="E277" s="18">
        <v>44743</v>
      </c>
      <c r="G277" t="s">
        <v>491</v>
      </c>
    </row>
    <row r="278" spans="1:7" x14ac:dyDescent="0.2">
      <c r="A278" s="1" t="s">
        <v>245</v>
      </c>
      <c r="B278" s="1" t="s">
        <v>160</v>
      </c>
      <c r="C278">
        <v>13.039992140000001</v>
      </c>
      <c r="D278">
        <v>80.227951559999994</v>
      </c>
      <c r="E278" s="18">
        <v>44755</v>
      </c>
      <c r="G278" t="s">
        <v>488</v>
      </c>
    </row>
    <row r="279" spans="1:7" x14ac:dyDescent="0.2">
      <c r="A279" s="1" t="s">
        <v>250</v>
      </c>
      <c r="B279" s="1" t="s">
        <v>160</v>
      </c>
      <c r="C279">
        <v>13.045790999999999</v>
      </c>
      <c r="D279">
        <v>80.173693</v>
      </c>
      <c r="E279" s="18">
        <v>44769</v>
      </c>
      <c r="G279" t="s">
        <v>488</v>
      </c>
    </row>
    <row r="280" spans="1:7" x14ac:dyDescent="0.2">
      <c r="A280" s="1" t="s">
        <v>251</v>
      </c>
      <c r="B280" s="1" t="s">
        <v>160</v>
      </c>
      <c r="C280">
        <v>12.943146410000001</v>
      </c>
      <c r="D280">
        <v>80.234820439999993</v>
      </c>
      <c r="E280" s="18">
        <v>44773</v>
      </c>
      <c r="G280" t="s">
        <v>488</v>
      </c>
    </row>
    <row r="281" spans="1:7" x14ac:dyDescent="0.2">
      <c r="A281" s="1" t="s">
        <v>254</v>
      </c>
      <c r="B281" s="1" t="s">
        <v>160</v>
      </c>
      <c r="C281">
        <v>13.046742</v>
      </c>
      <c r="D281">
        <v>80.225677000000005</v>
      </c>
      <c r="E281" s="18">
        <v>44776</v>
      </c>
      <c r="G281" t="s">
        <v>488</v>
      </c>
    </row>
    <row r="282" spans="1:7" x14ac:dyDescent="0.2">
      <c r="A282" s="1" t="s">
        <v>260</v>
      </c>
      <c r="B282" s="1" t="s">
        <v>160</v>
      </c>
      <c r="C282">
        <v>12.96250685</v>
      </c>
      <c r="D282">
        <v>80.214634869999998</v>
      </c>
      <c r="E282" s="18">
        <v>44790</v>
      </c>
      <c r="G282" t="s">
        <v>488</v>
      </c>
    </row>
    <row r="283" spans="1:7" x14ac:dyDescent="0.2">
      <c r="A283" s="1" t="s">
        <v>261</v>
      </c>
      <c r="B283" s="1" t="s">
        <v>160</v>
      </c>
      <c r="C283">
        <v>12.9104491666667</v>
      </c>
      <c r="D283">
        <v>77.540186666699995</v>
      </c>
      <c r="E283" s="18">
        <v>44790</v>
      </c>
      <c r="G283" s="1" t="s">
        <v>489</v>
      </c>
    </row>
    <row r="284" spans="1:7" x14ac:dyDescent="0.2">
      <c r="A284" s="1" t="s">
        <v>264</v>
      </c>
      <c r="B284" s="1" t="s">
        <v>160</v>
      </c>
      <c r="C284">
        <v>13.002762000000001</v>
      </c>
      <c r="D284">
        <v>80.245041999999998</v>
      </c>
      <c r="E284" s="18">
        <v>44805</v>
      </c>
      <c r="G284" t="s">
        <v>488</v>
      </c>
    </row>
    <row r="285" spans="1:7" x14ac:dyDescent="0.2">
      <c r="A285" s="1" t="s">
        <v>265</v>
      </c>
      <c r="B285" s="1" t="s">
        <v>160</v>
      </c>
      <c r="C285">
        <v>13.049282549999999</v>
      </c>
      <c r="D285">
        <v>80.243632050000002</v>
      </c>
      <c r="E285" s="18">
        <v>44807</v>
      </c>
      <c r="G285" t="s">
        <v>488</v>
      </c>
    </row>
    <row r="286" spans="1:7" x14ac:dyDescent="0.2">
      <c r="A286" s="1" t="s">
        <v>266</v>
      </c>
      <c r="B286" s="1" t="s">
        <v>160</v>
      </c>
      <c r="C286">
        <v>12.98053985</v>
      </c>
      <c r="D286">
        <v>80.205080350000003</v>
      </c>
      <c r="E286" s="18">
        <v>44807</v>
      </c>
      <c r="G286" t="s">
        <v>488</v>
      </c>
    </row>
    <row r="287" spans="1:7" x14ac:dyDescent="0.2">
      <c r="A287" s="1" t="s">
        <v>272</v>
      </c>
      <c r="B287" s="1" t="s">
        <v>159</v>
      </c>
      <c r="C287">
        <v>12.974809</v>
      </c>
      <c r="D287">
        <v>80.206218000000007</v>
      </c>
      <c r="E287" s="18">
        <v>44815</v>
      </c>
      <c r="G287" t="s">
        <v>488</v>
      </c>
    </row>
    <row r="288" spans="1:7" x14ac:dyDescent="0.2">
      <c r="A288" s="1" t="s">
        <v>280</v>
      </c>
      <c r="B288" s="1" t="s">
        <v>160</v>
      </c>
      <c r="C288">
        <v>12.336362749999999</v>
      </c>
      <c r="D288">
        <v>76.614959159999998</v>
      </c>
      <c r="E288" s="18">
        <v>44824</v>
      </c>
      <c r="G288" t="s">
        <v>493</v>
      </c>
    </row>
    <row r="289" spans="1:7" x14ac:dyDescent="0.2">
      <c r="A289" s="1" t="s">
        <v>282</v>
      </c>
      <c r="B289" s="1" t="s">
        <v>160</v>
      </c>
      <c r="C289">
        <v>13.0438201</v>
      </c>
      <c r="D289">
        <v>80.210887999999997</v>
      </c>
      <c r="E289" s="18">
        <v>44828</v>
      </c>
      <c r="G289" t="s">
        <v>488</v>
      </c>
    </row>
    <row r="290" spans="1:7" x14ac:dyDescent="0.2">
      <c r="A290" s="1" t="s">
        <v>286</v>
      </c>
      <c r="B290" s="1" t="s">
        <v>160</v>
      </c>
      <c r="C290">
        <v>13.067095999999999</v>
      </c>
      <c r="D290">
        <v>80.161789799999994</v>
      </c>
      <c r="E290" s="18">
        <v>44874</v>
      </c>
      <c r="G290" t="s">
        <v>488</v>
      </c>
    </row>
    <row r="291" spans="1:7" x14ac:dyDescent="0.2">
      <c r="A291" s="1" t="s">
        <v>287</v>
      </c>
      <c r="B291" s="1" t="s">
        <v>160</v>
      </c>
      <c r="C291">
        <v>8.4798349500000008</v>
      </c>
      <c r="D291">
        <v>76.943059379999994</v>
      </c>
      <c r="E291" s="18">
        <v>44877</v>
      </c>
      <c r="G291" t="s">
        <v>493</v>
      </c>
    </row>
    <row r="292" spans="1:7" x14ac:dyDescent="0.2">
      <c r="A292" s="1" t="s">
        <v>288</v>
      </c>
      <c r="B292" s="1" t="s">
        <v>160</v>
      </c>
      <c r="C292">
        <v>13.05472088</v>
      </c>
      <c r="D292">
        <v>80.22424316</v>
      </c>
      <c r="E292" s="18">
        <v>44879</v>
      </c>
      <c r="G292" t="s">
        <v>488</v>
      </c>
    </row>
    <row r="293" spans="1:7" x14ac:dyDescent="0.2">
      <c r="A293" s="1" t="s">
        <v>289</v>
      </c>
      <c r="B293" s="1" t="s">
        <v>160</v>
      </c>
      <c r="C293">
        <v>10.8179832</v>
      </c>
      <c r="D293">
        <v>78.683128800000006</v>
      </c>
      <c r="E293" s="18">
        <v>44879</v>
      </c>
      <c r="G293" t="s">
        <v>491</v>
      </c>
    </row>
    <row r="294" spans="1:7" x14ac:dyDescent="0.2">
      <c r="A294" s="1" t="s">
        <v>292</v>
      </c>
      <c r="B294" s="1" t="s">
        <v>160</v>
      </c>
      <c r="C294">
        <v>12.96838655</v>
      </c>
      <c r="D294">
        <v>80.262447350000002</v>
      </c>
      <c r="E294" s="18">
        <v>44899</v>
      </c>
      <c r="G294" t="s">
        <v>488</v>
      </c>
    </row>
    <row r="295" spans="1:7" x14ac:dyDescent="0.2">
      <c r="A295" s="1" t="s">
        <v>294</v>
      </c>
      <c r="B295" s="1" t="s">
        <v>160</v>
      </c>
      <c r="C295">
        <v>13.02130032</v>
      </c>
      <c r="D295">
        <v>80.183197019999994</v>
      </c>
      <c r="E295" s="18">
        <v>44900</v>
      </c>
      <c r="G295" t="s">
        <v>488</v>
      </c>
    </row>
    <row r="296" spans="1:7" x14ac:dyDescent="0.2">
      <c r="A296" s="1" t="s">
        <v>300</v>
      </c>
      <c r="B296" s="1" t="s">
        <v>160</v>
      </c>
      <c r="C296">
        <v>12.961959</v>
      </c>
      <c r="D296">
        <v>80.203840999999997</v>
      </c>
      <c r="E296" s="18">
        <v>44922</v>
      </c>
      <c r="G296" t="s">
        <v>488</v>
      </c>
    </row>
    <row r="297" spans="1:7" x14ac:dyDescent="0.2">
      <c r="A297" s="1" t="s">
        <v>301</v>
      </c>
      <c r="B297" s="1" t="s">
        <v>160</v>
      </c>
      <c r="C297">
        <v>13.02868117</v>
      </c>
      <c r="D297">
        <v>80.26564175</v>
      </c>
      <c r="E297" s="18">
        <v>44924</v>
      </c>
      <c r="G297" t="s">
        <v>488</v>
      </c>
    </row>
    <row r="298" spans="1:7" x14ac:dyDescent="0.2">
      <c r="A298" s="1" t="s">
        <v>302</v>
      </c>
      <c r="B298" s="1" t="s">
        <v>160</v>
      </c>
      <c r="C298">
        <v>10.8303826</v>
      </c>
      <c r="D298">
        <v>78.682519799999994</v>
      </c>
      <c r="E298" s="18">
        <v>44925</v>
      </c>
      <c r="G298" t="s">
        <v>491</v>
      </c>
    </row>
    <row r="299" spans="1:7" x14ac:dyDescent="0.2">
      <c r="A299" s="1" t="s">
        <v>304</v>
      </c>
      <c r="B299" s="1" t="s">
        <v>160</v>
      </c>
      <c r="C299">
        <v>10.85908025</v>
      </c>
      <c r="D299">
        <v>78.684978389999998</v>
      </c>
      <c r="E299" s="18">
        <v>44933</v>
      </c>
      <c r="G299" t="s">
        <v>491</v>
      </c>
    </row>
    <row r="300" spans="1:7" x14ac:dyDescent="0.2">
      <c r="A300" s="1" t="s">
        <v>305</v>
      </c>
      <c r="B300" s="1" t="s">
        <v>160</v>
      </c>
      <c r="C300">
        <v>13.047465389999999</v>
      </c>
      <c r="D300">
        <v>80.195435119999999</v>
      </c>
      <c r="E300" s="18">
        <v>44934</v>
      </c>
      <c r="G300" t="s">
        <v>488</v>
      </c>
    </row>
    <row r="301" spans="1:7" x14ac:dyDescent="0.2">
      <c r="A301" s="1" t="s">
        <v>306</v>
      </c>
      <c r="B301" s="1" t="s">
        <v>160</v>
      </c>
      <c r="C301">
        <v>13.094241999999999</v>
      </c>
      <c r="D301">
        <v>80.206762999999995</v>
      </c>
      <c r="E301" s="18">
        <v>44934</v>
      </c>
      <c r="G301" t="s">
        <v>488</v>
      </c>
    </row>
    <row r="302" spans="1:7" x14ac:dyDescent="0.2">
      <c r="A302" s="1" t="s">
        <v>307</v>
      </c>
      <c r="B302" s="1" t="s">
        <v>160</v>
      </c>
      <c r="C302">
        <v>11.021141999999999</v>
      </c>
      <c r="D302">
        <v>76.963829000000004</v>
      </c>
      <c r="E302" s="18">
        <v>44939</v>
      </c>
      <c r="G302" t="s">
        <v>490</v>
      </c>
    </row>
    <row r="303" spans="1:7" x14ac:dyDescent="0.2">
      <c r="A303" s="1" t="s">
        <v>309</v>
      </c>
      <c r="B303" s="1" t="s">
        <v>330</v>
      </c>
      <c r="C303">
        <v>0</v>
      </c>
      <c r="D303">
        <v>0</v>
      </c>
      <c r="E303" s="18">
        <v>44947</v>
      </c>
      <c r="G303" t="s">
        <v>493</v>
      </c>
    </row>
    <row r="304" spans="1:7" x14ac:dyDescent="0.2">
      <c r="A304" s="1" t="s">
        <v>310</v>
      </c>
      <c r="B304" s="1" t="s">
        <v>330</v>
      </c>
      <c r="C304">
        <v>0</v>
      </c>
      <c r="D304">
        <v>0</v>
      </c>
      <c r="E304" s="18">
        <v>44948</v>
      </c>
      <c r="G304" t="s">
        <v>493</v>
      </c>
    </row>
    <row r="305" spans="1:7" x14ac:dyDescent="0.2">
      <c r="A305" s="1" t="s">
        <v>311</v>
      </c>
      <c r="B305" s="1" t="s">
        <v>330</v>
      </c>
      <c r="C305">
        <v>0</v>
      </c>
      <c r="D305">
        <v>0</v>
      </c>
      <c r="E305" s="18">
        <v>44948</v>
      </c>
      <c r="G305" t="s">
        <v>493</v>
      </c>
    </row>
    <row r="306" spans="1:7" x14ac:dyDescent="0.2">
      <c r="A306" s="1" t="s">
        <v>312</v>
      </c>
      <c r="B306" s="1" t="s">
        <v>330</v>
      </c>
      <c r="C306">
        <v>0</v>
      </c>
      <c r="D306">
        <v>0</v>
      </c>
      <c r="E306" s="18">
        <v>44948</v>
      </c>
      <c r="G306" t="s">
        <v>493</v>
      </c>
    </row>
    <row r="307" spans="1:7" x14ac:dyDescent="0.2">
      <c r="A307" s="1" t="s">
        <v>315</v>
      </c>
      <c r="B307" s="1" t="s">
        <v>160</v>
      </c>
      <c r="C307" s="9">
        <v>13.04756658</v>
      </c>
      <c r="D307" s="9">
        <v>80.183953520000003</v>
      </c>
      <c r="E307" s="18">
        <v>44950</v>
      </c>
      <c r="G307" t="s">
        <v>488</v>
      </c>
    </row>
    <row r="308" spans="1:7" x14ac:dyDescent="0.2">
      <c r="A308" s="1" t="s">
        <v>317</v>
      </c>
      <c r="B308" s="1" t="s">
        <v>330</v>
      </c>
      <c r="C308">
        <v>0</v>
      </c>
      <c r="D308">
        <v>0</v>
      </c>
      <c r="E308" s="18">
        <v>44957</v>
      </c>
      <c r="G308" t="s">
        <v>493</v>
      </c>
    </row>
    <row r="309" spans="1:7" x14ac:dyDescent="0.2">
      <c r="A309" s="1" t="s">
        <v>318</v>
      </c>
      <c r="B309" s="1" t="s">
        <v>160</v>
      </c>
      <c r="C309">
        <v>13.083645819999999</v>
      </c>
      <c r="D309">
        <v>80.21783447</v>
      </c>
      <c r="E309" s="18">
        <v>44957</v>
      </c>
      <c r="G309" t="s">
        <v>488</v>
      </c>
    </row>
    <row r="310" spans="1:7" x14ac:dyDescent="0.2">
      <c r="A310" s="1" t="s">
        <v>319</v>
      </c>
      <c r="B310" s="1" t="s">
        <v>160</v>
      </c>
      <c r="C310">
        <v>12.9827911</v>
      </c>
      <c r="D310">
        <v>80.184185099999993</v>
      </c>
      <c r="E310" s="18">
        <v>44960</v>
      </c>
      <c r="G310" t="s">
        <v>488</v>
      </c>
    </row>
    <row r="311" spans="1:7" x14ac:dyDescent="0.2">
      <c r="A311" s="1" t="s">
        <v>320</v>
      </c>
      <c r="B311" s="1" t="s">
        <v>160</v>
      </c>
      <c r="C311">
        <v>12.95682</v>
      </c>
      <c r="D311">
        <v>80.198200999999997</v>
      </c>
      <c r="E311" s="18">
        <v>44960</v>
      </c>
      <c r="G311" t="s">
        <v>488</v>
      </c>
    </row>
    <row r="312" spans="1:7" x14ac:dyDescent="0.2">
      <c r="A312" s="1" t="s">
        <v>326</v>
      </c>
      <c r="B312" s="1" t="s">
        <v>160</v>
      </c>
      <c r="C312">
        <v>9.5259370103092706</v>
      </c>
      <c r="D312">
        <v>77.649816279999996</v>
      </c>
      <c r="E312" s="18">
        <v>44988</v>
      </c>
      <c r="G312" t="s">
        <v>493</v>
      </c>
    </row>
    <row r="313" spans="1:7" x14ac:dyDescent="0.2">
      <c r="A313" s="1" t="s">
        <v>327</v>
      </c>
      <c r="B313" s="1" t="s">
        <v>160</v>
      </c>
      <c r="C313">
        <v>12.964162</v>
      </c>
      <c r="D313">
        <v>77.645183000000003</v>
      </c>
      <c r="E313" s="18">
        <v>44997</v>
      </c>
      <c r="G313" s="1" t="s">
        <v>489</v>
      </c>
    </row>
    <row r="314" spans="1:7" x14ac:dyDescent="0.2">
      <c r="A314" s="1" t="s">
        <v>369</v>
      </c>
      <c r="B314" s="1" t="s">
        <v>160</v>
      </c>
      <c r="C314">
        <v>28.540514999999999</v>
      </c>
      <c r="D314">
        <v>77.196156000000002</v>
      </c>
      <c r="E314" s="18">
        <v>45007</v>
      </c>
      <c r="G314" t="s">
        <v>422</v>
      </c>
    </row>
    <row r="315" spans="1:7" x14ac:dyDescent="0.2">
      <c r="A315" s="1" t="s">
        <v>368</v>
      </c>
      <c r="B315" s="1" t="s">
        <v>160</v>
      </c>
      <c r="C315">
        <v>13.041986469999999</v>
      </c>
      <c r="D315">
        <v>80.194664000000003</v>
      </c>
      <c r="E315" s="18">
        <v>45012</v>
      </c>
      <c r="G315" t="s">
        <v>488</v>
      </c>
    </row>
    <row r="316" spans="1:7" x14ac:dyDescent="0.2">
      <c r="A316" s="1" t="s">
        <v>367</v>
      </c>
      <c r="B316" s="1" t="s">
        <v>160</v>
      </c>
      <c r="C316">
        <v>13.08717015</v>
      </c>
      <c r="D316">
        <v>80.221052450000002</v>
      </c>
      <c r="E316" s="18">
        <v>45016</v>
      </c>
      <c r="G316" t="s">
        <v>488</v>
      </c>
    </row>
    <row r="317" spans="1:7" x14ac:dyDescent="0.2">
      <c r="A317" s="1" t="s">
        <v>366</v>
      </c>
      <c r="B317" s="1" t="s">
        <v>159</v>
      </c>
      <c r="C317">
        <v>13.0689086</v>
      </c>
      <c r="D317">
        <v>80.183471600000004</v>
      </c>
      <c r="E317" s="18">
        <v>45017</v>
      </c>
      <c r="G317" t="s">
        <v>488</v>
      </c>
    </row>
    <row r="318" spans="1:7" x14ac:dyDescent="0.2">
      <c r="A318" s="1" t="s">
        <v>365</v>
      </c>
      <c r="B318" s="1" t="s">
        <v>159</v>
      </c>
      <c r="C318">
        <v>11.036830999999999</v>
      </c>
      <c r="D318">
        <v>77.038054000000002</v>
      </c>
      <c r="E318" s="18">
        <v>45017</v>
      </c>
      <c r="G318" t="s">
        <v>490</v>
      </c>
    </row>
    <row r="319" spans="1:7" x14ac:dyDescent="0.2">
      <c r="A319" s="1" t="s">
        <v>363</v>
      </c>
      <c r="B319" s="1" t="s">
        <v>160</v>
      </c>
      <c r="C319">
        <v>13.026919086383099</v>
      </c>
      <c r="D319">
        <v>80.158123872529998</v>
      </c>
      <c r="E319" s="18">
        <v>45020</v>
      </c>
      <c r="G319" t="s">
        <v>488</v>
      </c>
    </row>
    <row r="320" spans="1:7" x14ac:dyDescent="0.2">
      <c r="A320" s="1" t="s">
        <v>362</v>
      </c>
      <c r="B320" s="1" t="s">
        <v>160</v>
      </c>
      <c r="C320">
        <v>12.964516140000001</v>
      </c>
      <c r="D320">
        <v>80.204721890000002</v>
      </c>
      <c r="E320" s="18">
        <v>45020</v>
      </c>
      <c r="G320" t="s">
        <v>488</v>
      </c>
    </row>
    <row r="321" spans="1:7" x14ac:dyDescent="0.2">
      <c r="A321" s="1" t="s">
        <v>361</v>
      </c>
      <c r="B321" s="1" t="s">
        <v>159</v>
      </c>
      <c r="C321">
        <v>13.03613417</v>
      </c>
      <c r="D321">
        <v>80.203625950000003</v>
      </c>
      <c r="E321" s="18">
        <v>45021</v>
      </c>
      <c r="G321" t="s">
        <v>488</v>
      </c>
    </row>
    <row r="322" spans="1:7" x14ac:dyDescent="0.2">
      <c r="A322" s="1" t="s">
        <v>360</v>
      </c>
      <c r="B322" s="1" t="s">
        <v>159</v>
      </c>
      <c r="C322">
        <v>13.017456599999999</v>
      </c>
      <c r="D322">
        <v>77.657027799999994</v>
      </c>
      <c r="E322" s="18">
        <v>45021</v>
      </c>
      <c r="G322" s="1" t="s">
        <v>489</v>
      </c>
    </row>
    <row r="323" spans="1:7" x14ac:dyDescent="0.2">
      <c r="A323" s="1" t="s">
        <v>359</v>
      </c>
      <c r="B323" s="1" t="s">
        <v>159</v>
      </c>
      <c r="C323">
        <v>8.7952455999999994</v>
      </c>
      <c r="D323">
        <v>78.148018699999994</v>
      </c>
      <c r="E323" s="18">
        <v>45021</v>
      </c>
      <c r="G323" t="s">
        <v>493</v>
      </c>
    </row>
    <row r="324" spans="1:7" x14ac:dyDescent="0.2">
      <c r="A324" s="1" t="s">
        <v>358</v>
      </c>
      <c r="B324" s="1" t="s">
        <v>160</v>
      </c>
      <c r="C324">
        <v>13.042331000000001</v>
      </c>
      <c r="D324">
        <v>80.223461999999998</v>
      </c>
      <c r="E324" s="18">
        <v>45027</v>
      </c>
      <c r="G324" t="s">
        <v>488</v>
      </c>
    </row>
    <row r="325" spans="1:7" x14ac:dyDescent="0.2">
      <c r="A325" s="1" t="s">
        <v>357</v>
      </c>
      <c r="B325" s="1" t="s">
        <v>159</v>
      </c>
      <c r="C325">
        <v>10.850490499999999</v>
      </c>
      <c r="D325">
        <v>78.695361399999996</v>
      </c>
      <c r="E325" s="18">
        <v>45028</v>
      </c>
      <c r="G325" t="s">
        <v>491</v>
      </c>
    </row>
    <row r="326" spans="1:7" x14ac:dyDescent="0.2">
      <c r="A326" s="1" t="s">
        <v>356</v>
      </c>
      <c r="B326" s="1" t="s">
        <v>160</v>
      </c>
      <c r="C326">
        <v>11.072620390000001</v>
      </c>
      <c r="D326">
        <v>76.871849060000002</v>
      </c>
      <c r="E326" s="18">
        <v>45039</v>
      </c>
      <c r="G326" t="s">
        <v>490</v>
      </c>
    </row>
    <row r="327" spans="1:7" x14ac:dyDescent="0.2">
      <c r="A327" s="1" t="s">
        <v>355</v>
      </c>
      <c r="B327" s="1" t="s">
        <v>160</v>
      </c>
      <c r="C327">
        <v>11.684449470000001</v>
      </c>
      <c r="D327">
        <v>78.165818549999997</v>
      </c>
      <c r="E327" s="18">
        <v>45039</v>
      </c>
      <c r="G327" t="s">
        <v>493</v>
      </c>
    </row>
    <row r="328" spans="1:7" x14ac:dyDescent="0.2">
      <c r="A328" s="1" t="s">
        <v>354</v>
      </c>
      <c r="B328" s="1" t="s">
        <v>159</v>
      </c>
      <c r="C328">
        <v>12.9157137</v>
      </c>
      <c r="D328">
        <v>77.526053700000006</v>
      </c>
      <c r="E328" s="18">
        <v>45047</v>
      </c>
      <c r="G328" s="1" t="s">
        <v>489</v>
      </c>
    </row>
    <row r="329" spans="1:7" x14ac:dyDescent="0.2">
      <c r="A329" s="1" t="s">
        <v>353</v>
      </c>
      <c r="B329" s="1" t="s">
        <v>159</v>
      </c>
      <c r="C329">
        <v>13.116736700000001</v>
      </c>
      <c r="D329">
        <v>80.213891399999994</v>
      </c>
      <c r="E329" s="18">
        <v>45049</v>
      </c>
      <c r="G329" t="s">
        <v>488</v>
      </c>
    </row>
    <row r="330" spans="1:7" x14ac:dyDescent="0.2">
      <c r="A330" s="1" t="s">
        <v>352</v>
      </c>
      <c r="B330" s="1" t="s">
        <v>159</v>
      </c>
      <c r="C330">
        <v>13.03687242</v>
      </c>
      <c r="D330">
        <v>80.198018000000005</v>
      </c>
      <c r="E330" s="18">
        <v>45049</v>
      </c>
      <c r="G330" t="s">
        <v>488</v>
      </c>
    </row>
    <row r="331" spans="1:7" x14ac:dyDescent="0.2">
      <c r="A331" s="1" t="s">
        <v>351</v>
      </c>
      <c r="B331" s="1" t="s">
        <v>159</v>
      </c>
      <c r="C331">
        <v>28.581999</v>
      </c>
      <c r="D331">
        <v>77.060620999999998</v>
      </c>
      <c r="E331" s="18">
        <v>45051</v>
      </c>
      <c r="G331" t="s">
        <v>422</v>
      </c>
    </row>
    <row r="332" spans="1:7" x14ac:dyDescent="0.2">
      <c r="A332" s="1" t="s">
        <v>350</v>
      </c>
      <c r="B332" s="1" t="s">
        <v>159</v>
      </c>
      <c r="C332">
        <v>12.97669441</v>
      </c>
      <c r="D332">
        <v>80.184182579999998</v>
      </c>
      <c r="E332" s="18">
        <v>45054</v>
      </c>
      <c r="G332" t="s">
        <v>488</v>
      </c>
    </row>
    <row r="333" spans="1:7" x14ac:dyDescent="0.2">
      <c r="F333" s="15">
        <v>3522407.46</v>
      </c>
    </row>
    <row r="336" spans="1:7" x14ac:dyDescent="0.2">
      <c r="F336" s="15">
        <f>SUM('Donations21-22'!N143,'Donations22-23'!N211)</f>
        <v>3522407.46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158"/>
  <sheetViews>
    <sheetView zoomScaleNormal="100" workbookViewId="0">
      <selection activeCell="J151" sqref="J151"/>
    </sheetView>
  </sheetViews>
  <sheetFormatPr baseColWidth="10" defaultColWidth="8.83203125" defaultRowHeight="15" x14ac:dyDescent="0.2"/>
  <cols>
    <col min="2" max="2" width="11.5" style="15" customWidth="1"/>
    <col min="3" max="3" width="10.6640625" style="15" bestFit="1" customWidth="1"/>
    <col min="4" max="4" width="10.33203125" style="15" customWidth="1"/>
    <col min="5" max="5" width="12" style="15" customWidth="1"/>
    <col min="6" max="6" width="13.6640625" style="15" customWidth="1"/>
    <col min="7" max="7" width="11.6640625" style="15" customWidth="1"/>
    <col min="8" max="9" width="12.6640625" style="15" customWidth="1"/>
    <col min="10" max="10" width="13" style="15" customWidth="1"/>
    <col min="11" max="11" width="11.83203125" style="15" customWidth="1"/>
    <col min="12" max="13" width="12.5" style="15" customWidth="1"/>
    <col min="14" max="14" width="13.33203125" customWidth="1"/>
    <col min="16" max="16" width="15.6640625" bestFit="1" customWidth="1"/>
    <col min="17" max="17" width="12.1640625" bestFit="1" customWidth="1"/>
  </cols>
  <sheetData>
    <row r="1" spans="1:14" ht="18" thickTop="1" thickBot="1" x14ac:dyDescent="0.25">
      <c r="A1" s="6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374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7" t="s">
        <v>13</v>
      </c>
    </row>
    <row r="2" spans="1:14" ht="17" thickTop="1" x14ac:dyDescent="0.2">
      <c r="A2" s="1" t="s">
        <v>14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1102</v>
      </c>
      <c r="L2" s="4">
        <v>1122.8399999999999</v>
      </c>
      <c r="M2" s="4">
        <v>1000</v>
      </c>
      <c r="N2" s="5">
        <f>SUM(B2:M2)</f>
        <v>12224.84</v>
      </c>
    </row>
    <row r="3" spans="1:14" ht="16" x14ac:dyDescent="0.2">
      <c r="A3" s="1" t="s">
        <v>15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5">
        <f t="shared" ref="N3:N66" si="0">SUM(B3:M3)</f>
        <v>12000</v>
      </c>
    </row>
    <row r="4" spans="1:14" ht="16" x14ac:dyDescent="0.2">
      <c r="A4" s="1" t="s">
        <v>16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1010</v>
      </c>
      <c r="M4" s="4">
        <v>1000</v>
      </c>
      <c r="N4" s="5">
        <f t="shared" si="0"/>
        <v>12010</v>
      </c>
    </row>
    <row r="5" spans="1:14" ht="16" x14ac:dyDescent="0.2">
      <c r="A5" s="1" t="s">
        <v>17</v>
      </c>
      <c r="B5" s="4">
        <v>1000</v>
      </c>
      <c r="C5" s="4">
        <v>1000</v>
      </c>
      <c r="D5" s="4">
        <v>1000</v>
      </c>
      <c r="E5" s="4">
        <v>2000</v>
      </c>
      <c r="F5" s="4">
        <v>1000</v>
      </c>
      <c r="G5" s="4"/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5">
        <f t="shared" si="0"/>
        <v>12000</v>
      </c>
    </row>
    <row r="6" spans="1:14" ht="16" x14ac:dyDescent="0.2">
      <c r="A6" s="1" t="s">
        <v>18</v>
      </c>
      <c r="B6" s="4">
        <v>1000</v>
      </c>
      <c r="C6" s="4">
        <v>1000</v>
      </c>
      <c r="D6" s="4">
        <v>1000</v>
      </c>
      <c r="E6" s="4">
        <v>1000</v>
      </c>
      <c r="F6" s="4">
        <v>1000</v>
      </c>
      <c r="G6" s="4">
        <v>1000</v>
      </c>
      <c r="H6" s="4">
        <v>1000</v>
      </c>
      <c r="I6" s="4">
        <v>1000</v>
      </c>
      <c r="J6" s="4">
        <v>1000</v>
      </c>
      <c r="K6" s="4">
        <v>1000</v>
      </c>
      <c r="L6" s="4">
        <v>1000</v>
      </c>
      <c r="M6" s="4">
        <v>1000</v>
      </c>
      <c r="N6" s="5">
        <f t="shared" si="0"/>
        <v>12000</v>
      </c>
    </row>
    <row r="7" spans="1:14" ht="16" x14ac:dyDescent="0.2">
      <c r="A7" s="1" t="s">
        <v>19</v>
      </c>
      <c r="B7" s="4">
        <v>1000</v>
      </c>
      <c r="C7" s="4">
        <v>1000</v>
      </c>
      <c r="D7" s="4">
        <v>1000</v>
      </c>
      <c r="E7" s="4">
        <v>1000</v>
      </c>
      <c r="F7" s="4">
        <v>1000</v>
      </c>
      <c r="G7" s="4">
        <v>1000</v>
      </c>
      <c r="H7" s="4">
        <v>1000</v>
      </c>
      <c r="I7" s="4">
        <v>1000</v>
      </c>
      <c r="J7" s="4">
        <v>1000</v>
      </c>
      <c r="K7" s="4">
        <v>1000</v>
      </c>
      <c r="L7" s="4">
        <v>1000</v>
      </c>
      <c r="M7" s="4">
        <v>1000</v>
      </c>
      <c r="N7" s="5">
        <f t="shared" si="0"/>
        <v>12000</v>
      </c>
    </row>
    <row r="8" spans="1:14" ht="16" x14ac:dyDescent="0.2">
      <c r="A8" s="1" t="s">
        <v>20</v>
      </c>
      <c r="B8" s="4">
        <v>1000</v>
      </c>
      <c r="C8" s="4">
        <v>1000</v>
      </c>
      <c r="D8" s="4">
        <v>1000</v>
      </c>
      <c r="E8" s="4">
        <v>1000</v>
      </c>
      <c r="F8" s="4">
        <v>1000</v>
      </c>
      <c r="G8" s="4">
        <v>1000</v>
      </c>
      <c r="H8" s="4">
        <v>1000</v>
      </c>
      <c r="I8" s="4">
        <v>1000</v>
      </c>
      <c r="J8" s="4">
        <v>1000</v>
      </c>
      <c r="K8" s="4">
        <v>1000</v>
      </c>
      <c r="L8" s="4">
        <v>1000</v>
      </c>
      <c r="M8" s="4">
        <v>1000</v>
      </c>
      <c r="N8" s="5">
        <f t="shared" si="0"/>
        <v>12000</v>
      </c>
    </row>
    <row r="9" spans="1:14" ht="16" x14ac:dyDescent="0.2">
      <c r="A9" s="1" t="s">
        <v>21</v>
      </c>
      <c r="B9" s="4">
        <v>1000</v>
      </c>
      <c r="C9" s="4">
        <v>1000</v>
      </c>
      <c r="D9" s="4">
        <v>1000</v>
      </c>
      <c r="E9" s="4">
        <v>1000</v>
      </c>
      <c r="F9" s="4">
        <v>1000</v>
      </c>
      <c r="G9" s="4">
        <v>1000</v>
      </c>
      <c r="H9" s="4">
        <v>1000</v>
      </c>
      <c r="I9" s="4">
        <v>1000</v>
      </c>
      <c r="J9" s="4">
        <v>1000</v>
      </c>
      <c r="K9" s="4">
        <v>1000</v>
      </c>
      <c r="L9" s="4">
        <v>1000</v>
      </c>
      <c r="M9" s="4">
        <v>1000</v>
      </c>
      <c r="N9" s="5">
        <f t="shared" si="0"/>
        <v>12000</v>
      </c>
    </row>
    <row r="10" spans="1:14" ht="16" x14ac:dyDescent="0.2">
      <c r="A10" s="1" t="s">
        <v>22</v>
      </c>
      <c r="B10" s="4">
        <v>1000</v>
      </c>
      <c r="C10" s="4">
        <v>1000</v>
      </c>
      <c r="D10" s="4">
        <v>1000</v>
      </c>
      <c r="E10" s="4">
        <v>1000</v>
      </c>
      <c r="F10" s="4">
        <v>1000</v>
      </c>
      <c r="G10" s="4">
        <v>1000</v>
      </c>
      <c r="H10" s="4">
        <v>1000</v>
      </c>
      <c r="I10" s="4">
        <v>1000</v>
      </c>
      <c r="J10" s="4">
        <v>1000</v>
      </c>
      <c r="K10" s="4">
        <v>1000</v>
      </c>
      <c r="L10" s="4">
        <v>1000</v>
      </c>
      <c r="M10" s="4">
        <v>1000</v>
      </c>
      <c r="N10" s="5">
        <f t="shared" si="0"/>
        <v>12000</v>
      </c>
    </row>
    <row r="11" spans="1:14" ht="16" x14ac:dyDescent="0.2">
      <c r="A11" s="1" t="s">
        <v>23</v>
      </c>
      <c r="B11" s="4">
        <v>1000</v>
      </c>
      <c r="C11" s="4">
        <v>1000</v>
      </c>
      <c r="D11" s="4">
        <v>1000</v>
      </c>
      <c r="E11" s="4">
        <v>1000</v>
      </c>
      <c r="F11" s="4">
        <v>1000</v>
      </c>
      <c r="G11" s="4">
        <v>1000</v>
      </c>
      <c r="H11" s="4">
        <v>1000</v>
      </c>
      <c r="I11" s="4">
        <v>1000</v>
      </c>
      <c r="J11" s="4">
        <v>1000</v>
      </c>
      <c r="K11" s="4">
        <v>1000</v>
      </c>
      <c r="L11" s="4">
        <v>1000</v>
      </c>
      <c r="M11" s="4">
        <v>1000</v>
      </c>
      <c r="N11" s="5">
        <f t="shared" si="0"/>
        <v>12000</v>
      </c>
    </row>
    <row r="12" spans="1:14" ht="16" x14ac:dyDescent="0.2">
      <c r="A12" s="1" t="s">
        <v>24</v>
      </c>
      <c r="B12" s="4">
        <v>1000</v>
      </c>
      <c r="C12" s="4">
        <v>1000</v>
      </c>
      <c r="D12" s="4">
        <v>1000</v>
      </c>
      <c r="E12" s="4">
        <v>1000</v>
      </c>
      <c r="F12" s="4">
        <v>1000</v>
      </c>
      <c r="G12" s="4">
        <v>1000</v>
      </c>
      <c r="H12" s="4">
        <v>1000</v>
      </c>
      <c r="I12" s="4">
        <v>1000</v>
      </c>
      <c r="J12" s="4">
        <v>1000</v>
      </c>
      <c r="K12" s="4">
        <v>1000</v>
      </c>
      <c r="L12" s="4">
        <v>1000</v>
      </c>
      <c r="M12" s="4">
        <v>1000</v>
      </c>
      <c r="N12" s="5">
        <f t="shared" si="0"/>
        <v>12000</v>
      </c>
    </row>
    <row r="13" spans="1:14" ht="16" x14ac:dyDescent="0.2">
      <c r="A13" s="1" t="s">
        <v>25</v>
      </c>
      <c r="B13" s="4">
        <v>1000</v>
      </c>
      <c r="C13" s="4">
        <v>1000</v>
      </c>
      <c r="D13" s="4">
        <v>1000</v>
      </c>
      <c r="E13" s="4">
        <v>1000</v>
      </c>
      <c r="F13" s="4">
        <v>1000</v>
      </c>
      <c r="G13" s="4">
        <v>1000</v>
      </c>
      <c r="H13" s="4">
        <v>1000</v>
      </c>
      <c r="I13" s="4">
        <v>1000</v>
      </c>
      <c r="J13" s="4">
        <v>1000</v>
      </c>
      <c r="K13" s="4">
        <v>1000</v>
      </c>
      <c r="L13" s="4">
        <v>1000</v>
      </c>
      <c r="M13" s="4">
        <v>1000</v>
      </c>
      <c r="N13" s="5">
        <f t="shared" si="0"/>
        <v>12000</v>
      </c>
    </row>
    <row r="14" spans="1:14" ht="16" x14ac:dyDescent="0.2">
      <c r="A14" s="1" t="s">
        <v>26</v>
      </c>
      <c r="B14" s="4">
        <v>1000</v>
      </c>
      <c r="C14" s="4">
        <v>1000</v>
      </c>
      <c r="D14" s="4">
        <v>1000</v>
      </c>
      <c r="E14" s="4">
        <v>1000</v>
      </c>
      <c r="F14" s="4">
        <v>1000</v>
      </c>
      <c r="G14" s="4">
        <v>1000</v>
      </c>
      <c r="H14" s="4">
        <v>1000</v>
      </c>
      <c r="I14" s="4">
        <v>1000</v>
      </c>
      <c r="J14" s="4">
        <v>1000</v>
      </c>
      <c r="K14" s="4">
        <v>1000</v>
      </c>
      <c r="L14" s="4">
        <v>1000</v>
      </c>
      <c r="M14" s="4">
        <v>1000</v>
      </c>
      <c r="N14" s="5">
        <f t="shared" si="0"/>
        <v>12000</v>
      </c>
    </row>
    <row r="15" spans="1:14" ht="16" x14ac:dyDescent="0.2">
      <c r="A15" s="1" t="s">
        <v>27</v>
      </c>
      <c r="B15" s="4">
        <v>1000</v>
      </c>
      <c r="C15" s="4">
        <v>1000</v>
      </c>
      <c r="D15" s="4">
        <v>1000</v>
      </c>
      <c r="E15" s="4">
        <v>1000</v>
      </c>
      <c r="F15" s="4">
        <v>1000</v>
      </c>
      <c r="G15" s="4">
        <v>1000</v>
      </c>
      <c r="H15" s="4">
        <v>1000</v>
      </c>
      <c r="I15" s="4">
        <v>1000</v>
      </c>
      <c r="J15" s="4">
        <v>1000</v>
      </c>
      <c r="K15" s="4">
        <v>1000</v>
      </c>
      <c r="L15" s="4">
        <v>1000</v>
      </c>
      <c r="M15" s="4">
        <v>1000</v>
      </c>
      <c r="N15" s="5">
        <f t="shared" si="0"/>
        <v>12000</v>
      </c>
    </row>
    <row r="16" spans="1:14" ht="16" x14ac:dyDescent="0.2">
      <c r="A16" s="1" t="s">
        <v>28</v>
      </c>
      <c r="B16" s="4"/>
      <c r="C16" s="4">
        <v>1000</v>
      </c>
      <c r="D16" s="4">
        <v>1000</v>
      </c>
      <c r="E16" s="4">
        <v>1000</v>
      </c>
      <c r="F16" s="4">
        <v>1000</v>
      </c>
      <c r="G16" s="4">
        <v>1000</v>
      </c>
      <c r="H16" s="4">
        <v>1000</v>
      </c>
      <c r="I16" s="4">
        <v>1000</v>
      </c>
      <c r="J16" s="4">
        <v>1000</v>
      </c>
      <c r="K16" s="4">
        <v>1000</v>
      </c>
      <c r="L16" s="4">
        <v>1000</v>
      </c>
      <c r="M16" s="4">
        <v>1000</v>
      </c>
      <c r="N16" s="5">
        <f t="shared" si="0"/>
        <v>11000</v>
      </c>
    </row>
    <row r="17" spans="1:14" ht="16" x14ac:dyDescent="0.2">
      <c r="A17" s="1" t="s">
        <v>29</v>
      </c>
      <c r="B17" s="4">
        <v>1000</v>
      </c>
      <c r="C17" s="4">
        <v>1000</v>
      </c>
      <c r="D17" s="4">
        <v>1000</v>
      </c>
      <c r="E17" s="4">
        <v>1000</v>
      </c>
      <c r="F17" s="4">
        <v>1000</v>
      </c>
      <c r="G17" s="4">
        <v>1000</v>
      </c>
      <c r="H17" s="4">
        <v>1000</v>
      </c>
      <c r="I17" s="4">
        <v>1000</v>
      </c>
      <c r="J17" s="4">
        <v>1000</v>
      </c>
      <c r="K17" s="4">
        <v>1000</v>
      </c>
      <c r="L17" s="4">
        <v>1000</v>
      </c>
      <c r="M17" s="4">
        <v>1000</v>
      </c>
      <c r="N17" s="5">
        <f t="shared" si="0"/>
        <v>12000</v>
      </c>
    </row>
    <row r="18" spans="1:14" ht="16" x14ac:dyDescent="0.2">
      <c r="A18" s="1" t="s">
        <v>30</v>
      </c>
      <c r="B18" s="4">
        <v>1000</v>
      </c>
      <c r="C18" s="4">
        <v>1000</v>
      </c>
      <c r="D18" s="4">
        <v>1000</v>
      </c>
      <c r="E18" s="4">
        <v>1000</v>
      </c>
      <c r="F18" s="4">
        <v>1000</v>
      </c>
      <c r="G18" s="4">
        <v>1000</v>
      </c>
      <c r="H18" s="4">
        <v>1000</v>
      </c>
      <c r="I18" s="4">
        <v>1000</v>
      </c>
      <c r="J18" s="4">
        <v>1000</v>
      </c>
      <c r="K18" s="4">
        <v>1000</v>
      </c>
      <c r="L18" s="4">
        <v>1000</v>
      </c>
      <c r="M18" s="4">
        <v>1000</v>
      </c>
      <c r="N18" s="5">
        <f t="shared" si="0"/>
        <v>12000</v>
      </c>
    </row>
    <row r="19" spans="1:14" ht="16" x14ac:dyDescent="0.2">
      <c r="A19" s="1" t="s">
        <v>31</v>
      </c>
      <c r="B19" s="4">
        <v>1000</v>
      </c>
      <c r="C19" s="4">
        <v>1000</v>
      </c>
      <c r="D19" s="4">
        <v>1000</v>
      </c>
      <c r="E19" s="4">
        <v>1000</v>
      </c>
      <c r="F19" s="4">
        <v>1000</v>
      </c>
      <c r="G19" s="4">
        <v>1000</v>
      </c>
      <c r="H19" s="4">
        <v>1000</v>
      </c>
      <c r="I19" s="4">
        <v>1000</v>
      </c>
      <c r="J19" s="4">
        <v>1000</v>
      </c>
      <c r="K19" s="4">
        <v>1000</v>
      </c>
      <c r="L19" s="4">
        <v>1000</v>
      </c>
      <c r="M19" s="4">
        <v>1000</v>
      </c>
      <c r="N19" s="5">
        <f t="shared" si="0"/>
        <v>12000</v>
      </c>
    </row>
    <row r="20" spans="1:14" ht="16" x14ac:dyDescent="0.2">
      <c r="A20" s="1" t="s">
        <v>32</v>
      </c>
      <c r="B20" s="4"/>
      <c r="C20" s="4">
        <v>1000</v>
      </c>
      <c r="D20" s="4">
        <v>1000</v>
      </c>
      <c r="E20" s="4">
        <v>1000</v>
      </c>
      <c r="F20" s="4">
        <v>1000</v>
      </c>
      <c r="G20" s="4">
        <v>1000</v>
      </c>
      <c r="H20" s="4">
        <v>1000</v>
      </c>
      <c r="I20" s="4">
        <v>1000</v>
      </c>
      <c r="J20" s="4">
        <v>1000</v>
      </c>
      <c r="K20" s="4">
        <v>1000</v>
      </c>
      <c r="L20" s="4">
        <v>1000</v>
      </c>
      <c r="M20" s="4">
        <v>1000</v>
      </c>
      <c r="N20" s="5">
        <f t="shared" si="0"/>
        <v>11000</v>
      </c>
    </row>
    <row r="21" spans="1:14" ht="16" x14ac:dyDescent="0.2">
      <c r="A21" s="1" t="s">
        <v>33</v>
      </c>
      <c r="B21" s="4"/>
      <c r="C21" s="4"/>
      <c r="D21" s="4">
        <v>1000</v>
      </c>
      <c r="E21" s="4">
        <v>1000</v>
      </c>
      <c r="F21" s="4">
        <v>1000</v>
      </c>
      <c r="G21" s="4">
        <v>1000</v>
      </c>
      <c r="H21" s="4">
        <v>1000</v>
      </c>
      <c r="I21" s="4">
        <v>1000</v>
      </c>
      <c r="J21" s="4">
        <v>1000</v>
      </c>
      <c r="K21" s="4">
        <v>1000</v>
      </c>
      <c r="L21" s="4">
        <v>1000</v>
      </c>
      <c r="M21" s="4">
        <v>1000</v>
      </c>
      <c r="N21" s="5">
        <f t="shared" si="0"/>
        <v>10000</v>
      </c>
    </row>
    <row r="22" spans="1:14" ht="16" x14ac:dyDescent="0.2">
      <c r="A22" s="1" t="s">
        <v>34</v>
      </c>
      <c r="B22" s="4"/>
      <c r="C22" s="4">
        <v>1000</v>
      </c>
      <c r="D22" s="4">
        <v>1000</v>
      </c>
      <c r="E22" s="4">
        <v>1000</v>
      </c>
      <c r="F22" s="4">
        <v>1000</v>
      </c>
      <c r="G22" s="4">
        <v>1000</v>
      </c>
      <c r="H22" s="4">
        <v>1000</v>
      </c>
      <c r="I22" s="4">
        <v>1000</v>
      </c>
      <c r="J22" s="4">
        <v>1000</v>
      </c>
      <c r="K22" s="4">
        <v>1000</v>
      </c>
      <c r="L22" s="4">
        <v>1000</v>
      </c>
      <c r="M22" s="4">
        <v>1000</v>
      </c>
      <c r="N22" s="5">
        <f t="shared" si="0"/>
        <v>11000</v>
      </c>
    </row>
    <row r="23" spans="1:14" ht="16" x14ac:dyDescent="0.2">
      <c r="A23" s="1" t="s">
        <v>35</v>
      </c>
      <c r="B23" s="4"/>
      <c r="C23" s="4">
        <v>1000</v>
      </c>
      <c r="D23" s="4">
        <v>1000</v>
      </c>
      <c r="E23" s="4">
        <v>1000</v>
      </c>
      <c r="F23" s="4">
        <v>1000</v>
      </c>
      <c r="G23" s="4">
        <v>1000</v>
      </c>
      <c r="H23" s="4">
        <v>1000</v>
      </c>
      <c r="I23" s="4">
        <v>1000</v>
      </c>
      <c r="J23" s="4">
        <v>1000</v>
      </c>
      <c r="K23" s="4">
        <v>1000</v>
      </c>
      <c r="L23" s="4">
        <v>1000</v>
      </c>
      <c r="M23" s="4">
        <v>1000</v>
      </c>
      <c r="N23" s="5">
        <f t="shared" si="0"/>
        <v>11000</v>
      </c>
    </row>
    <row r="24" spans="1:14" ht="16" x14ac:dyDescent="0.2">
      <c r="A24" s="1" t="s">
        <v>36</v>
      </c>
      <c r="B24" s="4"/>
      <c r="C24" s="4"/>
      <c r="D24" s="4"/>
      <c r="E24" s="4">
        <v>1000</v>
      </c>
      <c r="F24" s="4">
        <v>1000</v>
      </c>
      <c r="G24" s="4">
        <v>1000</v>
      </c>
      <c r="H24" s="4">
        <v>1000</v>
      </c>
      <c r="I24" s="4">
        <v>1000</v>
      </c>
      <c r="J24" s="4">
        <v>1000</v>
      </c>
      <c r="K24" s="4">
        <v>1000</v>
      </c>
      <c r="L24" s="4">
        <v>1000</v>
      </c>
      <c r="M24" s="4">
        <v>1000</v>
      </c>
      <c r="N24" s="5">
        <f t="shared" si="0"/>
        <v>9000</v>
      </c>
    </row>
    <row r="25" spans="1:14" ht="16" x14ac:dyDescent="0.2">
      <c r="A25" s="1" t="s">
        <v>37</v>
      </c>
      <c r="B25" s="4"/>
      <c r="C25" s="4">
        <v>1000</v>
      </c>
      <c r="D25" s="4">
        <v>1000</v>
      </c>
      <c r="E25" s="4">
        <v>1000</v>
      </c>
      <c r="F25" s="4">
        <v>1000</v>
      </c>
      <c r="G25" s="4">
        <v>1000</v>
      </c>
      <c r="H25" s="4">
        <v>1000</v>
      </c>
      <c r="I25" s="4">
        <v>1000</v>
      </c>
      <c r="J25" s="4">
        <v>1000</v>
      </c>
      <c r="K25" s="4">
        <v>1000</v>
      </c>
      <c r="L25" s="4">
        <v>1000</v>
      </c>
      <c r="M25" s="4">
        <v>1000</v>
      </c>
      <c r="N25" s="5">
        <f t="shared" si="0"/>
        <v>11000</v>
      </c>
    </row>
    <row r="26" spans="1:14" ht="16" x14ac:dyDescent="0.2">
      <c r="A26" s="1" t="s">
        <v>38</v>
      </c>
      <c r="B26" s="4">
        <v>1000</v>
      </c>
      <c r="C26" s="4">
        <v>1005</v>
      </c>
      <c r="D26" s="4">
        <v>1000</v>
      </c>
      <c r="E26" s="4">
        <v>1000</v>
      </c>
      <c r="F26" s="4">
        <v>1000</v>
      </c>
      <c r="G26" s="4">
        <v>1000</v>
      </c>
      <c r="H26" s="4">
        <v>1000</v>
      </c>
      <c r="I26" s="4">
        <v>1000</v>
      </c>
      <c r="J26" s="4">
        <v>1000</v>
      </c>
      <c r="K26" s="4">
        <v>1000</v>
      </c>
      <c r="L26" s="4">
        <v>1000</v>
      </c>
      <c r="M26" s="4">
        <v>1000</v>
      </c>
      <c r="N26" s="5">
        <f t="shared" si="0"/>
        <v>12005</v>
      </c>
    </row>
    <row r="27" spans="1:14" ht="16" x14ac:dyDescent="0.2">
      <c r="A27" s="1" t="s">
        <v>39</v>
      </c>
      <c r="B27" s="4"/>
      <c r="C27" s="4">
        <v>1000</v>
      </c>
      <c r="D27" s="4">
        <v>1000</v>
      </c>
      <c r="E27" s="4">
        <v>1000</v>
      </c>
      <c r="F27" s="4">
        <v>1000</v>
      </c>
      <c r="G27" s="4">
        <v>1000</v>
      </c>
      <c r="H27" s="4">
        <v>1000</v>
      </c>
      <c r="I27" s="4">
        <v>1000</v>
      </c>
      <c r="J27" s="4">
        <v>1000</v>
      </c>
      <c r="K27" s="4">
        <v>1000</v>
      </c>
      <c r="L27" s="4">
        <v>1000</v>
      </c>
      <c r="M27" s="4">
        <v>1000</v>
      </c>
      <c r="N27" s="5">
        <f t="shared" si="0"/>
        <v>11000</v>
      </c>
    </row>
    <row r="28" spans="1:14" ht="16" x14ac:dyDescent="0.2">
      <c r="A28" s="1" t="s">
        <v>40</v>
      </c>
      <c r="B28" s="4"/>
      <c r="C28" s="4"/>
      <c r="D28" s="4">
        <v>1000</v>
      </c>
      <c r="E28" s="4">
        <v>1000</v>
      </c>
      <c r="F28" s="4">
        <v>1000</v>
      </c>
      <c r="G28" s="4">
        <v>1000</v>
      </c>
      <c r="H28" s="4">
        <v>1000</v>
      </c>
      <c r="I28" s="4">
        <v>1000</v>
      </c>
      <c r="J28" s="4">
        <v>1000</v>
      </c>
      <c r="K28" s="4">
        <v>1000</v>
      </c>
      <c r="L28" s="4">
        <v>1000</v>
      </c>
      <c r="M28" s="4">
        <v>1000</v>
      </c>
      <c r="N28" s="5">
        <f t="shared" si="0"/>
        <v>10000</v>
      </c>
    </row>
    <row r="29" spans="1:14" ht="16" x14ac:dyDescent="0.2">
      <c r="A29" s="1" t="s">
        <v>41</v>
      </c>
      <c r="B29" s="4"/>
      <c r="C29" s="4">
        <v>1000</v>
      </c>
      <c r="D29" s="4">
        <v>1000</v>
      </c>
      <c r="E29" s="4">
        <v>1000</v>
      </c>
      <c r="F29" s="4">
        <v>1000</v>
      </c>
      <c r="G29" s="4">
        <v>1000</v>
      </c>
      <c r="H29" s="4">
        <v>1000</v>
      </c>
      <c r="I29" s="4">
        <v>1000</v>
      </c>
      <c r="J29" s="4">
        <v>1000</v>
      </c>
      <c r="K29" s="4">
        <v>1000</v>
      </c>
      <c r="L29" s="4">
        <v>1000</v>
      </c>
      <c r="M29" s="4">
        <v>1000</v>
      </c>
      <c r="N29" s="5">
        <f t="shared" si="0"/>
        <v>11000</v>
      </c>
    </row>
    <row r="30" spans="1:14" ht="16" x14ac:dyDescent="0.2">
      <c r="A30" s="1" t="s">
        <v>42</v>
      </c>
      <c r="B30" s="4"/>
      <c r="C30" s="4">
        <v>1000</v>
      </c>
      <c r="D30" s="4">
        <v>1000</v>
      </c>
      <c r="E30" s="4">
        <v>1000</v>
      </c>
      <c r="F30" s="4">
        <v>1000</v>
      </c>
      <c r="G30" s="4">
        <v>1000</v>
      </c>
      <c r="H30" s="4">
        <v>1000</v>
      </c>
      <c r="I30" s="4">
        <v>1000</v>
      </c>
      <c r="J30" s="4">
        <v>1000</v>
      </c>
      <c r="K30" s="4">
        <v>1000</v>
      </c>
      <c r="L30" s="4">
        <v>1000</v>
      </c>
      <c r="M30" s="4">
        <v>1000</v>
      </c>
      <c r="N30" s="5">
        <f t="shared" si="0"/>
        <v>11000</v>
      </c>
    </row>
    <row r="31" spans="1:14" ht="16" x14ac:dyDescent="0.2">
      <c r="A31" s="1" t="s">
        <v>43</v>
      </c>
      <c r="B31" s="4"/>
      <c r="C31" s="4"/>
      <c r="D31" s="4">
        <v>1000</v>
      </c>
      <c r="E31" s="4">
        <v>1000</v>
      </c>
      <c r="F31" s="4">
        <v>1000</v>
      </c>
      <c r="G31" s="4">
        <v>1000</v>
      </c>
      <c r="H31" s="4">
        <v>1000</v>
      </c>
      <c r="I31" s="4">
        <v>1000</v>
      </c>
      <c r="J31" s="4">
        <v>1000</v>
      </c>
      <c r="K31" s="4">
        <v>1000</v>
      </c>
      <c r="L31" s="4">
        <v>1000</v>
      </c>
      <c r="M31" s="4">
        <v>1000</v>
      </c>
      <c r="N31" s="5">
        <f t="shared" si="0"/>
        <v>10000</v>
      </c>
    </row>
    <row r="32" spans="1:14" ht="16" x14ac:dyDescent="0.2">
      <c r="A32" s="1" t="s">
        <v>44</v>
      </c>
      <c r="B32" s="4"/>
      <c r="C32" s="4"/>
      <c r="D32" s="4"/>
      <c r="E32" s="4">
        <v>1000</v>
      </c>
      <c r="F32" s="4">
        <v>1000</v>
      </c>
      <c r="G32" s="4">
        <v>1000</v>
      </c>
      <c r="H32" s="4">
        <v>1000</v>
      </c>
      <c r="I32" s="4">
        <v>1000</v>
      </c>
      <c r="J32" s="4">
        <v>1000</v>
      </c>
      <c r="K32" s="4">
        <v>1000</v>
      </c>
      <c r="L32" s="4">
        <v>1000</v>
      </c>
      <c r="M32" s="4">
        <v>1000</v>
      </c>
      <c r="N32" s="5">
        <f t="shared" si="0"/>
        <v>9000</v>
      </c>
    </row>
    <row r="33" spans="1:14" ht="16" x14ac:dyDescent="0.2">
      <c r="A33" s="1" t="s">
        <v>45</v>
      </c>
      <c r="B33" s="4">
        <v>1000</v>
      </c>
      <c r="C33" s="4">
        <v>1000</v>
      </c>
      <c r="D33" s="4">
        <v>1000</v>
      </c>
      <c r="E33" s="4">
        <v>1000</v>
      </c>
      <c r="F33" s="4">
        <v>1000</v>
      </c>
      <c r="G33" s="4">
        <v>1000</v>
      </c>
      <c r="H33" s="4">
        <v>2500</v>
      </c>
      <c r="I33" s="4">
        <v>1000</v>
      </c>
      <c r="J33" s="4">
        <v>1000</v>
      </c>
      <c r="K33" s="4">
        <v>1000</v>
      </c>
      <c r="L33" s="4">
        <v>1000</v>
      </c>
      <c r="M33" s="4">
        <v>1000</v>
      </c>
      <c r="N33" s="5">
        <f t="shared" si="0"/>
        <v>13500</v>
      </c>
    </row>
    <row r="34" spans="1:14" ht="16" x14ac:dyDescent="0.2">
      <c r="A34" s="1" t="s">
        <v>46</v>
      </c>
      <c r="B34" s="4"/>
      <c r="C34" s="4">
        <v>1000</v>
      </c>
      <c r="D34" s="4">
        <v>1000</v>
      </c>
      <c r="E34" s="4">
        <v>1000</v>
      </c>
      <c r="F34" s="4">
        <v>1000</v>
      </c>
      <c r="G34" s="4">
        <v>1000</v>
      </c>
      <c r="H34" s="4">
        <v>1000</v>
      </c>
      <c r="I34" s="4">
        <v>1000</v>
      </c>
      <c r="J34" s="4">
        <v>1000</v>
      </c>
      <c r="K34" s="4">
        <v>1000</v>
      </c>
      <c r="L34" s="4">
        <v>1000</v>
      </c>
      <c r="M34" s="4">
        <v>1000</v>
      </c>
      <c r="N34" s="5">
        <f t="shared" si="0"/>
        <v>11000</v>
      </c>
    </row>
    <row r="35" spans="1:14" ht="16" x14ac:dyDescent="0.2">
      <c r="A35" s="1" t="s">
        <v>47</v>
      </c>
      <c r="B35" s="4"/>
      <c r="C35" s="4">
        <v>1000</v>
      </c>
      <c r="D35" s="4">
        <v>1000</v>
      </c>
      <c r="E35" s="4">
        <v>1000</v>
      </c>
      <c r="F35" s="4">
        <v>1000</v>
      </c>
      <c r="G35" s="4">
        <v>1000</v>
      </c>
      <c r="H35" s="4">
        <v>1000</v>
      </c>
      <c r="I35" s="4">
        <v>1000</v>
      </c>
      <c r="J35" s="4">
        <v>1000</v>
      </c>
      <c r="K35" s="4">
        <v>1000</v>
      </c>
      <c r="L35" s="4">
        <v>1000</v>
      </c>
      <c r="M35" s="4">
        <v>1000</v>
      </c>
      <c r="N35" s="5">
        <f t="shared" si="0"/>
        <v>11000</v>
      </c>
    </row>
    <row r="36" spans="1:14" ht="16" x14ac:dyDescent="0.2">
      <c r="A36" s="1" t="s">
        <v>48</v>
      </c>
      <c r="B36" s="4"/>
      <c r="C36" s="4">
        <v>1000</v>
      </c>
      <c r="D36" s="4">
        <v>1000</v>
      </c>
      <c r="E36" s="4">
        <v>1000</v>
      </c>
      <c r="F36" s="4">
        <v>1000</v>
      </c>
      <c r="G36" s="4"/>
      <c r="H36" s="4">
        <v>2000</v>
      </c>
      <c r="I36" s="4">
        <v>1000</v>
      </c>
      <c r="J36" s="4">
        <v>1000</v>
      </c>
      <c r="K36" s="4">
        <v>1000</v>
      </c>
      <c r="L36" s="4">
        <v>1000</v>
      </c>
      <c r="M36" s="4">
        <v>1000</v>
      </c>
      <c r="N36" s="5">
        <f t="shared" si="0"/>
        <v>11000</v>
      </c>
    </row>
    <row r="37" spans="1:14" ht="16" x14ac:dyDescent="0.2">
      <c r="A37" s="1" t="s">
        <v>49</v>
      </c>
      <c r="B37" s="4"/>
      <c r="C37" s="4">
        <v>1000</v>
      </c>
      <c r="D37" s="4">
        <v>1000</v>
      </c>
      <c r="E37" s="4">
        <v>1000</v>
      </c>
      <c r="F37" s="4">
        <v>1000</v>
      </c>
      <c r="G37" s="4">
        <v>1000</v>
      </c>
      <c r="H37" s="4">
        <v>1000</v>
      </c>
      <c r="I37" s="4">
        <v>1000</v>
      </c>
      <c r="J37" s="4">
        <v>1000</v>
      </c>
      <c r="K37" s="4">
        <v>1000</v>
      </c>
      <c r="L37" s="4">
        <v>1000</v>
      </c>
      <c r="M37" s="4">
        <v>1000</v>
      </c>
      <c r="N37" s="5">
        <f t="shared" si="0"/>
        <v>11000</v>
      </c>
    </row>
    <row r="38" spans="1:14" ht="16" x14ac:dyDescent="0.2">
      <c r="A38" s="1" t="s">
        <v>50</v>
      </c>
      <c r="B38" s="4"/>
      <c r="C38" s="4">
        <v>1000</v>
      </c>
      <c r="D38" s="4">
        <v>1000</v>
      </c>
      <c r="E38" s="4">
        <v>1000</v>
      </c>
      <c r="F38" s="4">
        <v>1000</v>
      </c>
      <c r="G38" s="4">
        <v>1000</v>
      </c>
      <c r="H38" s="4">
        <v>1000</v>
      </c>
      <c r="I38" s="4">
        <v>1000</v>
      </c>
      <c r="J38" s="4">
        <v>1000</v>
      </c>
      <c r="K38" s="4">
        <v>1000</v>
      </c>
      <c r="L38" s="4">
        <v>1000</v>
      </c>
      <c r="M38" s="4">
        <v>1000</v>
      </c>
      <c r="N38" s="5">
        <f t="shared" si="0"/>
        <v>11000</v>
      </c>
    </row>
    <row r="39" spans="1:14" ht="16" x14ac:dyDescent="0.2">
      <c r="A39" s="1" t="s">
        <v>51</v>
      </c>
      <c r="B39" s="4"/>
      <c r="C39" s="4">
        <v>1000</v>
      </c>
      <c r="D39" s="4"/>
      <c r="E39" s="4">
        <v>1000</v>
      </c>
      <c r="F39" s="4">
        <v>1001</v>
      </c>
      <c r="G39" s="4">
        <v>1001</v>
      </c>
      <c r="H39" s="4">
        <v>1001</v>
      </c>
      <c r="I39" s="4">
        <v>1001</v>
      </c>
      <c r="J39" s="4">
        <v>1001</v>
      </c>
      <c r="K39" s="4">
        <v>1000</v>
      </c>
      <c r="L39" s="4">
        <v>1001</v>
      </c>
      <c r="M39" s="4">
        <v>1001</v>
      </c>
      <c r="N39" s="5">
        <f t="shared" si="0"/>
        <v>10007</v>
      </c>
    </row>
    <row r="40" spans="1:14" ht="16" x14ac:dyDescent="0.2">
      <c r="A40" s="1" t="s">
        <v>52</v>
      </c>
      <c r="B40" s="4">
        <v>1000</v>
      </c>
      <c r="C40" s="4">
        <v>11000</v>
      </c>
      <c r="D40" s="4">
        <v>1000</v>
      </c>
      <c r="E40" s="4">
        <v>2500</v>
      </c>
      <c r="F40" s="4">
        <v>1000</v>
      </c>
      <c r="G40" s="4"/>
      <c r="H40" s="4">
        <v>1000</v>
      </c>
      <c r="I40" s="4">
        <v>1000</v>
      </c>
      <c r="J40" s="4">
        <v>1000</v>
      </c>
      <c r="K40" s="4">
        <v>1000</v>
      </c>
      <c r="L40" s="4">
        <v>1000</v>
      </c>
      <c r="M40" s="4">
        <v>2000</v>
      </c>
      <c r="N40" s="5">
        <f t="shared" si="0"/>
        <v>23500</v>
      </c>
    </row>
    <row r="41" spans="1:14" ht="16" x14ac:dyDescent="0.2">
      <c r="A41" s="1" t="s">
        <v>53</v>
      </c>
      <c r="B41" s="4"/>
      <c r="C41" s="4">
        <v>1000</v>
      </c>
      <c r="D41" s="4">
        <v>1000</v>
      </c>
      <c r="E41" s="4">
        <v>1000</v>
      </c>
      <c r="F41" s="4">
        <v>1000</v>
      </c>
      <c r="G41" s="4">
        <v>1000</v>
      </c>
      <c r="H41" s="4">
        <v>4000</v>
      </c>
      <c r="I41" s="4">
        <v>1000</v>
      </c>
      <c r="J41" s="4">
        <v>1000</v>
      </c>
      <c r="K41" s="4">
        <v>1000</v>
      </c>
      <c r="L41" s="4">
        <v>1000</v>
      </c>
      <c r="M41" s="4">
        <v>1000</v>
      </c>
      <c r="N41" s="5">
        <f t="shared" si="0"/>
        <v>14000</v>
      </c>
    </row>
    <row r="42" spans="1:14" ht="16" x14ac:dyDescent="0.2">
      <c r="A42" s="1" t="s">
        <v>54</v>
      </c>
      <c r="B42" s="4"/>
      <c r="C42" s="4">
        <v>1000</v>
      </c>
      <c r="D42" s="4">
        <v>1000</v>
      </c>
      <c r="E42" s="4">
        <v>1000</v>
      </c>
      <c r="F42" s="4">
        <v>2000</v>
      </c>
      <c r="G42" s="4">
        <v>2000</v>
      </c>
      <c r="H42" s="4"/>
      <c r="I42" s="4"/>
      <c r="J42" s="4">
        <v>1000</v>
      </c>
      <c r="K42" s="4">
        <v>1000</v>
      </c>
      <c r="L42" s="4">
        <v>1000</v>
      </c>
      <c r="M42" s="4">
        <v>2000</v>
      </c>
      <c r="N42" s="5">
        <f t="shared" si="0"/>
        <v>12000</v>
      </c>
    </row>
    <row r="43" spans="1:14" ht="16" x14ac:dyDescent="0.2">
      <c r="A43" s="1" t="s">
        <v>55</v>
      </c>
      <c r="B43" s="4"/>
      <c r="C43" s="4"/>
      <c r="D43" s="4">
        <v>1000</v>
      </c>
      <c r="E43" s="4">
        <v>1000</v>
      </c>
      <c r="F43" s="4">
        <v>1000</v>
      </c>
      <c r="G43" s="4">
        <v>1000</v>
      </c>
      <c r="H43" s="4">
        <v>7000</v>
      </c>
      <c r="I43" s="4">
        <v>1000</v>
      </c>
      <c r="J43" s="4">
        <v>1000</v>
      </c>
      <c r="K43" s="4">
        <v>1000</v>
      </c>
      <c r="L43" s="4">
        <v>1000</v>
      </c>
      <c r="M43" s="4">
        <v>1000</v>
      </c>
      <c r="N43" s="5">
        <f t="shared" si="0"/>
        <v>16000</v>
      </c>
    </row>
    <row r="44" spans="1:14" ht="16" x14ac:dyDescent="0.2">
      <c r="A44" s="1" t="s">
        <v>56</v>
      </c>
      <c r="B44" s="4"/>
      <c r="C44" s="4"/>
      <c r="D44" s="4"/>
      <c r="E44" s="4"/>
      <c r="F44" s="4">
        <v>1000</v>
      </c>
      <c r="G44" s="4">
        <v>1000</v>
      </c>
      <c r="H44" s="4">
        <v>1000</v>
      </c>
      <c r="I44" s="4">
        <v>1000</v>
      </c>
      <c r="J44" s="4">
        <v>1000</v>
      </c>
      <c r="K44" s="4">
        <v>1000</v>
      </c>
      <c r="L44" s="4">
        <v>1000</v>
      </c>
      <c r="M44" s="4">
        <v>1000</v>
      </c>
      <c r="N44" s="5">
        <f t="shared" si="0"/>
        <v>8000</v>
      </c>
    </row>
    <row r="45" spans="1:14" ht="16" x14ac:dyDescent="0.2">
      <c r="A45" s="1" t="s">
        <v>57</v>
      </c>
      <c r="B45" s="4"/>
      <c r="C45" s="4"/>
      <c r="D45" s="4">
        <v>1000</v>
      </c>
      <c r="E45" s="4">
        <v>1000</v>
      </c>
      <c r="F45" s="4">
        <v>1000</v>
      </c>
      <c r="G45" s="4">
        <v>1000</v>
      </c>
      <c r="H45" s="4">
        <v>1000</v>
      </c>
      <c r="I45" s="4">
        <v>1000</v>
      </c>
      <c r="J45" s="4">
        <v>1000</v>
      </c>
      <c r="K45" s="4">
        <v>1000</v>
      </c>
      <c r="L45" s="4">
        <v>1000</v>
      </c>
      <c r="M45" s="4">
        <v>1000</v>
      </c>
      <c r="N45" s="5">
        <f t="shared" si="0"/>
        <v>10000</v>
      </c>
    </row>
    <row r="46" spans="1:14" ht="16" x14ac:dyDescent="0.2">
      <c r="A46" s="1" t="s">
        <v>58</v>
      </c>
      <c r="B46" s="4">
        <v>1000</v>
      </c>
      <c r="C46" s="4">
        <v>1000</v>
      </c>
      <c r="D46" s="4">
        <v>1000</v>
      </c>
      <c r="E46" s="4">
        <v>1000</v>
      </c>
      <c r="F46" s="4">
        <v>1000</v>
      </c>
      <c r="G46" s="4"/>
      <c r="H46" s="4"/>
      <c r="I46" s="4"/>
      <c r="J46" s="4">
        <v>1000</v>
      </c>
      <c r="K46" s="4">
        <v>1000</v>
      </c>
      <c r="L46" s="4">
        <v>1000</v>
      </c>
      <c r="M46" s="4">
        <v>1000</v>
      </c>
      <c r="N46" s="5">
        <f t="shared" si="0"/>
        <v>9000</v>
      </c>
    </row>
    <row r="47" spans="1:14" ht="16" x14ac:dyDescent="0.2">
      <c r="A47" s="1" t="s">
        <v>59</v>
      </c>
      <c r="B47" s="4"/>
      <c r="C47" s="4"/>
      <c r="D47" s="4">
        <v>1000</v>
      </c>
      <c r="E47" s="4">
        <v>1000</v>
      </c>
      <c r="F47" s="4">
        <v>1000</v>
      </c>
      <c r="G47" s="4">
        <v>1000</v>
      </c>
      <c r="H47" s="4">
        <v>1000</v>
      </c>
      <c r="I47" s="4">
        <v>1000</v>
      </c>
      <c r="J47" s="4"/>
      <c r="K47" s="4"/>
      <c r="L47" s="4"/>
      <c r="M47" s="4"/>
      <c r="N47" s="5">
        <f t="shared" si="0"/>
        <v>6000</v>
      </c>
    </row>
    <row r="48" spans="1:14" ht="16" x14ac:dyDescent="0.2">
      <c r="A48" s="1" t="s">
        <v>60</v>
      </c>
      <c r="B48" s="4"/>
      <c r="C48" s="4">
        <v>1000</v>
      </c>
      <c r="D48" s="4">
        <v>1000</v>
      </c>
      <c r="E48" s="4">
        <v>1000</v>
      </c>
      <c r="F48" s="4">
        <v>1000</v>
      </c>
      <c r="G48" s="4">
        <v>1000</v>
      </c>
      <c r="H48" s="4">
        <v>1000</v>
      </c>
      <c r="I48" s="4">
        <v>1000</v>
      </c>
      <c r="J48" s="4">
        <v>1000</v>
      </c>
      <c r="K48" s="4">
        <v>1000</v>
      </c>
      <c r="L48" s="4">
        <v>1000</v>
      </c>
      <c r="M48" s="4">
        <v>1000</v>
      </c>
      <c r="N48" s="5">
        <f t="shared" si="0"/>
        <v>11000</v>
      </c>
    </row>
    <row r="49" spans="1:14" ht="16" x14ac:dyDescent="0.2">
      <c r="A49" s="1" t="s">
        <v>61</v>
      </c>
      <c r="B49" s="4">
        <v>3005</v>
      </c>
      <c r="C49" s="4">
        <v>1005</v>
      </c>
      <c r="D49" s="4">
        <v>1100</v>
      </c>
      <c r="E49" s="4">
        <v>1505</v>
      </c>
      <c r="F49" s="4">
        <v>1505</v>
      </c>
      <c r="G49" s="4">
        <v>1505</v>
      </c>
      <c r="H49" s="4">
        <v>1000</v>
      </c>
      <c r="I49" s="4">
        <v>1000</v>
      </c>
      <c r="J49" s="4">
        <v>1500</v>
      </c>
      <c r="K49" s="4">
        <v>1000</v>
      </c>
      <c r="L49" s="4">
        <v>1500</v>
      </c>
      <c r="M49" s="4">
        <v>1500</v>
      </c>
      <c r="N49" s="5">
        <f t="shared" si="0"/>
        <v>17125</v>
      </c>
    </row>
    <row r="50" spans="1:14" ht="16" x14ac:dyDescent="0.2">
      <c r="A50" s="1" t="s">
        <v>62</v>
      </c>
      <c r="B50" s="4">
        <v>1008</v>
      </c>
      <c r="C50" s="4">
        <v>1008</v>
      </c>
      <c r="D50" s="4">
        <v>1008</v>
      </c>
      <c r="E50" s="4">
        <v>1008</v>
      </c>
      <c r="F50" s="4">
        <v>1008</v>
      </c>
      <c r="G50" s="4">
        <v>1008</v>
      </c>
      <c r="H50" s="4">
        <v>1008</v>
      </c>
      <c r="I50" s="4">
        <v>1008</v>
      </c>
      <c r="J50" s="4">
        <v>1008</v>
      </c>
      <c r="K50" s="4">
        <v>1008</v>
      </c>
      <c r="L50" s="4">
        <v>1008</v>
      </c>
      <c r="M50" s="4">
        <v>1008</v>
      </c>
      <c r="N50" s="5">
        <f t="shared" si="0"/>
        <v>12096</v>
      </c>
    </row>
    <row r="51" spans="1:14" ht="16" x14ac:dyDescent="0.2">
      <c r="A51" s="1" t="s">
        <v>63</v>
      </c>
      <c r="B51" s="4">
        <v>500</v>
      </c>
      <c r="C51" s="4">
        <v>500</v>
      </c>
      <c r="D51" s="4">
        <v>500</v>
      </c>
      <c r="E51" s="4">
        <v>500</v>
      </c>
      <c r="F51" s="4">
        <v>500</v>
      </c>
      <c r="G51" s="4">
        <v>500</v>
      </c>
      <c r="H51" s="4">
        <v>1000</v>
      </c>
      <c r="I51" s="4">
        <v>1000</v>
      </c>
      <c r="J51" s="4">
        <v>1000</v>
      </c>
      <c r="K51" s="4">
        <v>1000</v>
      </c>
      <c r="L51" s="4">
        <v>1000</v>
      </c>
      <c r="M51" s="4">
        <v>1000</v>
      </c>
      <c r="N51" s="5">
        <f t="shared" si="0"/>
        <v>9000</v>
      </c>
    </row>
    <row r="52" spans="1:14" ht="16" x14ac:dyDescent="0.2">
      <c r="A52" s="1" t="s">
        <v>65</v>
      </c>
      <c r="B52" s="4"/>
      <c r="C52" s="4"/>
      <c r="D52" s="4"/>
      <c r="E52" s="4"/>
      <c r="F52" s="4">
        <v>5001</v>
      </c>
      <c r="G52" s="4"/>
      <c r="H52" s="4"/>
      <c r="I52" s="4"/>
      <c r="J52" s="4"/>
      <c r="K52" s="4"/>
      <c r="L52" s="4"/>
      <c r="M52" s="4"/>
      <c r="N52" s="5">
        <f t="shared" si="0"/>
        <v>5001</v>
      </c>
    </row>
    <row r="53" spans="1:14" ht="16" x14ac:dyDescent="0.2">
      <c r="A53" s="1" t="s">
        <v>66</v>
      </c>
      <c r="B53" s="4">
        <v>1000</v>
      </c>
      <c r="C53" s="4">
        <v>1000</v>
      </c>
      <c r="D53" s="4">
        <v>1000</v>
      </c>
      <c r="E53" s="4">
        <v>1000</v>
      </c>
      <c r="F53" s="4">
        <v>1000</v>
      </c>
      <c r="G53" s="4">
        <v>1000</v>
      </c>
      <c r="H53" s="4">
        <v>1000</v>
      </c>
      <c r="I53" s="4">
        <v>1000</v>
      </c>
      <c r="J53" s="4">
        <v>1000</v>
      </c>
      <c r="K53" s="4">
        <v>1000</v>
      </c>
      <c r="L53" s="4">
        <v>1000</v>
      </c>
      <c r="M53" s="4">
        <v>1000</v>
      </c>
      <c r="N53" s="5">
        <f t="shared" si="0"/>
        <v>12000</v>
      </c>
    </row>
    <row r="54" spans="1:14" ht="16" x14ac:dyDescent="0.2">
      <c r="A54" s="1" t="s">
        <v>67</v>
      </c>
      <c r="B54" s="4"/>
      <c r="C54" s="4"/>
      <c r="D54" s="4"/>
      <c r="E54" s="4"/>
      <c r="F54" s="4"/>
      <c r="G54" s="4">
        <v>1000</v>
      </c>
      <c r="H54" s="4">
        <v>1000</v>
      </c>
      <c r="I54" s="4">
        <v>1000</v>
      </c>
      <c r="J54" s="4">
        <v>1000</v>
      </c>
      <c r="K54" s="4">
        <v>1000</v>
      </c>
      <c r="L54" s="4">
        <v>1000</v>
      </c>
      <c r="M54" s="4">
        <v>1000</v>
      </c>
      <c r="N54" s="5">
        <f t="shared" si="0"/>
        <v>7000</v>
      </c>
    </row>
    <row r="55" spans="1:14" ht="16" x14ac:dyDescent="0.2">
      <c r="A55" s="1" t="s">
        <v>68</v>
      </c>
      <c r="B55" s="4"/>
      <c r="C55" s="4"/>
      <c r="D55" s="4"/>
      <c r="E55" s="4">
        <v>1000</v>
      </c>
      <c r="F55" s="4">
        <v>1000</v>
      </c>
      <c r="G55" s="4">
        <v>1000</v>
      </c>
      <c r="H55" s="4">
        <v>1000</v>
      </c>
      <c r="I55" s="4">
        <v>1000</v>
      </c>
      <c r="J55" s="4">
        <v>1000</v>
      </c>
      <c r="K55" s="4">
        <v>1000</v>
      </c>
      <c r="L55" s="4">
        <v>1000</v>
      </c>
      <c r="M55" s="4">
        <v>1000</v>
      </c>
      <c r="N55" s="5">
        <f t="shared" si="0"/>
        <v>9000</v>
      </c>
    </row>
    <row r="56" spans="1:14" ht="16" x14ac:dyDescent="0.2">
      <c r="A56" s="1" t="s">
        <v>69</v>
      </c>
      <c r="B56" s="4"/>
      <c r="C56" s="4"/>
      <c r="D56" s="4"/>
      <c r="E56" s="4"/>
      <c r="F56" s="4"/>
      <c r="G56" s="4">
        <v>1000</v>
      </c>
      <c r="H56" s="4">
        <v>1000</v>
      </c>
      <c r="I56" s="4">
        <v>1000</v>
      </c>
      <c r="J56" s="4">
        <v>1000</v>
      </c>
      <c r="K56" s="4">
        <v>1000</v>
      </c>
      <c r="L56" s="4">
        <v>1000</v>
      </c>
      <c r="M56" s="4">
        <v>1000</v>
      </c>
      <c r="N56" s="5">
        <f t="shared" si="0"/>
        <v>7000</v>
      </c>
    </row>
    <row r="57" spans="1:14" ht="16" x14ac:dyDescent="0.2">
      <c r="A57" s="1" t="s">
        <v>70</v>
      </c>
      <c r="B57" s="4">
        <v>1000</v>
      </c>
      <c r="C57" s="4">
        <v>1000</v>
      </c>
      <c r="D57" s="4">
        <v>1000</v>
      </c>
      <c r="E57" s="4">
        <v>1000</v>
      </c>
      <c r="F57" s="4">
        <v>1000</v>
      </c>
      <c r="G57" s="4">
        <v>1000</v>
      </c>
      <c r="H57" s="4">
        <v>1000</v>
      </c>
      <c r="I57" s="4">
        <v>1000</v>
      </c>
      <c r="J57" s="4">
        <v>1000</v>
      </c>
      <c r="K57" s="4">
        <v>1000</v>
      </c>
      <c r="L57" s="4">
        <v>1000</v>
      </c>
      <c r="M57" s="4">
        <v>1000</v>
      </c>
      <c r="N57" s="5">
        <f t="shared" si="0"/>
        <v>12000</v>
      </c>
    </row>
    <row r="58" spans="1:14" ht="16" x14ac:dyDescent="0.2">
      <c r="A58" s="1" t="s">
        <v>71</v>
      </c>
      <c r="B58" s="4"/>
      <c r="C58" s="4"/>
      <c r="D58" s="4">
        <v>1000</v>
      </c>
      <c r="E58" s="4">
        <v>1000</v>
      </c>
      <c r="F58" s="4">
        <v>1000</v>
      </c>
      <c r="G58" s="4">
        <v>1000</v>
      </c>
      <c r="H58" s="4">
        <v>1000</v>
      </c>
      <c r="I58" s="4">
        <v>1000</v>
      </c>
      <c r="J58" s="4">
        <v>1000</v>
      </c>
      <c r="K58" s="4">
        <v>1000</v>
      </c>
      <c r="L58" s="4">
        <v>1000</v>
      </c>
      <c r="M58" s="4">
        <v>1000</v>
      </c>
      <c r="N58" s="5">
        <f t="shared" si="0"/>
        <v>10000</v>
      </c>
    </row>
    <row r="59" spans="1:14" ht="16" x14ac:dyDescent="0.2">
      <c r="A59" s="1" t="s">
        <v>72</v>
      </c>
      <c r="B59" s="4"/>
      <c r="C59" s="4"/>
      <c r="D59" s="4"/>
      <c r="E59" s="4">
        <v>1000</v>
      </c>
      <c r="F59" s="4">
        <v>1000</v>
      </c>
      <c r="G59" s="4">
        <v>1000</v>
      </c>
      <c r="H59" s="4"/>
      <c r="I59" s="4">
        <v>1000</v>
      </c>
      <c r="J59" s="4">
        <v>1000</v>
      </c>
      <c r="K59" s="4">
        <v>1000</v>
      </c>
      <c r="L59" s="4">
        <v>1000</v>
      </c>
      <c r="M59" s="4">
        <v>1000</v>
      </c>
      <c r="N59" s="5">
        <f t="shared" si="0"/>
        <v>8000</v>
      </c>
    </row>
    <row r="60" spans="1:14" ht="16" x14ac:dyDescent="0.2">
      <c r="A60" s="1" t="s">
        <v>73</v>
      </c>
      <c r="B60" s="4"/>
      <c r="C60" s="4"/>
      <c r="D60" s="4">
        <v>1000</v>
      </c>
      <c r="E60" s="4">
        <v>1000</v>
      </c>
      <c r="F60" s="4">
        <v>1000</v>
      </c>
      <c r="G60" s="4">
        <v>1000</v>
      </c>
      <c r="H60" s="4">
        <v>1000</v>
      </c>
      <c r="I60" s="4">
        <v>1000</v>
      </c>
      <c r="J60" s="4">
        <v>1000</v>
      </c>
      <c r="K60" s="4">
        <v>1000</v>
      </c>
      <c r="L60" s="4">
        <v>1000</v>
      </c>
      <c r="M60" s="4">
        <v>1000</v>
      </c>
      <c r="N60" s="5">
        <f t="shared" si="0"/>
        <v>10000</v>
      </c>
    </row>
    <row r="61" spans="1:14" ht="16" x14ac:dyDescent="0.2">
      <c r="A61" s="1" t="s">
        <v>74</v>
      </c>
      <c r="B61" s="4"/>
      <c r="C61" s="4"/>
      <c r="D61" s="4"/>
      <c r="E61" s="4">
        <v>1000</v>
      </c>
      <c r="F61" s="4">
        <v>1000</v>
      </c>
      <c r="G61" s="4">
        <v>1000</v>
      </c>
      <c r="H61" s="4">
        <v>1000</v>
      </c>
      <c r="I61" s="4">
        <v>1000</v>
      </c>
      <c r="J61" s="4">
        <v>1000</v>
      </c>
      <c r="K61" s="4">
        <v>1000</v>
      </c>
      <c r="L61" s="4">
        <v>1000</v>
      </c>
      <c r="M61" s="4">
        <v>2000</v>
      </c>
      <c r="N61" s="5">
        <f t="shared" si="0"/>
        <v>10000</v>
      </c>
    </row>
    <row r="62" spans="1:14" ht="16" x14ac:dyDescent="0.2">
      <c r="A62" s="1" t="s">
        <v>75</v>
      </c>
      <c r="B62" s="4"/>
      <c r="C62" s="4"/>
      <c r="D62" s="4"/>
      <c r="E62" s="4"/>
      <c r="F62" s="4">
        <v>1000</v>
      </c>
      <c r="G62" s="4">
        <v>1000</v>
      </c>
      <c r="H62" s="4">
        <v>1000</v>
      </c>
      <c r="I62" s="4">
        <v>1000</v>
      </c>
      <c r="J62" s="4">
        <v>1000</v>
      </c>
      <c r="K62" s="4">
        <v>1000</v>
      </c>
      <c r="L62" s="4">
        <v>1000</v>
      </c>
      <c r="M62" s="4">
        <v>1000</v>
      </c>
      <c r="N62" s="5">
        <f t="shared" si="0"/>
        <v>8000</v>
      </c>
    </row>
    <row r="63" spans="1:14" ht="16" x14ac:dyDescent="0.2">
      <c r="A63" s="1" t="s">
        <v>76</v>
      </c>
      <c r="B63" s="4"/>
      <c r="C63" s="4">
        <v>500</v>
      </c>
      <c r="D63" s="4">
        <v>500</v>
      </c>
      <c r="E63" s="4"/>
      <c r="F63" s="4"/>
      <c r="G63" s="4"/>
      <c r="H63" s="4"/>
      <c r="I63" s="4"/>
      <c r="J63" s="4"/>
      <c r="K63" s="4">
        <v>1000</v>
      </c>
      <c r="L63" s="4">
        <v>1000</v>
      </c>
      <c r="M63" s="4">
        <v>1000</v>
      </c>
      <c r="N63" s="5">
        <f t="shared" si="0"/>
        <v>4000</v>
      </c>
    </row>
    <row r="64" spans="1:14" ht="16" x14ac:dyDescent="0.2">
      <c r="A64" s="1" t="s">
        <v>77</v>
      </c>
      <c r="B64" s="4"/>
      <c r="C64" s="4">
        <v>1000</v>
      </c>
      <c r="D64" s="4">
        <v>1000</v>
      </c>
      <c r="E64" s="4">
        <v>1000</v>
      </c>
      <c r="F64" s="4">
        <v>1000</v>
      </c>
      <c r="G64" s="4">
        <v>1000</v>
      </c>
      <c r="H64" s="4">
        <v>1000</v>
      </c>
      <c r="I64" s="4">
        <v>1000</v>
      </c>
      <c r="J64" s="4">
        <v>1000</v>
      </c>
      <c r="K64" s="4">
        <v>1000</v>
      </c>
      <c r="L64" s="4">
        <v>1000</v>
      </c>
      <c r="M64" s="4">
        <v>2000</v>
      </c>
      <c r="N64" s="5">
        <f t="shared" si="0"/>
        <v>12000</v>
      </c>
    </row>
    <row r="65" spans="1:14" ht="16" x14ac:dyDescent="0.2">
      <c r="A65" s="1" t="s">
        <v>78</v>
      </c>
      <c r="B65" s="4"/>
      <c r="C65" s="4">
        <v>1100</v>
      </c>
      <c r="D65" s="4">
        <v>1000</v>
      </c>
      <c r="E65" s="4">
        <v>1000</v>
      </c>
      <c r="F65" s="4">
        <v>1000</v>
      </c>
      <c r="G65" s="4">
        <v>1000</v>
      </c>
      <c r="H65" s="4">
        <v>1000</v>
      </c>
      <c r="I65" s="4">
        <v>1000</v>
      </c>
      <c r="J65" s="4">
        <v>1000</v>
      </c>
      <c r="K65" s="4">
        <v>1000</v>
      </c>
      <c r="L65" s="4">
        <v>1000</v>
      </c>
      <c r="M65" s="4">
        <v>1000</v>
      </c>
      <c r="N65" s="5">
        <f t="shared" si="0"/>
        <v>11100</v>
      </c>
    </row>
    <row r="66" spans="1:14" ht="16" x14ac:dyDescent="0.2">
      <c r="A66" s="1" t="s">
        <v>79</v>
      </c>
      <c r="B66" s="4"/>
      <c r="C66" s="4"/>
      <c r="D66" s="4"/>
      <c r="E66" s="4"/>
      <c r="F66" s="4"/>
      <c r="G66" s="4">
        <v>500</v>
      </c>
      <c r="H66" s="4">
        <v>500</v>
      </c>
      <c r="I66" s="4">
        <v>500</v>
      </c>
      <c r="J66" s="4">
        <v>500</v>
      </c>
      <c r="K66" s="4">
        <v>500</v>
      </c>
      <c r="L66" s="4">
        <v>500</v>
      </c>
      <c r="M66" s="4">
        <v>500</v>
      </c>
      <c r="N66" s="5">
        <f t="shared" si="0"/>
        <v>3500</v>
      </c>
    </row>
    <row r="67" spans="1:14" ht="16" x14ac:dyDescent="0.2">
      <c r="A67" s="1" t="s">
        <v>80</v>
      </c>
      <c r="B67" s="4"/>
      <c r="C67" s="4"/>
      <c r="D67" s="4"/>
      <c r="E67" s="4">
        <v>999</v>
      </c>
      <c r="F67" s="4">
        <v>1000</v>
      </c>
      <c r="G67" s="4">
        <v>1000</v>
      </c>
      <c r="H67" s="4">
        <v>1000</v>
      </c>
      <c r="I67" s="4">
        <v>1000</v>
      </c>
      <c r="J67" s="4">
        <v>1000</v>
      </c>
      <c r="K67" s="4">
        <v>1000</v>
      </c>
      <c r="L67" s="4">
        <v>1000</v>
      </c>
      <c r="M67" s="4">
        <v>1000</v>
      </c>
      <c r="N67" s="5">
        <f t="shared" ref="N67:N130" si="1">SUM(B67:M67)</f>
        <v>8999</v>
      </c>
    </row>
    <row r="68" spans="1:14" ht="16" x14ac:dyDescent="0.2">
      <c r="A68" s="1" t="s">
        <v>81</v>
      </c>
      <c r="B68" s="4"/>
      <c r="C68" s="4"/>
      <c r="D68" s="4">
        <v>1000</v>
      </c>
      <c r="E68" s="4">
        <v>1000</v>
      </c>
      <c r="F68" s="4">
        <v>1000</v>
      </c>
      <c r="G68" s="4">
        <v>1000</v>
      </c>
      <c r="H68" s="4">
        <v>1000</v>
      </c>
      <c r="I68" s="4">
        <v>1000</v>
      </c>
      <c r="J68" s="4">
        <v>1000</v>
      </c>
      <c r="K68" s="4">
        <v>1000</v>
      </c>
      <c r="L68" s="4">
        <v>1000</v>
      </c>
      <c r="M68" s="4">
        <v>1000</v>
      </c>
      <c r="N68" s="5">
        <f t="shared" si="1"/>
        <v>10000</v>
      </c>
    </row>
    <row r="69" spans="1:14" ht="16" x14ac:dyDescent="0.2">
      <c r="A69" s="1" t="s">
        <v>82</v>
      </c>
      <c r="B69" s="4"/>
      <c r="C69" s="4"/>
      <c r="D69" s="4"/>
      <c r="E69" s="4">
        <v>1000</v>
      </c>
      <c r="F69" s="4">
        <v>1000</v>
      </c>
      <c r="G69" s="4">
        <v>1000</v>
      </c>
      <c r="H69" s="4">
        <v>1000</v>
      </c>
      <c r="I69" s="4">
        <v>1000</v>
      </c>
      <c r="J69" s="4">
        <v>1000</v>
      </c>
      <c r="K69" s="4">
        <v>1000</v>
      </c>
      <c r="L69" s="4">
        <v>1000</v>
      </c>
      <c r="M69" s="4">
        <v>1000</v>
      </c>
      <c r="N69" s="5">
        <f t="shared" si="1"/>
        <v>9000</v>
      </c>
    </row>
    <row r="70" spans="1:14" ht="16" x14ac:dyDescent="0.2">
      <c r="A70" s="1" t="s">
        <v>83</v>
      </c>
      <c r="B70" s="4">
        <v>1000</v>
      </c>
      <c r="C70" s="4">
        <v>1001</v>
      </c>
      <c r="D70" s="4">
        <v>1000</v>
      </c>
      <c r="E70" s="4">
        <v>1000</v>
      </c>
      <c r="F70" s="4">
        <v>1000</v>
      </c>
      <c r="G70" s="4">
        <v>1000</v>
      </c>
      <c r="H70" s="4">
        <v>1000</v>
      </c>
      <c r="I70" s="4">
        <v>1000</v>
      </c>
      <c r="J70" s="4">
        <v>1000</v>
      </c>
      <c r="K70" s="4">
        <v>1000</v>
      </c>
      <c r="L70" s="4">
        <v>1000</v>
      </c>
      <c r="M70" s="4">
        <v>1000</v>
      </c>
      <c r="N70" s="5">
        <f t="shared" si="1"/>
        <v>12001</v>
      </c>
    </row>
    <row r="71" spans="1:14" ht="16" x14ac:dyDescent="0.2">
      <c r="A71" s="1" t="s">
        <v>84</v>
      </c>
      <c r="B71" s="4"/>
      <c r="C71" s="4"/>
      <c r="D71" s="4"/>
      <c r="E71" s="4"/>
      <c r="F71" s="4"/>
      <c r="G71" s="4">
        <v>1000</v>
      </c>
      <c r="H71" s="4">
        <v>1000</v>
      </c>
      <c r="I71" s="4">
        <v>1000</v>
      </c>
      <c r="J71" s="4">
        <v>1000</v>
      </c>
      <c r="K71" s="4">
        <v>1000</v>
      </c>
      <c r="L71" s="4">
        <v>1000</v>
      </c>
      <c r="M71" s="4">
        <v>1000</v>
      </c>
      <c r="N71" s="5">
        <f t="shared" si="1"/>
        <v>7000</v>
      </c>
    </row>
    <row r="72" spans="1:14" ht="16" x14ac:dyDescent="0.2">
      <c r="A72" s="1" t="s">
        <v>85</v>
      </c>
      <c r="B72" s="4"/>
      <c r="C72" s="4">
        <v>1000</v>
      </c>
      <c r="D72" s="4">
        <v>1000</v>
      </c>
      <c r="E72" s="4">
        <v>1000</v>
      </c>
      <c r="F72" s="4">
        <v>1000</v>
      </c>
      <c r="G72" s="4">
        <v>1000</v>
      </c>
      <c r="H72" s="4">
        <v>4000</v>
      </c>
      <c r="I72" s="4">
        <v>1000</v>
      </c>
      <c r="J72" s="4">
        <v>1000</v>
      </c>
      <c r="K72" s="4">
        <v>1000</v>
      </c>
      <c r="L72" s="4">
        <v>1000</v>
      </c>
      <c r="M72" s="4">
        <v>1000</v>
      </c>
      <c r="N72" s="5">
        <f t="shared" si="1"/>
        <v>14000</v>
      </c>
    </row>
    <row r="73" spans="1:14" ht="16" x14ac:dyDescent="0.2">
      <c r="A73" s="1" t="s">
        <v>86</v>
      </c>
      <c r="B73" s="4">
        <v>1000</v>
      </c>
      <c r="C73" s="4">
        <v>1000</v>
      </c>
      <c r="D73" s="4">
        <v>2000</v>
      </c>
      <c r="E73" s="4">
        <v>2000</v>
      </c>
      <c r="F73" s="4">
        <v>2000</v>
      </c>
      <c r="G73" s="4">
        <v>2000</v>
      </c>
      <c r="H73" s="4">
        <v>2000</v>
      </c>
      <c r="I73" s="4">
        <v>2001</v>
      </c>
      <c r="J73" s="4">
        <v>1000</v>
      </c>
      <c r="K73" s="4">
        <v>2000</v>
      </c>
      <c r="L73" s="4">
        <v>1000</v>
      </c>
      <c r="M73" s="4">
        <v>1000</v>
      </c>
      <c r="N73" s="5">
        <f t="shared" si="1"/>
        <v>19001</v>
      </c>
    </row>
    <row r="74" spans="1:14" ht="16" x14ac:dyDescent="0.2">
      <c r="A74" s="1" t="s">
        <v>87</v>
      </c>
      <c r="B74" s="4">
        <v>1000</v>
      </c>
      <c r="C74" s="4">
        <v>1000</v>
      </c>
      <c r="D74" s="4">
        <v>1000</v>
      </c>
      <c r="E74" s="4">
        <v>1000</v>
      </c>
      <c r="F74" s="4">
        <v>1000</v>
      </c>
      <c r="G74" s="4">
        <v>1000</v>
      </c>
      <c r="H74" s="4">
        <v>1000</v>
      </c>
      <c r="I74" s="4">
        <v>1000</v>
      </c>
      <c r="J74" s="4">
        <v>1000</v>
      </c>
      <c r="K74" s="4">
        <v>1000</v>
      </c>
      <c r="L74" s="4">
        <v>1000</v>
      </c>
      <c r="M74" s="4">
        <v>1000</v>
      </c>
      <c r="N74" s="5">
        <f t="shared" si="1"/>
        <v>12000</v>
      </c>
    </row>
    <row r="75" spans="1:14" ht="16" x14ac:dyDescent="0.2">
      <c r="A75" s="1" t="s">
        <v>88</v>
      </c>
      <c r="B75" s="4"/>
      <c r="C75" s="4"/>
      <c r="D75" s="4">
        <v>1000</v>
      </c>
      <c r="E75" s="4">
        <v>1000</v>
      </c>
      <c r="F75" s="4">
        <v>1000</v>
      </c>
      <c r="G75" s="4">
        <v>1000</v>
      </c>
      <c r="H75" s="4">
        <v>1000</v>
      </c>
      <c r="I75" s="4">
        <v>1000</v>
      </c>
      <c r="J75" s="4">
        <v>1000</v>
      </c>
      <c r="K75" s="4">
        <v>1000</v>
      </c>
      <c r="L75" s="4">
        <v>1000</v>
      </c>
      <c r="M75" s="4">
        <v>1000</v>
      </c>
      <c r="N75" s="5">
        <f t="shared" si="1"/>
        <v>10000</v>
      </c>
    </row>
    <row r="76" spans="1:14" ht="16" x14ac:dyDescent="0.2">
      <c r="A76" s="1" t="s">
        <v>89</v>
      </c>
      <c r="B76" s="4"/>
      <c r="C76" s="4">
        <v>2000</v>
      </c>
      <c r="D76" s="4">
        <v>1000</v>
      </c>
      <c r="E76" s="4">
        <v>1000</v>
      </c>
      <c r="F76" s="4">
        <v>1000</v>
      </c>
      <c r="G76" s="4">
        <v>1000</v>
      </c>
      <c r="H76" s="4">
        <v>1000</v>
      </c>
      <c r="I76" s="4">
        <v>1000</v>
      </c>
      <c r="J76" s="4">
        <v>1000</v>
      </c>
      <c r="K76" s="4">
        <v>1000</v>
      </c>
      <c r="L76" s="4">
        <v>1000</v>
      </c>
      <c r="M76" s="4">
        <v>1000</v>
      </c>
      <c r="N76" s="5">
        <f t="shared" si="1"/>
        <v>12000</v>
      </c>
    </row>
    <row r="77" spans="1:14" ht="16" x14ac:dyDescent="0.2">
      <c r="A77" s="1" t="s">
        <v>90</v>
      </c>
      <c r="B77" s="4">
        <v>1000</v>
      </c>
      <c r="C77" s="4">
        <v>1000</v>
      </c>
      <c r="D77" s="4">
        <v>1000</v>
      </c>
      <c r="E77" s="4">
        <v>1000</v>
      </c>
      <c r="F77" s="4">
        <v>1000</v>
      </c>
      <c r="G77" s="4">
        <v>1000</v>
      </c>
      <c r="H77" s="4">
        <v>1000</v>
      </c>
      <c r="I77" s="4">
        <v>1000</v>
      </c>
      <c r="J77" s="4">
        <v>1000</v>
      </c>
      <c r="K77" s="4">
        <v>1000</v>
      </c>
      <c r="L77" s="4">
        <v>1000</v>
      </c>
      <c r="M77" s="4">
        <v>1000</v>
      </c>
      <c r="N77" s="5">
        <f t="shared" si="1"/>
        <v>12000</v>
      </c>
    </row>
    <row r="78" spans="1:14" ht="16" x14ac:dyDescent="0.2">
      <c r="A78" s="1" t="s">
        <v>91</v>
      </c>
      <c r="B78" s="4">
        <v>1000</v>
      </c>
      <c r="C78" s="4">
        <v>1000</v>
      </c>
      <c r="D78" s="4">
        <v>1000</v>
      </c>
      <c r="E78" s="4">
        <v>1000</v>
      </c>
      <c r="F78" s="4">
        <v>1000</v>
      </c>
      <c r="G78" s="4">
        <v>1000</v>
      </c>
      <c r="H78" s="4">
        <v>1000</v>
      </c>
      <c r="I78" s="4">
        <v>1000</v>
      </c>
      <c r="J78" s="4">
        <v>1000</v>
      </c>
      <c r="K78" s="4">
        <v>1000</v>
      </c>
      <c r="L78" s="4">
        <v>1000</v>
      </c>
      <c r="M78" s="4">
        <v>1000</v>
      </c>
      <c r="N78" s="5">
        <f t="shared" si="1"/>
        <v>12000</v>
      </c>
    </row>
    <row r="79" spans="1:14" ht="16" x14ac:dyDescent="0.2">
      <c r="A79" s="1" t="s">
        <v>92</v>
      </c>
      <c r="B79" s="4"/>
      <c r="C79" s="4"/>
      <c r="D79" s="4"/>
      <c r="E79" s="4">
        <v>2000</v>
      </c>
      <c r="F79" s="4">
        <v>1000</v>
      </c>
      <c r="G79" s="4">
        <v>1000</v>
      </c>
      <c r="H79" s="4">
        <v>1000</v>
      </c>
      <c r="I79" s="4">
        <v>1000</v>
      </c>
      <c r="J79" s="4">
        <v>1000</v>
      </c>
      <c r="K79" s="4">
        <v>1000</v>
      </c>
      <c r="L79" s="4">
        <v>1000</v>
      </c>
      <c r="M79" s="4">
        <v>1000</v>
      </c>
      <c r="N79" s="5">
        <f t="shared" si="1"/>
        <v>10000</v>
      </c>
    </row>
    <row r="80" spans="1:14" ht="16" x14ac:dyDescent="0.2">
      <c r="A80" s="1" t="s">
        <v>93</v>
      </c>
      <c r="B80" s="4"/>
      <c r="C80" s="4"/>
      <c r="D80" s="4">
        <v>1000</v>
      </c>
      <c r="E80" s="4">
        <v>1000</v>
      </c>
      <c r="F80" s="4">
        <v>1000</v>
      </c>
      <c r="G80" s="4">
        <v>1000</v>
      </c>
      <c r="H80" s="4">
        <v>1000</v>
      </c>
      <c r="I80" s="4">
        <v>1000</v>
      </c>
      <c r="J80" s="4">
        <v>1000</v>
      </c>
      <c r="K80" s="4">
        <v>1000</v>
      </c>
      <c r="L80" s="4">
        <v>1000</v>
      </c>
      <c r="M80" s="4">
        <v>1000</v>
      </c>
      <c r="N80" s="5">
        <f t="shared" si="1"/>
        <v>10000</v>
      </c>
    </row>
    <row r="81" spans="1:14" ht="16" x14ac:dyDescent="0.2">
      <c r="A81" s="1" t="s">
        <v>94</v>
      </c>
      <c r="B81" s="4"/>
      <c r="C81" s="4"/>
      <c r="D81" s="4"/>
      <c r="E81" s="4"/>
      <c r="F81" s="4">
        <v>6000</v>
      </c>
      <c r="G81" s="4"/>
      <c r="H81" s="4"/>
      <c r="I81" s="4"/>
      <c r="J81" s="4"/>
      <c r="K81" s="4"/>
      <c r="L81" s="4">
        <v>1000</v>
      </c>
      <c r="M81" s="4">
        <v>1000</v>
      </c>
      <c r="N81" s="5">
        <f t="shared" si="1"/>
        <v>8000</v>
      </c>
    </row>
    <row r="82" spans="1:14" ht="16" x14ac:dyDescent="0.2">
      <c r="A82" s="1" t="s">
        <v>95</v>
      </c>
      <c r="B82" s="4"/>
      <c r="C82" s="4">
        <v>1000</v>
      </c>
      <c r="D82" s="4">
        <v>1000</v>
      </c>
      <c r="E82" s="4">
        <v>1000</v>
      </c>
      <c r="F82" s="4">
        <v>1000</v>
      </c>
      <c r="G82" s="4">
        <v>1000</v>
      </c>
      <c r="H82" s="4">
        <v>1000</v>
      </c>
      <c r="I82" s="4">
        <v>1000</v>
      </c>
      <c r="J82" s="4">
        <v>1000</v>
      </c>
      <c r="K82" s="4">
        <v>1000</v>
      </c>
      <c r="L82" s="4">
        <v>1000</v>
      </c>
      <c r="M82" s="4">
        <v>1000</v>
      </c>
      <c r="N82" s="5">
        <f t="shared" si="1"/>
        <v>11000</v>
      </c>
    </row>
    <row r="83" spans="1:14" ht="16" x14ac:dyDescent="0.2">
      <c r="A83" s="1" t="s">
        <v>96</v>
      </c>
      <c r="B83" s="4">
        <v>1000</v>
      </c>
      <c r="C83" s="4">
        <v>1000</v>
      </c>
      <c r="D83" s="4">
        <v>1000</v>
      </c>
      <c r="E83" s="4">
        <v>1000</v>
      </c>
      <c r="F83" s="4">
        <v>1000</v>
      </c>
      <c r="G83" s="4">
        <v>1000</v>
      </c>
      <c r="H83" s="4">
        <v>1000</v>
      </c>
      <c r="I83" s="4">
        <v>1000</v>
      </c>
      <c r="J83" s="4">
        <v>1000</v>
      </c>
      <c r="K83" s="4">
        <v>1000</v>
      </c>
      <c r="L83" s="4">
        <v>1000</v>
      </c>
      <c r="M83" s="4">
        <v>1000</v>
      </c>
      <c r="N83" s="5">
        <f t="shared" si="1"/>
        <v>12000</v>
      </c>
    </row>
    <row r="84" spans="1:14" ht="16" x14ac:dyDescent="0.2">
      <c r="A84" s="1" t="s">
        <v>97</v>
      </c>
      <c r="B84" s="4">
        <v>1000</v>
      </c>
      <c r="C84" s="4">
        <v>1000</v>
      </c>
      <c r="D84" s="4">
        <v>1000</v>
      </c>
      <c r="E84" s="4">
        <v>1000</v>
      </c>
      <c r="F84" s="4">
        <v>1000</v>
      </c>
      <c r="G84" s="4">
        <v>1000</v>
      </c>
      <c r="H84" s="4">
        <v>1000</v>
      </c>
      <c r="I84" s="4">
        <v>1000</v>
      </c>
      <c r="J84" s="4">
        <v>1000</v>
      </c>
      <c r="K84" s="4">
        <v>1000</v>
      </c>
      <c r="L84" s="4">
        <v>1000</v>
      </c>
      <c r="M84" s="4">
        <v>1000</v>
      </c>
      <c r="N84" s="5">
        <f t="shared" si="1"/>
        <v>12000</v>
      </c>
    </row>
    <row r="85" spans="1:14" ht="16" x14ac:dyDescent="0.2">
      <c r="A85" s="1" t="s">
        <v>98</v>
      </c>
      <c r="B85" s="4"/>
      <c r="C85" s="4">
        <v>1000</v>
      </c>
      <c r="D85" s="4">
        <v>1000</v>
      </c>
      <c r="E85" s="4">
        <v>1000</v>
      </c>
      <c r="F85" s="4">
        <v>1000</v>
      </c>
      <c r="G85" s="4">
        <v>1000</v>
      </c>
      <c r="H85" s="4">
        <v>1000</v>
      </c>
      <c r="I85" s="4">
        <v>1000</v>
      </c>
      <c r="J85" s="4">
        <v>1000</v>
      </c>
      <c r="K85" s="4">
        <v>1000</v>
      </c>
      <c r="L85" s="4">
        <v>1000</v>
      </c>
      <c r="M85" s="4">
        <v>1000</v>
      </c>
      <c r="N85" s="5">
        <f t="shared" si="1"/>
        <v>11000</v>
      </c>
    </row>
    <row r="86" spans="1:14" ht="16" x14ac:dyDescent="0.2">
      <c r="A86" s="1" t="s">
        <v>99</v>
      </c>
      <c r="B86" s="4"/>
      <c r="C86" s="4"/>
      <c r="D86" s="4"/>
      <c r="E86" s="4">
        <v>1000</v>
      </c>
      <c r="F86" s="4">
        <v>1000</v>
      </c>
      <c r="G86" s="4">
        <v>1000</v>
      </c>
      <c r="H86" s="4">
        <v>1000</v>
      </c>
      <c r="I86" s="4">
        <v>1000</v>
      </c>
      <c r="J86" s="4">
        <v>1000</v>
      </c>
      <c r="K86" s="4">
        <v>1000</v>
      </c>
      <c r="L86" s="4">
        <v>1000</v>
      </c>
      <c r="M86" s="4">
        <v>1000</v>
      </c>
      <c r="N86" s="5">
        <f t="shared" si="1"/>
        <v>9000</v>
      </c>
    </row>
    <row r="87" spans="1:14" ht="16" x14ac:dyDescent="0.2">
      <c r="A87" s="1" t="s">
        <v>100</v>
      </c>
      <c r="B87" s="4"/>
      <c r="C87" s="4">
        <v>1000</v>
      </c>
      <c r="D87" s="4">
        <v>1000</v>
      </c>
      <c r="E87" s="4">
        <v>1000</v>
      </c>
      <c r="F87" s="4">
        <v>1000</v>
      </c>
      <c r="G87" s="4">
        <v>1000</v>
      </c>
      <c r="H87" s="4">
        <v>1000</v>
      </c>
      <c r="I87" s="4">
        <v>1000</v>
      </c>
      <c r="J87" s="4">
        <v>1000</v>
      </c>
      <c r="K87" s="4">
        <v>1000</v>
      </c>
      <c r="L87" s="4">
        <v>1000</v>
      </c>
      <c r="M87" s="4">
        <v>1000</v>
      </c>
      <c r="N87" s="5">
        <f t="shared" si="1"/>
        <v>11000</v>
      </c>
    </row>
    <row r="88" spans="1:14" ht="16" x14ac:dyDescent="0.2">
      <c r="A88" s="1" t="s">
        <v>101</v>
      </c>
      <c r="B88" s="4">
        <v>1000</v>
      </c>
      <c r="C88" s="4">
        <v>1000</v>
      </c>
      <c r="D88" s="4">
        <v>1000</v>
      </c>
      <c r="E88" s="4">
        <v>1000</v>
      </c>
      <c r="F88" s="4">
        <v>2000</v>
      </c>
      <c r="G88" s="4">
        <v>1000</v>
      </c>
      <c r="H88" s="4">
        <v>1000</v>
      </c>
      <c r="I88" s="4">
        <v>1000</v>
      </c>
      <c r="J88" s="4">
        <v>1000</v>
      </c>
      <c r="K88" s="4">
        <v>1000</v>
      </c>
      <c r="L88" s="4">
        <v>1000</v>
      </c>
      <c r="M88" s="4">
        <v>1000</v>
      </c>
      <c r="N88" s="5">
        <f t="shared" si="1"/>
        <v>13000</v>
      </c>
    </row>
    <row r="89" spans="1:14" ht="16" x14ac:dyDescent="0.2">
      <c r="A89" s="1" t="s">
        <v>102</v>
      </c>
      <c r="B89" s="4"/>
      <c r="C89" s="4"/>
      <c r="D89" s="4"/>
      <c r="E89" s="4">
        <v>1000</v>
      </c>
      <c r="F89" s="4">
        <v>1000</v>
      </c>
      <c r="G89" s="4">
        <v>1000</v>
      </c>
      <c r="H89" s="4">
        <v>1000</v>
      </c>
      <c r="I89" s="4">
        <v>1000</v>
      </c>
      <c r="J89" s="4">
        <v>1000</v>
      </c>
      <c r="K89" s="4">
        <v>1000</v>
      </c>
      <c r="L89" s="4">
        <v>1000</v>
      </c>
      <c r="M89" s="4">
        <v>1000</v>
      </c>
      <c r="N89" s="5">
        <f t="shared" si="1"/>
        <v>9000</v>
      </c>
    </row>
    <row r="90" spans="1:14" ht="16" x14ac:dyDescent="0.2">
      <c r="A90" s="1" t="s">
        <v>103</v>
      </c>
      <c r="B90" s="4"/>
      <c r="C90" s="4"/>
      <c r="D90" s="4"/>
      <c r="E90" s="4"/>
      <c r="F90" s="4">
        <v>1000</v>
      </c>
      <c r="G90" s="4">
        <v>1000</v>
      </c>
      <c r="H90" s="4">
        <v>1000</v>
      </c>
      <c r="I90" s="4">
        <v>1000</v>
      </c>
      <c r="J90" s="4">
        <v>1000</v>
      </c>
      <c r="K90" s="4">
        <v>1000</v>
      </c>
      <c r="L90" s="4">
        <v>1000</v>
      </c>
      <c r="M90" s="4">
        <v>1000</v>
      </c>
      <c r="N90" s="5">
        <f t="shared" si="1"/>
        <v>8000</v>
      </c>
    </row>
    <row r="91" spans="1:14" ht="16" x14ac:dyDescent="0.2">
      <c r="A91" s="1" t="s">
        <v>104</v>
      </c>
      <c r="B91" s="4"/>
      <c r="C91" s="4"/>
      <c r="D91" s="4"/>
      <c r="E91" s="4">
        <v>1001</v>
      </c>
      <c r="F91" s="4">
        <v>1001</v>
      </c>
      <c r="G91" s="4">
        <v>1001</v>
      </c>
      <c r="H91" s="4">
        <v>1001</v>
      </c>
      <c r="I91" s="4">
        <v>1001</v>
      </c>
      <c r="J91" s="4">
        <v>1001</v>
      </c>
      <c r="K91" s="4">
        <v>1001</v>
      </c>
      <c r="L91" s="4">
        <v>1001</v>
      </c>
      <c r="M91" s="4">
        <v>1001</v>
      </c>
      <c r="N91" s="5">
        <f t="shared" si="1"/>
        <v>9009</v>
      </c>
    </row>
    <row r="92" spans="1:14" ht="16" x14ac:dyDescent="0.2">
      <c r="A92" s="1" t="s">
        <v>105</v>
      </c>
      <c r="B92" s="4"/>
      <c r="C92" s="4"/>
      <c r="D92" s="4"/>
      <c r="E92" s="4"/>
      <c r="F92" s="4"/>
      <c r="G92" s="4">
        <v>1000</v>
      </c>
      <c r="H92" s="4">
        <v>1000</v>
      </c>
      <c r="I92" s="4">
        <v>1000</v>
      </c>
      <c r="J92" s="4">
        <v>1000</v>
      </c>
      <c r="K92" s="4">
        <v>1000</v>
      </c>
      <c r="L92" s="4">
        <v>1000</v>
      </c>
      <c r="M92" s="4">
        <v>1000</v>
      </c>
      <c r="N92" s="5">
        <f t="shared" si="1"/>
        <v>7000</v>
      </c>
    </row>
    <row r="93" spans="1:14" ht="16" x14ac:dyDescent="0.2">
      <c r="A93" s="1" t="s">
        <v>106</v>
      </c>
      <c r="B93" s="4"/>
      <c r="C93" s="4">
        <v>1000</v>
      </c>
      <c r="D93" s="4">
        <v>1000</v>
      </c>
      <c r="E93" s="4">
        <v>1000</v>
      </c>
      <c r="F93" s="4">
        <v>1000</v>
      </c>
      <c r="G93" s="4">
        <v>1000</v>
      </c>
      <c r="H93" s="4">
        <v>1000</v>
      </c>
      <c r="I93" s="4">
        <v>1000</v>
      </c>
      <c r="J93" s="4">
        <v>1000</v>
      </c>
      <c r="K93" s="4">
        <v>1000</v>
      </c>
      <c r="L93" s="4">
        <v>1000</v>
      </c>
      <c r="M93" s="4">
        <v>1000</v>
      </c>
      <c r="N93" s="5">
        <f t="shared" si="1"/>
        <v>11000</v>
      </c>
    </row>
    <row r="94" spans="1:14" ht="16" x14ac:dyDescent="0.2">
      <c r="A94" s="1" t="s">
        <v>107</v>
      </c>
      <c r="B94" s="4"/>
      <c r="C94" s="4">
        <v>2000</v>
      </c>
      <c r="D94" s="4">
        <v>1000</v>
      </c>
      <c r="E94" s="4">
        <v>1000</v>
      </c>
      <c r="F94" s="4">
        <v>1000</v>
      </c>
      <c r="G94" s="4">
        <v>1000</v>
      </c>
      <c r="H94" s="4">
        <v>1000</v>
      </c>
      <c r="I94" s="4">
        <v>1000</v>
      </c>
      <c r="J94" s="4">
        <v>1000</v>
      </c>
      <c r="K94" s="4">
        <v>1000</v>
      </c>
      <c r="L94" s="4">
        <v>1000</v>
      </c>
      <c r="M94" s="4">
        <v>1000</v>
      </c>
      <c r="N94" s="5">
        <f t="shared" si="1"/>
        <v>12000</v>
      </c>
    </row>
    <row r="95" spans="1:14" ht="16" x14ac:dyDescent="0.2">
      <c r="A95" s="1" t="s">
        <v>108</v>
      </c>
      <c r="B95" s="4"/>
      <c r="C95" s="4"/>
      <c r="D95" s="4"/>
      <c r="E95" s="4"/>
      <c r="F95" s="4">
        <v>1000</v>
      </c>
      <c r="G95" s="4">
        <v>1000</v>
      </c>
      <c r="H95" s="4">
        <v>1000</v>
      </c>
      <c r="I95" s="4">
        <v>1000</v>
      </c>
      <c r="J95" s="4">
        <v>1000</v>
      </c>
      <c r="K95" s="4">
        <v>1000</v>
      </c>
      <c r="L95" s="4">
        <v>1000</v>
      </c>
      <c r="M95" s="4">
        <v>1000</v>
      </c>
      <c r="N95" s="5">
        <f t="shared" si="1"/>
        <v>8000</v>
      </c>
    </row>
    <row r="96" spans="1:14" ht="16" x14ac:dyDescent="0.2">
      <c r="A96" s="1" t="s">
        <v>109</v>
      </c>
      <c r="B96" s="4">
        <v>1000</v>
      </c>
      <c r="C96" s="4">
        <v>1000</v>
      </c>
      <c r="D96" s="4">
        <v>1000</v>
      </c>
      <c r="E96" s="4">
        <v>1000</v>
      </c>
      <c r="F96" s="4">
        <v>1000</v>
      </c>
      <c r="G96" s="4">
        <v>1000</v>
      </c>
      <c r="H96" s="4">
        <v>1000</v>
      </c>
      <c r="I96" s="4">
        <v>1000</v>
      </c>
      <c r="J96" s="4">
        <v>1000</v>
      </c>
      <c r="K96" s="4">
        <v>1000</v>
      </c>
      <c r="L96" s="4">
        <v>1000</v>
      </c>
      <c r="M96" s="4">
        <v>1000</v>
      </c>
      <c r="N96" s="5">
        <f t="shared" si="1"/>
        <v>12000</v>
      </c>
    </row>
    <row r="97" spans="1:14" ht="16" x14ac:dyDescent="0.2">
      <c r="A97" s="1" t="s">
        <v>110</v>
      </c>
      <c r="B97" s="4"/>
      <c r="C97" s="4">
        <v>2000</v>
      </c>
      <c r="D97" s="4">
        <v>2000</v>
      </c>
      <c r="E97" s="4">
        <v>2000</v>
      </c>
      <c r="F97" s="4">
        <v>2000</v>
      </c>
      <c r="G97" s="4">
        <v>2000</v>
      </c>
      <c r="H97" s="4">
        <v>2000</v>
      </c>
      <c r="I97" s="4"/>
      <c r="J97" s="4">
        <v>2000</v>
      </c>
      <c r="K97" s="4">
        <v>2000</v>
      </c>
      <c r="L97" s="4">
        <v>2000</v>
      </c>
      <c r="M97" s="4">
        <v>6000</v>
      </c>
      <c r="N97" s="5">
        <f t="shared" si="1"/>
        <v>24000</v>
      </c>
    </row>
    <row r="98" spans="1:14" ht="16" x14ac:dyDescent="0.2">
      <c r="A98" s="1" t="s">
        <v>64</v>
      </c>
      <c r="B98" s="4"/>
      <c r="C98" s="4"/>
      <c r="D98" s="4"/>
      <c r="E98" s="4"/>
      <c r="F98" s="4"/>
      <c r="G98" s="4">
        <v>2000</v>
      </c>
      <c r="H98" s="4">
        <v>2000</v>
      </c>
      <c r="I98" s="4"/>
      <c r="J98" s="4"/>
      <c r="K98" s="4"/>
      <c r="L98" s="4"/>
      <c r="M98" s="4"/>
      <c r="N98" s="5">
        <f t="shared" si="1"/>
        <v>4000</v>
      </c>
    </row>
    <row r="99" spans="1:14" ht="16" x14ac:dyDescent="0.2">
      <c r="A99" s="1" t="s">
        <v>111</v>
      </c>
      <c r="B99" s="4"/>
      <c r="C99" s="4">
        <v>1000</v>
      </c>
      <c r="D99" s="4">
        <v>1000</v>
      </c>
      <c r="E99" s="4">
        <v>1000</v>
      </c>
      <c r="F99" s="4">
        <v>1000</v>
      </c>
      <c r="G99" s="4">
        <v>1000</v>
      </c>
      <c r="H99" s="4">
        <v>1000</v>
      </c>
      <c r="I99" s="4">
        <v>1000</v>
      </c>
      <c r="J99" s="4">
        <v>1000</v>
      </c>
      <c r="K99" s="4">
        <v>1000</v>
      </c>
      <c r="L99" s="4">
        <v>1000</v>
      </c>
      <c r="M99" s="4">
        <v>1000</v>
      </c>
      <c r="N99" s="5">
        <f t="shared" si="1"/>
        <v>11000</v>
      </c>
    </row>
    <row r="100" spans="1:14" ht="16" x14ac:dyDescent="0.2">
      <c r="A100" s="1" t="s">
        <v>112</v>
      </c>
      <c r="B100" s="4">
        <v>1000</v>
      </c>
      <c r="C100" s="4">
        <v>1000</v>
      </c>
      <c r="D100" s="4">
        <v>1000</v>
      </c>
      <c r="E100" s="4">
        <v>1000</v>
      </c>
      <c r="F100" s="4">
        <v>1000</v>
      </c>
      <c r="G100" s="4">
        <v>1000</v>
      </c>
      <c r="H100" s="4">
        <v>1000</v>
      </c>
      <c r="I100" s="4">
        <v>1000</v>
      </c>
      <c r="J100" s="4">
        <v>1000</v>
      </c>
      <c r="K100" s="4">
        <v>1000</v>
      </c>
      <c r="L100" s="4">
        <v>1000</v>
      </c>
      <c r="M100" s="4">
        <v>1000</v>
      </c>
      <c r="N100" s="5">
        <f t="shared" si="1"/>
        <v>12000</v>
      </c>
    </row>
    <row r="101" spans="1:14" ht="16" x14ac:dyDescent="0.2">
      <c r="A101" s="1" t="s">
        <v>113</v>
      </c>
      <c r="B101" s="4"/>
      <c r="C101" s="4">
        <v>1000</v>
      </c>
      <c r="D101" s="4">
        <v>1000</v>
      </c>
      <c r="E101" s="4">
        <v>1000</v>
      </c>
      <c r="F101" s="4">
        <v>1000</v>
      </c>
      <c r="G101" s="4">
        <v>1000</v>
      </c>
      <c r="H101" s="4">
        <v>1000</v>
      </c>
      <c r="I101" s="4">
        <v>1000</v>
      </c>
      <c r="J101" s="4">
        <v>1000</v>
      </c>
      <c r="K101" s="4">
        <v>1000</v>
      </c>
      <c r="L101" s="4">
        <v>1000</v>
      </c>
      <c r="M101" s="4">
        <v>1000</v>
      </c>
      <c r="N101" s="5">
        <f t="shared" si="1"/>
        <v>11000</v>
      </c>
    </row>
    <row r="102" spans="1:14" ht="16" x14ac:dyDescent="0.2">
      <c r="A102" s="1" t="s">
        <v>114</v>
      </c>
      <c r="B102" s="4"/>
      <c r="C102" s="4"/>
      <c r="D102" s="4"/>
      <c r="E102" s="4"/>
      <c r="F102" s="4"/>
      <c r="G102" s="4">
        <v>1000</v>
      </c>
      <c r="H102" s="4">
        <v>16000</v>
      </c>
      <c r="I102" s="4">
        <v>1000</v>
      </c>
      <c r="J102" s="4">
        <v>1000</v>
      </c>
      <c r="K102" s="4">
        <v>1000</v>
      </c>
      <c r="L102" s="4">
        <v>1000</v>
      </c>
      <c r="M102" s="4">
        <v>1000</v>
      </c>
      <c r="N102" s="5">
        <f t="shared" si="1"/>
        <v>22000</v>
      </c>
    </row>
    <row r="103" spans="1:14" ht="16" x14ac:dyDescent="0.2">
      <c r="A103" s="1" t="s">
        <v>115</v>
      </c>
      <c r="B103" s="4"/>
      <c r="C103" s="4"/>
      <c r="D103" s="4">
        <v>1000</v>
      </c>
      <c r="E103" s="4">
        <v>1000</v>
      </c>
      <c r="F103" s="4">
        <v>1000</v>
      </c>
      <c r="G103" s="4">
        <v>1000</v>
      </c>
      <c r="H103" s="4">
        <v>1000</v>
      </c>
      <c r="I103" s="4">
        <v>1000</v>
      </c>
      <c r="J103" s="4">
        <v>1000</v>
      </c>
      <c r="K103" s="4">
        <v>1000</v>
      </c>
      <c r="L103" s="4">
        <v>1000</v>
      </c>
      <c r="M103" s="4">
        <v>1000</v>
      </c>
      <c r="N103" s="5">
        <f t="shared" si="1"/>
        <v>10000</v>
      </c>
    </row>
    <row r="104" spans="1:14" ht="16" x14ac:dyDescent="0.2">
      <c r="A104" s="1" t="s">
        <v>116</v>
      </c>
      <c r="B104" s="4"/>
      <c r="C104" s="4"/>
      <c r="D104" s="4"/>
      <c r="E104" s="4"/>
      <c r="F104" s="4"/>
      <c r="G104" s="4"/>
      <c r="H104" s="4">
        <v>1000</v>
      </c>
      <c r="I104" s="4">
        <v>1000</v>
      </c>
      <c r="J104" s="4">
        <v>1000</v>
      </c>
      <c r="K104" s="4">
        <v>1000</v>
      </c>
      <c r="L104" s="4">
        <v>1000</v>
      </c>
      <c r="M104" s="4">
        <v>1000</v>
      </c>
      <c r="N104" s="5">
        <f t="shared" si="1"/>
        <v>6000</v>
      </c>
    </row>
    <row r="105" spans="1:14" ht="16" x14ac:dyDescent="0.2">
      <c r="A105" s="1" t="s">
        <v>117</v>
      </c>
      <c r="B105" s="4"/>
      <c r="C105" s="4"/>
      <c r="D105" s="4">
        <v>1000</v>
      </c>
      <c r="E105" s="4">
        <v>1000</v>
      </c>
      <c r="F105" s="4">
        <v>1000</v>
      </c>
      <c r="G105" s="4">
        <v>1000</v>
      </c>
      <c r="H105" s="4">
        <v>1000</v>
      </c>
      <c r="I105" s="4">
        <v>1000</v>
      </c>
      <c r="J105" s="4">
        <v>1000</v>
      </c>
      <c r="K105" s="4">
        <v>1000</v>
      </c>
      <c r="L105" s="4">
        <v>1000</v>
      </c>
      <c r="M105" s="4">
        <v>1000</v>
      </c>
      <c r="N105" s="5">
        <f t="shared" si="1"/>
        <v>10000</v>
      </c>
    </row>
    <row r="106" spans="1:14" ht="16" x14ac:dyDescent="0.2">
      <c r="A106" s="1" t="s">
        <v>118</v>
      </c>
      <c r="B106" s="4">
        <v>1000</v>
      </c>
      <c r="C106" s="4">
        <v>1000</v>
      </c>
      <c r="D106" s="4">
        <v>1000</v>
      </c>
      <c r="E106" s="4">
        <v>1000</v>
      </c>
      <c r="F106" s="4">
        <v>1000</v>
      </c>
      <c r="G106" s="4">
        <v>1000</v>
      </c>
      <c r="H106" s="4">
        <v>1000</v>
      </c>
      <c r="I106" s="4">
        <v>1000</v>
      </c>
      <c r="J106" s="4">
        <v>1000</v>
      </c>
      <c r="K106" s="4">
        <v>1000</v>
      </c>
      <c r="L106" s="4">
        <v>1000</v>
      </c>
      <c r="M106" s="4">
        <v>1000</v>
      </c>
      <c r="N106" s="5">
        <f t="shared" si="1"/>
        <v>12000</v>
      </c>
    </row>
    <row r="107" spans="1:14" ht="16" x14ac:dyDescent="0.2">
      <c r="A107" s="1" t="s">
        <v>119</v>
      </c>
      <c r="B107" s="4"/>
      <c r="C107" s="4">
        <v>1000</v>
      </c>
      <c r="D107" s="4">
        <v>1000</v>
      </c>
      <c r="E107" s="4">
        <v>1000</v>
      </c>
      <c r="F107" s="4">
        <v>1000</v>
      </c>
      <c r="G107" s="4">
        <v>1000</v>
      </c>
      <c r="H107" s="4">
        <v>1000</v>
      </c>
      <c r="I107" s="4">
        <v>1000</v>
      </c>
      <c r="J107" s="4">
        <v>1000</v>
      </c>
      <c r="K107" s="4">
        <v>1000</v>
      </c>
      <c r="L107" s="4">
        <v>1000</v>
      </c>
      <c r="M107" s="4">
        <v>1000</v>
      </c>
      <c r="N107" s="5">
        <f t="shared" si="1"/>
        <v>11000</v>
      </c>
    </row>
    <row r="108" spans="1:14" ht="16" x14ac:dyDescent="0.2">
      <c r="A108" s="1" t="s">
        <v>120</v>
      </c>
      <c r="B108" s="4">
        <v>1001</v>
      </c>
      <c r="C108" s="4">
        <v>1000</v>
      </c>
      <c r="D108" s="4">
        <v>1000</v>
      </c>
      <c r="E108" s="4">
        <v>2000</v>
      </c>
      <c r="F108" s="4"/>
      <c r="G108" s="4">
        <v>1000</v>
      </c>
      <c r="H108" s="4">
        <v>1000</v>
      </c>
      <c r="I108" s="4">
        <v>1000</v>
      </c>
      <c r="J108" s="4">
        <v>1000</v>
      </c>
      <c r="K108" s="4">
        <v>1000</v>
      </c>
      <c r="L108" s="4">
        <v>1000</v>
      </c>
      <c r="M108" s="4"/>
      <c r="N108" s="5">
        <f t="shared" si="1"/>
        <v>11001</v>
      </c>
    </row>
    <row r="109" spans="1:14" ht="16" x14ac:dyDescent="0.2">
      <c r="A109" s="1" t="s">
        <v>121</v>
      </c>
      <c r="B109" s="4"/>
      <c r="C109" s="4">
        <v>1000</v>
      </c>
      <c r="D109" s="4">
        <v>1000</v>
      </c>
      <c r="E109" s="4">
        <v>1000</v>
      </c>
      <c r="F109" s="4">
        <v>1000</v>
      </c>
      <c r="G109" s="4">
        <v>1000</v>
      </c>
      <c r="H109" s="4">
        <v>4000</v>
      </c>
      <c r="I109" s="4">
        <v>1000</v>
      </c>
      <c r="J109" s="4">
        <v>1000</v>
      </c>
      <c r="K109" s="4">
        <v>1000</v>
      </c>
      <c r="L109" s="4">
        <v>1000</v>
      </c>
      <c r="M109" s="4">
        <v>1000</v>
      </c>
      <c r="N109" s="5">
        <f t="shared" si="1"/>
        <v>14000</v>
      </c>
    </row>
    <row r="110" spans="1:14" ht="16" x14ac:dyDescent="0.2">
      <c r="A110" s="1" t="s">
        <v>122</v>
      </c>
      <c r="B110" s="4">
        <v>1000</v>
      </c>
      <c r="C110" s="4">
        <v>1000</v>
      </c>
      <c r="D110" s="4">
        <v>1000</v>
      </c>
      <c r="E110" s="4">
        <v>1000</v>
      </c>
      <c r="F110" s="4">
        <v>1000</v>
      </c>
      <c r="G110" s="4">
        <v>1000</v>
      </c>
      <c r="H110" s="4">
        <v>3500</v>
      </c>
      <c r="I110" s="4">
        <v>1000</v>
      </c>
      <c r="J110" s="4"/>
      <c r="K110" s="4">
        <v>1000</v>
      </c>
      <c r="L110" s="4">
        <v>1000</v>
      </c>
      <c r="M110" s="4">
        <v>2000</v>
      </c>
      <c r="N110" s="5">
        <f t="shared" si="1"/>
        <v>14500</v>
      </c>
    </row>
    <row r="111" spans="1:14" ht="16" x14ac:dyDescent="0.2">
      <c r="A111" s="1" t="s">
        <v>123</v>
      </c>
      <c r="B111" s="4"/>
      <c r="C111" s="4">
        <v>5000</v>
      </c>
      <c r="D111" s="4">
        <v>1000</v>
      </c>
      <c r="E111" s="4">
        <v>1000</v>
      </c>
      <c r="F111" s="4">
        <v>1000</v>
      </c>
      <c r="G111" s="4">
        <v>1000</v>
      </c>
      <c r="H111" s="4">
        <v>1000</v>
      </c>
      <c r="I111" s="4">
        <v>1000</v>
      </c>
      <c r="J111" s="4">
        <v>1000</v>
      </c>
      <c r="K111" s="4">
        <v>1000</v>
      </c>
      <c r="L111" s="4">
        <v>1000</v>
      </c>
      <c r="M111" s="4">
        <v>1000</v>
      </c>
      <c r="N111" s="5">
        <f t="shared" si="1"/>
        <v>15000</v>
      </c>
    </row>
    <row r="112" spans="1:14" ht="16" x14ac:dyDescent="0.2">
      <c r="A112" s="1" t="s">
        <v>124</v>
      </c>
      <c r="B112" s="4"/>
      <c r="C112" s="4"/>
      <c r="D112" s="4"/>
      <c r="E112" s="4">
        <v>1000</v>
      </c>
      <c r="F112" s="4">
        <v>1000</v>
      </c>
      <c r="G112" s="4">
        <v>1000</v>
      </c>
      <c r="H112" s="4">
        <v>1000</v>
      </c>
      <c r="I112" s="4">
        <v>1000</v>
      </c>
      <c r="J112" s="4">
        <v>1000</v>
      </c>
      <c r="K112" s="4">
        <v>1000</v>
      </c>
      <c r="L112" s="4">
        <v>1000</v>
      </c>
      <c r="M112" s="4">
        <v>2000</v>
      </c>
      <c r="N112" s="5">
        <f t="shared" si="1"/>
        <v>10000</v>
      </c>
    </row>
    <row r="113" spans="1:14" ht="16" x14ac:dyDescent="0.2">
      <c r="A113" s="1" t="s">
        <v>125</v>
      </c>
      <c r="B113" s="4"/>
      <c r="C113" s="4"/>
      <c r="D113" s="4"/>
      <c r="E113" s="4">
        <v>1000</v>
      </c>
      <c r="F113" s="4">
        <v>1000</v>
      </c>
      <c r="G113" s="4">
        <v>1000</v>
      </c>
      <c r="H113" s="4">
        <v>1000</v>
      </c>
      <c r="I113" s="4">
        <v>1000</v>
      </c>
      <c r="J113" s="4">
        <v>1000</v>
      </c>
      <c r="K113" s="4">
        <v>1000</v>
      </c>
      <c r="L113" s="4">
        <v>1000</v>
      </c>
      <c r="M113" s="4">
        <v>1000</v>
      </c>
      <c r="N113" s="5">
        <f t="shared" si="1"/>
        <v>9000</v>
      </c>
    </row>
    <row r="114" spans="1:14" ht="16" x14ac:dyDescent="0.2">
      <c r="A114" s="1" t="s">
        <v>126</v>
      </c>
      <c r="B114" s="4"/>
      <c r="C114" s="4">
        <v>1000</v>
      </c>
      <c r="D114" s="4">
        <v>1000</v>
      </c>
      <c r="E114" s="4">
        <v>1000</v>
      </c>
      <c r="F114" s="4">
        <v>1000</v>
      </c>
      <c r="G114" s="4">
        <v>1000</v>
      </c>
      <c r="H114" s="4">
        <v>1000</v>
      </c>
      <c r="I114" s="4">
        <v>1000</v>
      </c>
      <c r="J114" s="4">
        <v>1000</v>
      </c>
      <c r="K114" s="4">
        <v>1000</v>
      </c>
      <c r="L114" s="4">
        <v>1000</v>
      </c>
      <c r="M114" s="4">
        <v>1000</v>
      </c>
      <c r="N114" s="5">
        <f t="shared" si="1"/>
        <v>11000</v>
      </c>
    </row>
    <row r="115" spans="1:14" ht="16" x14ac:dyDescent="0.2">
      <c r="A115" s="1" t="s">
        <v>127</v>
      </c>
      <c r="B115" s="4"/>
      <c r="C115" s="4"/>
      <c r="D115" s="4">
        <v>1000</v>
      </c>
      <c r="E115" s="4">
        <v>1000</v>
      </c>
      <c r="F115" s="4">
        <v>1000</v>
      </c>
      <c r="G115" s="4">
        <v>1000</v>
      </c>
      <c r="H115" s="4">
        <v>1000</v>
      </c>
      <c r="I115" s="4">
        <v>1000</v>
      </c>
      <c r="J115" s="4">
        <v>1000</v>
      </c>
      <c r="K115" s="4">
        <v>1000</v>
      </c>
      <c r="L115" s="4">
        <v>1000</v>
      </c>
      <c r="M115" s="4">
        <v>1000</v>
      </c>
      <c r="N115" s="5">
        <f t="shared" si="1"/>
        <v>10000</v>
      </c>
    </row>
    <row r="116" spans="1:14" ht="16" x14ac:dyDescent="0.2">
      <c r="A116" s="1" t="s">
        <v>128</v>
      </c>
      <c r="B116" s="4">
        <v>1000</v>
      </c>
      <c r="C116" s="4">
        <v>1000</v>
      </c>
      <c r="D116" s="4"/>
      <c r="E116" s="4">
        <v>2000</v>
      </c>
      <c r="F116" s="4">
        <v>1000</v>
      </c>
      <c r="G116" s="4">
        <v>1000</v>
      </c>
      <c r="H116" s="4">
        <v>1000</v>
      </c>
      <c r="I116" s="4">
        <v>1000</v>
      </c>
      <c r="J116" s="4">
        <v>1000</v>
      </c>
      <c r="K116" s="4">
        <v>1000</v>
      </c>
      <c r="L116" s="4"/>
      <c r="M116" s="4">
        <v>1000</v>
      </c>
      <c r="N116" s="5">
        <f t="shared" si="1"/>
        <v>11000</v>
      </c>
    </row>
    <row r="117" spans="1:14" ht="16" x14ac:dyDescent="0.2">
      <c r="A117" s="1" t="s">
        <v>129</v>
      </c>
      <c r="B117" s="4"/>
      <c r="C117" s="4">
        <v>1000</v>
      </c>
      <c r="D117" s="4">
        <v>1000</v>
      </c>
      <c r="E117" s="4">
        <v>1000</v>
      </c>
      <c r="F117" s="4">
        <v>1000</v>
      </c>
      <c r="G117" s="4">
        <v>1000</v>
      </c>
      <c r="H117" s="4">
        <v>1000</v>
      </c>
      <c r="I117" s="4">
        <v>1000</v>
      </c>
      <c r="J117" s="4">
        <v>1000</v>
      </c>
      <c r="K117" s="4">
        <v>1000</v>
      </c>
      <c r="L117" s="4">
        <v>1000</v>
      </c>
      <c r="M117" s="4">
        <v>1000</v>
      </c>
      <c r="N117" s="5">
        <f t="shared" si="1"/>
        <v>11000</v>
      </c>
    </row>
    <row r="118" spans="1:14" ht="16" x14ac:dyDescent="0.2">
      <c r="A118" s="1" t="s">
        <v>130</v>
      </c>
      <c r="B118" s="4"/>
      <c r="C118" s="4"/>
      <c r="D118" s="4">
        <v>1000</v>
      </c>
      <c r="E118" s="4">
        <v>1000</v>
      </c>
      <c r="F118" s="4">
        <v>1000</v>
      </c>
      <c r="G118" s="4">
        <v>1000</v>
      </c>
      <c r="H118" s="4">
        <v>1000</v>
      </c>
      <c r="I118" s="4">
        <v>1000</v>
      </c>
      <c r="J118" s="4">
        <v>1000</v>
      </c>
      <c r="K118" s="4">
        <v>1000</v>
      </c>
      <c r="L118" s="4">
        <v>1000</v>
      </c>
      <c r="M118" s="4">
        <v>1000</v>
      </c>
      <c r="N118" s="5">
        <f t="shared" si="1"/>
        <v>10000</v>
      </c>
    </row>
    <row r="119" spans="1:14" ht="16" x14ac:dyDescent="0.2">
      <c r="A119" s="1" t="s">
        <v>131</v>
      </c>
      <c r="B119" s="4"/>
      <c r="C119" s="4"/>
      <c r="D119" s="4"/>
      <c r="E119" s="4">
        <v>1000</v>
      </c>
      <c r="F119" s="4">
        <v>1000</v>
      </c>
      <c r="G119" s="4">
        <v>1000</v>
      </c>
      <c r="H119" s="4">
        <v>1000</v>
      </c>
      <c r="I119" s="4">
        <v>1000</v>
      </c>
      <c r="J119" s="4">
        <v>1000</v>
      </c>
      <c r="K119" s="4">
        <v>1000</v>
      </c>
      <c r="L119" s="4">
        <v>1000</v>
      </c>
      <c r="M119" s="4">
        <v>1000</v>
      </c>
      <c r="N119" s="5">
        <f t="shared" si="1"/>
        <v>9000</v>
      </c>
    </row>
    <row r="120" spans="1:14" ht="16" x14ac:dyDescent="0.2">
      <c r="A120" s="1" t="s">
        <v>132</v>
      </c>
      <c r="B120" s="4"/>
      <c r="C120" s="4"/>
      <c r="D120" s="4"/>
      <c r="E120" s="4">
        <v>1000</v>
      </c>
      <c r="F120" s="4">
        <v>1000</v>
      </c>
      <c r="G120" s="4">
        <v>1000</v>
      </c>
      <c r="H120" s="4">
        <v>1000</v>
      </c>
      <c r="I120" s="4">
        <v>1000</v>
      </c>
      <c r="J120" s="4">
        <v>1000</v>
      </c>
      <c r="K120" s="4">
        <v>1000</v>
      </c>
      <c r="L120" s="4">
        <v>1000</v>
      </c>
      <c r="M120" s="4">
        <v>1000</v>
      </c>
      <c r="N120" s="5">
        <f t="shared" si="1"/>
        <v>9000</v>
      </c>
    </row>
    <row r="121" spans="1:14" ht="16" x14ac:dyDescent="0.2">
      <c r="A121" s="1" t="s">
        <v>133</v>
      </c>
      <c r="B121" s="4"/>
      <c r="C121" s="4">
        <v>1000</v>
      </c>
      <c r="D121" s="4">
        <v>1000</v>
      </c>
      <c r="E121" s="4">
        <v>1000</v>
      </c>
      <c r="F121" s="4">
        <v>1000</v>
      </c>
      <c r="G121" s="4">
        <v>1000</v>
      </c>
      <c r="H121" s="4">
        <v>1000</v>
      </c>
      <c r="I121" s="4">
        <v>1000</v>
      </c>
      <c r="J121" s="4">
        <v>1000</v>
      </c>
      <c r="K121" s="4">
        <v>1000</v>
      </c>
      <c r="L121" s="4">
        <v>1000</v>
      </c>
      <c r="M121" s="4">
        <v>1000</v>
      </c>
      <c r="N121" s="5">
        <f t="shared" si="1"/>
        <v>11000</v>
      </c>
    </row>
    <row r="122" spans="1:14" ht="16" x14ac:dyDescent="0.2">
      <c r="A122" s="1" t="s">
        <v>134</v>
      </c>
      <c r="B122" s="4"/>
      <c r="C122" s="4"/>
      <c r="D122" s="4"/>
      <c r="E122" s="4"/>
      <c r="F122" s="4"/>
      <c r="G122" s="4"/>
      <c r="H122" s="4">
        <v>500</v>
      </c>
      <c r="I122" s="4">
        <v>500</v>
      </c>
      <c r="J122" s="4">
        <v>500</v>
      </c>
      <c r="K122" s="4">
        <v>500</v>
      </c>
      <c r="L122" s="4">
        <v>500</v>
      </c>
      <c r="M122" s="4">
        <v>500</v>
      </c>
      <c r="N122" s="5">
        <f t="shared" si="1"/>
        <v>3000</v>
      </c>
    </row>
    <row r="123" spans="1:14" ht="16" x14ac:dyDescent="0.2">
      <c r="A123" s="1" t="s">
        <v>135</v>
      </c>
      <c r="B123" s="4"/>
      <c r="C123" s="4"/>
      <c r="D123" s="4"/>
      <c r="E123" s="4"/>
      <c r="F123" s="4"/>
      <c r="G123" s="4"/>
      <c r="H123" s="4">
        <v>1100</v>
      </c>
      <c r="I123" s="4">
        <v>1000</v>
      </c>
      <c r="J123" s="4">
        <v>1000</v>
      </c>
      <c r="K123" s="4">
        <v>1000</v>
      </c>
      <c r="L123" s="4">
        <v>1000</v>
      </c>
      <c r="M123" s="4">
        <v>1000</v>
      </c>
      <c r="N123" s="5">
        <f t="shared" si="1"/>
        <v>6100</v>
      </c>
    </row>
    <row r="124" spans="1:14" ht="16" x14ac:dyDescent="0.2">
      <c r="A124" s="1" t="s">
        <v>136</v>
      </c>
      <c r="B124" s="4"/>
      <c r="C124" s="4"/>
      <c r="D124" s="4"/>
      <c r="E124" s="4"/>
      <c r="F124" s="4"/>
      <c r="G124" s="4"/>
      <c r="H124" s="4"/>
      <c r="I124" s="4">
        <v>1000</v>
      </c>
      <c r="J124" s="4">
        <v>1000</v>
      </c>
      <c r="K124" s="4">
        <v>1000</v>
      </c>
      <c r="L124" s="4">
        <v>1000</v>
      </c>
      <c r="M124" s="4">
        <v>1000</v>
      </c>
      <c r="N124" s="5">
        <f t="shared" si="1"/>
        <v>5000</v>
      </c>
    </row>
    <row r="125" spans="1:14" ht="16" x14ac:dyDescent="0.2">
      <c r="A125" s="1" t="s">
        <v>137</v>
      </c>
      <c r="B125" s="4"/>
      <c r="C125" s="4"/>
      <c r="D125" s="4"/>
      <c r="E125" s="4"/>
      <c r="F125" s="4"/>
      <c r="G125" s="4"/>
      <c r="H125" s="4"/>
      <c r="I125" s="4">
        <v>1000</v>
      </c>
      <c r="J125" s="4">
        <v>1000</v>
      </c>
      <c r="K125" s="4">
        <v>1000</v>
      </c>
      <c r="L125" s="4">
        <v>1000</v>
      </c>
      <c r="M125" s="4">
        <v>1000</v>
      </c>
      <c r="N125" s="5">
        <f t="shared" si="1"/>
        <v>5000</v>
      </c>
    </row>
    <row r="126" spans="1:14" ht="16" x14ac:dyDescent="0.2">
      <c r="A126" s="1" t="s">
        <v>138</v>
      </c>
      <c r="B126" s="4"/>
      <c r="C126" s="4"/>
      <c r="D126" s="4"/>
      <c r="E126" s="4"/>
      <c r="F126" s="4"/>
      <c r="G126" s="4"/>
      <c r="H126" s="4"/>
      <c r="I126" s="4">
        <v>1000</v>
      </c>
      <c r="J126" s="4">
        <v>1000</v>
      </c>
      <c r="K126" s="4">
        <v>1000</v>
      </c>
      <c r="L126" s="4">
        <v>1000</v>
      </c>
      <c r="M126" s="4">
        <v>1000</v>
      </c>
      <c r="N126" s="5">
        <f t="shared" si="1"/>
        <v>5000</v>
      </c>
    </row>
    <row r="127" spans="1:14" ht="16" x14ac:dyDescent="0.2">
      <c r="A127" s="1" t="s">
        <v>139</v>
      </c>
      <c r="B127" s="4"/>
      <c r="C127" s="4"/>
      <c r="D127" s="4"/>
      <c r="E127" s="4"/>
      <c r="F127" s="4"/>
      <c r="G127" s="4"/>
      <c r="H127" s="4"/>
      <c r="I127" s="4">
        <v>1000</v>
      </c>
      <c r="J127" s="4">
        <v>1000</v>
      </c>
      <c r="K127" s="4">
        <v>1000</v>
      </c>
      <c r="L127" s="4">
        <v>1000</v>
      </c>
      <c r="M127" s="4">
        <v>1000</v>
      </c>
      <c r="N127" s="5">
        <f t="shared" si="1"/>
        <v>5000</v>
      </c>
    </row>
    <row r="128" spans="1:14" ht="16" x14ac:dyDescent="0.2">
      <c r="A128" s="1" t="s">
        <v>140</v>
      </c>
      <c r="B128" s="4"/>
      <c r="C128" s="4"/>
      <c r="D128" s="4"/>
      <c r="E128" s="4"/>
      <c r="F128" s="4"/>
      <c r="G128" s="4"/>
      <c r="H128" s="4">
        <v>1000</v>
      </c>
      <c r="I128" s="4"/>
      <c r="J128" s="4">
        <v>1000</v>
      </c>
      <c r="K128" s="4">
        <v>1000</v>
      </c>
      <c r="L128" s="4">
        <v>1000</v>
      </c>
      <c r="M128" s="4">
        <v>1000</v>
      </c>
      <c r="N128" s="5">
        <f t="shared" si="1"/>
        <v>5000</v>
      </c>
    </row>
    <row r="129" spans="1:14" ht="16" x14ac:dyDescent="0.2">
      <c r="A129" s="1" t="s">
        <v>141</v>
      </c>
      <c r="B129" s="4"/>
      <c r="C129" s="4">
        <v>1000</v>
      </c>
      <c r="D129" s="4">
        <v>2000</v>
      </c>
      <c r="E129" s="4">
        <v>1000</v>
      </c>
      <c r="F129" s="4">
        <v>1000</v>
      </c>
      <c r="G129" s="4">
        <v>1000</v>
      </c>
      <c r="H129" s="4">
        <v>1000</v>
      </c>
      <c r="I129" s="4">
        <v>1000</v>
      </c>
      <c r="J129" s="4">
        <v>1000</v>
      </c>
      <c r="K129" s="4">
        <v>1000</v>
      </c>
      <c r="L129" s="4"/>
      <c r="M129" s="4">
        <v>2000</v>
      </c>
      <c r="N129" s="5">
        <f t="shared" si="1"/>
        <v>12000</v>
      </c>
    </row>
    <row r="130" spans="1:14" ht="16" x14ac:dyDescent="0.2">
      <c r="A130" s="1" t="s">
        <v>142</v>
      </c>
      <c r="B130" s="4"/>
      <c r="C130" s="4"/>
      <c r="D130" s="4"/>
      <c r="E130" s="4"/>
      <c r="F130" s="4"/>
      <c r="G130" s="4"/>
      <c r="H130" s="4"/>
      <c r="I130" s="4">
        <v>1000</v>
      </c>
      <c r="J130" s="4">
        <v>1000</v>
      </c>
      <c r="K130" s="4">
        <v>1000</v>
      </c>
      <c r="L130" s="4">
        <v>1000</v>
      </c>
      <c r="M130" s="4">
        <v>1000</v>
      </c>
      <c r="N130" s="5">
        <f t="shared" si="1"/>
        <v>5000</v>
      </c>
    </row>
    <row r="131" spans="1:14" ht="16" x14ac:dyDescent="0.2">
      <c r="A131" s="1" t="s">
        <v>143</v>
      </c>
      <c r="B131" s="4"/>
      <c r="C131" s="4"/>
      <c r="D131" s="4"/>
      <c r="E131" s="4"/>
      <c r="F131" s="4"/>
      <c r="G131" s="4"/>
      <c r="H131" s="4"/>
      <c r="I131" s="4"/>
      <c r="J131" s="4">
        <v>500</v>
      </c>
      <c r="K131" s="4">
        <v>500</v>
      </c>
      <c r="L131" s="4">
        <v>500</v>
      </c>
      <c r="M131" s="4">
        <v>500</v>
      </c>
      <c r="N131" s="5">
        <f t="shared" ref="N131:N142" si="2">SUM(B131:M131)</f>
        <v>2000</v>
      </c>
    </row>
    <row r="132" spans="1:14" ht="16" x14ac:dyDescent="0.2">
      <c r="A132" s="1" t="s">
        <v>144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1000</v>
      </c>
      <c r="L132" s="4">
        <v>1000</v>
      </c>
      <c r="M132" s="4">
        <v>1000</v>
      </c>
      <c r="N132" s="5">
        <f t="shared" si="2"/>
        <v>3000</v>
      </c>
    </row>
    <row r="133" spans="1:14" ht="16" x14ac:dyDescent="0.2">
      <c r="A133" s="1" t="s">
        <v>145</v>
      </c>
      <c r="B133" s="4"/>
      <c r="C133" s="4">
        <v>1000</v>
      </c>
      <c r="D133" s="4">
        <v>1000</v>
      </c>
      <c r="E133" s="4">
        <v>1000</v>
      </c>
      <c r="F133" s="4">
        <v>1000</v>
      </c>
      <c r="G133" s="4">
        <v>1000</v>
      </c>
      <c r="H133" s="4">
        <v>1000</v>
      </c>
      <c r="I133" s="4">
        <v>1000</v>
      </c>
      <c r="J133" s="4">
        <v>1000</v>
      </c>
      <c r="K133" s="4">
        <v>1000</v>
      </c>
      <c r="L133" s="4">
        <v>1000</v>
      </c>
      <c r="M133" s="4">
        <v>1000</v>
      </c>
      <c r="N133" s="5">
        <f t="shared" si="2"/>
        <v>11000</v>
      </c>
    </row>
    <row r="134" spans="1:14" ht="16" x14ac:dyDescent="0.2">
      <c r="A134" s="1" t="s">
        <v>146</v>
      </c>
      <c r="B134" s="4"/>
      <c r="C134" s="4">
        <v>1001</v>
      </c>
      <c r="D134" s="4">
        <v>1000</v>
      </c>
      <c r="E134" s="4">
        <v>1001</v>
      </c>
      <c r="F134" s="4">
        <v>1000</v>
      </c>
      <c r="G134" s="4">
        <v>1001</v>
      </c>
      <c r="H134" s="4">
        <v>1000</v>
      </c>
      <c r="I134" s="4">
        <v>1000</v>
      </c>
      <c r="J134" s="4">
        <v>1000</v>
      </c>
      <c r="K134" s="4">
        <v>1000</v>
      </c>
      <c r="L134" s="4">
        <v>1000</v>
      </c>
      <c r="M134" s="4">
        <v>1000</v>
      </c>
      <c r="N134" s="5">
        <f t="shared" si="2"/>
        <v>11003</v>
      </c>
    </row>
    <row r="135" spans="1:14" ht="16" x14ac:dyDescent="0.2">
      <c r="A135" s="1" t="s">
        <v>147</v>
      </c>
      <c r="B135" s="4"/>
      <c r="C135" s="4"/>
      <c r="D135" s="4"/>
      <c r="E135" s="4"/>
      <c r="F135" s="4">
        <v>1000</v>
      </c>
      <c r="G135" s="4">
        <v>1000</v>
      </c>
      <c r="H135" s="4">
        <v>1000</v>
      </c>
      <c r="I135" s="4">
        <v>1000</v>
      </c>
      <c r="J135" s="4">
        <v>1000</v>
      </c>
      <c r="K135" s="4">
        <v>1000</v>
      </c>
      <c r="L135" s="4">
        <v>1000</v>
      </c>
      <c r="M135" s="4">
        <v>1000</v>
      </c>
      <c r="N135" s="5">
        <f t="shared" si="2"/>
        <v>8000</v>
      </c>
    </row>
    <row r="136" spans="1:14" ht="16" x14ac:dyDescent="0.2">
      <c r="A136" s="1" t="s">
        <v>148</v>
      </c>
      <c r="B136" s="4"/>
      <c r="C136" s="4">
        <v>1000</v>
      </c>
      <c r="D136" s="4">
        <v>1000</v>
      </c>
      <c r="E136" s="4">
        <v>1000</v>
      </c>
      <c r="F136" s="4">
        <v>1000</v>
      </c>
      <c r="G136" s="4">
        <v>1000</v>
      </c>
      <c r="H136" s="4">
        <v>1000</v>
      </c>
      <c r="I136" s="4">
        <v>1000</v>
      </c>
      <c r="J136" s="4">
        <v>1000</v>
      </c>
      <c r="K136" s="4">
        <v>1000</v>
      </c>
      <c r="L136" s="4">
        <v>1000</v>
      </c>
      <c r="M136" s="4">
        <v>1000</v>
      </c>
      <c r="N136" s="5">
        <f t="shared" si="2"/>
        <v>11000</v>
      </c>
    </row>
    <row r="137" spans="1:14" ht="16" x14ac:dyDescent="0.2">
      <c r="A137" s="1" t="s">
        <v>149</v>
      </c>
      <c r="B137" s="4"/>
      <c r="C137" s="4"/>
      <c r="D137" s="4"/>
      <c r="E137" s="4"/>
      <c r="F137" s="4"/>
      <c r="G137" s="4"/>
      <c r="H137" s="4"/>
      <c r="I137" s="4"/>
      <c r="J137" s="4">
        <v>1000</v>
      </c>
      <c r="K137" s="4"/>
      <c r="L137" s="4">
        <v>1000</v>
      </c>
      <c r="M137" s="4">
        <v>1000</v>
      </c>
      <c r="N137" s="5">
        <f t="shared" si="2"/>
        <v>3000</v>
      </c>
    </row>
    <row r="138" spans="1:14" ht="16" x14ac:dyDescent="0.2">
      <c r="A138" s="1" t="s">
        <v>150</v>
      </c>
      <c r="B138" s="4"/>
      <c r="C138" s="4"/>
      <c r="D138" s="4"/>
      <c r="E138" s="4"/>
      <c r="F138" s="4"/>
      <c r="G138" s="4"/>
      <c r="H138" s="4"/>
      <c r="I138" s="4"/>
      <c r="J138" s="4">
        <v>1000</v>
      </c>
      <c r="K138" s="4">
        <v>1000</v>
      </c>
      <c r="L138" s="4">
        <v>1000</v>
      </c>
      <c r="M138" s="4">
        <v>1000</v>
      </c>
      <c r="N138" s="5">
        <f t="shared" si="2"/>
        <v>4000</v>
      </c>
    </row>
    <row r="139" spans="1:14" ht="16" x14ac:dyDescent="0.2">
      <c r="A139" s="1" t="s">
        <v>151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1000</v>
      </c>
      <c r="L139" s="4">
        <v>1000</v>
      </c>
      <c r="M139" s="4">
        <v>1001</v>
      </c>
      <c r="N139" s="5">
        <f t="shared" si="2"/>
        <v>3001</v>
      </c>
    </row>
    <row r="140" spans="1:14" ht="16" x14ac:dyDescent="0.2">
      <c r="A140" s="1" t="s">
        <v>152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1000</v>
      </c>
      <c r="L140" s="4">
        <v>1000</v>
      </c>
      <c r="M140" s="4">
        <v>1000</v>
      </c>
      <c r="N140" s="5">
        <f t="shared" si="2"/>
        <v>3000</v>
      </c>
    </row>
    <row r="141" spans="1:14" ht="16" x14ac:dyDescent="0.2">
      <c r="A141" s="1" t="s">
        <v>153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>
        <v>1012</v>
      </c>
      <c r="M141" s="4">
        <v>1001</v>
      </c>
      <c r="N141" s="5">
        <f t="shared" si="2"/>
        <v>2013</v>
      </c>
    </row>
    <row r="142" spans="1:14" ht="16" x14ac:dyDescent="0.2">
      <c r="A142" s="1" t="s">
        <v>154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>
        <v>1000</v>
      </c>
      <c r="N142" s="5">
        <f t="shared" si="2"/>
        <v>1000</v>
      </c>
    </row>
    <row r="143" spans="1:14" x14ac:dyDescent="0.2">
      <c r="N143" s="3">
        <f>SUM(N2:N142)</f>
        <v>1429696.8399999999</v>
      </c>
    </row>
    <row r="147" spans="3:142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</row>
    <row r="148" spans="3:142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</row>
    <row r="149" spans="3:142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</row>
    <row r="150" spans="3:142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</row>
    <row r="151" spans="3:142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</row>
    <row r="152" spans="3:142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</row>
    <row r="153" spans="3:142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</row>
    <row r="154" spans="3:142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</row>
    <row r="155" spans="3:142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</row>
    <row r="156" spans="3:142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</row>
    <row r="157" spans="3:142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</row>
    <row r="158" spans="3:142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</row>
  </sheetData>
  <autoFilter ref="A1:N1" xr:uid="{00000000-0001-0000-0000-000000000000}">
    <sortState xmlns:xlrd2="http://schemas.microsoft.com/office/spreadsheetml/2017/richdata2" ref="A2:N142">
      <sortCondition ref="A1:A142"/>
    </sortState>
  </autoFilter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B817-8BA1-D94B-8AA9-B4C0BF2D830E}">
  <dimension ref="A1:N211"/>
  <sheetViews>
    <sheetView workbookViewId="0">
      <selection activeCell="T11" sqref="T11"/>
    </sheetView>
  </sheetViews>
  <sheetFormatPr baseColWidth="10" defaultRowHeight="15" x14ac:dyDescent="0.2"/>
  <cols>
    <col min="2" max="13" width="10.83203125" style="15"/>
    <col min="14" max="14" width="13" bestFit="1" customWidth="1"/>
  </cols>
  <sheetData>
    <row r="1" spans="1:14" ht="18" thickTop="1" thickBot="1" x14ac:dyDescent="0.25">
      <c r="A1" s="6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6" t="s">
        <v>13</v>
      </c>
    </row>
    <row r="2" spans="1:14" ht="17" thickTop="1" x14ac:dyDescent="0.2">
      <c r="A2" s="1" t="s">
        <v>14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5">
        <v>12000</v>
      </c>
    </row>
    <row r="3" spans="1:14" ht="16" x14ac:dyDescent="0.2">
      <c r="A3" s="1" t="s">
        <v>15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5">
        <v>12000</v>
      </c>
    </row>
    <row r="4" spans="1:14" ht="16" x14ac:dyDescent="0.2">
      <c r="A4" s="1" t="s">
        <v>16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5">
        <v>12000</v>
      </c>
    </row>
    <row r="5" spans="1:14" ht="16" x14ac:dyDescent="0.2">
      <c r="A5" s="1" t="s">
        <v>17</v>
      </c>
      <c r="B5" s="4">
        <v>1000</v>
      </c>
      <c r="C5" s="4">
        <v>1000</v>
      </c>
      <c r="D5" s="4">
        <v>1000</v>
      </c>
      <c r="E5" s="4">
        <v>2000</v>
      </c>
      <c r="F5" s="4">
        <v>2000</v>
      </c>
      <c r="G5" s="4">
        <v>2000</v>
      </c>
      <c r="H5" s="4">
        <v>2000</v>
      </c>
      <c r="I5" s="4">
        <v>2000</v>
      </c>
      <c r="J5" s="4">
        <v>2000</v>
      </c>
      <c r="K5" s="4">
        <v>2000</v>
      </c>
      <c r="L5" s="4">
        <v>2000</v>
      </c>
      <c r="M5" s="4">
        <v>2000</v>
      </c>
      <c r="N5" s="5">
        <v>21000</v>
      </c>
    </row>
    <row r="6" spans="1:14" ht="16" x14ac:dyDescent="0.2">
      <c r="A6" s="1" t="s">
        <v>18</v>
      </c>
      <c r="B6" s="4">
        <v>1000</v>
      </c>
      <c r="C6" s="4">
        <v>1000</v>
      </c>
      <c r="D6" s="4">
        <v>1000</v>
      </c>
      <c r="E6" s="4">
        <v>1000</v>
      </c>
      <c r="F6" s="4">
        <v>1000</v>
      </c>
      <c r="G6" s="4">
        <v>1000</v>
      </c>
      <c r="H6" s="4">
        <v>1000</v>
      </c>
      <c r="I6" s="4">
        <v>1000</v>
      </c>
      <c r="J6" s="4">
        <v>1000</v>
      </c>
      <c r="K6" s="4">
        <v>1000</v>
      </c>
      <c r="L6" s="4">
        <v>1000</v>
      </c>
      <c r="M6" s="4">
        <v>1000</v>
      </c>
      <c r="N6" s="5">
        <v>12000</v>
      </c>
    </row>
    <row r="7" spans="1:14" ht="16" x14ac:dyDescent="0.2">
      <c r="A7" s="1" t="s">
        <v>19</v>
      </c>
      <c r="B7" s="4">
        <v>1000</v>
      </c>
      <c r="C7" s="4">
        <v>1000</v>
      </c>
      <c r="D7" s="4">
        <v>1000</v>
      </c>
      <c r="E7" s="4">
        <v>1000</v>
      </c>
      <c r="F7" s="4">
        <v>1000</v>
      </c>
      <c r="G7" s="4">
        <v>1000</v>
      </c>
      <c r="H7" s="4">
        <v>1000</v>
      </c>
      <c r="I7" s="4">
        <v>1000</v>
      </c>
      <c r="J7" s="4">
        <v>1000</v>
      </c>
      <c r="K7" s="4">
        <v>1000</v>
      </c>
      <c r="L7" s="4">
        <v>1000</v>
      </c>
      <c r="M7" s="4">
        <v>1000</v>
      </c>
      <c r="N7" s="5">
        <v>12000</v>
      </c>
    </row>
    <row r="8" spans="1:14" ht="16" x14ac:dyDescent="0.2">
      <c r="A8" s="1" t="s">
        <v>20</v>
      </c>
      <c r="B8" s="4">
        <v>1000</v>
      </c>
      <c r="C8" s="4">
        <v>1000</v>
      </c>
      <c r="D8" s="4">
        <v>1000</v>
      </c>
      <c r="E8" s="4">
        <v>1000</v>
      </c>
      <c r="F8" s="4">
        <v>1000</v>
      </c>
      <c r="G8" s="4">
        <v>1000</v>
      </c>
      <c r="H8" s="4">
        <v>1000</v>
      </c>
      <c r="I8" s="4">
        <v>1000</v>
      </c>
      <c r="J8" s="4">
        <v>1000</v>
      </c>
      <c r="K8" s="4">
        <v>1000</v>
      </c>
      <c r="L8" s="4">
        <v>1000</v>
      </c>
      <c r="M8" s="4">
        <v>1000</v>
      </c>
      <c r="N8" s="5">
        <v>12000</v>
      </c>
    </row>
    <row r="9" spans="1:14" ht="16" x14ac:dyDescent="0.2">
      <c r="A9" s="1" t="s">
        <v>21</v>
      </c>
      <c r="B9" s="4">
        <v>1000</v>
      </c>
      <c r="C9" s="4">
        <v>1000</v>
      </c>
      <c r="D9" s="4">
        <v>1000</v>
      </c>
      <c r="E9" s="4">
        <v>1000</v>
      </c>
      <c r="F9" s="4">
        <v>1000</v>
      </c>
      <c r="G9" s="4">
        <v>1000</v>
      </c>
      <c r="H9" s="4">
        <v>1000</v>
      </c>
      <c r="I9" s="4">
        <v>1000</v>
      </c>
      <c r="J9" s="4">
        <v>1000</v>
      </c>
      <c r="K9" s="4">
        <v>1000</v>
      </c>
      <c r="L9" s="4">
        <v>1000</v>
      </c>
      <c r="M9" s="4">
        <v>1000</v>
      </c>
      <c r="N9" s="5">
        <v>12000</v>
      </c>
    </row>
    <row r="10" spans="1:14" ht="16" x14ac:dyDescent="0.2">
      <c r="A10" s="1" t="s">
        <v>22</v>
      </c>
      <c r="B10" s="4">
        <v>1000</v>
      </c>
      <c r="C10" s="4">
        <v>1000</v>
      </c>
      <c r="D10" s="4">
        <v>1000</v>
      </c>
      <c r="E10" s="4">
        <v>1000</v>
      </c>
      <c r="F10" s="4">
        <v>1000</v>
      </c>
      <c r="G10" s="4">
        <v>1000</v>
      </c>
      <c r="H10" s="4">
        <v>1000</v>
      </c>
      <c r="I10" s="4">
        <v>1000</v>
      </c>
      <c r="J10" s="4">
        <v>1000</v>
      </c>
      <c r="K10" s="4">
        <v>1000</v>
      </c>
      <c r="L10" s="4">
        <v>1000</v>
      </c>
      <c r="M10" s="4">
        <v>1000</v>
      </c>
      <c r="N10" s="5">
        <v>12000</v>
      </c>
    </row>
    <row r="11" spans="1:14" ht="16" x14ac:dyDescent="0.2">
      <c r="A11" s="1" t="s">
        <v>23</v>
      </c>
      <c r="B11" s="4">
        <v>1000</v>
      </c>
      <c r="C11" s="4">
        <v>1000</v>
      </c>
      <c r="D11" s="4">
        <v>1000</v>
      </c>
      <c r="E11" s="4">
        <v>1000</v>
      </c>
      <c r="F11" s="4">
        <v>1000</v>
      </c>
      <c r="G11" s="4">
        <v>1000</v>
      </c>
      <c r="H11" s="4">
        <v>1000</v>
      </c>
      <c r="I11" s="4">
        <v>1000</v>
      </c>
      <c r="J11" s="4">
        <v>1000</v>
      </c>
      <c r="K11" s="4">
        <v>1000</v>
      </c>
      <c r="L11" s="4">
        <v>1000</v>
      </c>
      <c r="M11" s="4">
        <v>1000</v>
      </c>
      <c r="N11" s="5">
        <v>12000</v>
      </c>
    </row>
    <row r="12" spans="1:14" ht="16" x14ac:dyDescent="0.2">
      <c r="A12" s="1" t="s">
        <v>24</v>
      </c>
      <c r="B12" s="4">
        <v>1000</v>
      </c>
      <c r="C12" s="4">
        <v>1000</v>
      </c>
      <c r="D12" s="4">
        <v>1000</v>
      </c>
      <c r="E12" s="4">
        <v>1000</v>
      </c>
      <c r="F12" s="4">
        <v>1000</v>
      </c>
      <c r="G12" s="4">
        <v>1000</v>
      </c>
      <c r="H12" s="4">
        <v>1000</v>
      </c>
      <c r="I12" s="4">
        <v>1000</v>
      </c>
      <c r="J12" s="4">
        <v>1000</v>
      </c>
      <c r="K12" s="4">
        <v>1000</v>
      </c>
      <c r="L12" s="4">
        <v>1000</v>
      </c>
      <c r="M12" s="4">
        <v>1000</v>
      </c>
      <c r="N12" s="5">
        <v>12000</v>
      </c>
    </row>
    <row r="13" spans="1:14" ht="16" x14ac:dyDescent="0.2">
      <c r="A13" s="1" t="s">
        <v>25</v>
      </c>
      <c r="B13" s="4">
        <v>1000</v>
      </c>
      <c r="C13" s="4">
        <v>1000</v>
      </c>
      <c r="D13" s="4">
        <v>1000</v>
      </c>
      <c r="E13" s="4">
        <v>1000</v>
      </c>
      <c r="F13" s="4">
        <v>1000</v>
      </c>
      <c r="G13" s="4">
        <v>1000</v>
      </c>
      <c r="H13" s="4">
        <v>1000</v>
      </c>
      <c r="I13" s="4">
        <v>1000</v>
      </c>
      <c r="J13" s="4">
        <v>1000</v>
      </c>
      <c r="K13" s="4">
        <v>1000</v>
      </c>
      <c r="L13" s="4">
        <v>1000</v>
      </c>
      <c r="M13" s="4">
        <v>1000</v>
      </c>
      <c r="N13" s="5">
        <v>12000</v>
      </c>
    </row>
    <row r="14" spans="1:14" ht="16" x14ac:dyDescent="0.2">
      <c r="A14" s="1" t="s">
        <v>26</v>
      </c>
      <c r="B14" s="4">
        <v>1000</v>
      </c>
      <c r="C14" s="4">
        <v>1000</v>
      </c>
      <c r="D14" s="4">
        <v>1000</v>
      </c>
      <c r="E14" s="4">
        <v>1000</v>
      </c>
      <c r="F14" s="4">
        <v>1000</v>
      </c>
      <c r="G14" s="4">
        <v>1000</v>
      </c>
      <c r="H14" s="4">
        <v>1000</v>
      </c>
      <c r="I14" s="4">
        <v>1000</v>
      </c>
      <c r="J14" s="4">
        <v>1000</v>
      </c>
      <c r="K14" s="4">
        <v>1000</v>
      </c>
      <c r="L14" s="4">
        <v>1000</v>
      </c>
      <c r="M14" s="4">
        <v>1000</v>
      </c>
      <c r="N14" s="5">
        <v>12000</v>
      </c>
    </row>
    <row r="15" spans="1:14" ht="16" x14ac:dyDescent="0.2">
      <c r="A15" s="1" t="s">
        <v>27</v>
      </c>
      <c r="B15" s="4">
        <v>1000</v>
      </c>
      <c r="C15" s="4">
        <v>1000</v>
      </c>
      <c r="D15" s="4">
        <v>1000</v>
      </c>
      <c r="E15" s="4">
        <v>1000</v>
      </c>
      <c r="F15" s="4">
        <v>1000</v>
      </c>
      <c r="G15" s="4">
        <v>1000</v>
      </c>
      <c r="H15" s="4">
        <v>1000</v>
      </c>
      <c r="I15" s="4">
        <v>1000</v>
      </c>
      <c r="J15" s="4">
        <v>1000</v>
      </c>
      <c r="K15" s="4">
        <v>1000</v>
      </c>
      <c r="L15" s="4">
        <v>1000</v>
      </c>
      <c r="M15" s="4">
        <v>1000</v>
      </c>
      <c r="N15" s="5">
        <v>12000</v>
      </c>
    </row>
    <row r="16" spans="1:14" ht="16" x14ac:dyDescent="0.2">
      <c r="A16" s="1" t="s">
        <v>28</v>
      </c>
      <c r="B16" s="4">
        <v>1000</v>
      </c>
      <c r="C16" s="4">
        <v>1000</v>
      </c>
      <c r="D16" s="4">
        <v>1000</v>
      </c>
      <c r="E16" s="4">
        <v>1000</v>
      </c>
      <c r="F16" s="4">
        <v>1000</v>
      </c>
      <c r="G16" s="4">
        <v>1000</v>
      </c>
      <c r="H16" s="4">
        <v>1000</v>
      </c>
      <c r="I16" s="4">
        <v>1000</v>
      </c>
      <c r="J16" s="4">
        <v>1000</v>
      </c>
      <c r="K16" s="4">
        <v>1000</v>
      </c>
      <c r="L16" s="4">
        <v>1000</v>
      </c>
      <c r="M16" s="4">
        <v>1000</v>
      </c>
      <c r="N16" s="5">
        <v>12000</v>
      </c>
    </row>
    <row r="17" spans="1:14" ht="16" x14ac:dyDescent="0.2">
      <c r="A17" s="1" t="s">
        <v>29</v>
      </c>
      <c r="B17" s="4">
        <v>1000</v>
      </c>
      <c r="C17" s="4">
        <v>1000</v>
      </c>
      <c r="D17" s="4">
        <v>1000</v>
      </c>
      <c r="E17" s="4">
        <v>1000</v>
      </c>
      <c r="F17" s="4">
        <v>1000</v>
      </c>
      <c r="G17" s="4">
        <v>1000</v>
      </c>
      <c r="H17" s="4">
        <v>1000</v>
      </c>
      <c r="I17" s="4">
        <v>1000</v>
      </c>
      <c r="J17" s="4">
        <v>1000</v>
      </c>
      <c r="K17" s="4">
        <v>1000</v>
      </c>
      <c r="L17" s="4">
        <v>1000</v>
      </c>
      <c r="M17" s="4">
        <v>1000</v>
      </c>
      <c r="N17" s="5">
        <v>12000</v>
      </c>
    </row>
    <row r="18" spans="1:14" ht="16" x14ac:dyDescent="0.2">
      <c r="A18" s="1" t="s">
        <v>30</v>
      </c>
      <c r="B18" s="4">
        <v>1000</v>
      </c>
      <c r="C18" s="4">
        <v>1000</v>
      </c>
      <c r="D18" s="4">
        <v>1000</v>
      </c>
      <c r="E18" s="4">
        <v>1000</v>
      </c>
      <c r="F18" s="4">
        <v>1000</v>
      </c>
      <c r="G18" s="4">
        <v>1000</v>
      </c>
      <c r="H18" s="4">
        <v>1000</v>
      </c>
      <c r="I18" s="4">
        <v>1000</v>
      </c>
      <c r="J18" s="4">
        <v>1000</v>
      </c>
      <c r="K18" s="4">
        <v>1000</v>
      </c>
      <c r="L18" s="4">
        <v>1000</v>
      </c>
      <c r="M18" s="4">
        <v>1000</v>
      </c>
      <c r="N18" s="5">
        <v>12000</v>
      </c>
    </row>
    <row r="19" spans="1:14" ht="16" x14ac:dyDescent="0.2">
      <c r="A19" s="1" t="s">
        <v>31</v>
      </c>
      <c r="B19" s="4">
        <v>1000</v>
      </c>
      <c r="C19" s="4">
        <v>1000</v>
      </c>
      <c r="D19" s="4">
        <v>1000</v>
      </c>
      <c r="E19" s="4">
        <v>1000</v>
      </c>
      <c r="F19" s="4">
        <v>1000</v>
      </c>
      <c r="G19" s="4">
        <v>1000</v>
      </c>
      <c r="H19" s="4">
        <v>1000</v>
      </c>
      <c r="I19" s="4">
        <v>1000</v>
      </c>
      <c r="J19" s="4">
        <v>1000</v>
      </c>
      <c r="K19" s="4">
        <v>1000</v>
      </c>
      <c r="L19" s="4">
        <v>1000</v>
      </c>
      <c r="M19" s="4">
        <v>1000</v>
      </c>
      <c r="N19" s="5">
        <v>12000</v>
      </c>
    </row>
    <row r="20" spans="1:14" ht="16" x14ac:dyDescent="0.2">
      <c r="A20" s="1" t="s">
        <v>32</v>
      </c>
      <c r="B20" s="4">
        <v>1000</v>
      </c>
      <c r="C20" s="4">
        <v>1000</v>
      </c>
      <c r="D20" s="4">
        <v>1000</v>
      </c>
      <c r="E20" s="4">
        <v>1000</v>
      </c>
      <c r="F20" s="4">
        <v>1000</v>
      </c>
      <c r="G20" s="4">
        <v>1000</v>
      </c>
      <c r="H20" s="4">
        <v>1000</v>
      </c>
      <c r="I20" s="4">
        <v>1000</v>
      </c>
      <c r="J20" s="4">
        <v>1000</v>
      </c>
      <c r="K20" s="4">
        <v>1000</v>
      </c>
      <c r="L20" s="4">
        <v>1000</v>
      </c>
      <c r="M20" s="4">
        <v>1000</v>
      </c>
      <c r="N20" s="5">
        <v>12000</v>
      </c>
    </row>
    <row r="21" spans="1:14" ht="16" x14ac:dyDescent="0.2">
      <c r="A21" s="1" t="s">
        <v>33</v>
      </c>
      <c r="B21" s="4">
        <v>1000</v>
      </c>
      <c r="C21" s="4">
        <v>1000</v>
      </c>
      <c r="D21" s="4">
        <v>1000</v>
      </c>
      <c r="E21" s="4">
        <v>1000</v>
      </c>
      <c r="F21" s="4">
        <v>1000</v>
      </c>
      <c r="G21" s="4">
        <v>1000</v>
      </c>
      <c r="H21" s="4">
        <v>1000</v>
      </c>
      <c r="I21" s="4">
        <v>1000</v>
      </c>
      <c r="J21" s="4">
        <v>1000</v>
      </c>
      <c r="K21" s="4">
        <v>1000</v>
      </c>
      <c r="L21" s="4">
        <v>1000</v>
      </c>
      <c r="M21" s="4">
        <v>1000</v>
      </c>
      <c r="N21" s="5">
        <v>12000</v>
      </c>
    </row>
    <row r="22" spans="1:14" ht="16" x14ac:dyDescent="0.2">
      <c r="A22" s="1" t="s">
        <v>34</v>
      </c>
      <c r="B22" s="4">
        <v>2000</v>
      </c>
      <c r="C22" s="4">
        <v>1000</v>
      </c>
      <c r="D22" s="4">
        <v>1000</v>
      </c>
      <c r="E22" s="4">
        <v>1000</v>
      </c>
      <c r="F22" s="4">
        <v>1000</v>
      </c>
      <c r="G22" s="4">
        <v>1000</v>
      </c>
      <c r="H22" s="4">
        <v>1000</v>
      </c>
      <c r="I22" s="4">
        <v>1000</v>
      </c>
      <c r="J22" s="4">
        <v>1000</v>
      </c>
      <c r="K22" s="4">
        <v>1000</v>
      </c>
      <c r="L22" s="4">
        <v>1000</v>
      </c>
      <c r="M22" s="4">
        <v>1000</v>
      </c>
      <c r="N22" s="5">
        <v>13000</v>
      </c>
    </row>
    <row r="23" spans="1:14" ht="16" x14ac:dyDescent="0.2">
      <c r="A23" s="1" t="s">
        <v>35</v>
      </c>
      <c r="B23" s="4">
        <v>1000</v>
      </c>
      <c r="C23" s="4">
        <v>1000</v>
      </c>
      <c r="D23" s="4">
        <v>1000</v>
      </c>
      <c r="E23" s="4">
        <v>1000</v>
      </c>
      <c r="F23" s="4">
        <v>1000</v>
      </c>
      <c r="G23" s="4">
        <v>1000</v>
      </c>
      <c r="H23" s="4">
        <v>1000</v>
      </c>
      <c r="I23" s="4">
        <v>1000</v>
      </c>
      <c r="J23" s="4">
        <v>1000</v>
      </c>
      <c r="K23" s="4">
        <v>1000</v>
      </c>
      <c r="L23" s="4">
        <v>1000</v>
      </c>
      <c r="M23" s="4"/>
      <c r="N23" s="5">
        <v>11000</v>
      </c>
    </row>
    <row r="24" spans="1:14" ht="16" x14ac:dyDescent="0.2">
      <c r="A24" s="1" t="s">
        <v>36</v>
      </c>
      <c r="B24" s="4">
        <v>1000</v>
      </c>
      <c r="C24" s="4">
        <v>1000</v>
      </c>
      <c r="D24" s="4">
        <v>1000</v>
      </c>
      <c r="E24" s="4">
        <v>1000</v>
      </c>
      <c r="F24" s="4">
        <v>1000</v>
      </c>
      <c r="G24" s="4">
        <v>1000</v>
      </c>
      <c r="H24" s="4">
        <v>1000</v>
      </c>
      <c r="I24" s="4">
        <v>1000</v>
      </c>
      <c r="J24" s="4">
        <v>1000</v>
      </c>
      <c r="K24" s="4">
        <v>1000</v>
      </c>
      <c r="L24" s="4">
        <v>1000</v>
      </c>
      <c r="M24" s="4">
        <v>1000</v>
      </c>
      <c r="N24" s="5">
        <v>12000</v>
      </c>
    </row>
    <row r="25" spans="1:14" ht="16" x14ac:dyDescent="0.2">
      <c r="A25" s="1" t="s">
        <v>37</v>
      </c>
      <c r="B25" s="4">
        <v>1000</v>
      </c>
      <c r="C25" s="4">
        <v>1000</v>
      </c>
      <c r="D25" s="4">
        <v>1000</v>
      </c>
      <c r="E25" s="4">
        <v>1000</v>
      </c>
      <c r="F25" s="4">
        <v>1000</v>
      </c>
      <c r="G25" s="4">
        <v>1000</v>
      </c>
      <c r="H25" s="4">
        <v>1000</v>
      </c>
      <c r="I25" s="4">
        <v>1000</v>
      </c>
      <c r="J25" s="4">
        <v>1000</v>
      </c>
      <c r="K25" s="4">
        <v>1000</v>
      </c>
      <c r="L25" s="4">
        <v>1000</v>
      </c>
      <c r="M25" s="4">
        <v>1000</v>
      </c>
      <c r="N25" s="5">
        <v>12000</v>
      </c>
    </row>
    <row r="26" spans="1:14" ht="16" x14ac:dyDescent="0.2">
      <c r="A26" s="1" t="s">
        <v>38</v>
      </c>
      <c r="B26" s="4">
        <v>1000</v>
      </c>
      <c r="C26" s="4">
        <v>1000</v>
      </c>
      <c r="D26" s="4">
        <v>1000</v>
      </c>
      <c r="E26" s="4">
        <v>1000</v>
      </c>
      <c r="F26" s="4">
        <v>1000</v>
      </c>
      <c r="G26" s="4">
        <v>1000</v>
      </c>
      <c r="H26" s="4">
        <v>1000</v>
      </c>
      <c r="I26" s="4">
        <v>1000</v>
      </c>
      <c r="J26" s="4">
        <v>1000</v>
      </c>
      <c r="K26" s="4">
        <v>1000</v>
      </c>
      <c r="L26" s="4">
        <v>1000</v>
      </c>
      <c r="M26" s="4">
        <v>1000</v>
      </c>
      <c r="N26" s="5">
        <v>12000</v>
      </c>
    </row>
    <row r="27" spans="1:14" ht="16" x14ac:dyDescent="0.2">
      <c r="A27" s="1" t="s">
        <v>39</v>
      </c>
      <c r="B27" s="4">
        <v>1000</v>
      </c>
      <c r="C27" s="4">
        <v>1000</v>
      </c>
      <c r="D27" s="4">
        <v>1000</v>
      </c>
      <c r="E27" s="4">
        <v>1000</v>
      </c>
      <c r="F27" s="4">
        <v>1000</v>
      </c>
      <c r="G27" s="4">
        <v>1000</v>
      </c>
      <c r="H27" s="4">
        <v>1000</v>
      </c>
      <c r="I27" s="4">
        <v>1000</v>
      </c>
      <c r="J27" s="4">
        <v>1000</v>
      </c>
      <c r="K27" s="4">
        <v>1000</v>
      </c>
      <c r="L27" s="4">
        <v>1000</v>
      </c>
      <c r="M27" s="4">
        <v>1000</v>
      </c>
      <c r="N27" s="5">
        <v>12000</v>
      </c>
    </row>
    <row r="28" spans="1:14" ht="16" x14ac:dyDescent="0.2">
      <c r="A28" s="1" t="s">
        <v>41</v>
      </c>
      <c r="B28" s="4">
        <v>1000</v>
      </c>
      <c r="C28" s="4">
        <v>1000</v>
      </c>
      <c r="D28" s="4">
        <v>1000</v>
      </c>
      <c r="E28" s="4">
        <v>1000</v>
      </c>
      <c r="F28" s="4">
        <v>1000</v>
      </c>
      <c r="G28" s="4">
        <v>1000</v>
      </c>
      <c r="H28" s="4">
        <v>1000</v>
      </c>
      <c r="I28" s="4">
        <v>1000</v>
      </c>
      <c r="J28" s="4">
        <v>1000</v>
      </c>
      <c r="K28" s="4">
        <v>1000</v>
      </c>
      <c r="L28" s="4">
        <v>1000</v>
      </c>
      <c r="M28" s="4">
        <v>1000</v>
      </c>
      <c r="N28" s="5">
        <v>12000</v>
      </c>
    </row>
    <row r="29" spans="1:14" ht="16" x14ac:dyDescent="0.2">
      <c r="A29" s="1" t="s">
        <v>42</v>
      </c>
      <c r="B29" s="4">
        <v>1000</v>
      </c>
      <c r="C29" s="4">
        <v>1000</v>
      </c>
      <c r="D29" s="4">
        <v>1000</v>
      </c>
      <c r="E29" s="4">
        <v>1000</v>
      </c>
      <c r="F29" s="4">
        <v>1000</v>
      </c>
      <c r="G29" s="4">
        <v>1000</v>
      </c>
      <c r="H29" s="4">
        <v>1000</v>
      </c>
      <c r="I29" s="4">
        <v>1000</v>
      </c>
      <c r="J29" s="4">
        <v>1000</v>
      </c>
      <c r="K29" s="4">
        <v>1000</v>
      </c>
      <c r="L29" s="4">
        <v>1000</v>
      </c>
      <c r="M29" s="4">
        <v>1000</v>
      </c>
      <c r="N29" s="5">
        <v>12000</v>
      </c>
    </row>
    <row r="30" spans="1:14" ht="16" x14ac:dyDescent="0.2">
      <c r="A30" s="1" t="s">
        <v>43</v>
      </c>
      <c r="B30" s="4">
        <v>1000</v>
      </c>
      <c r="C30" s="4">
        <v>1000</v>
      </c>
      <c r="D30" s="4">
        <v>1000</v>
      </c>
      <c r="E30" s="4">
        <v>1000</v>
      </c>
      <c r="F30" s="4">
        <v>1000</v>
      </c>
      <c r="G30" s="4">
        <v>1000</v>
      </c>
      <c r="H30" s="4">
        <v>1000</v>
      </c>
      <c r="I30" s="4">
        <v>1000</v>
      </c>
      <c r="J30" s="4">
        <v>1000</v>
      </c>
      <c r="K30" s="4">
        <v>1000</v>
      </c>
      <c r="L30" s="4">
        <v>1000</v>
      </c>
      <c r="M30" s="4">
        <v>1000</v>
      </c>
      <c r="N30" s="5">
        <v>12000</v>
      </c>
    </row>
    <row r="31" spans="1:14" ht="16" x14ac:dyDescent="0.2">
      <c r="A31" s="1" t="s">
        <v>44</v>
      </c>
      <c r="B31" s="4">
        <v>1000</v>
      </c>
      <c r="C31" s="4">
        <v>1000</v>
      </c>
      <c r="D31" s="4">
        <v>1000</v>
      </c>
      <c r="E31" s="4">
        <v>1000</v>
      </c>
      <c r="F31" s="4">
        <v>1000</v>
      </c>
      <c r="G31" s="4">
        <v>1000</v>
      </c>
      <c r="H31" s="4">
        <v>1000</v>
      </c>
      <c r="I31" s="4">
        <v>1000</v>
      </c>
      <c r="J31" s="4">
        <v>1000</v>
      </c>
      <c r="K31" s="4">
        <v>1000</v>
      </c>
      <c r="L31" s="4">
        <v>1000</v>
      </c>
      <c r="M31" s="4">
        <v>1000</v>
      </c>
      <c r="N31" s="5">
        <v>12000</v>
      </c>
    </row>
    <row r="32" spans="1:14" ht="16" x14ac:dyDescent="0.2">
      <c r="A32" s="1" t="s">
        <v>45</v>
      </c>
      <c r="B32" s="4">
        <v>1000</v>
      </c>
      <c r="C32" s="4">
        <v>1000</v>
      </c>
      <c r="D32" s="4">
        <v>1000</v>
      </c>
      <c r="E32" s="4">
        <v>1000</v>
      </c>
      <c r="F32" s="4">
        <v>1000</v>
      </c>
      <c r="G32" s="4">
        <v>1000</v>
      </c>
      <c r="H32" s="4">
        <v>1000</v>
      </c>
      <c r="I32" s="4">
        <v>1000</v>
      </c>
      <c r="J32" s="4">
        <v>1000</v>
      </c>
      <c r="K32" s="4">
        <v>1000</v>
      </c>
      <c r="L32" s="4">
        <v>1000</v>
      </c>
      <c r="M32" s="4">
        <v>1000</v>
      </c>
      <c r="N32" s="5">
        <v>12000</v>
      </c>
    </row>
    <row r="33" spans="1:14" ht="16" x14ac:dyDescent="0.2">
      <c r="A33" s="1" t="s">
        <v>46</v>
      </c>
      <c r="B33" s="4">
        <v>1000</v>
      </c>
      <c r="C33" s="4">
        <v>1000</v>
      </c>
      <c r="D33" s="4">
        <v>1000</v>
      </c>
      <c r="E33" s="4">
        <v>1000</v>
      </c>
      <c r="F33" s="4">
        <v>1000</v>
      </c>
      <c r="G33" s="4">
        <v>1000</v>
      </c>
      <c r="H33" s="4">
        <v>1000</v>
      </c>
      <c r="I33" s="4">
        <v>1000</v>
      </c>
      <c r="J33" s="4">
        <v>1000</v>
      </c>
      <c r="K33" s="4">
        <v>1000</v>
      </c>
      <c r="L33" s="4">
        <v>1000</v>
      </c>
      <c r="M33" s="4">
        <v>1000</v>
      </c>
      <c r="N33" s="5">
        <v>12000</v>
      </c>
    </row>
    <row r="34" spans="1:14" ht="16" x14ac:dyDescent="0.2">
      <c r="A34" s="1" t="s">
        <v>47</v>
      </c>
      <c r="B34" s="4">
        <v>1000</v>
      </c>
      <c r="C34" s="4">
        <v>1000</v>
      </c>
      <c r="D34" s="4">
        <v>1000</v>
      </c>
      <c r="E34" s="4">
        <v>1000</v>
      </c>
      <c r="F34" s="4">
        <v>1000</v>
      </c>
      <c r="G34" s="4">
        <v>1000</v>
      </c>
      <c r="H34" s="4">
        <v>1000</v>
      </c>
      <c r="I34" s="4">
        <v>1000</v>
      </c>
      <c r="J34" s="4">
        <v>1000</v>
      </c>
      <c r="K34" s="4">
        <v>1000</v>
      </c>
      <c r="L34" s="4">
        <v>1000</v>
      </c>
      <c r="M34" s="4">
        <v>1000</v>
      </c>
      <c r="N34" s="5">
        <v>12000</v>
      </c>
    </row>
    <row r="35" spans="1:14" ht="16" x14ac:dyDescent="0.2">
      <c r="A35" s="1" t="s">
        <v>48</v>
      </c>
      <c r="B35" s="4">
        <v>1000</v>
      </c>
      <c r="C35" s="4">
        <v>1000</v>
      </c>
      <c r="D35" s="4">
        <v>1000</v>
      </c>
      <c r="E35" s="4">
        <v>1000</v>
      </c>
      <c r="F35" s="4">
        <v>1000</v>
      </c>
      <c r="G35" s="4">
        <v>1000</v>
      </c>
      <c r="H35" s="4">
        <v>1000</v>
      </c>
      <c r="I35" s="4">
        <v>1000</v>
      </c>
      <c r="J35" s="4">
        <v>1000</v>
      </c>
      <c r="K35" s="4"/>
      <c r="L35" s="4">
        <v>2000</v>
      </c>
      <c r="M35" s="4">
        <v>1000</v>
      </c>
      <c r="N35" s="5">
        <v>12000</v>
      </c>
    </row>
    <row r="36" spans="1:14" ht="16" x14ac:dyDescent="0.2">
      <c r="A36" s="1" t="s">
        <v>49</v>
      </c>
      <c r="B36" s="4">
        <v>1000</v>
      </c>
      <c r="C36" s="4">
        <v>1000</v>
      </c>
      <c r="D36" s="4">
        <v>1000</v>
      </c>
      <c r="E36" s="4">
        <v>1000</v>
      </c>
      <c r="F36" s="4">
        <v>1000</v>
      </c>
      <c r="G36" s="4">
        <v>1000</v>
      </c>
      <c r="H36" s="4">
        <v>1000</v>
      </c>
      <c r="I36" s="4">
        <v>1000</v>
      </c>
      <c r="J36" s="4">
        <v>1000</v>
      </c>
      <c r="K36" s="4">
        <v>1000</v>
      </c>
      <c r="L36" s="4">
        <v>1000</v>
      </c>
      <c r="M36" s="4">
        <v>1000</v>
      </c>
      <c r="N36" s="5">
        <v>12000</v>
      </c>
    </row>
    <row r="37" spans="1:14" ht="16" x14ac:dyDescent="0.2">
      <c r="A37" s="1" t="s">
        <v>50</v>
      </c>
      <c r="B37" s="4">
        <v>1000</v>
      </c>
      <c r="C37" s="4">
        <v>1000</v>
      </c>
      <c r="D37" s="4">
        <v>1000</v>
      </c>
      <c r="E37" s="4">
        <v>1000</v>
      </c>
      <c r="F37" s="4">
        <v>1000</v>
      </c>
      <c r="G37" s="4">
        <v>1000</v>
      </c>
      <c r="H37" s="4">
        <v>1000</v>
      </c>
      <c r="I37" s="4">
        <v>1000</v>
      </c>
      <c r="J37" s="4">
        <v>1000</v>
      </c>
      <c r="K37" s="4">
        <v>1000</v>
      </c>
      <c r="L37" s="4">
        <v>1000</v>
      </c>
      <c r="M37" s="4">
        <v>1000</v>
      </c>
      <c r="N37" s="5">
        <v>12000</v>
      </c>
    </row>
    <row r="38" spans="1:14" ht="16" x14ac:dyDescent="0.2">
      <c r="A38" s="1" t="s">
        <v>51</v>
      </c>
      <c r="B38" s="4">
        <v>1000</v>
      </c>
      <c r="C38" s="4">
        <v>1001</v>
      </c>
      <c r="D38" s="4">
        <v>1001</v>
      </c>
      <c r="E38" s="4">
        <v>1001</v>
      </c>
      <c r="F38" s="4">
        <v>1000</v>
      </c>
      <c r="G38" s="4">
        <v>1001</v>
      </c>
      <c r="H38" s="4">
        <v>1001</v>
      </c>
      <c r="I38" s="4">
        <v>1001</v>
      </c>
      <c r="J38" s="4">
        <v>1001</v>
      </c>
      <c r="K38" s="4">
        <v>1001</v>
      </c>
      <c r="L38" s="4">
        <v>1000</v>
      </c>
      <c r="M38" s="4">
        <v>1001</v>
      </c>
      <c r="N38" s="5">
        <v>12009</v>
      </c>
    </row>
    <row r="39" spans="1:14" ht="16" x14ac:dyDescent="0.2">
      <c r="A39" s="1" t="s">
        <v>52</v>
      </c>
      <c r="B39" s="4"/>
      <c r="C39" s="4">
        <v>1000</v>
      </c>
      <c r="D39" s="4">
        <v>1000</v>
      </c>
      <c r="E39" s="4">
        <v>1000</v>
      </c>
      <c r="F39" s="4">
        <v>1000</v>
      </c>
      <c r="G39" s="4">
        <v>1000</v>
      </c>
      <c r="H39" s="4">
        <v>1000</v>
      </c>
      <c r="I39" s="4">
        <v>1000</v>
      </c>
      <c r="J39" s="4">
        <v>1000</v>
      </c>
      <c r="K39" s="4">
        <v>1000</v>
      </c>
      <c r="L39" s="4">
        <v>1000</v>
      </c>
      <c r="M39" s="4">
        <v>1000</v>
      </c>
      <c r="N39" s="5">
        <v>11000</v>
      </c>
    </row>
    <row r="40" spans="1:14" ht="16" x14ac:dyDescent="0.2">
      <c r="A40" s="1" t="s">
        <v>53</v>
      </c>
      <c r="B40" s="4">
        <v>1000</v>
      </c>
      <c r="C40" s="4">
        <v>1000</v>
      </c>
      <c r="D40" s="4">
        <v>1000</v>
      </c>
      <c r="E40" s="4">
        <v>1000</v>
      </c>
      <c r="F40" s="4">
        <v>1000</v>
      </c>
      <c r="G40" s="4">
        <v>1000</v>
      </c>
      <c r="H40" s="4">
        <v>1000</v>
      </c>
      <c r="I40" s="4">
        <v>1000</v>
      </c>
      <c r="J40" s="4">
        <v>1000</v>
      </c>
      <c r="K40" s="4">
        <v>1000</v>
      </c>
      <c r="L40" s="4">
        <v>1000</v>
      </c>
      <c r="M40" s="4">
        <v>1000</v>
      </c>
      <c r="N40" s="5">
        <v>12000</v>
      </c>
    </row>
    <row r="41" spans="1:14" ht="16" x14ac:dyDescent="0.2">
      <c r="A41" s="1" t="s">
        <v>54</v>
      </c>
      <c r="B41" s="4">
        <v>1000</v>
      </c>
      <c r="C41" s="4">
        <v>1000</v>
      </c>
      <c r="D41" s="4">
        <v>1000</v>
      </c>
      <c r="E41" s="4">
        <v>1000</v>
      </c>
      <c r="F41" s="4">
        <v>1000</v>
      </c>
      <c r="G41" s="4">
        <v>1000</v>
      </c>
      <c r="H41" s="4">
        <v>1000</v>
      </c>
      <c r="I41" s="4">
        <v>1001</v>
      </c>
      <c r="J41" s="4">
        <v>1000</v>
      </c>
      <c r="K41" s="4">
        <v>1000</v>
      </c>
      <c r="L41" s="4">
        <v>1000</v>
      </c>
      <c r="M41" s="4">
        <v>1000</v>
      </c>
      <c r="N41" s="5">
        <v>12001</v>
      </c>
    </row>
    <row r="42" spans="1:14" ht="16" x14ac:dyDescent="0.2">
      <c r="A42" s="1" t="s">
        <v>55</v>
      </c>
      <c r="B42" s="4">
        <v>1000</v>
      </c>
      <c r="C42" s="4">
        <v>1000</v>
      </c>
      <c r="D42" s="4">
        <v>1000</v>
      </c>
      <c r="E42" s="4">
        <v>1000</v>
      </c>
      <c r="F42" s="4">
        <v>1000</v>
      </c>
      <c r="G42" s="4">
        <v>1000</v>
      </c>
      <c r="H42" s="4">
        <v>1000</v>
      </c>
      <c r="I42" s="4">
        <v>1000</v>
      </c>
      <c r="J42" s="4">
        <v>1000</v>
      </c>
      <c r="K42" s="4">
        <v>1000</v>
      </c>
      <c r="L42" s="4">
        <v>1000</v>
      </c>
      <c r="M42" s="4">
        <v>1000</v>
      </c>
      <c r="N42" s="5">
        <v>12000</v>
      </c>
    </row>
    <row r="43" spans="1:14" ht="16" x14ac:dyDescent="0.2">
      <c r="A43" s="1" t="s">
        <v>56</v>
      </c>
      <c r="B43" s="4">
        <v>1000</v>
      </c>
      <c r="C43" s="4">
        <v>1000</v>
      </c>
      <c r="D43" s="4">
        <v>1000</v>
      </c>
      <c r="E43" s="4">
        <v>1000</v>
      </c>
      <c r="F43" s="4">
        <v>1000</v>
      </c>
      <c r="G43" s="4">
        <v>1000</v>
      </c>
      <c r="H43" s="4">
        <v>1000</v>
      </c>
      <c r="I43" s="4">
        <v>1000</v>
      </c>
      <c r="J43" s="4">
        <v>1000</v>
      </c>
      <c r="K43" s="4">
        <v>1000</v>
      </c>
      <c r="L43" s="4">
        <v>1000</v>
      </c>
      <c r="M43" s="4">
        <v>2000</v>
      </c>
      <c r="N43" s="5">
        <v>13000</v>
      </c>
    </row>
    <row r="44" spans="1:14" ht="16" x14ac:dyDescent="0.2">
      <c r="A44" s="1" t="s">
        <v>57</v>
      </c>
      <c r="B44" s="4">
        <v>1000</v>
      </c>
      <c r="C44" s="4">
        <v>1000</v>
      </c>
      <c r="D44" s="4">
        <v>1000</v>
      </c>
      <c r="E44" s="4">
        <v>1000</v>
      </c>
      <c r="F44" s="4">
        <v>1000</v>
      </c>
      <c r="G44" s="4">
        <v>1000</v>
      </c>
      <c r="H44" s="4">
        <v>1000</v>
      </c>
      <c r="I44" s="4">
        <v>1000</v>
      </c>
      <c r="J44" s="4">
        <v>1000</v>
      </c>
      <c r="K44" s="4">
        <v>1000</v>
      </c>
      <c r="L44" s="4">
        <v>1000</v>
      </c>
      <c r="M44" s="4">
        <v>1000</v>
      </c>
      <c r="N44" s="5">
        <v>12000</v>
      </c>
    </row>
    <row r="45" spans="1:14" ht="16" x14ac:dyDescent="0.2">
      <c r="A45" s="1" t="s">
        <v>58</v>
      </c>
      <c r="B45" s="4"/>
      <c r="C45" s="4"/>
      <c r="D45" s="4">
        <v>1000</v>
      </c>
      <c r="E45" s="4"/>
      <c r="F45" s="4">
        <v>1000</v>
      </c>
      <c r="G45" s="4">
        <v>1000</v>
      </c>
      <c r="H45" s="4">
        <v>1000</v>
      </c>
      <c r="I45" s="4"/>
      <c r="J45" s="4">
        <v>1000</v>
      </c>
      <c r="K45" s="4">
        <v>1000</v>
      </c>
      <c r="L45" s="4">
        <v>1000</v>
      </c>
      <c r="M45" s="4">
        <v>1000</v>
      </c>
      <c r="N45" s="5">
        <v>8000</v>
      </c>
    </row>
    <row r="46" spans="1:14" ht="16" x14ac:dyDescent="0.2">
      <c r="A46" s="1" t="s">
        <v>161</v>
      </c>
      <c r="B46" s="4">
        <v>1000</v>
      </c>
      <c r="C46" s="4">
        <v>1000</v>
      </c>
      <c r="D46" s="4">
        <v>1000</v>
      </c>
      <c r="E46" s="4">
        <v>1000</v>
      </c>
      <c r="F46" s="4">
        <v>1000</v>
      </c>
      <c r="G46" s="4">
        <v>1000</v>
      </c>
      <c r="H46" s="4">
        <v>1000</v>
      </c>
      <c r="I46" s="4">
        <v>1000</v>
      </c>
      <c r="J46" s="4">
        <v>1000</v>
      </c>
      <c r="K46" s="4">
        <v>1000</v>
      </c>
      <c r="L46" s="4">
        <v>1000</v>
      </c>
      <c r="M46" s="4">
        <v>1000</v>
      </c>
      <c r="N46" s="5">
        <v>12000</v>
      </c>
    </row>
    <row r="47" spans="1:14" ht="16" x14ac:dyDescent="0.2">
      <c r="A47" s="1" t="s">
        <v>60</v>
      </c>
      <c r="B47" s="4">
        <v>1000</v>
      </c>
      <c r="C47" s="4">
        <v>1000</v>
      </c>
      <c r="D47" s="4">
        <v>1000</v>
      </c>
      <c r="E47" s="4">
        <v>1000</v>
      </c>
      <c r="F47" s="4">
        <v>1000</v>
      </c>
      <c r="G47" s="4">
        <v>1000</v>
      </c>
      <c r="H47" s="4">
        <v>1000</v>
      </c>
      <c r="I47" s="4">
        <v>1000</v>
      </c>
      <c r="J47" s="4">
        <v>1000</v>
      </c>
      <c r="K47" s="4">
        <v>1000</v>
      </c>
      <c r="L47" s="4">
        <v>1000</v>
      </c>
      <c r="M47" s="4">
        <v>1000</v>
      </c>
      <c r="N47" s="5">
        <v>12000</v>
      </c>
    </row>
    <row r="48" spans="1:14" ht="16" x14ac:dyDescent="0.2">
      <c r="A48" s="1" t="s">
        <v>61</v>
      </c>
      <c r="B48" s="4">
        <v>1500</v>
      </c>
      <c r="C48" s="4">
        <v>2000</v>
      </c>
      <c r="D48" s="4">
        <v>1500</v>
      </c>
      <c r="E48" s="4">
        <v>1500</v>
      </c>
      <c r="F48" s="4">
        <v>1500</v>
      </c>
      <c r="G48" s="4">
        <v>1500</v>
      </c>
      <c r="H48" s="4">
        <v>1500</v>
      </c>
      <c r="I48" s="4">
        <v>1500</v>
      </c>
      <c r="J48" s="4">
        <v>1500</v>
      </c>
      <c r="K48" s="4">
        <v>1500</v>
      </c>
      <c r="L48" s="4">
        <v>1500</v>
      </c>
      <c r="M48" s="4">
        <v>1500</v>
      </c>
      <c r="N48" s="5">
        <v>18500</v>
      </c>
    </row>
    <row r="49" spans="1:14" ht="16" x14ac:dyDescent="0.2">
      <c r="A49" s="1" t="s">
        <v>62</v>
      </c>
      <c r="B49" s="4">
        <v>1008</v>
      </c>
      <c r="C49" s="4">
        <v>1008</v>
      </c>
      <c r="D49" s="4">
        <v>1008</v>
      </c>
      <c r="E49" s="4">
        <v>1008</v>
      </c>
      <c r="F49" s="4">
        <v>1008</v>
      </c>
      <c r="G49" s="4">
        <v>1008</v>
      </c>
      <c r="H49" s="4">
        <v>1008</v>
      </c>
      <c r="I49" s="4">
        <v>1008</v>
      </c>
      <c r="J49" s="4">
        <v>1008</v>
      </c>
      <c r="K49" s="4">
        <v>1008</v>
      </c>
      <c r="L49" s="4">
        <v>1008</v>
      </c>
      <c r="M49" s="4">
        <v>1008</v>
      </c>
      <c r="N49" s="5">
        <v>12096</v>
      </c>
    </row>
    <row r="50" spans="1:14" ht="16" x14ac:dyDescent="0.2">
      <c r="A50" s="1" t="s">
        <v>63</v>
      </c>
      <c r="B50" s="4">
        <v>1000</v>
      </c>
      <c r="C50" s="4">
        <v>1000</v>
      </c>
      <c r="D50" s="4">
        <v>1000</v>
      </c>
      <c r="E50" s="4">
        <v>1000</v>
      </c>
      <c r="F50" s="4">
        <v>1000</v>
      </c>
      <c r="G50" s="4">
        <v>1000</v>
      </c>
      <c r="H50" s="4">
        <v>1000</v>
      </c>
      <c r="I50" s="4">
        <v>1000</v>
      </c>
      <c r="J50" s="4">
        <v>1000</v>
      </c>
      <c r="K50" s="4">
        <v>1000</v>
      </c>
      <c r="L50" s="4">
        <v>1000</v>
      </c>
      <c r="M50" s="4">
        <v>1000</v>
      </c>
      <c r="N50" s="5">
        <v>12000</v>
      </c>
    </row>
    <row r="51" spans="1:14" ht="16" x14ac:dyDescent="0.2">
      <c r="A51" s="1" t="s">
        <v>65</v>
      </c>
      <c r="B51" s="4"/>
      <c r="C51" s="4"/>
      <c r="D51" s="4"/>
      <c r="E51" s="4">
        <v>1001</v>
      </c>
      <c r="F51" s="4">
        <v>1000</v>
      </c>
      <c r="G51" s="4">
        <v>1000</v>
      </c>
      <c r="H51" s="4">
        <v>1000</v>
      </c>
      <c r="I51" s="4">
        <v>1000</v>
      </c>
      <c r="J51" s="4">
        <v>1000</v>
      </c>
      <c r="K51" s="4">
        <v>1001</v>
      </c>
      <c r="L51" s="4">
        <v>1000</v>
      </c>
      <c r="M51" s="4">
        <v>1000</v>
      </c>
      <c r="N51" s="5">
        <v>9002</v>
      </c>
    </row>
    <row r="52" spans="1:14" ht="16" x14ac:dyDescent="0.2">
      <c r="A52" s="1" t="s">
        <v>66</v>
      </c>
      <c r="B52" s="4">
        <v>1000</v>
      </c>
      <c r="C52" s="4">
        <v>1000</v>
      </c>
      <c r="D52" s="4">
        <v>1000</v>
      </c>
      <c r="E52" s="4">
        <v>1000</v>
      </c>
      <c r="F52" s="4">
        <v>1000</v>
      </c>
      <c r="G52" s="4">
        <v>1000</v>
      </c>
      <c r="H52" s="4">
        <v>1000</v>
      </c>
      <c r="I52" s="4">
        <v>1000</v>
      </c>
      <c r="J52" s="4">
        <v>1000</v>
      </c>
      <c r="K52" s="4">
        <v>1000</v>
      </c>
      <c r="L52" s="4">
        <v>1000</v>
      </c>
      <c r="M52" s="4">
        <v>1000</v>
      </c>
      <c r="N52" s="5">
        <v>12000</v>
      </c>
    </row>
    <row r="53" spans="1:14" ht="16" x14ac:dyDescent="0.2">
      <c r="A53" s="1" t="s">
        <v>67</v>
      </c>
      <c r="B53" s="4">
        <v>1000</v>
      </c>
      <c r="C53" s="4">
        <v>1000</v>
      </c>
      <c r="D53" s="4">
        <v>1000</v>
      </c>
      <c r="E53" s="4">
        <v>1000</v>
      </c>
      <c r="F53" s="4">
        <v>1000</v>
      </c>
      <c r="G53" s="4">
        <v>1000</v>
      </c>
      <c r="H53" s="4">
        <v>1000</v>
      </c>
      <c r="I53" s="4">
        <v>1000</v>
      </c>
      <c r="J53" s="4">
        <v>1000</v>
      </c>
      <c r="K53" s="4">
        <v>1000</v>
      </c>
      <c r="L53" s="4">
        <v>1000</v>
      </c>
      <c r="M53" s="4">
        <v>1000</v>
      </c>
      <c r="N53" s="5">
        <v>12000</v>
      </c>
    </row>
    <row r="54" spans="1:14" ht="16" x14ac:dyDescent="0.2">
      <c r="A54" s="1" t="s">
        <v>68</v>
      </c>
      <c r="B54" s="4">
        <v>1000</v>
      </c>
      <c r="C54" s="4">
        <v>1000</v>
      </c>
      <c r="D54" s="4">
        <v>1000</v>
      </c>
      <c r="E54" s="4">
        <v>1000</v>
      </c>
      <c r="F54" s="4">
        <v>1000</v>
      </c>
      <c r="G54" s="4">
        <v>1000</v>
      </c>
      <c r="H54" s="4">
        <v>1000</v>
      </c>
      <c r="I54" s="4">
        <v>1000</v>
      </c>
      <c r="J54" s="4">
        <v>1000</v>
      </c>
      <c r="K54" s="4">
        <v>1000</v>
      </c>
      <c r="L54" s="4">
        <v>1000</v>
      </c>
      <c r="M54" s="4">
        <v>1000</v>
      </c>
      <c r="N54" s="5">
        <v>12000</v>
      </c>
    </row>
    <row r="55" spans="1:14" ht="16" x14ac:dyDescent="0.2">
      <c r="A55" s="1" t="s">
        <v>69</v>
      </c>
      <c r="B55" s="4">
        <v>1000</v>
      </c>
      <c r="C55" s="4">
        <v>1000</v>
      </c>
      <c r="D55" s="4">
        <v>1000</v>
      </c>
      <c r="E55" s="4">
        <v>1000</v>
      </c>
      <c r="F55" s="4">
        <v>1000</v>
      </c>
      <c r="G55" s="4">
        <v>1000</v>
      </c>
      <c r="H55" s="4">
        <v>1000</v>
      </c>
      <c r="I55" s="4">
        <v>1000</v>
      </c>
      <c r="J55" s="4">
        <v>1000</v>
      </c>
      <c r="K55" s="4">
        <v>1000</v>
      </c>
      <c r="L55" s="4">
        <v>1000</v>
      </c>
      <c r="M55" s="4">
        <v>1000</v>
      </c>
      <c r="N55" s="5">
        <v>12000</v>
      </c>
    </row>
    <row r="56" spans="1:14" ht="16" x14ac:dyDescent="0.2">
      <c r="A56" s="1" t="s">
        <v>70</v>
      </c>
      <c r="B56" s="4">
        <v>1000</v>
      </c>
      <c r="C56" s="4">
        <v>1000</v>
      </c>
      <c r="D56" s="4">
        <v>1000</v>
      </c>
      <c r="E56" s="4">
        <v>1000</v>
      </c>
      <c r="F56" s="4">
        <v>1000</v>
      </c>
      <c r="G56" s="4">
        <v>1000</v>
      </c>
      <c r="H56" s="4">
        <v>1000</v>
      </c>
      <c r="I56" s="4">
        <v>1000</v>
      </c>
      <c r="J56" s="4">
        <v>1000</v>
      </c>
      <c r="K56" s="4">
        <v>1000</v>
      </c>
      <c r="L56" s="4">
        <v>1000</v>
      </c>
      <c r="M56" s="4">
        <v>1000</v>
      </c>
      <c r="N56" s="5">
        <v>12000</v>
      </c>
    </row>
    <row r="57" spans="1:14" ht="16" x14ac:dyDescent="0.2">
      <c r="A57" s="1" t="s">
        <v>71</v>
      </c>
      <c r="B57" s="4">
        <v>1000</v>
      </c>
      <c r="C57" s="4">
        <v>1000</v>
      </c>
      <c r="D57" s="4">
        <v>1000</v>
      </c>
      <c r="E57" s="4">
        <v>1000</v>
      </c>
      <c r="F57" s="4">
        <v>1000</v>
      </c>
      <c r="G57" s="4">
        <v>1000</v>
      </c>
      <c r="H57" s="4">
        <v>1000</v>
      </c>
      <c r="I57" s="4">
        <v>1000</v>
      </c>
      <c r="J57" s="4">
        <v>1000</v>
      </c>
      <c r="K57" s="4">
        <v>1000</v>
      </c>
      <c r="L57" s="4">
        <v>1000</v>
      </c>
      <c r="M57" s="4">
        <v>1000</v>
      </c>
      <c r="N57" s="5">
        <v>12000</v>
      </c>
    </row>
    <row r="58" spans="1:14" ht="16" x14ac:dyDescent="0.2">
      <c r="A58" s="1" t="s">
        <v>72</v>
      </c>
      <c r="B58" s="4">
        <v>1000</v>
      </c>
      <c r="C58" s="4">
        <v>1000</v>
      </c>
      <c r="D58" s="4">
        <v>1000</v>
      </c>
      <c r="E58" s="4">
        <v>1000</v>
      </c>
      <c r="F58" s="4">
        <v>1000</v>
      </c>
      <c r="G58" s="4">
        <v>1000</v>
      </c>
      <c r="H58" s="4">
        <v>1000</v>
      </c>
      <c r="I58" s="4">
        <v>1000</v>
      </c>
      <c r="J58" s="4">
        <v>1000</v>
      </c>
      <c r="K58" s="4">
        <v>1000</v>
      </c>
      <c r="L58" s="4">
        <v>1000</v>
      </c>
      <c r="M58" s="4">
        <v>1000</v>
      </c>
      <c r="N58" s="5">
        <v>12000</v>
      </c>
    </row>
    <row r="59" spans="1:14" ht="16" x14ac:dyDescent="0.2">
      <c r="A59" s="1" t="s">
        <v>73</v>
      </c>
      <c r="B59" s="4">
        <v>1000</v>
      </c>
      <c r="C59" s="4">
        <v>1000</v>
      </c>
      <c r="D59" s="4">
        <v>1000</v>
      </c>
      <c r="E59" s="4">
        <v>1000</v>
      </c>
      <c r="F59" s="4">
        <v>1000</v>
      </c>
      <c r="G59" s="4">
        <v>1000</v>
      </c>
      <c r="H59" s="4">
        <v>1000</v>
      </c>
      <c r="I59" s="4">
        <v>1000</v>
      </c>
      <c r="J59" s="4">
        <v>1000</v>
      </c>
      <c r="K59" s="4">
        <v>1000</v>
      </c>
      <c r="L59" s="4">
        <v>1000</v>
      </c>
      <c r="M59" s="4">
        <v>1000</v>
      </c>
      <c r="N59" s="5">
        <v>12000</v>
      </c>
    </row>
    <row r="60" spans="1:14" ht="16" x14ac:dyDescent="0.2">
      <c r="A60" s="1" t="s">
        <v>162</v>
      </c>
      <c r="B60" s="4">
        <v>1023.6</v>
      </c>
      <c r="C60" s="4">
        <v>1023.6</v>
      </c>
      <c r="D60" s="4">
        <v>1023.6</v>
      </c>
      <c r="E60" s="4">
        <v>1023.6</v>
      </c>
      <c r="F60" s="4">
        <v>1023.6</v>
      </c>
      <c r="G60" s="4">
        <v>1023.6</v>
      </c>
      <c r="H60" s="4">
        <v>1023.6</v>
      </c>
      <c r="I60" s="4">
        <v>1023.6</v>
      </c>
      <c r="J60" s="4">
        <v>1023.6</v>
      </c>
      <c r="K60" s="4">
        <v>1000</v>
      </c>
      <c r="L60" s="4">
        <v>1000</v>
      </c>
      <c r="M60" s="4">
        <v>1000</v>
      </c>
      <c r="N60" s="5">
        <v>12212.4</v>
      </c>
    </row>
    <row r="61" spans="1:14" ht="16" x14ac:dyDescent="0.2">
      <c r="A61" s="1" t="s">
        <v>74</v>
      </c>
      <c r="B61" s="4">
        <v>1000</v>
      </c>
      <c r="C61" s="4">
        <v>1000</v>
      </c>
      <c r="D61" s="4">
        <v>1000</v>
      </c>
      <c r="E61" s="4">
        <v>1000</v>
      </c>
      <c r="F61" s="4">
        <v>1000</v>
      </c>
      <c r="G61" s="4">
        <v>1000</v>
      </c>
      <c r="H61" s="4">
        <v>1000</v>
      </c>
      <c r="I61" s="4"/>
      <c r="J61" s="4">
        <v>2000</v>
      </c>
      <c r="K61" s="4">
        <v>1000</v>
      </c>
      <c r="L61" s="4">
        <v>1000</v>
      </c>
      <c r="M61" s="4">
        <v>1000</v>
      </c>
      <c r="N61" s="5">
        <v>12000</v>
      </c>
    </row>
    <row r="62" spans="1:14" ht="16" x14ac:dyDescent="0.2">
      <c r="A62" s="1" t="s">
        <v>75</v>
      </c>
      <c r="B62" s="4">
        <v>1000</v>
      </c>
      <c r="C62" s="4">
        <v>1000</v>
      </c>
      <c r="D62" s="4">
        <v>1000</v>
      </c>
      <c r="E62" s="4">
        <v>1000</v>
      </c>
      <c r="F62" s="4">
        <v>1000</v>
      </c>
      <c r="G62" s="4">
        <v>1000</v>
      </c>
      <c r="H62" s="4">
        <v>1000</v>
      </c>
      <c r="I62" s="4">
        <v>1000</v>
      </c>
      <c r="J62" s="4">
        <v>1000</v>
      </c>
      <c r="K62" s="4">
        <v>1000</v>
      </c>
      <c r="L62" s="4">
        <v>1000</v>
      </c>
      <c r="M62" s="4">
        <v>1000</v>
      </c>
      <c r="N62" s="5">
        <v>12000</v>
      </c>
    </row>
    <row r="63" spans="1:14" ht="16" x14ac:dyDescent="0.2">
      <c r="A63" s="1" t="s">
        <v>76</v>
      </c>
      <c r="B63" s="4"/>
      <c r="C63" s="4"/>
      <c r="D63" s="4"/>
      <c r="E63" s="4"/>
      <c r="F63" s="4"/>
      <c r="G63" s="4"/>
      <c r="H63" s="4"/>
      <c r="I63" s="4"/>
      <c r="J63" s="4"/>
      <c r="K63" s="4">
        <v>1000</v>
      </c>
      <c r="L63" s="4">
        <v>1000</v>
      </c>
      <c r="M63" s="4">
        <v>1000</v>
      </c>
      <c r="N63" s="5">
        <v>3000</v>
      </c>
    </row>
    <row r="64" spans="1:14" ht="16" x14ac:dyDescent="0.2">
      <c r="A64" s="1" t="s">
        <v>77</v>
      </c>
      <c r="B64" s="4">
        <v>1000</v>
      </c>
      <c r="C64" s="4">
        <v>1000</v>
      </c>
      <c r="D64" s="4">
        <v>1000</v>
      </c>
      <c r="E64" s="4">
        <v>1000</v>
      </c>
      <c r="F64" s="4">
        <v>1000</v>
      </c>
      <c r="G64" s="4">
        <v>1000</v>
      </c>
      <c r="H64" s="4">
        <v>1000</v>
      </c>
      <c r="I64" s="4">
        <v>1000</v>
      </c>
      <c r="J64" s="4">
        <v>1000</v>
      </c>
      <c r="K64" s="4">
        <v>1000</v>
      </c>
      <c r="L64" s="4">
        <v>1000</v>
      </c>
      <c r="M64" s="4">
        <v>1000</v>
      </c>
      <c r="N64" s="5">
        <v>12000</v>
      </c>
    </row>
    <row r="65" spans="1:14" ht="16" x14ac:dyDescent="0.2">
      <c r="A65" s="1" t="s">
        <v>78</v>
      </c>
      <c r="B65" s="4">
        <v>1000</v>
      </c>
      <c r="C65" s="4">
        <v>1000</v>
      </c>
      <c r="D65" s="4">
        <v>1000</v>
      </c>
      <c r="E65" s="4">
        <v>1000</v>
      </c>
      <c r="F65" s="4">
        <v>1000</v>
      </c>
      <c r="G65" s="4">
        <v>1000</v>
      </c>
      <c r="H65" s="4">
        <v>1000</v>
      </c>
      <c r="I65" s="4">
        <v>1000</v>
      </c>
      <c r="J65" s="4">
        <v>1000</v>
      </c>
      <c r="K65" s="4">
        <v>1000</v>
      </c>
      <c r="L65" s="4">
        <v>1000</v>
      </c>
      <c r="M65" s="4">
        <v>1000</v>
      </c>
      <c r="N65" s="5">
        <v>12000</v>
      </c>
    </row>
    <row r="66" spans="1:14" ht="16" x14ac:dyDescent="0.2">
      <c r="A66" s="1" t="s">
        <v>79</v>
      </c>
      <c r="B66" s="4">
        <v>500</v>
      </c>
      <c r="C66" s="4">
        <v>500</v>
      </c>
      <c r="D66" s="4">
        <v>500</v>
      </c>
      <c r="E66" s="4">
        <v>500</v>
      </c>
      <c r="F66" s="4">
        <v>500</v>
      </c>
      <c r="G66" s="4">
        <v>500</v>
      </c>
      <c r="H66" s="4">
        <v>500</v>
      </c>
      <c r="I66" s="4">
        <v>500</v>
      </c>
      <c r="J66" s="4">
        <v>500</v>
      </c>
      <c r="K66" s="4">
        <v>500</v>
      </c>
      <c r="L66" s="4">
        <v>500</v>
      </c>
      <c r="M66" s="4">
        <v>500</v>
      </c>
      <c r="N66" s="5">
        <v>6000</v>
      </c>
    </row>
    <row r="67" spans="1:14" ht="16" x14ac:dyDescent="0.2">
      <c r="A67" s="1" t="s">
        <v>80</v>
      </c>
      <c r="B67" s="4">
        <v>1000</v>
      </c>
      <c r="C67" s="4">
        <v>1000</v>
      </c>
      <c r="D67" s="4">
        <v>1000</v>
      </c>
      <c r="E67" s="4">
        <v>1000</v>
      </c>
      <c r="F67" s="4">
        <v>1000</v>
      </c>
      <c r="G67" s="4">
        <v>1000</v>
      </c>
      <c r="H67" s="4">
        <v>1000</v>
      </c>
      <c r="I67" s="4">
        <v>1000</v>
      </c>
      <c r="J67" s="4">
        <v>1000</v>
      </c>
      <c r="K67" s="4">
        <v>1000</v>
      </c>
      <c r="L67" s="4">
        <v>1000</v>
      </c>
      <c r="M67" s="4">
        <v>1000</v>
      </c>
      <c r="N67" s="5">
        <v>12000</v>
      </c>
    </row>
    <row r="68" spans="1:14" ht="16" x14ac:dyDescent="0.2">
      <c r="A68" s="1" t="s">
        <v>81</v>
      </c>
      <c r="B68" s="4">
        <v>1000</v>
      </c>
      <c r="C68" s="4">
        <v>1000</v>
      </c>
      <c r="D68" s="4">
        <v>1000</v>
      </c>
      <c r="E68" s="4">
        <v>1000</v>
      </c>
      <c r="F68" s="4">
        <v>1000</v>
      </c>
      <c r="G68" s="4">
        <v>1000</v>
      </c>
      <c r="H68" s="4"/>
      <c r="I68" s="4">
        <v>2000</v>
      </c>
      <c r="J68" s="4">
        <v>1000</v>
      </c>
      <c r="K68" s="4">
        <v>1000</v>
      </c>
      <c r="L68" s="4">
        <v>1000</v>
      </c>
      <c r="M68" s="4">
        <v>1000</v>
      </c>
      <c r="N68" s="5">
        <v>12000</v>
      </c>
    </row>
    <row r="69" spans="1:14" ht="16" x14ac:dyDescent="0.2">
      <c r="A69" s="1" t="s">
        <v>82</v>
      </c>
      <c r="B69" s="4">
        <v>1000</v>
      </c>
      <c r="C69" s="4">
        <v>1000</v>
      </c>
      <c r="D69" s="4">
        <v>1000</v>
      </c>
      <c r="E69" s="4">
        <v>1000</v>
      </c>
      <c r="F69" s="4">
        <v>1000</v>
      </c>
      <c r="G69" s="4">
        <v>1000</v>
      </c>
      <c r="H69" s="4">
        <v>1000</v>
      </c>
      <c r="I69" s="4">
        <v>1000</v>
      </c>
      <c r="J69" s="4">
        <v>1000</v>
      </c>
      <c r="K69" s="4">
        <v>1000</v>
      </c>
      <c r="L69" s="4">
        <v>1000</v>
      </c>
      <c r="M69" s="4">
        <v>1000</v>
      </c>
      <c r="N69" s="5">
        <v>12000</v>
      </c>
    </row>
    <row r="70" spans="1:14" ht="16" x14ac:dyDescent="0.2">
      <c r="A70" s="1" t="s">
        <v>83</v>
      </c>
      <c r="B70" s="4">
        <v>1000</v>
      </c>
      <c r="C70" s="4">
        <v>1000</v>
      </c>
      <c r="D70" s="4">
        <v>1000</v>
      </c>
      <c r="E70" s="4">
        <v>1000</v>
      </c>
      <c r="F70" s="4">
        <v>1000</v>
      </c>
      <c r="G70" s="4">
        <v>1000</v>
      </c>
      <c r="H70" s="4">
        <v>1000</v>
      </c>
      <c r="I70" s="4">
        <v>1000</v>
      </c>
      <c r="J70" s="4">
        <v>1000</v>
      </c>
      <c r="K70" s="4">
        <v>1000</v>
      </c>
      <c r="L70" s="4">
        <v>1000</v>
      </c>
      <c r="M70" s="4">
        <v>1000</v>
      </c>
      <c r="N70" s="5">
        <v>12000</v>
      </c>
    </row>
    <row r="71" spans="1:14" ht="16" x14ac:dyDescent="0.2">
      <c r="A71" s="1" t="s">
        <v>163</v>
      </c>
      <c r="B71" s="4"/>
      <c r="C71" s="4"/>
      <c r="D71" s="4"/>
      <c r="E71" s="4">
        <v>1000</v>
      </c>
      <c r="F71" s="4">
        <v>1000</v>
      </c>
      <c r="G71" s="4">
        <v>1000</v>
      </c>
      <c r="H71" s="4">
        <v>1000</v>
      </c>
      <c r="I71" s="4">
        <v>1000</v>
      </c>
      <c r="J71" s="4">
        <v>1000</v>
      </c>
      <c r="K71" s="4">
        <v>1000</v>
      </c>
      <c r="L71" s="4">
        <v>1000</v>
      </c>
      <c r="M71" s="4">
        <v>1000</v>
      </c>
      <c r="N71" s="5">
        <v>9000</v>
      </c>
    </row>
    <row r="72" spans="1:14" ht="16" x14ac:dyDescent="0.2">
      <c r="A72" s="1" t="s">
        <v>84</v>
      </c>
      <c r="B72" s="4">
        <v>1000</v>
      </c>
      <c r="C72" s="4">
        <v>1000</v>
      </c>
      <c r="D72" s="4">
        <v>1000</v>
      </c>
      <c r="E72" s="4">
        <v>1000</v>
      </c>
      <c r="F72" s="4">
        <v>1000</v>
      </c>
      <c r="G72" s="4">
        <v>1000</v>
      </c>
      <c r="H72" s="4">
        <v>1000</v>
      </c>
      <c r="I72" s="4">
        <v>1000</v>
      </c>
      <c r="J72" s="4">
        <v>1000</v>
      </c>
      <c r="K72" s="4">
        <v>1000</v>
      </c>
      <c r="L72" s="4">
        <v>1000</v>
      </c>
      <c r="M72" s="4">
        <v>1000</v>
      </c>
      <c r="N72" s="5">
        <v>12000</v>
      </c>
    </row>
    <row r="73" spans="1:14" ht="16" x14ac:dyDescent="0.2">
      <c r="A73" s="1" t="s">
        <v>85</v>
      </c>
      <c r="B73" s="4">
        <v>1000</v>
      </c>
      <c r="C73" s="4">
        <v>1000</v>
      </c>
      <c r="D73" s="4">
        <v>1000</v>
      </c>
      <c r="E73" s="4">
        <v>1000</v>
      </c>
      <c r="F73" s="4">
        <v>1000</v>
      </c>
      <c r="G73" s="4">
        <v>1000</v>
      </c>
      <c r="H73" s="4">
        <v>1000</v>
      </c>
      <c r="I73" s="4">
        <v>1000</v>
      </c>
      <c r="J73" s="4">
        <v>1000</v>
      </c>
      <c r="K73" s="4">
        <v>1000</v>
      </c>
      <c r="L73" s="4">
        <v>1000</v>
      </c>
      <c r="M73" s="4">
        <v>1000</v>
      </c>
      <c r="N73" s="5">
        <v>12000</v>
      </c>
    </row>
    <row r="74" spans="1:14" ht="16" x14ac:dyDescent="0.2">
      <c r="A74" s="1" t="s">
        <v>86</v>
      </c>
      <c r="B74" s="4">
        <v>1000</v>
      </c>
      <c r="C74" s="4">
        <v>1000</v>
      </c>
      <c r="D74" s="4">
        <v>1000</v>
      </c>
      <c r="E74" s="4">
        <v>1000</v>
      </c>
      <c r="F74" s="4">
        <v>1000</v>
      </c>
      <c r="G74" s="4">
        <v>1000</v>
      </c>
      <c r="H74" s="4">
        <v>1000</v>
      </c>
      <c r="I74" s="4">
        <v>1000</v>
      </c>
      <c r="J74" s="4">
        <v>1000</v>
      </c>
      <c r="K74" s="4">
        <v>1000</v>
      </c>
      <c r="L74" s="4">
        <v>1000</v>
      </c>
      <c r="M74" s="4">
        <v>1000</v>
      </c>
      <c r="N74" s="5">
        <v>12000</v>
      </c>
    </row>
    <row r="75" spans="1:14" ht="16" x14ac:dyDescent="0.2">
      <c r="A75" s="1" t="s">
        <v>87</v>
      </c>
      <c r="B75" s="4">
        <v>1000</v>
      </c>
      <c r="C75" s="4">
        <v>1000</v>
      </c>
      <c r="D75" s="4">
        <v>1000</v>
      </c>
      <c r="E75" s="4">
        <v>1000</v>
      </c>
      <c r="F75" s="4">
        <v>1000</v>
      </c>
      <c r="G75" s="4">
        <v>1000</v>
      </c>
      <c r="H75" s="4">
        <v>1000</v>
      </c>
      <c r="I75" s="4">
        <v>1000</v>
      </c>
      <c r="J75" s="4">
        <v>1000</v>
      </c>
      <c r="K75" s="4">
        <v>1000</v>
      </c>
      <c r="L75" s="4">
        <v>1000</v>
      </c>
      <c r="M75" s="4">
        <v>1000</v>
      </c>
      <c r="N75" s="5">
        <v>12000</v>
      </c>
    </row>
    <row r="76" spans="1:14" ht="16" x14ac:dyDescent="0.2">
      <c r="A76" s="1" t="s">
        <v>88</v>
      </c>
      <c r="B76" s="4">
        <v>1000</v>
      </c>
      <c r="C76" s="4">
        <v>1000</v>
      </c>
      <c r="D76" s="4">
        <v>1000</v>
      </c>
      <c r="E76" s="4">
        <v>1000</v>
      </c>
      <c r="F76" s="4">
        <v>1000</v>
      </c>
      <c r="G76" s="4">
        <v>1000</v>
      </c>
      <c r="H76" s="4">
        <v>1000</v>
      </c>
      <c r="I76" s="4">
        <v>1000</v>
      </c>
      <c r="J76" s="4">
        <v>1000</v>
      </c>
      <c r="K76" s="4">
        <v>1000</v>
      </c>
      <c r="L76" s="4">
        <v>1000</v>
      </c>
      <c r="M76" s="4">
        <v>1000</v>
      </c>
      <c r="N76" s="5">
        <v>12000</v>
      </c>
    </row>
    <row r="77" spans="1:14" ht="16" x14ac:dyDescent="0.2">
      <c r="A77" s="1" t="s">
        <v>89</v>
      </c>
      <c r="B77" s="4">
        <v>1000</v>
      </c>
      <c r="C77" s="4">
        <v>1000</v>
      </c>
      <c r="D77" s="4">
        <v>1000</v>
      </c>
      <c r="E77" s="4">
        <v>1000</v>
      </c>
      <c r="F77" s="4">
        <v>1000</v>
      </c>
      <c r="G77" s="4">
        <v>1000</v>
      </c>
      <c r="H77" s="4">
        <v>1000</v>
      </c>
      <c r="I77" s="4">
        <v>1000</v>
      </c>
      <c r="J77" s="4">
        <v>1000</v>
      </c>
      <c r="K77" s="4">
        <v>1000</v>
      </c>
      <c r="L77" s="4">
        <v>1000</v>
      </c>
      <c r="M77" s="4">
        <v>1000</v>
      </c>
      <c r="N77" s="5">
        <v>12000</v>
      </c>
    </row>
    <row r="78" spans="1:14" ht="16" x14ac:dyDescent="0.2">
      <c r="A78" s="1" t="s">
        <v>90</v>
      </c>
      <c r="B78" s="4">
        <v>1000</v>
      </c>
      <c r="C78" s="4">
        <v>1000</v>
      </c>
      <c r="D78" s="4">
        <v>1000</v>
      </c>
      <c r="E78" s="4">
        <v>1000</v>
      </c>
      <c r="F78" s="4">
        <v>1000</v>
      </c>
      <c r="G78" s="4">
        <v>1000</v>
      </c>
      <c r="H78" s="4">
        <v>1000</v>
      </c>
      <c r="I78" s="4">
        <v>1000</v>
      </c>
      <c r="J78" s="4">
        <v>1000</v>
      </c>
      <c r="K78" s="4">
        <v>1000</v>
      </c>
      <c r="L78" s="4">
        <v>1000</v>
      </c>
      <c r="M78" s="4">
        <v>1000</v>
      </c>
      <c r="N78" s="5">
        <v>12000</v>
      </c>
    </row>
    <row r="79" spans="1:14" ht="16" x14ac:dyDescent="0.2">
      <c r="A79" s="1" t="s">
        <v>91</v>
      </c>
      <c r="B79" s="4">
        <v>1000</v>
      </c>
      <c r="C79" s="4">
        <v>1000</v>
      </c>
      <c r="D79" s="4">
        <v>1000</v>
      </c>
      <c r="E79" s="4"/>
      <c r="F79" s="4">
        <v>1000</v>
      </c>
      <c r="G79" s="4">
        <v>1000</v>
      </c>
      <c r="H79" s="4">
        <v>1000</v>
      </c>
      <c r="I79" s="4">
        <v>1000</v>
      </c>
      <c r="J79" s="4">
        <v>2000</v>
      </c>
      <c r="K79" s="4">
        <v>1000</v>
      </c>
      <c r="L79" s="4">
        <v>1000</v>
      </c>
      <c r="M79" s="4">
        <v>1000</v>
      </c>
      <c r="N79" s="5">
        <v>12000</v>
      </c>
    </row>
    <row r="80" spans="1:14" ht="16" x14ac:dyDescent="0.2">
      <c r="A80" s="1" t="s">
        <v>92</v>
      </c>
      <c r="B80" s="4">
        <v>1000</v>
      </c>
      <c r="C80" s="4">
        <v>1000</v>
      </c>
      <c r="D80" s="4">
        <v>1000</v>
      </c>
      <c r="E80" s="4">
        <v>1000</v>
      </c>
      <c r="F80" s="4">
        <v>1000</v>
      </c>
      <c r="G80" s="4">
        <v>1000</v>
      </c>
      <c r="H80" s="4">
        <v>1000</v>
      </c>
      <c r="I80" s="4">
        <v>1000</v>
      </c>
      <c r="J80" s="4">
        <v>1000</v>
      </c>
      <c r="K80" s="4"/>
      <c r="L80" s="4"/>
      <c r="M80" s="4"/>
      <c r="N80" s="5">
        <v>9000</v>
      </c>
    </row>
    <row r="81" spans="1:14" ht="16" x14ac:dyDescent="0.2">
      <c r="A81" s="1" t="s">
        <v>93</v>
      </c>
      <c r="B81" s="4">
        <v>1000</v>
      </c>
      <c r="C81" s="4">
        <v>1000</v>
      </c>
      <c r="D81" s="4">
        <v>1000</v>
      </c>
      <c r="E81" s="4">
        <v>1000</v>
      </c>
      <c r="F81" s="4">
        <v>1000</v>
      </c>
      <c r="G81" s="4">
        <v>1000</v>
      </c>
      <c r="H81" s="4">
        <v>1000</v>
      </c>
      <c r="I81" s="4">
        <v>1000</v>
      </c>
      <c r="J81" s="4">
        <v>1000</v>
      </c>
      <c r="K81" s="4">
        <v>1000</v>
      </c>
      <c r="L81" s="4">
        <v>1000</v>
      </c>
      <c r="M81" s="4">
        <v>1000</v>
      </c>
      <c r="N81" s="5">
        <v>12000</v>
      </c>
    </row>
    <row r="82" spans="1:14" ht="16" x14ac:dyDescent="0.2">
      <c r="A82" s="1" t="s">
        <v>94</v>
      </c>
      <c r="B82" s="4">
        <v>1000</v>
      </c>
      <c r="C82" s="4">
        <v>1000</v>
      </c>
      <c r="D82" s="4">
        <v>1000</v>
      </c>
      <c r="E82" s="4">
        <v>1000</v>
      </c>
      <c r="F82" s="4">
        <v>1000</v>
      </c>
      <c r="G82" s="4">
        <v>1000</v>
      </c>
      <c r="H82" s="4">
        <v>1000</v>
      </c>
      <c r="I82" s="4">
        <v>1000</v>
      </c>
      <c r="J82" s="4">
        <v>1000</v>
      </c>
      <c r="K82" s="4">
        <v>1000</v>
      </c>
      <c r="L82" s="4">
        <v>1000</v>
      </c>
      <c r="M82" s="4">
        <v>1000</v>
      </c>
      <c r="N82" s="5">
        <v>12000</v>
      </c>
    </row>
    <row r="83" spans="1:14" ht="16" x14ac:dyDescent="0.2">
      <c r="A83" s="1" t="s">
        <v>95</v>
      </c>
      <c r="B83" s="4">
        <v>1000</v>
      </c>
      <c r="C83" s="4">
        <v>1000</v>
      </c>
      <c r="D83" s="4">
        <v>1000</v>
      </c>
      <c r="E83" s="4">
        <v>1000</v>
      </c>
      <c r="F83" s="4">
        <v>1000</v>
      </c>
      <c r="G83" s="4">
        <v>1000</v>
      </c>
      <c r="H83" s="4">
        <v>1000</v>
      </c>
      <c r="I83" s="4">
        <v>1000</v>
      </c>
      <c r="J83" s="4">
        <v>1000</v>
      </c>
      <c r="K83" s="4">
        <v>1000</v>
      </c>
      <c r="L83" s="4">
        <v>1000</v>
      </c>
      <c r="M83" s="4">
        <v>1000</v>
      </c>
      <c r="N83" s="5">
        <v>12000</v>
      </c>
    </row>
    <row r="84" spans="1:14" ht="16" x14ac:dyDescent="0.2">
      <c r="A84" s="1" t="s">
        <v>96</v>
      </c>
      <c r="B84" s="4">
        <v>1000</v>
      </c>
      <c r="C84" s="4">
        <v>1000</v>
      </c>
      <c r="D84" s="4">
        <v>1000</v>
      </c>
      <c r="E84" s="4">
        <v>1000</v>
      </c>
      <c r="F84" s="4">
        <v>1000</v>
      </c>
      <c r="G84" s="4">
        <v>1000</v>
      </c>
      <c r="H84" s="4">
        <v>1000</v>
      </c>
      <c r="I84" s="4">
        <v>1000</v>
      </c>
      <c r="J84" s="4">
        <v>1000</v>
      </c>
      <c r="K84" s="4">
        <v>1000</v>
      </c>
      <c r="L84" s="4">
        <v>1000</v>
      </c>
      <c r="M84" s="4">
        <v>1000</v>
      </c>
      <c r="N84" s="5">
        <v>12000</v>
      </c>
    </row>
    <row r="85" spans="1:14" ht="16" x14ac:dyDescent="0.2">
      <c r="A85" s="1" t="s">
        <v>97</v>
      </c>
      <c r="B85" s="4">
        <v>1000</v>
      </c>
      <c r="C85" s="4">
        <v>1000</v>
      </c>
      <c r="D85" s="4">
        <v>1000</v>
      </c>
      <c r="E85" s="4">
        <v>1000</v>
      </c>
      <c r="F85" s="4">
        <v>1000</v>
      </c>
      <c r="G85" s="4">
        <v>1000</v>
      </c>
      <c r="H85" s="4">
        <v>1000</v>
      </c>
      <c r="I85" s="4">
        <v>1000</v>
      </c>
      <c r="J85" s="4">
        <v>1000</v>
      </c>
      <c r="K85" s="4">
        <v>1000</v>
      </c>
      <c r="L85" s="4">
        <v>1000</v>
      </c>
      <c r="M85" s="4">
        <v>1000</v>
      </c>
      <c r="N85" s="5">
        <v>12000</v>
      </c>
    </row>
    <row r="86" spans="1:14" ht="16" x14ac:dyDescent="0.2">
      <c r="A86" s="1" t="s">
        <v>98</v>
      </c>
      <c r="B86" s="4">
        <v>1000</v>
      </c>
      <c r="C86" s="4">
        <v>1000</v>
      </c>
      <c r="D86" s="4">
        <v>1000</v>
      </c>
      <c r="E86" s="4">
        <v>1000</v>
      </c>
      <c r="F86" s="4">
        <v>1000</v>
      </c>
      <c r="G86" s="4">
        <v>1000</v>
      </c>
      <c r="H86" s="4">
        <v>1000</v>
      </c>
      <c r="I86" s="4">
        <v>1000</v>
      </c>
      <c r="J86" s="4">
        <v>1000</v>
      </c>
      <c r="K86" s="4">
        <v>1000</v>
      </c>
      <c r="L86" s="4">
        <v>1000</v>
      </c>
      <c r="M86" s="4">
        <v>1000</v>
      </c>
      <c r="N86" s="5">
        <v>12000</v>
      </c>
    </row>
    <row r="87" spans="1:14" ht="16" x14ac:dyDescent="0.2">
      <c r="A87" s="1" t="s">
        <v>99</v>
      </c>
      <c r="B87" s="4">
        <v>1000</v>
      </c>
      <c r="C87" s="4">
        <v>1000</v>
      </c>
      <c r="D87" s="4">
        <v>1000</v>
      </c>
      <c r="E87" s="4">
        <v>1000</v>
      </c>
      <c r="F87" s="4">
        <v>1000</v>
      </c>
      <c r="G87" s="4">
        <v>1000</v>
      </c>
      <c r="H87" s="4">
        <v>1000</v>
      </c>
      <c r="I87" s="4">
        <v>1000</v>
      </c>
      <c r="J87" s="4">
        <v>1000</v>
      </c>
      <c r="K87" s="4">
        <v>1000</v>
      </c>
      <c r="L87" s="4">
        <v>1000</v>
      </c>
      <c r="M87" s="4">
        <v>1000</v>
      </c>
      <c r="N87" s="5">
        <v>12000</v>
      </c>
    </row>
    <row r="88" spans="1:14" ht="16" x14ac:dyDescent="0.2">
      <c r="A88" s="1" t="s">
        <v>100</v>
      </c>
      <c r="B88" s="4">
        <v>1000</v>
      </c>
      <c r="C88" s="4">
        <v>1000</v>
      </c>
      <c r="D88" s="4">
        <v>1000</v>
      </c>
      <c r="E88" s="4">
        <v>1000</v>
      </c>
      <c r="F88" s="4">
        <v>1000</v>
      </c>
      <c r="G88" s="4">
        <v>1000</v>
      </c>
      <c r="H88" s="4">
        <v>1000</v>
      </c>
      <c r="I88" s="4">
        <v>1000</v>
      </c>
      <c r="J88" s="4">
        <v>1000</v>
      </c>
      <c r="K88" s="4">
        <v>1000</v>
      </c>
      <c r="L88" s="4">
        <v>1000</v>
      </c>
      <c r="M88" s="4">
        <v>1000</v>
      </c>
      <c r="N88" s="5">
        <v>12000</v>
      </c>
    </row>
    <row r="89" spans="1:14" ht="16" x14ac:dyDescent="0.2">
      <c r="A89" s="1" t="s">
        <v>101</v>
      </c>
      <c r="B89" s="4">
        <v>1000</v>
      </c>
      <c r="C89" s="4">
        <v>1000</v>
      </c>
      <c r="D89" s="4">
        <v>1000</v>
      </c>
      <c r="E89" s="4">
        <v>1000</v>
      </c>
      <c r="F89" s="4">
        <v>1000</v>
      </c>
      <c r="G89" s="4">
        <v>1000</v>
      </c>
      <c r="H89" s="4">
        <v>1000</v>
      </c>
      <c r="I89" s="4">
        <v>1000</v>
      </c>
      <c r="J89" s="4">
        <v>1000</v>
      </c>
      <c r="K89" s="4">
        <v>1000</v>
      </c>
      <c r="L89" s="4">
        <v>1000</v>
      </c>
      <c r="M89" s="4">
        <v>1000</v>
      </c>
      <c r="N89" s="5">
        <v>12000</v>
      </c>
    </row>
    <row r="90" spans="1:14" ht="16" x14ac:dyDescent="0.2">
      <c r="A90" s="1" t="s">
        <v>102</v>
      </c>
      <c r="B90" s="4">
        <v>1000</v>
      </c>
      <c r="C90" s="4">
        <v>1000</v>
      </c>
      <c r="D90" s="4">
        <v>1000</v>
      </c>
      <c r="E90" s="4">
        <v>1000</v>
      </c>
      <c r="F90" s="4">
        <v>1000</v>
      </c>
      <c r="G90" s="4">
        <v>1000</v>
      </c>
      <c r="H90" s="4">
        <v>1000</v>
      </c>
      <c r="I90" s="4">
        <v>1000</v>
      </c>
      <c r="J90" s="4">
        <v>1000</v>
      </c>
      <c r="K90" s="4">
        <v>1000</v>
      </c>
      <c r="L90" s="4">
        <v>1000</v>
      </c>
      <c r="M90" s="4">
        <v>1000</v>
      </c>
      <c r="N90" s="5">
        <v>12000</v>
      </c>
    </row>
    <row r="91" spans="1:14" ht="16" x14ac:dyDescent="0.2">
      <c r="A91" s="1" t="s">
        <v>103</v>
      </c>
      <c r="B91" s="4">
        <v>1000</v>
      </c>
      <c r="C91" s="4">
        <v>1000</v>
      </c>
      <c r="D91" s="4">
        <v>1000</v>
      </c>
      <c r="E91" s="4">
        <v>1000</v>
      </c>
      <c r="F91" s="4">
        <v>1000</v>
      </c>
      <c r="G91" s="4">
        <v>1000</v>
      </c>
      <c r="H91" s="4">
        <v>1000</v>
      </c>
      <c r="I91" s="4">
        <v>1000</v>
      </c>
      <c r="J91" s="4">
        <v>1000</v>
      </c>
      <c r="K91" s="4">
        <v>1000</v>
      </c>
      <c r="L91" s="4">
        <v>1000</v>
      </c>
      <c r="M91" s="4">
        <v>1000</v>
      </c>
      <c r="N91" s="5">
        <v>12000</v>
      </c>
    </row>
    <row r="92" spans="1:14" ht="16" x14ac:dyDescent="0.2">
      <c r="A92" s="1" t="s">
        <v>104</v>
      </c>
      <c r="B92" s="4">
        <v>1001</v>
      </c>
      <c r="C92" s="4">
        <v>1001</v>
      </c>
      <c r="D92" s="4">
        <v>1001</v>
      </c>
      <c r="E92" s="4">
        <v>1001</v>
      </c>
      <c r="F92" s="4">
        <v>1001</v>
      </c>
      <c r="G92" s="4">
        <v>1001</v>
      </c>
      <c r="H92" s="4">
        <v>1001</v>
      </c>
      <c r="I92" s="4">
        <v>1001</v>
      </c>
      <c r="J92" s="4">
        <v>1001</v>
      </c>
      <c r="K92" s="4">
        <v>1001</v>
      </c>
      <c r="L92" s="4">
        <v>1001</v>
      </c>
      <c r="M92" s="4">
        <v>1001</v>
      </c>
      <c r="N92" s="5">
        <v>12012</v>
      </c>
    </row>
    <row r="93" spans="1:14" ht="16" x14ac:dyDescent="0.2">
      <c r="A93" s="1" t="s">
        <v>105</v>
      </c>
      <c r="B93" s="4">
        <v>1000</v>
      </c>
      <c r="C93" s="4">
        <v>1000</v>
      </c>
      <c r="D93" s="4">
        <v>1000</v>
      </c>
      <c r="E93" s="4">
        <v>1000</v>
      </c>
      <c r="F93" s="4">
        <v>1000</v>
      </c>
      <c r="G93" s="4">
        <v>1000</v>
      </c>
      <c r="H93" s="4">
        <v>1000</v>
      </c>
      <c r="I93" s="4">
        <v>1000</v>
      </c>
      <c r="J93" s="4">
        <v>1000</v>
      </c>
      <c r="K93" s="4">
        <v>1000</v>
      </c>
      <c r="L93" s="4">
        <v>1000</v>
      </c>
      <c r="M93" s="4">
        <v>1000</v>
      </c>
      <c r="N93" s="5">
        <v>12000</v>
      </c>
    </row>
    <row r="94" spans="1:14" ht="16" x14ac:dyDescent="0.2">
      <c r="A94" s="1" t="s">
        <v>106</v>
      </c>
      <c r="B94" s="4">
        <v>1000</v>
      </c>
      <c r="C94" s="4">
        <v>1000</v>
      </c>
      <c r="D94" s="4">
        <v>1000</v>
      </c>
      <c r="E94" s="4">
        <v>1000</v>
      </c>
      <c r="F94" s="4">
        <v>1000</v>
      </c>
      <c r="G94" s="4">
        <v>1000</v>
      </c>
      <c r="H94" s="4">
        <v>1000</v>
      </c>
      <c r="I94" s="4">
        <v>1000</v>
      </c>
      <c r="J94" s="4">
        <v>1000</v>
      </c>
      <c r="K94" s="4">
        <v>1000</v>
      </c>
      <c r="L94" s="4">
        <v>1000</v>
      </c>
      <c r="M94" s="4">
        <v>1000</v>
      </c>
      <c r="N94" s="5">
        <v>12000</v>
      </c>
    </row>
    <row r="95" spans="1:14" ht="16" x14ac:dyDescent="0.2">
      <c r="A95" s="1" t="s">
        <v>107</v>
      </c>
      <c r="B95" s="4">
        <v>1000</v>
      </c>
      <c r="C95" s="4">
        <v>1000</v>
      </c>
      <c r="D95" s="4">
        <v>1000</v>
      </c>
      <c r="E95" s="4">
        <v>1000</v>
      </c>
      <c r="F95" s="4">
        <v>1000</v>
      </c>
      <c r="G95" s="4">
        <v>1000</v>
      </c>
      <c r="H95" s="4">
        <v>1000</v>
      </c>
      <c r="I95" s="4">
        <v>1000</v>
      </c>
      <c r="J95" s="4">
        <v>1000</v>
      </c>
      <c r="K95" s="4">
        <v>1000</v>
      </c>
      <c r="L95" s="4">
        <v>1000</v>
      </c>
      <c r="M95" s="4">
        <v>1000</v>
      </c>
      <c r="N95" s="5">
        <v>12000</v>
      </c>
    </row>
    <row r="96" spans="1:14" ht="16" x14ac:dyDescent="0.2">
      <c r="A96" s="1" t="s">
        <v>108</v>
      </c>
      <c r="B96" s="4">
        <v>1000</v>
      </c>
      <c r="C96" s="4">
        <v>1000</v>
      </c>
      <c r="D96" s="4">
        <v>1000</v>
      </c>
      <c r="E96" s="4">
        <v>1000</v>
      </c>
      <c r="F96" s="4">
        <v>1000</v>
      </c>
      <c r="G96" s="4">
        <v>1000</v>
      </c>
      <c r="H96" s="4">
        <v>1000</v>
      </c>
      <c r="I96" s="4">
        <v>1000</v>
      </c>
      <c r="J96" s="4">
        <v>1000</v>
      </c>
      <c r="K96" s="4">
        <v>1000</v>
      </c>
      <c r="L96" s="4">
        <v>1000</v>
      </c>
      <c r="M96" s="4">
        <v>1000</v>
      </c>
      <c r="N96" s="5">
        <v>12000</v>
      </c>
    </row>
    <row r="97" spans="1:14" ht="16" x14ac:dyDescent="0.2">
      <c r="A97" s="1" t="s">
        <v>109</v>
      </c>
      <c r="B97" s="4">
        <v>1000</v>
      </c>
      <c r="C97" s="4">
        <v>1000</v>
      </c>
      <c r="D97" s="4">
        <v>1000</v>
      </c>
      <c r="E97" s="4">
        <v>1000</v>
      </c>
      <c r="F97" s="4">
        <v>1000</v>
      </c>
      <c r="G97" s="4">
        <v>1000</v>
      </c>
      <c r="H97" s="4">
        <v>1000</v>
      </c>
      <c r="I97" s="4">
        <v>1000</v>
      </c>
      <c r="J97" s="4">
        <v>1000</v>
      </c>
      <c r="K97" s="4">
        <v>1000</v>
      </c>
      <c r="L97" s="4">
        <v>1000</v>
      </c>
      <c r="M97" s="4">
        <v>1000</v>
      </c>
      <c r="N97" s="5">
        <v>12000</v>
      </c>
    </row>
    <row r="98" spans="1:14" ht="16" x14ac:dyDescent="0.2">
      <c r="A98" s="1" t="s">
        <v>110</v>
      </c>
      <c r="B98" s="4">
        <v>2000</v>
      </c>
      <c r="C98" s="4">
        <v>2000</v>
      </c>
      <c r="D98" s="4">
        <v>2000</v>
      </c>
      <c r="E98" s="4">
        <v>2000</v>
      </c>
      <c r="F98" s="4">
        <v>2000</v>
      </c>
      <c r="G98" s="4">
        <v>2000</v>
      </c>
      <c r="H98" s="4">
        <v>2000</v>
      </c>
      <c r="I98" s="4">
        <v>2000</v>
      </c>
      <c r="J98" s="4">
        <v>2000</v>
      </c>
      <c r="K98" s="4">
        <v>2000</v>
      </c>
      <c r="L98" s="4">
        <v>2000</v>
      </c>
      <c r="M98" s="4">
        <v>2000</v>
      </c>
      <c r="N98" s="5">
        <v>24000</v>
      </c>
    </row>
    <row r="99" spans="1:14" ht="16" x14ac:dyDescent="0.2">
      <c r="A99" s="1" t="s">
        <v>111</v>
      </c>
      <c r="B99" s="4">
        <v>1000</v>
      </c>
      <c r="C99" s="4">
        <v>1000</v>
      </c>
      <c r="D99" s="4">
        <v>1000</v>
      </c>
      <c r="E99" s="4">
        <v>1000</v>
      </c>
      <c r="F99" s="4">
        <v>1000</v>
      </c>
      <c r="G99" s="4">
        <v>1000</v>
      </c>
      <c r="H99" s="4">
        <v>1000</v>
      </c>
      <c r="I99" s="4">
        <v>1000</v>
      </c>
      <c r="J99" s="4">
        <v>1000</v>
      </c>
      <c r="K99" s="4">
        <v>1000</v>
      </c>
      <c r="L99" s="4">
        <v>1000</v>
      </c>
      <c r="M99" s="4">
        <v>1000</v>
      </c>
      <c r="N99" s="5">
        <v>12000</v>
      </c>
    </row>
    <row r="100" spans="1:14" ht="16" x14ac:dyDescent="0.2">
      <c r="A100" s="1" t="s">
        <v>112</v>
      </c>
      <c r="B100" s="4">
        <v>1000</v>
      </c>
      <c r="C100" s="4">
        <v>1000</v>
      </c>
      <c r="D100" s="4">
        <v>1000</v>
      </c>
      <c r="E100" s="4">
        <v>1000</v>
      </c>
      <c r="F100" s="4">
        <v>1000</v>
      </c>
      <c r="G100" s="4">
        <v>1000</v>
      </c>
      <c r="H100" s="4">
        <v>1000</v>
      </c>
      <c r="I100" s="4">
        <v>1000</v>
      </c>
      <c r="J100" s="4">
        <v>1000</v>
      </c>
      <c r="K100" s="4">
        <v>1000</v>
      </c>
      <c r="L100" s="4">
        <v>1000</v>
      </c>
      <c r="M100" s="4">
        <v>1000</v>
      </c>
      <c r="N100" s="5">
        <v>12000</v>
      </c>
    </row>
    <row r="101" spans="1:14" ht="16" x14ac:dyDescent="0.2">
      <c r="A101" s="1" t="s">
        <v>113</v>
      </c>
      <c r="B101" s="4">
        <v>1000</v>
      </c>
      <c r="C101" s="4">
        <v>1000</v>
      </c>
      <c r="D101" s="4">
        <v>1000</v>
      </c>
      <c r="E101" s="4">
        <v>1000</v>
      </c>
      <c r="F101" s="4">
        <v>1000</v>
      </c>
      <c r="G101" s="4">
        <v>1000</v>
      </c>
      <c r="H101" s="4">
        <v>1000</v>
      </c>
      <c r="I101" s="4">
        <v>1000</v>
      </c>
      <c r="J101" s="4">
        <v>1000</v>
      </c>
      <c r="K101" s="4">
        <v>1000</v>
      </c>
      <c r="L101" s="4">
        <v>1000</v>
      </c>
      <c r="M101" s="4">
        <v>1000</v>
      </c>
      <c r="N101" s="5">
        <v>12000</v>
      </c>
    </row>
    <row r="102" spans="1:14" ht="16" x14ac:dyDescent="0.2">
      <c r="A102" s="1" t="s">
        <v>114</v>
      </c>
      <c r="B102" s="4">
        <v>1000</v>
      </c>
      <c r="C102" s="4">
        <v>1000</v>
      </c>
      <c r="D102" s="4">
        <v>1000</v>
      </c>
      <c r="E102" s="4">
        <v>1000</v>
      </c>
      <c r="F102" s="4">
        <v>1000</v>
      </c>
      <c r="G102" s="4">
        <v>1000</v>
      </c>
      <c r="H102" s="4">
        <v>1000</v>
      </c>
      <c r="I102" s="4">
        <v>1000</v>
      </c>
      <c r="J102" s="4">
        <v>1000</v>
      </c>
      <c r="K102" s="4">
        <v>1000</v>
      </c>
      <c r="L102" s="4">
        <v>1000</v>
      </c>
      <c r="M102" s="4">
        <v>1000</v>
      </c>
      <c r="N102" s="5">
        <v>12000</v>
      </c>
    </row>
    <row r="103" spans="1:14" ht="16" x14ac:dyDescent="0.2">
      <c r="A103" s="1" t="s">
        <v>115</v>
      </c>
      <c r="B103" s="4">
        <v>1000</v>
      </c>
      <c r="C103" s="4">
        <v>1000</v>
      </c>
      <c r="D103" s="4">
        <v>1000</v>
      </c>
      <c r="E103" s="4">
        <v>1000</v>
      </c>
      <c r="F103" s="4">
        <v>1000</v>
      </c>
      <c r="G103" s="4">
        <v>1000</v>
      </c>
      <c r="H103" s="4">
        <v>1000</v>
      </c>
      <c r="I103" s="4">
        <v>1000</v>
      </c>
      <c r="J103" s="4">
        <v>1000</v>
      </c>
      <c r="K103" s="4">
        <v>1000</v>
      </c>
      <c r="L103" s="4">
        <v>1000</v>
      </c>
      <c r="M103" s="4">
        <v>1000</v>
      </c>
      <c r="N103" s="5">
        <v>12000</v>
      </c>
    </row>
    <row r="104" spans="1:14" ht="16" x14ac:dyDescent="0.2">
      <c r="A104" s="1" t="s">
        <v>116</v>
      </c>
      <c r="B104" s="4">
        <v>1000</v>
      </c>
      <c r="C104" s="4">
        <v>1000</v>
      </c>
      <c r="D104" s="4">
        <v>1000</v>
      </c>
      <c r="E104" s="4">
        <v>1000</v>
      </c>
      <c r="F104" s="4">
        <v>1000</v>
      </c>
      <c r="G104" s="4">
        <v>1000</v>
      </c>
      <c r="H104" s="4">
        <v>1000</v>
      </c>
      <c r="I104" s="4">
        <v>1000</v>
      </c>
      <c r="J104" s="4">
        <v>1000</v>
      </c>
      <c r="K104" s="4">
        <v>1000</v>
      </c>
      <c r="L104" s="4">
        <v>1000</v>
      </c>
      <c r="M104" s="4">
        <v>1000</v>
      </c>
      <c r="N104" s="5">
        <v>12000</v>
      </c>
    </row>
    <row r="105" spans="1:14" ht="16" x14ac:dyDescent="0.2">
      <c r="A105" s="1" t="s">
        <v>117</v>
      </c>
      <c r="B105" s="4">
        <v>1000</v>
      </c>
      <c r="C105" s="4">
        <v>1000</v>
      </c>
      <c r="D105" s="4">
        <v>1000</v>
      </c>
      <c r="E105" s="4">
        <v>1000</v>
      </c>
      <c r="F105" s="4">
        <v>1000</v>
      </c>
      <c r="G105" s="4">
        <v>1000</v>
      </c>
      <c r="H105" s="4">
        <v>1000</v>
      </c>
      <c r="I105" s="4">
        <v>1000</v>
      </c>
      <c r="J105" s="4">
        <v>1000</v>
      </c>
      <c r="K105" s="4">
        <v>1000</v>
      </c>
      <c r="L105" s="4">
        <v>1000</v>
      </c>
      <c r="M105" s="4">
        <v>1000</v>
      </c>
      <c r="N105" s="5">
        <v>12000</v>
      </c>
    </row>
    <row r="106" spans="1:14" ht="16" x14ac:dyDescent="0.2">
      <c r="A106" s="1" t="s">
        <v>118</v>
      </c>
      <c r="B106" s="4">
        <v>1000</v>
      </c>
      <c r="C106" s="4">
        <v>1000</v>
      </c>
      <c r="D106" s="4">
        <v>1000</v>
      </c>
      <c r="E106" s="4">
        <v>1000</v>
      </c>
      <c r="F106" s="4">
        <v>1000</v>
      </c>
      <c r="G106" s="4">
        <v>1000</v>
      </c>
      <c r="H106" s="4">
        <v>1000</v>
      </c>
      <c r="I106" s="4">
        <v>1000</v>
      </c>
      <c r="J106" s="4">
        <v>1000</v>
      </c>
      <c r="K106" s="4">
        <v>1000</v>
      </c>
      <c r="L106" s="4">
        <v>1000</v>
      </c>
      <c r="M106" s="4">
        <v>1000</v>
      </c>
      <c r="N106" s="5">
        <v>12000</v>
      </c>
    </row>
    <row r="107" spans="1:14" ht="16" x14ac:dyDescent="0.2">
      <c r="A107" s="1" t="s">
        <v>119</v>
      </c>
      <c r="B107" s="4">
        <v>1000</v>
      </c>
      <c r="C107" s="4">
        <v>1000</v>
      </c>
      <c r="D107" s="4">
        <v>1000</v>
      </c>
      <c r="E107" s="4">
        <v>1000</v>
      </c>
      <c r="F107" s="4">
        <v>1000</v>
      </c>
      <c r="G107" s="4">
        <v>1000</v>
      </c>
      <c r="H107" s="4">
        <v>1000</v>
      </c>
      <c r="I107" s="4">
        <v>1000</v>
      </c>
      <c r="J107" s="4">
        <v>1000</v>
      </c>
      <c r="K107" s="4">
        <v>1000</v>
      </c>
      <c r="L107" s="4">
        <v>1000</v>
      </c>
      <c r="M107" s="4">
        <v>1000</v>
      </c>
      <c r="N107" s="5">
        <v>12000</v>
      </c>
    </row>
    <row r="108" spans="1:14" ht="16" x14ac:dyDescent="0.2">
      <c r="A108" s="1" t="s">
        <v>120</v>
      </c>
      <c r="B108" s="4"/>
      <c r="C108" s="4"/>
      <c r="D108" s="4"/>
      <c r="E108" s="4"/>
      <c r="F108" s="4"/>
      <c r="G108" s="4"/>
      <c r="H108" s="4"/>
      <c r="I108" s="4">
        <v>1000</v>
      </c>
      <c r="J108" s="4">
        <v>1001</v>
      </c>
      <c r="K108" s="4">
        <v>1000</v>
      </c>
      <c r="L108" s="4">
        <v>1001</v>
      </c>
      <c r="M108" s="4"/>
      <c r="N108" s="5">
        <v>4002</v>
      </c>
    </row>
    <row r="109" spans="1:14" ht="16" x14ac:dyDescent="0.2">
      <c r="A109" s="1" t="s">
        <v>121</v>
      </c>
      <c r="B109" s="4">
        <v>1000</v>
      </c>
      <c r="C109" s="4">
        <v>1000</v>
      </c>
      <c r="D109" s="4">
        <v>1000</v>
      </c>
      <c r="E109" s="4">
        <v>1000</v>
      </c>
      <c r="F109" s="4">
        <v>1000</v>
      </c>
      <c r="G109" s="4">
        <v>1000</v>
      </c>
      <c r="H109" s="4">
        <v>1000</v>
      </c>
      <c r="I109" s="4">
        <v>1000</v>
      </c>
      <c r="J109" s="4">
        <v>1000</v>
      </c>
      <c r="K109" s="4">
        <v>1000</v>
      </c>
      <c r="L109" s="4">
        <v>1000</v>
      </c>
      <c r="M109" s="4">
        <v>1000</v>
      </c>
      <c r="N109" s="5">
        <v>12000</v>
      </c>
    </row>
    <row r="110" spans="1:14" ht="16" x14ac:dyDescent="0.2">
      <c r="A110" s="1" t="s">
        <v>122</v>
      </c>
      <c r="B110" s="4">
        <v>1000</v>
      </c>
      <c r="C110" s="4">
        <v>1000</v>
      </c>
      <c r="D110" s="4">
        <v>1000</v>
      </c>
      <c r="E110" s="4">
        <v>1000</v>
      </c>
      <c r="F110" s="4">
        <v>1000</v>
      </c>
      <c r="G110" s="4">
        <v>1000</v>
      </c>
      <c r="H110" s="4">
        <v>1000</v>
      </c>
      <c r="I110" s="4">
        <v>1000</v>
      </c>
      <c r="J110" s="4">
        <v>1000</v>
      </c>
      <c r="K110" s="4">
        <v>1000</v>
      </c>
      <c r="L110" s="4">
        <v>1000</v>
      </c>
      <c r="M110" s="4">
        <v>1000</v>
      </c>
      <c r="N110" s="5">
        <v>12000</v>
      </c>
    </row>
    <row r="111" spans="1:14" ht="16" x14ac:dyDescent="0.2">
      <c r="A111" s="1" t="s">
        <v>123</v>
      </c>
      <c r="B111" s="4">
        <v>1000</v>
      </c>
      <c r="C111" s="4">
        <v>1000</v>
      </c>
      <c r="D111" s="4">
        <v>1000</v>
      </c>
      <c r="E111" s="4">
        <v>1000</v>
      </c>
      <c r="F111" s="4">
        <v>1000</v>
      </c>
      <c r="G111" s="4"/>
      <c r="H111" s="4">
        <v>2000</v>
      </c>
      <c r="I111" s="4">
        <v>1000</v>
      </c>
      <c r="J111" s="4">
        <v>1000</v>
      </c>
      <c r="K111" s="4">
        <v>1000</v>
      </c>
      <c r="L111" s="4">
        <v>1000</v>
      </c>
      <c r="M111" s="4">
        <v>1000</v>
      </c>
      <c r="N111" s="5">
        <v>12000</v>
      </c>
    </row>
    <row r="112" spans="1:14" ht="16" x14ac:dyDescent="0.2">
      <c r="A112" s="1" t="s">
        <v>166</v>
      </c>
      <c r="B112" s="4"/>
      <c r="C112" s="4"/>
      <c r="D112" s="4"/>
      <c r="E112" s="4">
        <v>1000</v>
      </c>
      <c r="F112" s="4">
        <v>1000</v>
      </c>
      <c r="G112" s="4">
        <v>1000</v>
      </c>
      <c r="H112" s="4">
        <v>1000</v>
      </c>
      <c r="I112" s="4">
        <v>1000</v>
      </c>
      <c r="J112" s="4">
        <v>1000</v>
      </c>
      <c r="K112" s="4">
        <v>1000</v>
      </c>
      <c r="L112" s="4">
        <v>1000</v>
      </c>
      <c r="M112" s="4">
        <v>1000</v>
      </c>
      <c r="N112" s="5">
        <v>9000</v>
      </c>
    </row>
    <row r="113" spans="1:14" ht="16" x14ac:dyDescent="0.2">
      <c r="A113" s="1" t="s">
        <v>124</v>
      </c>
      <c r="B113" s="4">
        <v>1000</v>
      </c>
      <c r="C113" s="4">
        <v>1000</v>
      </c>
      <c r="D113" s="4">
        <v>1000</v>
      </c>
      <c r="E113" s="4">
        <v>1000</v>
      </c>
      <c r="F113" s="4">
        <v>1000</v>
      </c>
      <c r="G113" s="4">
        <v>1000</v>
      </c>
      <c r="H113" s="4">
        <v>1000</v>
      </c>
      <c r="I113" s="4">
        <v>1000</v>
      </c>
      <c r="J113" s="4">
        <v>1000</v>
      </c>
      <c r="K113" s="4">
        <v>1000</v>
      </c>
      <c r="L113" s="4">
        <v>1000</v>
      </c>
      <c r="M113" s="4">
        <v>1000</v>
      </c>
      <c r="N113" s="5">
        <v>12000</v>
      </c>
    </row>
    <row r="114" spans="1:14" ht="16" x14ac:dyDescent="0.2">
      <c r="A114" s="1" t="s">
        <v>125</v>
      </c>
      <c r="B114" s="4">
        <v>1000</v>
      </c>
      <c r="C114" s="4">
        <v>1000</v>
      </c>
      <c r="D114" s="4">
        <v>1000</v>
      </c>
      <c r="E114" s="4">
        <v>1000</v>
      </c>
      <c r="F114" s="4">
        <v>1000</v>
      </c>
      <c r="G114" s="4">
        <v>1000</v>
      </c>
      <c r="H114" s="4">
        <v>1000</v>
      </c>
      <c r="I114" s="4">
        <v>1000</v>
      </c>
      <c r="J114" s="4">
        <v>1000</v>
      </c>
      <c r="K114" s="4">
        <v>1000</v>
      </c>
      <c r="L114" s="4">
        <v>1000</v>
      </c>
      <c r="M114" s="4">
        <v>1000</v>
      </c>
      <c r="N114" s="5">
        <v>12000</v>
      </c>
    </row>
    <row r="115" spans="1:14" ht="16" x14ac:dyDescent="0.2">
      <c r="A115" s="1" t="s">
        <v>126</v>
      </c>
      <c r="B115" s="4">
        <v>1000</v>
      </c>
      <c r="C115" s="4">
        <v>1000</v>
      </c>
      <c r="D115" s="4">
        <v>1000</v>
      </c>
      <c r="E115" s="4">
        <v>1000</v>
      </c>
      <c r="F115" s="4">
        <v>1000</v>
      </c>
      <c r="G115" s="4">
        <v>1000</v>
      </c>
      <c r="H115" s="4">
        <v>1000</v>
      </c>
      <c r="I115" s="4">
        <v>1000</v>
      </c>
      <c r="J115" s="4">
        <v>1000</v>
      </c>
      <c r="K115" s="4">
        <v>1000</v>
      </c>
      <c r="L115" s="4">
        <v>1000</v>
      </c>
      <c r="M115" s="4">
        <v>1000</v>
      </c>
      <c r="N115" s="5">
        <v>12000</v>
      </c>
    </row>
    <row r="116" spans="1:14" ht="16" x14ac:dyDescent="0.2">
      <c r="A116" s="1" t="s">
        <v>127</v>
      </c>
      <c r="B116" s="4">
        <v>1000</v>
      </c>
      <c r="C116" s="4">
        <v>1000</v>
      </c>
      <c r="D116" s="4">
        <v>1000</v>
      </c>
      <c r="E116" s="4">
        <v>1000</v>
      </c>
      <c r="F116" s="4">
        <v>1000</v>
      </c>
      <c r="G116" s="4">
        <v>1000</v>
      </c>
      <c r="H116" s="4">
        <v>1000</v>
      </c>
      <c r="I116" s="4">
        <v>1000</v>
      </c>
      <c r="J116" s="4">
        <v>1000</v>
      </c>
      <c r="K116" s="4">
        <v>1000</v>
      </c>
      <c r="L116" s="4">
        <v>1000</v>
      </c>
      <c r="M116" s="4">
        <v>1000</v>
      </c>
      <c r="N116" s="5">
        <v>12000</v>
      </c>
    </row>
    <row r="117" spans="1:14" ht="16" x14ac:dyDescent="0.2">
      <c r="A117" s="1" t="s">
        <v>128</v>
      </c>
      <c r="B117" s="4">
        <v>1000</v>
      </c>
      <c r="C117" s="4">
        <v>1000</v>
      </c>
      <c r="D117" s="4">
        <v>1000</v>
      </c>
      <c r="E117" s="4">
        <v>1000</v>
      </c>
      <c r="F117" s="4">
        <v>1000</v>
      </c>
      <c r="G117" s="4">
        <v>1000</v>
      </c>
      <c r="H117" s="4">
        <v>1000</v>
      </c>
      <c r="I117" s="4">
        <v>1000</v>
      </c>
      <c r="J117" s="4">
        <v>1000</v>
      </c>
      <c r="K117" s="4">
        <v>1000</v>
      </c>
      <c r="L117" s="4">
        <v>1000</v>
      </c>
      <c r="M117" s="4">
        <v>1000</v>
      </c>
      <c r="N117" s="5">
        <v>12000</v>
      </c>
    </row>
    <row r="118" spans="1:14" ht="16" x14ac:dyDescent="0.2">
      <c r="A118" s="1" t="s">
        <v>129</v>
      </c>
      <c r="B118" s="4">
        <v>1000</v>
      </c>
      <c r="C118" s="4">
        <v>1000</v>
      </c>
      <c r="D118" s="4">
        <v>1000</v>
      </c>
      <c r="E118" s="4">
        <v>1000</v>
      </c>
      <c r="F118" s="4">
        <v>1000</v>
      </c>
      <c r="G118" s="4">
        <v>1000</v>
      </c>
      <c r="H118" s="4">
        <v>1000</v>
      </c>
      <c r="I118" s="4">
        <v>1000</v>
      </c>
      <c r="J118" s="4">
        <v>1000</v>
      </c>
      <c r="K118" s="4">
        <v>1000</v>
      </c>
      <c r="L118" s="4">
        <v>1000</v>
      </c>
      <c r="M118" s="4">
        <v>2000</v>
      </c>
      <c r="N118" s="5">
        <v>13000</v>
      </c>
    </row>
    <row r="119" spans="1:14" ht="16" x14ac:dyDescent="0.2">
      <c r="A119" s="1" t="s">
        <v>130</v>
      </c>
      <c r="B119" s="4">
        <v>1000</v>
      </c>
      <c r="C119" s="4">
        <v>1000</v>
      </c>
      <c r="D119" s="4">
        <v>1000</v>
      </c>
      <c r="E119" s="4">
        <v>1000</v>
      </c>
      <c r="F119" s="4">
        <v>1000</v>
      </c>
      <c r="G119" s="4">
        <v>1000</v>
      </c>
      <c r="H119" s="4">
        <v>1000</v>
      </c>
      <c r="I119" s="4">
        <v>1000</v>
      </c>
      <c r="J119" s="4">
        <v>1000</v>
      </c>
      <c r="K119" s="4">
        <v>1000</v>
      </c>
      <c r="L119" s="4">
        <v>1000</v>
      </c>
      <c r="M119" s="4">
        <v>1000</v>
      </c>
      <c r="N119" s="5">
        <v>12000</v>
      </c>
    </row>
    <row r="120" spans="1:14" ht="16" x14ac:dyDescent="0.2">
      <c r="A120" s="1" t="s">
        <v>131</v>
      </c>
      <c r="B120" s="4">
        <v>1000</v>
      </c>
      <c r="C120" s="4">
        <v>1000</v>
      </c>
      <c r="D120" s="4">
        <v>1000</v>
      </c>
      <c r="E120" s="4">
        <v>1000</v>
      </c>
      <c r="F120" s="4">
        <v>1000</v>
      </c>
      <c r="G120" s="4">
        <v>1000</v>
      </c>
      <c r="H120" s="4">
        <v>1000</v>
      </c>
      <c r="I120" s="4">
        <v>1000</v>
      </c>
      <c r="J120" s="4">
        <v>1000</v>
      </c>
      <c r="K120" s="4">
        <v>1000</v>
      </c>
      <c r="L120" s="4">
        <v>1000</v>
      </c>
      <c r="M120" s="4">
        <v>1000</v>
      </c>
      <c r="N120" s="5">
        <v>12000</v>
      </c>
    </row>
    <row r="121" spans="1:14" ht="16" x14ac:dyDescent="0.2">
      <c r="A121" s="1" t="s">
        <v>132</v>
      </c>
      <c r="B121" s="4">
        <v>1000</v>
      </c>
      <c r="C121" s="4">
        <v>1000</v>
      </c>
      <c r="D121" s="4">
        <v>1000</v>
      </c>
      <c r="E121" s="4">
        <v>1000</v>
      </c>
      <c r="F121" s="4">
        <v>1000</v>
      </c>
      <c r="G121" s="4">
        <v>1000</v>
      </c>
      <c r="H121" s="4">
        <v>1000</v>
      </c>
      <c r="I121" s="4">
        <v>1000</v>
      </c>
      <c r="J121" s="4">
        <v>1000</v>
      </c>
      <c r="K121" s="4">
        <v>1000</v>
      </c>
      <c r="L121" s="4">
        <v>1000</v>
      </c>
      <c r="M121" s="4">
        <v>1000</v>
      </c>
      <c r="N121" s="5">
        <v>12000</v>
      </c>
    </row>
    <row r="122" spans="1:14" ht="16" x14ac:dyDescent="0.2">
      <c r="A122" s="1" t="s">
        <v>133</v>
      </c>
      <c r="B122" s="4">
        <v>1000</v>
      </c>
      <c r="C122" s="4">
        <v>1000</v>
      </c>
      <c r="D122" s="4">
        <v>1000</v>
      </c>
      <c r="E122" s="4">
        <v>1000</v>
      </c>
      <c r="F122" s="4">
        <v>1000</v>
      </c>
      <c r="G122" s="4">
        <v>1000</v>
      </c>
      <c r="H122" s="4">
        <v>1000</v>
      </c>
      <c r="I122" s="4">
        <v>1000</v>
      </c>
      <c r="J122" s="4">
        <v>1000</v>
      </c>
      <c r="K122" s="4">
        <v>1000</v>
      </c>
      <c r="L122" s="4">
        <v>1000</v>
      </c>
      <c r="M122" s="4">
        <v>1000</v>
      </c>
      <c r="N122" s="5">
        <v>12000</v>
      </c>
    </row>
    <row r="123" spans="1:14" ht="16" x14ac:dyDescent="0.2">
      <c r="A123" s="1" t="s">
        <v>134</v>
      </c>
      <c r="B123" s="4">
        <v>500</v>
      </c>
      <c r="C123" s="4">
        <v>500</v>
      </c>
      <c r="D123" s="4">
        <v>500</v>
      </c>
      <c r="E123" s="4">
        <v>500</v>
      </c>
      <c r="F123" s="4">
        <v>500</v>
      </c>
      <c r="G123" s="4">
        <v>500</v>
      </c>
      <c r="H123" s="4">
        <v>500</v>
      </c>
      <c r="I123" s="4">
        <v>500</v>
      </c>
      <c r="J123" s="4">
        <v>500</v>
      </c>
      <c r="K123" s="4">
        <v>500</v>
      </c>
      <c r="L123" s="4">
        <v>500</v>
      </c>
      <c r="M123" s="4">
        <v>500</v>
      </c>
      <c r="N123" s="5">
        <v>6000</v>
      </c>
    </row>
    <row r="124" spans="1:14" ht="16" x14ac:dyDescent="0.2">
      <c r="A124" s="1" t="s">
        <v>135</v>
      </c>
      <c r="B124" s="4">
        <v>1000</v>
      </c>
      <c r="C124" s="4">
        <v>1000</v>
      </c>
      <c r="D124" s="4">
        <v>1000</v>
      </c>
      <c r="E124" s="4">
        <v>1000</v>
      </c>
      <c r="F124" s="4">
        <v>1000</v>
      </c>
      <c r="G124" s="4">
        <v>1000</v>
      </c>
      <c r="H124" s="4">
        <v>1000</v>
      </c>
      <c r="I124" s="4">
        <v>1000</v>
      </c>
      <c r="J124" s="4">
        <v>1000</v>
      </c>
      <c r="K124" s="4">
        <v>1000</v>
      </c>
      <c r="L124" s="4">
        <v>1000</v>
      </c>
      <c r="M124" s="4">
        <v>1000</v>
      </c>
      <c r="N124" s="5">
        <v>12000</v>
      </c>
    </row>
    <row r="125" spans="1:14" ht="16" x14ac:dyDescent="0.2">
      <c r="A125" s="1" t="s">
        <v>136</v>
      </c>
      <c r="B125" s="4">
        <v>1000</v>
      </c>
      <c r="C125" s="4">
        <v>1000</v>
      </c>
      <c r="D125" s="4">
        <v>1000</v>
      </c>
      <c r="E125" s="4">
        <v>1000</v>
      </c>
      <c r="F125" s="4">
        <v>1000</v>
      </c>
      <c r="G125" s="4">
        <v>1000</v>
      </c>
      <c r="H125" s="4">
        <v>1000</v>
      </c>
      <c r="I125" s="4">
        <v>1000</v>
      </c>
      <c r="J125" s="4">
        <v>1000</v>
      </c>
      <c r="K125" s="4">
        <v>1000</v>
      </c>
      <c r="L125" s="4">
        <v>1000</v>
      </c>
      <c r="M125" s="4">
        <v>1000</v>
      </c>
      <c r="N125" s="5">
        <v>12000</v>
      </c>
    </row>
    <row r="126" spans="1:14" ht="16" x14ac:dyDescent="0.2">
      <c r="A126" s="1" t="s">
        <v>137</v>
      </c>
      <c r="B126" s="4">
        <v>1000</v>
      </c>
      <c r="C126" s="4">
        <v>1000</v>
      </c>
      <c r="D126" s="4">
        <v>1000</v>
      </c>
      <c r="E126" s="4">
        <v>1000</v>
      </c>
      <c r="F126" s="4">
        <v>1000</v>
      </c>
      <c r="G126" s="4">
        <v>1000</v>
      </c>
      <c r="H126" s="4">
        <v>1000</v>
      </c>
      <c r="I126" s="4">
        <v>1000</v>
      </c>
      <c r="J126" s="4">
        <v>1000</v>
      </c>
      <c r="K126" s="4">
        <v>1000</v>
      </c>
      <c r="L126" s="4">
        <v>1000</v>
      </c>
      <c r="M126" s="4">
        <v>1000</v>
      </c>
      <c r="N126" s="5">
        <v>12000</v>
      </c>
    </row>
    <row r="127" spans="1:14" ht="16" x14ac:dyDescent="0.2">
      <c r="A127" s="1" t="s">
        <v>138</v>
      </c>
      <c r="B127" s="4">
        <v>1000</v>
      </c>
      <c r="C127" s="4">
        <v>1000</v>
      </c>
      <c r="D127" s="4">
        <v>1000</v>
      </c>
      <c r="E127" s="4">
        <v>1000</v>
      </c>
      <c r="F127" s="4">
        <v>1000</v>
      </c>
      <c r="G127" s="4">
        <v>1000</v>
      </c>
      <c r="H127" s="4">
        <v>1000</v>
      </c>
      <c r="I127" s="4">
        <v>1000</v>
      </c>
      <c r="J127" s="4">
        <v>1000</v>
      </c>
      <c r="K127" s="4">
        <v>1000</v>
      </c>
      <c r="L127" s="4">
        <v>1000</v>
      </c>
      <c r="M127" s="4">
        <v>1000</v>
      </c>
      <c r="N127" s="5">
        <v>12000</v>
      </c>
    </row>
    <row r="128" spans="1:14" ht="16" x14ac:dyDescent="0.2">
      <c r="A128" s="1" t="s">
        <v>139</v>
      </c>
      <c r="B128" s="4">
        <v>1000</v>
      </c>
      <c r="C128" s="4">
        <v>1000</v>
      </c>
      <c r="D128" s="4">
        <v>1000</v>
      </c>
      <c r="E128" s="4">
        <v>1000</v>
      </c>
      <c r="F128" s="4">
        <v>1000</v>
      </c>
      <c r="G128" s="4">
        <v>1000</v>
      </c>
      <c r="H128" s="4">
        <v>1001</v>
      </c>
      <c r="I128" s="4">
        <v>1000</v>
      </c>
      <c r="J128" s="4">
        <v>1000</v>
      </c>
      <c r="K128" s="4">
        <v>1000</v>
      </c>
      <c r="L128" s="4">
        <v>1000</v>
      </c>
      <c r="M128" s="4">
        <v>1000</v>
      </c>
      <c r="N128" s="5">
        <v>12001</v>
      </c>
    </row>
    <row r="129" spans="1:14" ht="16" x14ac:dyDescent="0.2">
      <c r="A129" s="1" t="s">
        <v>140</v>
      </c>
      <c r="B129" s="4">
        <v>1000</v>
      </c>
      <c r="C129" s="4">
        <v>1000</v>
      </c>
      <c r="D129" s="4">
        <v>1000</v>
      </c>
      <c r="E129" s="4">
        <v>1000</v>
      </c>
      <c r="F129" s="4">
        <v>1000</v>
      </c>
      <c r="G129" s="4">
        <v>1000</v>
      </c>
      <c r="H129" s="4">
        <v>1000</v>
      </c>
      <c r="I129" s="4">
        <v>1000</v>
      </c>
      <c r="J129" s="4">
        <v>1000</v>
      </c>
      <c r="K129" s="4">
        <v>1000</v>
      </c>
      <c r="L129" s="4">
        <v>1000</v>
      </c>
      <c r="M129" s="4">
        <v>1000</v>
      </c>
      <c r="N129" s="5">
        <v>12000</v>
      </c>
    </row>
    <row r="130" spans="1:14" ht="16" x14ac:dyDescent="0.2">
      <c r="A130" s="1" t="s">
        <v>169</v>
      </c>
      <c r="B130" s="4"/>
      <c r="C130" s="4"/>
      <c r="D130" s="4"/>
      <c r="E130" s="4"/>
      <c r="F130" s="4">
        <v>1000</v>
      </c>
      <c r="G130" s="4">
        <v>1000</v>
      </c>
      <c r="H130" s="4">
        <v>1000</v>
      </c>
      <c r="I130" s="4">
        <v>1000</v>
      </c>
      <c r="J130" s="4">
        <v>1000</v>
      </c>
      <c r="K130" s="4">
        <v>1000</v>
      </c>
      <c r="L130" s="4">
        <v>1000</v>
      </c>
      <c r="M130" s="4">
        <v>1000</v>
      </c>
      <c r="N130" s="5">
        <v>8000</v>
      </c>
    </row>
    <row r="131" spans="1:14" ht="16" x14ac:dyDescent="0.2">
      <c r="A131" s="1" t="s">
        <v>186</v>
      </c>
      <c r="B131" s="4"/>
      <c r="C131" s="4"/>
      <c r="D131" s="4"/>
      <c r="E131" s="4">
        <v>2000</v>
      </c>
      <c r="F131" s="4">
        <v>2000</v>
      </c>
      <c r="G131" s="4">
        <v>2000</v>
      </c>
      <c r="H131" s="4">
        <v>2000</v>
      </c>
      <c r="I131" s="4">
        <v>2000</v>
      </c>
      <c r="J131" s="4">
        <v>2000</v>
      </c>
      <c r="K131" s="4">
        <v>2000</v>
      </c>
      <c r="L131" s="4">
        <v>2000</v>
      </c>
      <c r="M131" s="4">
        <v>2000</v>
      </c>
      <c r="N131" s="5">
        <v>18000</v>
      </c>
    </row>
    <row r="132" spans="1:14" ht="16" x14ac:dyDescent="0.2">
      <c r="A132" s="1" t="s">
        <v>188</v>
      </c>
      <c r="B132" s="4"/>
      <c r="C132" s="4"/>
      <c r="D132" s="4"/>
      <c r="E132" s="4"/>
      <c r="F132" s="4"/>
      <c r="G132" s="4">
        <v>500</v>
      </c>
      <c r="H132" s="4">
        <v>500</v>
      </c>
      <c r="I132" s="4">
        <v>500</v>
      </c>
      <c r="J132" s="4">
        <v>500</v>
      </c>
      <c r="K132" s="4">
        <v>500</v>
      </c>
      <c r="L132" s="4">
        <v>500</v>
      </c>
      <c r="M132" s="4">
        <v>500</v>
      </c>
      <c r="N132" s="5">
        <v>3500</v>
      </c>
    </row>
    <row r="133" spans="1:14" ht="16" x14ac:dyDescent="0.2">
      <c r="A133" s="1" t="s">
        <v>197</v>
      </c>
      <c r="B133" s="4"/>
      <c r="C133" s="4"/>
      <c r="D133" s="4"/>
      <c r="E133" s="4">
        <v>1000</v>
      </c>
      <c r="F133" s="4">
        <v>1000</v>
      </c>
      <c r="G133" s="4">
        <v>1000</v>
      </c>
      <c r="H133" s="4">
        <v>1000</v>
      </c>
      <c r="I133" s="4">
        <v>1000</v>
      </c>
      <c r="J133" s="4">
        <v>1000</v>
      </c>
      <c r="K133" s="4">
        <v>1000</v>
      </c>
      <c r="L133" s="4">
        <v>1000</v>
      </c>
      <c r="M133" s="4">
        <v>1000</v>
      </c>
      <c r="N133" s="5">
        <v>9000</v>
      </c>
    </row>
    <row r="134" spans="1:14" ht="16" x14ac:dyDescent="0.2">
      <c r="A134" s="1" t="s">
        <v>202</v>
      </c>
      <c r="B134" s="4">
        <v>1000</v>
      </c>
      <c r="C134" s="4">
        <v>1000</v>
      </c>
      <c r="D134" s="4">
        <v>1000</v>
      </c>
      <c r="E134" s="4">
        <v>1000</v>
      </c>
      <c r="F134" s="4">
        <v>1000</v>
      </c>
      <c r="G134" s="4">
        <v>1000</v>
      </c>
      <c r="H134" s="4">
        <v>1000</v>
      </c>
      <c r="I134" s="4">
        <v>1000</v>
      </c>
      <c r="J134" s="4">
        <v>1000</v>
      </c>
      <c r="K134" s="4">
        <v>1000</v>
      </c>
      <c r="L134" s="4">
        <v>1000</v>
      </c>
      <c r="M134" s="4">
        <v>1000</v>
      </c>
      <c r="N134" s="5">
        <v>12000</v>
      </c>
    </row>
    <row r="135" spans="1:14" ht="16" x14ac:dyDescent="0.2">
      <c r="A135" s="1" t="s">
        <v>141</v>
      </c>
      <c r="B135" s="4">
        <v>1000</v>
      </c>
      <c r="C135" s="4">
        <v>1000</v>
      </c>
      <c r="D135" s="4">
        <v>1000</v>
      </c>
      <c r="E135" s="4">
        <v>1000</v>
      </c>
      <c r="F135" s="4">
        <v>1000</v>
      </c>
      <c r="G135" s="4">
        <v>1000</v>
      </c>
      <c r="H135" s="4">
        <v>1000</v>
      </c>
      <c r="I135" s="4">
        <v>1000</v>
      </c>
      <c r="J135" s="4">
        <v>1000</v>
      </c>
      <c r="K135" s="4">
        <v>1000</v>
      </c>
      <c r="L135" s="4">
        <v>1000</v>
      </c>
      <c r="M135" s="4">
        <v>1000</v>
      </c>
      <c r="N135" s="5">
        <v>12000</v>
      </c>
    </row>
    <row r="136" spans="1:14" ht="16" x14ac:dyDescent="0.2">
      <c r="A136" s="1" t="s">
        <v>142</v>
      </c>
      <c r="B136" s="4">
        <v>1000</v>
      </c>
      <c r="C136" s="4">
        <v>1000</v>
      </c>
      <c r="D136" s="4">
        <v>1000</v>
      </c>
      <c r="E136" s="4">
        <v>1000</v>
      </c>
      <c r="F136" s="4">
        <v>1000</v>
      </c>
      <c r="G136" s="4">
        <v>1000</v>
      </c>
      <c r="H136" s="4">
        <v>1000</v>
      </c>
      <c r="I136" s="4">
        <v>1000</v>
      </c>
      <c r="J136" s="4">
        <v>1000</v>
      </c>
      <c r="K136" s="4">
        <v>1000</v>
      </c>
      <c r="L136" s="4">
        <v>1000</v>
      </c>
      <c r="M136" s="4">
        <v>1000</v>
      </c>
      <c r="N136" s="5">
        <v>12000</v>
      </c>
    </row>
    <row r="137" spans="1:14" ht="16" x14ac:dyDescent="0.2">
      <c r="A137" s="1" t="s">
        <v>143</v>
      </c>
      <c r="B137" s="4">
        <v>500</v>
      </c>
      <c r="C137" s="4">
        <v>500</v>
      </c>
      <c r="D137" s="4">
        <v>500</v>
      </c>
      <c r="E137" s="4">
        <v>500</v>
      </c>
      <c r="F137" s="4">
        <v>500</v>
      </c>
      <c r="G137" s="4">
        <v>500</v>
      </c>
      <c r="H137" s="4">
        <v>500</v>
      </c>
      <c r="I137" s="4">
        <v>500</v>
      </c>
      <c r="J137" s="4">
        <v>500</v>
      </c>
      <c r="K137" s="4">
        <v>500</v>
      </c>
      <c r="L137" s="4">
        <v>500</v>
      </c>
      <c r="M137" s="4">
        <v>500</v>
      </c>
      <c r="N137" s="5">
        <v>6000</v>
      </c>
    </row>
    <row r="138" spans="1:14" ht="16" x14ac:dyDescent="0.2">
      <c r="A138" s="1" t="s">
        <v>144</v>
      </c>
      <c r="B138" s="4">
        <v>1000</v>
      </c>
      <c r="C138" s="4">
        <v>1000</v>
      </c>
      <c r="D138" s="4">
        <v>1000</v>
      </c>
      <c r="E138" s="4">
        <v>1000</v>
      </c>
      <c r="F138" s="4">
        <v>1000</v>
      </c>
      <c r="G138" s="4">
        <v>1000</v>
      </c>
      <c r="H138" s="4">
        <v>1000</v>
      </c>
      <c r="I138" s="4">
        <v>1000</v>
      </c>
      <c r="J138" s="4">
        <v>1000</v>
      </c>
      <c r="K138" s="4">
        <v>1000</v>
      </c>
      <c r="L138" s="4">
        <v>1000</v>
      </c>
      <c r="M138" s="4">
        <v>1000</v>
      </c>
      <c r="N138" s="5">
        <v>12000</v>
      </c>
    </row>
    <row r="139" spans="1:14" ht="16" x14ac:dyDescent="0.2">
      <c r="A139" s="1" t="s">
        <v>145</v>
      </c>
      <c r="B139" s="4">
        <v>1000</v>
      </c>
      <c r="C139" s="4">
        <v>1000</v>
      </c>
      <c r="D139" s="4">
        <v>1000</v>
      </c>
      <c r="E139" s="4">
        <v>1000</v>
      </c>
      <c r="F139" s="4">
        <v>1000</v>
      </c>
      <c r="G139" s="4">
        <v>1000</v>
      </c>
      <c r="H139" s="4">
        <v>1000</v>
      </c>
      <c r="I139" s="4">
        <v>1000</v>
      </c>
      <c r="J139" s="4">
        <v>1000</v>
      </c>
      <c r="K139" s="4">
        <v>1000</v>
      </c>
      <c r="L139" s="4">
        <v>1000</v>
      </c>
      <c r="M139" s="4">
        <v>2000</v>
      </c>
      <c r="N139" s="5">
        <v>13000</v>
      </c>
    </row>
    <row r="140" spans="1:14" ht="16" x14ac:dyDescent="0.2">
      <c r="A140" s="1" t="s">
        <v>146</v>
      </c>
      <c r="B140" s="4">
        <v>1000</v>
      </c>
      <c r="C140" s="4">
        <v>1000</v>
      </c>
      <c r="D140" s="4">
        <v>1000</v>
      </c>
      <c r="E140" s="4">
        <v>1000</v>
      </c>
      <c r="F140" s="4">
        <v>1000</v>
      </c>
      <c r="G140" s="4">
        <v>1000</v>
      </c>
      <c r="H140" s="4">
        <v>1000</v>
      </c>
      <c r="I140" s="4">
        <v>1000</v>
      </c>
      <c r="J140" s="4">
        <v>1000</v>
      </c>
      <c r="K140" s="4">
        <v>1000</v>
      </c>
      <c r="L140" s="4">
        <v>1000</v>
      </c>
      <c r="M140" s="4">
        <v>1000</v>
      </c>
      <c r="N140" s="5">
        <v>12000</v>
      </c>
    </row>
    <row r="141" spans="1:14" ht="16" x14ac:dyDescent="0.2">
      <c r="A141" s="1" t="s">
        <v>147</v>
      </c>
      <c r="B141" s="4">
        <v>1000</v>
      </c>
      <c r="C141" s="4">
        <v>1000</v>
      </c>
      <c r="D141" s="4">
        <v>1000</v>
      </c>
      <c r="E141" s="4">
        <v>1000</v>
      </c>
      <c r="F141" s="4">
        <v>1000</v>
      </c>
      <c r="G141" s="4">
        <v>1000</v>
      </c>
      <c r="H141" s="4">
        <v>1000</v>
      </c>
      <c r="I141" s="4">
        <v>1000</v>
      </c>
      <c r="J141" s="4">
        <v>1000</v>
      </c>
      <c r="K141" s="4">
        <v>1000</v>
      </c>
      <c r="L141" s="4">
        <v>1000</v>
      </c>
      <c r="M141" s="4">
        <v>1000</v>
      </c>
      <c r="N141" s="5">
        <v>12000</v>
      </c>
    </row>
    <row r="142" spans="1:14" ht="16" x14ac:dyDescent="0.2">
      <c r="A142" s="1" t="s">
        <v>148</v>
      </c>
      <c r="B142" s="4">
        <v>1000</v>
      </c>
      <c r="C142" s="4">
        <v>1000</v>
      </c>
      <c r="D142" s="4">
        <v>1000</v>
      </c>
      <c r="E142" s="4">
        <v>1000</v>
      </c>
      <c r="F142" s="4">
        <v>1000</v>
      </c>
      <c r="G142" s="4">
        <v>1000</v>
      </c>
      <c r="H142" s="4">
        <v>1000</v>
      </c>
      <c r="I142" s="4">
        <v>1000</v>
      </c>
      <c r="J142" s="4">
        <v>1000</v>
      </c>
      <c r="K142" s="4">
        <v>1000</v>
      </c>
      <c r="L142" s="4">
        <v>1000</v>
      </c>
      <c r="M142" s="4">
        <v>1000</v>
      </c>
      <c r="N142" s="5">
        <v>12000</v>
      </c>
    </row>
    <row r="143" spans="1:14" ht="16" x14ac:dyDescent="0.2">
      <c r="A143" s="1" t="s">
        <v>149</v>
      </c>
      <c r="B143" s="4">
        <v>1000</v>
      </c>
      <c r="C143" s="4">
        <v>1000</v>
      </c>
      <c r="D143" s="4">
        <v>1000</v>
      </c>
      <c r="E143" s="4">
        <v>1000</v>
      </c>
      <c r="F143" s="4">
        <v>1000</v>
      </c>
      <c r="G143" s="4">
        <v>1000</v>
      </c>
      <c r="H143" s="4">
        <v>1000</v>
      </c>
      <c r="I143" s="4">
        <v>1000</v>
      </c>
      <c r="J143" s="4">
        <v>1000</v>
      </c>
      <c r="K143" s="4">
        <v>1000</v>
      </c>
      <c r="L143" s="4">
        <v>1000</v>
      </c>
      <c r="M143" s="4">
        <v>1000</v>
      </c>
      <c r="N143" s="5">
        <v>12000</v>
      </c>
    </row>
    <row r="144" spans="1:14" ht="16" x14ac:dyDescent="0.2">
      <c r="A144" s="1" t="s">
        <v>211</v>
      </c>
      <c r="B144" s="4"/>
      <c r="C144" s="4"/>
      <c r="D144" s="4"/>
      <c r="E144" s="4"/>
      <c r="F144" s="4">
        <v>1000</v>
      </c>
      <c r="G144" s="4">
        <v>1000</v>
      </c>
      <c r="H144" s="4">
        <v>2000</v>
      </c>
      <c r="I144" s="4">
        <v>1000</v>
      </c>
      <c r="J144" s="4">
        <v>1000</v>
      </c>
      <c r="K144" s="4">
        <v>1000</v>
      </c>
      <c r="L144" s="4">
        <v>1000</v>
      </c>
      <c r="M144" s="4">
        <v>1000</v>
      </c>
      <c r="N144" s="5">
        <v>9000</v>
      </c>
    </row>
    <row r="145" spans="1:14" ht="16" x14ac:dyDescent="0.2">
      <c r="A145" s="1" t="s">
        <v>150</v>
      </c>
      <c r="B145" s="4">
        <v>1000</v>
      </c>
      <c r="C145" s="4"/>
      <c r="D145" s="4">
        <v>1000</v>
      </c>
      <c r="E145" s="4">
        <v>1000</v>
      </c>
      <c r="F145" s="4"/>
      <c r="G145" s="4">
        <v>1000</v>
      </c>
      <c r="H145" s="4">
        <v>1000</v>
      </c>
      <c r="I145" s="4">
        <v>1000</v>
      </c>
      <c r="J145" s="4">
        <v>1000</v>
      </c>
      <c r="K145" s="4">
        <v>1000</v>
      </c>
      <c r="L145" s="4"/>
      <c r="M145" s="4">
        <v>1000</v>
      </c>
      <c r="N145" s="5">
        <v>9000</v>
      </c>
    </row>
    <row r="146" spans="1:14" ht="16" x14ac:dyDescent="0.2">
      <c r="A146" s="1" t="s">
        <v>151</v>
      </c>
      <c r="B146" s="4">
        <v>1000</v>
      </c>
      <c r="C146" s="4">
        <v>1000</v>
      </c>
      <c r="D146" s="4">
        <v>1000</v>
      </c>
      <c r="E146" s="4">
        <v>1000</v>
      </c>
      <c r="F146" s="4">
        <v>1000</v>
      </c>
      <c r="G146" s="4">
        <v>1000</v>
      </c>
      <c r="H146" s="4">
        <v>1000</v>
      </c>
      <c r="I146" s="4">
        <v>1000</v>
      </c>
      <c r="J146" s="4">
        <v>2000</v>
      </c>
      <c r="K146" s="4"/>
      <c r="L146" s="4">
        <v>2000</v>
      </c>
      <c r="M146" s="4"/>
      <c r="N146" s="5">
        <v>12000</v>
      </c>
    </row>
    <row r="147" spans="1:14" ht="16" x14ac:dyDescent="0.2">
      <c r="A147" s="1" t="s">
        <v>213</v>
      </c>
      <c r="B147" s="4"/>
      <c r="C147" s="4"/>
      <c r="D147" s="4"/>
      <c r="E147" s="4"/>
      <c r="F147" s="4">
        <v>1000</v>
      </c>
      <c r="G147" s="4">
        <v>1000</v>
      </c>
      <c r="H147" s="4">
        <v>1000</v>
      </c>
      <c r="I147" s="4">
        <v>1000</v>
      </c>
      <c r="J147" s="4">
        <v>1000</v>
      </c>
      <c r="K147" s="4">
        <v>1000</v>
      </c>
      <c r="L147" s="4">
        <v>1000</v>
      </c>
      <c r="M147" s="4">
        <v>1000</v>
      </c>
      <c r="N147" s="5">
        <v>8000</v>
      </c>
    </row>
    <row r="148" spans="1:14" ht="16" x14ac:dyDescent="0.2">
      <c r="A148" s="1" t="s">
        <v>153</v>
      </c>
      <c r="B148" s="4">
        <v>1001</v>
      </c>
      <c r="C148" s="4">
        <v>1001</v>
      </c>
      <c r="D148" s="4">
        <v>1001</v>
      </c>
      <c r="E148" s="4">
        <v>2002</v>
      </c>
      <c r="F148" s="4">
        <v>2002</v>
      </c>
      <c r="G148" s="4"/>
      <c r="H148" s="4">
        <v>1001</v>
      </c>
      <c r="I148" s="4">
        <v>1000</v>
      </c>
      <c r="J148" s="4">
        <v>2002</v>
      </c>
      <c r="K148" s="4"/>
      <c r="L148" s="4">
        <v>2002</v>
      </c>
      <c r="M148" s="4"/>
      <c r="N148" s="5">
        <v>13012</v>
      </c>
    </row>
    <row r="149" spans="1:14" ht="16" x14ac:dyDescent="0.2">
      <c r="A149" s="1" t="s">
        <v>154</v>
      </c>
      <c r="B149" s="4">
        <v>1000</v>
      </c>
      <c r="C149" s="4">
        <v>1000</v>
      </c>
      <c r="D149" s="4">
        <v>1000</v>
      </c>
      <c r="E149" s="4">
        <v>1000</v>
      </c>
      <c r="F149" s="4">
        <v>1000</v>
      </c>
      <c r="G149" s="4">
        <v>1000</v>
      </c>
      <c r="H149" s="4">
        <v>1000</v>
      </c>
      <c r="I149" s="4">
        <v>1000</v>
      </c>
      <c r="J149" s="4">
        <v>1000</v>
      </c>
      <c r="K149" s="4">
        <v>1000</v>
      </c>
      <c r="L149" s="4">
        <v>1000</v>
      </c>
      <c r="M149" s="4">
        <v>1000</v>
      </c>
      <c r="N149" s="5">
        <v>12000</v>
      </c>
    </row>
    <row r="150" spans="1:14" ht="16" x14ac:dyDescent="0.2">
      <c r="A150" s="1" t="s">
        <v>223</v>
      </c>
      <c r="B150" s="4">
        <v>1000</v>
      </c>
      <c r="C150" s="4">
        <v>1000</v>
      </c>
      <c r="D150" s="4">
        <v>1000</v>
      </c>
      <c r="E150" s="4">
        <v>1000</v>
      </c>
      <c r="F150" s="4">
        <v>1000</v>
      </c>
      <c r="G150" s="4">
        <v>1000</v>
      </c>
      <c r="H150" s="4">
        <v>1000</v>
      </c>
      <c r="I150" s="4">
        <v>1000</v>
      </c>
      <c r="J150" s="4">
        <v>1000</v>
      </c>
      <c r="K150" s="4">
        <v>1000</v>
      </c>
      <c r="L150" s="4">
        <v>1000</v>
      </c>
      <c r="M150" s="4">
        <v>1000</v>
      </c>
      <c r="N150" s="5">
        <v>12000</v>
      </c>
    </row>
    <row r="151" spans="1:14" ht="16" x14ac:dyDescent="0.2">
      <c r="A151" s="1" t="s">
        <v>224</v>
      </c>
      <c r="B151" s="4"/>
      <c r="C151" s="4"/>
      <c r="D151" s="4"/>
      <c r="E151" s="4"/>
      <c r="F151" s="4"/>
      <c r="G151" s="4"/>
      <c r="H151" s="4"/>
      <c r="I151" s="4"/>
      <c r="J151" s="4"/>
      <c r="K151" s="4">
        <v>1000</v>
      </c>
      <c r="L151" s="4">
        <v>500</v>
      </c>
      <c r="M151" s="4">
        <v>1000</v>
      </c>
      <c r="N151" s="5">
        <v>2500</v>
      </c>
    </row>
    <row r="152" spans="1:14" ht="16" x14ac:dyDescent="0.2">
      <c r="A152" s="1" t="s">
        <v>230</v>
      </c>
      <c r="B152" s="4">
        <v>1100</v>
      </c>
      <c r="C152" s="4">
        <v>1330.68</v>
      </c>
      <c r="D152" s="4">
        <v>1023.6</v>
      </c>
      <c r="E152" s="4"/>
      <c r="F152" s="4">
        <v>1023.6</v>
      </c>
      <c r="G152" s="4"/>
      <c r="H152" s="4"/>
      <c r="I152" s="4"/>
      <c r="J152" s="4"/>
      <c r="K152" s="4">
        <v>1023.6</v>
      </c>
      <c r="L152" s="4">
        <v>1023.6</v>
      </c>
      <c r="M152" s="4">
        <v>2023.6</v>
      </c>
      <c r="N152" s="5">
        <v>8548.68</v>
      </c>
    </row>
    <row r="153" spans="1:14" ht="16" x14ac:dyDescent="0.2">
      <c r="A153" s="1" t="s">
        <v>231</v>
      </c>
      <c r="B153" s="4"/>
      <c r="C153" s="4">
        <v>1000</v>
      </c>
      <c r="D153" s="4">
        <v>1000</v>
      </c>
      <c r="E153" s="4">
        <v>1000</v>
      </c>
      <c r="F153" s="4">
        <v>1000</v>
      </c>
      <c r="G153" s="4"/>
      <c r="H153" s="4">
        <v>1000</v>
      </c>
      <c r="I153" s="4">
        <v>2001</v>
      </c>
      <c r="J153" s="4">
        <v>1000</v>
      </c>
      <c r="K153" s="4"/>
      <c r="L153" s="4"/>
      <c r="M153" s="4">
        <v>1000</v>
      </c>
      <c r="N153" s="5">
        <v>9001</v>
      </c>
    </row>
    <row r="154" spans="1:14" ht="16" x14ac:dyDescent="0.2">
      <c r="A154" s="1" t="s">
        <v>233</v>
      </c>
      <c r="B154" s="4"/>
      <c r="C154" s="4">
        <v>1000</v>
      </c>
      <c r="D154" s="4">
        <v>1000</v>
      </c>
      <c r="E154" s="4">
        <v>1000</v>
      </c>
      <c r="F154" s="4">
        <v>1000</v>
      </c>
      <c r="G154" s="4">
        <v>1000</v>
      </c>
      <c r="H154" s="4">
        <v>1000</v>
      </c>
      <c r="I154" s="4">
        <v>1000</v>
      </c>
      <c r="J154" s="4">
        <v>1000</v>
      </c>
      <c r="K154" s="4">
        <v>1000</v>
      </c>
      <c r="L154" s="4">
        <v>1000</v>
      </c>
      <c r="M154" s="4">
        <v>1000</v>
      </c>
      <c r="N154" s="5">
        <v>11000</v>
      </c>
    </row>
    <row r="155" spans="1:14" ht="16" x14ac:dyDescent="0.2">
      <c r="A155" s="1" t="s">
        <v>237</v>
      </c>
      <c r="B155" s="4"/>
      <c r="C155" s="4"/>
      <c r="D155" s="4">
        <v>2000</v>
      </c>
      <c r="E155" s="4">
        <v>1000</v>
      </c>
      <c r="F155" s="4">
        <v>1000</v>
      </c>
      <c r="G155" s="4">
        <v>1000</v>
      </c>
      <c r="H155" s="4">
        <v>1000</v>
      </c>
      <c r="I155" s="4">
        <v>1000</v>
      </c>
      <c r="J155" s="4">
        <v>1000</v>
      </c>
      <c r="K155" s="4">
        <v>1000</v>
      </c>
      <c r="L155" s="4">
        <v>1000</v>
      </c>
      <c r="M155" s="4">
        <v>4000</v>
      </c>
      <c r="N155" s="5">
        <v>14000</v>
      </c>
    </row>
    <row r="156" spans="1:14" ht="16" x14ac:dyDescent="0.2">
      <c r="A156" s="1" t="s">
        <v>238</v>
      </c>
      <c r="B156" s="4"/>
      <c r="C156" s="4"/>
      <c r="D156" s="4"/>
      <c r="E156" s="4">
        <v>1000</v>
      </c>
      <c r="F156" s="4">
        <v>1000</v>
      </c>
      <c r="G156" s="4">
        <v>1000</v>
      </c>
      <c r="H156" s="4">
        <v>1000</v>
      </c>
      <c r="I156" s="4">
        <v>1000</v>
      </c>
      <c r="J156" s="4">
        <v>1000</v>
      </c>
      <c r="K156" s="4">
        <v>1000</v>
      </c>
      <c r="L156" s="4">
        <v>1000</v>
      </c>
      <c r="M156" s="4">
        <v>1000</v>
      </c>
      <c r="N156" s="5">
        <v>9000</v>
      </c>
    </row>
    <row r="157" spans="1:14" ht="16" x14ac:dyDescent="0.2">
      <c r="A157" s="1" t="s">
        <v>240</v>
      </c>
      <c r="B157" s="4"/>
      <c r="C157" s="4"/>
      <c r="D157" s="4"/>
      <c r="E157" s="4">
        <v>1000</v>
      </c>
      <c r="F157" s="4">
        <v>1023.6</v>
      </c>
      <c r="G157" s="4">
        <v>1000</v>
      </c>
      <c r="H157" s="4">
        <v>1000</v>
      </c>
      <c r="I157" s="4">
        <v>1000</v>
      </c>
      <c r="J157" s="4">
        <v>1000</v>
      </c>
      <c r="K157" s="4">
        <v>1000</v>
      </c>
      <c r="L157" s="4">
        <v>1000</v>
      </c>
      <c r="M157" s="4">
        <v>1000</v>
      </c>
      <c r="N157" s="5">
        <v>9023.6</v>
      </c>
    </row>
    <row r="158" spans="1:14" ht="16" x14ac:dyDescent="0.2">
      <c r="A158" s="1" t="s">
        <v>242</v>
      </c>
      <c r="B158" s="4"/>
      <c r="C158" s="4"/>
      <c r="D158" s="4"/>
      <c r="E158" s="4">
        <v>1000</v>
      </c>
      <c r="F158" s="4">
        <v>1000</v>
      </c>
      <c r="G158" s="4">
        <v>1000</v>
      </c>
      <c r="H158" s="4">
        <v>1000</v>
      </c>
      <c r="I158" s="4">
        <v>1000</v>
      </c>
      <c r="J158" s="4">
        <v>1000</v>
      </c>
      <c r="K158" s="4">
        <v>1000</v>
      </c>
      <c r="L158" s="4">
        <v>1000</v>
      </c>
      <c r="M158" s="4">
        <v>1000</v>
      </c>
      <c r="N158" s="5">
        <v>9000</v>
      </c>
    </row>
    <row r="159" spans="1:14" ht="16" x14ac:dyDescent="0.2">
      <c r="A159" s="1" t="s">
        <v>243</v>
      </c>
      <c r="B159" s="4"/>
      <c r="C159" s="4"/>
      <c r="D159" s="4"/>
      <c r="E159" s="4">
        <v>1023.6</v>
      </c>
      <c r="F159" s="4">
        <v>1000</v>
      </c>
      <c r="G159" s="4">
        <v>1000</v>
      </c>
      <c r="H159" s="4">
        <v>1000</v>
      </c>
      <c r="I159" s="4">
        <v>1000</v>
      </c>
      <c r="J159" s="4">
        <v>1000</v>
      </c>
      <c r="K159" s="4">
        <v>1000</v>
      </c>
      <c r="L159" s="4">
        <v>1000</v>
      </c>
      <c r="M159" s="4">
        <v>1000</v>
      </c>
      <c r="N159" s="5">
        <v>9023.6</v>
      </c>
    </row>
    <row r="160" spans="1:14" ht="16" x14ac:dyDescent="0.2">
      <c r="A160" s="1" t="s">
        <v>244</v>
      </c>
      <c r="B160" s="4"/>
      <c r="C160" s="4"/>
      <c r="D160" s="4"/>
      <c r="E160" s="4">
        <v>1000</v>
      </c>
      <c r="F160" s="4">
        <v>1000</v>
      </c>
      <c r="G160" s="4">
        <v>1000</v>
      </c>
      <c r="H160" s="4">
        <v>1000</v>
      </c>
      <c r="I160" s="4">
        <v>1000</v>
      </c>
      <c r="J160" s="4"/>
      <c r="K160" s="4"/>
      <c r="L160" s="4"/>
      <c r="M160" s="4"/>
      <c r="N160" s="5">
        <v>5000</v>
      </c>
    </row>
    <row r="161" spans="1:14" ht="16" x14ac:dyDescent="0.2">
      <c r="A161" s="1" t="s">
        <v>246</v>
      </c>
      <c r="B161" s="4"/>
      <c r="C161" s="4"/>
      <c r="D161" s="4"/>
      <c r="E161" s="4">
        <v>1000</v>
      </c>
      <c r="F161" s="4">
        <v>1000</v>
      </c>
      <c r="G161" s="4">
        <v>1000</v>
      </c>
      <c r="H161" s="4">
        <v>1000</v>
      </c>
      <c r="I161" s="4">
        <v>1000</v>
      </c>
      <c r="J161" s="4">
        <v>1000</v>
      </c>
      <c r="K161" s="4">
        <v>1000</v>
      </c>
      <c r="L161" s="4">
        <v>1000</v>
      </c>
      <c r="M161" s="4">
        <v>1000</v>
      </c>
      <c r="N161" s="5">
        <v>9000</v>
      </c>
    </row>
    <row r="162" spans="1:14" ht="16" x14ac:dyDescent="0.2">
      <c r="A162" s="1" t="s">
        <v>247</v>
      </c>
      <c r="B162" s="4"/>
      <c r="C162" s="4"/>
      <c r="D162" s="4"/>
      <c r="E162" s="4">
        <v>1000</v>
      </c>
      <c r="F162" s="4">
        <v>1000</v>
      </c>
      <c r="G162" s="4">
        <v>1000</v>
      </c>
      <c r="H162" s="4">
        <v>1000</v>
      </c>
      <c r="I162" s="4">
        <v>1000</v>
      </c>
      <c r="J162" s="4">
        <v>1000</v>
      </c>
      <c r="K162" s="4">
        <v>1000</v>
      </c>
      <c r="L162" s="4">
        <v>1000</v>
      </c>
      <c r="M162" s="4">
        <v>1000</v>
      </c>
      <c r="N162" s="5">
        <v>9000</v>
      </c>
    </row>
    <row r="163" spans="1:14" ht="16" x14ac:dyDescent="0.2">
      <c r="A163" s="1" t="s">
        <v>248</v>
      </c>
      <c r="B163" s="4"/>
      <c r="C163" s="4"/>
      <c r="D163" s="4"/>
      <c r="E163" s="4">
        <v>1000</v>
      </c>
      <c r="F163" s="4">
        <v>1000</v>
      </c>
      <c r="G163" s="4">
        <v>1000</v>
      </c>
      <c r="H163" s="4">
        <v>1000</v>
      </c>
      <c r="I163" s="4">
        <v>1000</v>
      </c>
      <c r="J163" s="4">
        <v>1000</v>
      </c>
      <c r="K163" s="4">
        <v>1000</v>
      </c>
      <c r="L163" s="4">
        <v>1000</v>
      </c>
      <c r="M163" s="4">
        <v>1000</v>
      </c>
      <c r="N163" s="5">
        <v>9000</v>
      </c>
    </row>
    <row r="164" spans="1:14" ht="16" x14ac:dyDescent="0.2">
      <c r="A164" s="1" t="s">
        <v>249</v>
      </c>
      <c r="B164" s="4"/>
      <c r="C164" s="4"/>
      <c r="D164" s="4"/>
      <c r="E164" s="4">
        <v>1000</v>
      </c>
      <c r="F164" s="4">
        <v>1000</v>
      </c>
      <c r="G164" s="4">
        <v>1000</v>
      </c>
      <c r="H164" s="4">
        <v>1000</v>
      </c>
      <c r="I164" s="4">
        <v>1000</v>
      </c>
      <c r="J164" s="4">
        <v>2000</v>
      </c>
      <c r="K164" s="4"/>
      <c r="L164" s="4">
        <v>1000</v>
      </c>
      <c r="M164" s="4">
        <v>1000</v>
      </c>
      <c r="N164" s="5">
        <v>9000</v>
      </c>
    </row>
    <row r="165" spans="1:14" ht="16" x14ac:dyDescent="0.2">
      <c r="A165" s="1" t="s">
        <v>252</v>
      </c>
      <c r="B165" s="4"/>
      <c r="C165" s="4"/>
      <c r="D165" s="4"/>
      <c r="E165" s="4">
        <v>1000</v>
      </c>
      <c r="F165" s="4">
        <v>1000</v>
      </c>
      <c r="G165" s="4">
        <v>1000</v>
      </c>
      <c r="H165" s="4">
        <v>1000</v>
      </c>
      <c r="I165" s="4">
        <v>1000</v>
      </c>
      <c r="J165" s="4">
        <v>1000</v>
      </c>
      <c r="K165" s="4">
        <v>1000</v>
      </c>
      <c r="L165" s="4">
        <v>1000</v>
      </c>
      <c r="M165" s="4">
        <v>1000</v>
      </c>
      <c r="N165" s="5">
        <v>9000</v>
      </c>
    </row>
    <row r="166" spans="1:14" ht="16" x14ac:dyDescent="0.2">
      <c r="A166" s="1" t="s">
        <v>253</v>
      </c>
      <c r="B166" s="4"/>
      <c r="C166" s="4"/>
      <c r="D166" s="4"/>
      <c r="E166" s="4">
        <v>1000</v>
      </c>
      <c r="F166" s="4">
        <v>1000</v>
      </c>
      <c r="G166" s="4">
        <v>1000</v>
      </c>
      <c r="H166" s="4">
        <v>1000</v>
      </c>
      <c r="I166" s="4">
        <v>1000</v>
      </c>
      <c r="J166" s="4">
        <v>1000</v>
      </c>
      <c r="K166" s="4">
        <v>1000</v>
      </c>
      <c r="L166" s="4">
        <v>1000</v>
      </c>
      <c r="M166" s="4">
        <v>1000</v>
      </c>
      <c r="N166" s="5">
        <v>9000</v>
      </c>
    </row>
    <row r="167" spans="1:14" ht="16" x14ac:dyDescent="0.2">
      <c r="A167" s="1" t="s">
        <v>255</v>
      </c>
      <c r="B167" s="4"/>
      <c r="C167" s="4"/>
      <c r="D167" s="4"/>
      <c r="E167" s="4"/>
      <c r="F167" s="4">
        <v>1000</v>
      </c>
      <c r="G167" s="4">
        <v>1001</v>
      </c>
      <c r="H167" s="4">
        <v>1001</v>
      </c>
      <c r="I167" s="4">
        <v>1001</v>
      </c>
      <c r="J167" s="4">
        <v>1001</v>
      </c>
      <c r="K167" s="4">
        <v>1001</v>
      </c>
      <c r="L167" s="4">
        <v>1000</v>
      </c>
      <c r="M167" s="4">
        <v>1000</v>
      </c>
      <c r="N167" s="5">
        <v>8005</v>
      </c>
    </row>
    <row r="168" spans="1:14" ht="16" x14ac:dyDescent="0.2">
      <c r="A168" s="1" t="s">
        <v>256</v>
      </c>
      <c r="B168" s="4"/>
      <c r="C168" s="4"/>
      <c r="D168" s="4"/>
      <c r="E168" s="4"/>
      <c r="F168" s="4">
        <v>1000</v>
      </c>
      <c r="G168" s="4">
        <v>1000</v>
      </c>
      <c r="H168" s="4">
        <v>1000</v>
      </c>
      <c r="I168" s="4">
        <v>1000</v>
      </c>
      <c r="J168" s="4">
        <v>1000</v>
      </c>
      <c r="K168" s="4">
        <v>1000</v>
      </c>
      <c r="L168" s="4">
        <v>1000</v>
      </c>
      <c r="M168" s="4">
        <v>1000</v>
      </c>
      <c r="N168" s="5">
        <v>8000</v>
      </c>
    </row>
    <row r="169" spans="1:14" ht="16" x14ac:dyDescent="0.2">
      <c r="A169" s="1" t="s">
        <v>257</v>
      </c>
      <c r="B169" s="4"/>
      <c r="C169" s="4"/>
      <c r="D169" s="4"/>
      <c r="E169" s="4"/>
      <c r="F169" s="4">
        <v>1000</v>
      </c>
      <c r="G169" s="4">
        <v>1000</v>
      </c>
      <c r="H169" s="4">
        <v>1000</v>
      </c>
      <c r="I169" s="4">
        <v>1000</v>
      </c>
      <c r="J169" s="4">
        <v>1000</v>
      </c>
      <c r="K169" s="4">
        <v>1000</v>
      </c>
      <c r="L169" s="4">
        <v>1000</v>
      </c>
      <c r="M169" s="4">
        <v>1000</v>
      </c>
      <c r="N169" s="5">
        <v>8000</v>
      </c>
    </row>
    <row r="170" spans="1:14" ht="16" x14ac:dyDescent="0.2">
      <c r="A170" s="1" t="s">
        <v>258</v>
      </c>
      <c r="B170" s="4"/>
      <c r="C170" s="4"/>
      <c r="D170" s="4"/>
      <c r="E170" s="4"/>
      <c r="F170" s="4">
        <v>1023.6</v>
      </c>
      <c r="G170" s="4">
        <v>1000</v>
      </c>
      <c r="H170" s="4">
        <v>1000</v>
      </c>
      <c r="I170" s="4">
        <v>1000</v>
      </c>
      <c r="J170" s="4">
        <v>1000</v>
      </c>
      <c r="K170" s="4">
        <v>1000</v>
      </c>
      <c r="L170" s="4">
        <v>1000</v>
      </c>
      <c r="M170" s="4">
        <v>1000</v>
      </c>
      <c r="N170" s="5">
        <v>8023.6</v>
      </c>
    </row>
    <row r="171" spans="1:14" ht="16" x14ac:dyDescent="0.2">
      <c r="A171" s="1" t="s">
        <v>259</v>
      </c>
      <c r="B171" s="4"/>
      <c r="C171" s="4"/>
      <c r="D171" s="4"/>
      <c r="E171" s="4"/>
      <c r="F171" s="4">
        <v>500</v>
      </c>
      <c r="G171" s="4">
        <v>500</v>
      </c>
      <c r="H171" s="4">
        <v>500</v>
      </c>
      <c r="I171" s="4">
        <v>500</v>
      </c>
      <c r="J171" s="4">
        <v>500</v>
      </c>
      <c r="K171" s="4"/>
      <c r="L171" s="4"/>
      <c r="M171" s="4"/>
      <c r="N171" s="5">
        <v>2500</v>
      </c>
    </row>
    <row r="172" spans="1:14" ht="16" x14ac:dyDescent="0.2">
      <c r="A172" s="1" t="s">
        <v>262</v>
      </c>
      <c r="B172" s="4"/>
      <c r="C172" s="4"/>
      <c r="D172" s="4"/>
      <c r="E172" s="4"/>
      <c r="F172" s="4">
        <v>1000</v>
      </c>
      <c r="G172" s="4">
        <v>1000</v>
      </c>
      <c r="H172" s="4">
        <v>1000</v>
      </c>
      <c r="I172" s="4"/>
      <c r="J172" s="4">
        <v>1000</v>
      </c>
      <c r="K172" s="4">
        <v>1000</v>
      </c>
      <c r="L172" s="4">
        <v>1000</v>
      </c>
      <c r="M172" s="4">
        <v>1000</v>
      </c>
      <c r="N172" s="5">
        <v>7000</v>
      </c>
    </row>
    <row r="173" spans="1:14" ht="16" x14ac:dyDescent="0.2">
      <c r="A173" s="1" t="s">
        <v>263</v>
      </c>
      <c r="B173" s="4"/>
      <c r="C173" s="4"/>
      <c r="D173" s="4"/>
      <c r="E173" s="4"/>
      <c r="F173" s="4">
        <v>1000</v>
      </c>
      <c r="G173" s="4">
        <v>1000</v>
      </c>
      <c r="H173" s="4">
        <v>1000</v>
      </c>
      <c r="I173" s="4">
        <v>1000</v>
      </c>
      <c r="J173" s="4">
        <v>1000</v>
      </c>
      <c r="K173" s="4">
        <v>1000</v>
      </c>
      <c r="L173" s="4">
        <v>1000</v>
      </c>
      <c r="M173" s="4">
        <v>1000</v>
      </c>
      <c r="N173" s="5">
        <v>8000</v>
      </c>
    </row>
    <row r="174" spans="1:14" ht="16" x14ac:dyDescent="0.2">
      <c r="A174" s="1" t="s">
        <v>267</v>
      </c>
      <c r="B174" s="4"/>
      <c r="C174" s="4"/>
      <c r="D174" s="4"/>
      <c r="E174" s="4"/>
      <c r="F174" s="4"/>
      <c r="G174" s="4">
        <v>1000</v>
      </c>
      <c r="H174" s="4">
        <v>1000</v>
      </c>
      <c r="I174" s="4">
        <v>1000</v>
      </c>
      <c r="J174" s="4">
        <v>1000</v>
      </c>
      <c r="K174" s="4">
        <v>1000</v>
      </c>
      <c r="L174" s="4">
        <v>1000</v>
      </c>
      <c r="M174" s="4">
        <v>1000</v>
      </c>
      <c r="N174" s="5">
        <v>7000</v>
      </c>
    </row>
    <row r="175" spans="1:14" ht="16" x14ac:dyDescent="0.2">
      <c r="A175" s="1" t="s">
        <v>268</v>
      </c>
      <c r="B175" s="4"/>
      <c r="C175" s="4"/>
      <c r="D175" s="4"/>
      <c r="E175" s="4"/>
      <c r="F175" s="4"/>
      <c r="G175" s="4">
        <v>500</v>
      </c>
      <c r="H175" s="4">
        <v>500</v>
      </c>
      <c r="I175" s="4">
        <v>500</v>
      </c>
      <c r="J175" s="4">
        <v>500</v>
      </c>
      <c r="K175" s="4">
        <v>1000</v>
      </c>
      <c r="L175" s="4">
        <v>1000</v>
      </c>
      <c r="M175" s="4">
        <v>2000</v>
      </c>
      <c r="N175" s="5">
        <v>6000</v>
      </c>
    </row>
    <row r="176" spans="1:14" ht="16" x14ac:dyDescent="0.2">
      <c r="A176" s="1" t="s">
        <v>269</v>
      </c>
      <c r="B176" s="4"/>
      <c r="C176" s="4"/>
      <c r="D176" s="4"/>
      <c r="E176" s="4"/>
      <c r="F176" s="4"/>
      <c r="G176" s="4">
        <v>1000</v>
      </c>
      <c r="H176" s="4">
        <v>1000</v>
      </c>
      <c r="I176" s="4">
        <v>1000</v>
      </c>
      <c r="J176" s="4">
        <v>1000</v>
      </c>
      <c r="K176" s="4">
        <v>1000</v>
      </c>
      <c r="L176" s="4">
        <v>1000</v>
      </c>
      <c r="M176" s="4">
        <v>1000</v>
      </c>
      <c r="N176" s="5">
        <v>7000</v>
      </c>
    </row>
    <row r="177" spans="1:14" ht="16" x14ac:dyDescent="0.2">
      <c r="A177" s="1" t="s">
        <v>270</v>
      </c>
      <c r="B177" s="4"/>
      <c r="C177" s="4"/>
      <c r="D177" s="4"/>
      <c r="E177" s="4"/>
      <c r="F177" s="4"/>
      <c r="G177" s="4">
        <v>1000</v>
      </c>
      <c r="H177" s="4"/>
      <c r="I177" s="4"/>
      <c r="J177" s="4"/>
      <c r="K177" s="4"/>
      <c r="L177" s="4"/>
      <c r="M177" s="4"/>
      <c r="N177" s="5">
        <v>1000</v>
      </c>
    </row>
    <row r="178" spans="1:14" ht="16" x14ac:dyDescent="0.2">
      <c r="A178" s="1" t="s">
        <v>271</v>
      </c>
      <c r="B178" s="4"/>
      <c r="C178" s="4"/>
      <c r="D178" s="4"/>
      <c r="E178" s="4"/>
      <c r="F178" s="4"/>
      <c r="G178" s="4">
        <v>1000</v>
      </c>
      <c r="H178" s="4">
        <v>1000</v>
      </c>
      <c r="I178" s="4">
        <v>1000</v>
      </c>
      <c r="J178" s="4">
        <v>1000</v>
      </c>
      <c r="K178" s="4">
        <v>1000</v>
      </c>
      <c r="L178" s="4">
        <v>1000</v>
      </c>
      <c r="M178" s="4">
        <v>1000</v>
      </c>
      <c r="N178" s="5">
        <v>7000</v>
      </c>
    </row>
    <row r="179" spans="1:14" ht="16" x14ac:dyDescent="0.2">
      <c r="A179" s="1" t="s">
        <v>273</v>
      </c>
      <c r="B179" s="4"/>
      <c r="C179" s="4"/>
      <c r="D179" s="4"/>
      <c r="E179" s="4"/>
      <c r="F179" s="4"/>
      <c r="G179" s="4">
        <v>1000</v>
      </c>
      <c r="H179" s="4">
        <v>1000</v>
      </c>
      <c r="I179" s="4">
        <v>1000</v>
      </c>
      <c r="J179" s="4">
        <v>1000</v>
      </c>
      <c r="K179" s="4">
        <v>1000</v>
      </c>
      <c r="L179" s="4">
        <v>1000</v>
      </c>
      <c r="M179" s="4"/>
      <c r="N179" s="5">
        <v>6000</v>
      </c>
    </row>
    <row r="180" spans="1:14" ht="16" x14ac:dyDescent="0.2">
      <c r="A180" s="1" t="s">
        <v>274</v>
      </c>
      <c r="B180" s="4"/>
      <c r="C180" s="4"/>
      <c r="D180" s="4"/>
      <c r="E180" s="4"/>
      <c r="F180" s="4"/>
      <c r="G180" s="4">
        <v>1000</v>
      </c>
      <c r="H180" s="4">
        <v>1000</v>
      </c>
      <c r="I180" s="4">
        <v>1000</v>
      </c>
      <c r="J180" s="4">
        <v>1000</v>
      </c>
      <c r="K180" s="4">
        <v>1000</v>
      </c>
      <c r="L180" s="4">
        <v>1000</v>
      </c>
      <c r="M180" s="4">
        <v>1000</v>
      </c>
      <c r="N180" s="5">
        <v>7000</v>
      </c>
    </row>
    <row r="181" spans="1:14" ht="16" x14ac:dyDescent="0.2">
      <c r="A181" s="1" t="s">
        <v>275</v>
      </c>
      <c r="B181" s="4"/>
      <c r="C181" s="4"/>
      <c r="D181" s="4"/>
      <c r="E181" s="4"/>
      <c r="F181" s="4"/>
      <c r="G181" s="4">
        <v>1000</v>
      </c>
      <c r="H181" s="4">
        <v>1000</v>
      </c>
      <c r="I181" s="4">
        <v>1000</v>
      </c>
      <c r="J181" s="4">
        <v>1000</v>
      </c>
      <c r="K181" s="4">
        <v>1000</v>
      </c>
      <c r="L181" s="4">
        <v>1000</v>
      </c>
      <c r="M181" s="4">
        <v>1000</v>
      </c>
      <c r="N181" s="5">
        <v>7000</v>
      </c>
    </row>
    <row r="182" spans="1:14" ht="16" x14ac:dyDescent="0.2">
      <c r="A182" s="1" t="s">
        <v>276</v>
      </c>
      <c r="B182" s="4"/>
      <c r="C182" s="4"/>
      <c r="D182" s="4"/>
      <c r="E182" s="4"/>
      <c r="F182" s="4"/>
      <c r="G182" s="4">
        <v>1000</v>
      </c>
      <c r="H182" s="4">
        <v>1000</v>
      </c>
      <c r="I182" s="4">
        <v>1000</v>
      </c>
      <c r="J182" s="4">
        <v>1000</v>
      </c>
      <c r="K182" s="4">
        <v>1000</v>
      </c>
      <c r="L182" s="4">
        <v>1000</v>
      </c>
      <c r="M182" s="4">
        <v>1000</v>
      </c>
      <c r="N182" s="5">
        <v>7000</v>
      </c>
    </row>
    <row r="183" spans="1:14" ht="16" x14ac:dyDescent="0.2">
      <c r="A183" s="1" t="s">
        <v>277</v>
      </c>
      <c r="B183" s="4"/>
      <c r="C183" s="4"/>
      <c r="D183" s="4"/>
      <c r="E183" s="4"/>
      <c r="F183" s="4"/>
      <c r="G183" s="4">
        <v>1000</v>
      </c>
      <c r="H183" s="4">
        <v>1000</v>
      </c>
      <c r="I183" s="4"/>
      <c r="J183" s="4"/>
      <c r="K183" s="4">
        <v>1000</v>
      </c>
      <c r="L183" s="4"/>
      <c r="M183" s="4"/>
      <c r="N183" s="5">
        <v>3000</v>
      </c>
    </row>
    <row r="184" spans="1:14" ht="16" x14ac:dyDescent="0.2">
      <c r="A184" s="1" t="s">
        <v>278</v>
      </c>
      <c r="B184" s="4"/>
      <c r="C184" s="4"/>
      <c r="D184" s="4"/>
      <c r="E184" s="4"/>
      <c r="F184" s="4"/>
      <c r="G184" s="4">
        <v>1023.6</v>
      </c>
      <c r="H184" s="4">
        <v>1023.6</v>
      </c>
      <c r="I184" s="4">
        <v>1023.6</v>
      </c>
      <c r="J184" s="4">
        <v>1000</v>
      </c>
      <c r="K184" s="4">
        <v>1000</v>
      </c>
      <c r="L184" s="4">
        <v>1000</v>
      </c>
      <c r="M184" s="4">
        <v>1000</v>
      </c>
      <c r="N184" s="5">
        <v>7070.8</v>
      </c>
    </row>
    <row r="185" spans="1:14" ht="16" x14ac:dyDescent="0.2">
      <c r="A185" s="1" t="s">
        <v>279</v>
      </c>
      <c r="B185" s="4"/>
      <c r="C185" s="4"/>
      <c r="D185" s="4"/>
      <c r="E185" s="4"/>
      <c r="F185" s="4"/>
      <c r="G185" s="4">
        <v>1142.3399999999999</v>
      </c>
      <c r="H185" s="4">
        <v>1116</v>
      </c>
      <c r="I185" s="4">
        <v>1116</v>
      </c>
      <c r="J185" s="4">
        <v>1116</v>
      </c>
      <c r="K185" s="4">
        <v>1116</v>
      </c>
      <c r="L185" s="4">
        <v>1116</v>
      </c>
      <c r="M185" s="4">
        <v>1116</v>
      </c>
      <c r="N185" s="5">
        <v>7838.34</v>
      </c>
    </row>
    <row r="186" spans="1:14" ht="16" x14ac:dyDescent="0.2">
      <c r="A186" s="1" t="s">
        <v>281</v>
      </c>
      <c r="B186" s="4"/>
      <c r="C186" s="4"/>
      <c r="D186" s="4"/>
      <c r="E186" s="4"/>
      <c r="F186" s="4"/>
      <c r="G186" s="4">
        <v>1000</v>
      </c>
      <c r="H186" s="4">
        <v>1000</v>
      </c>
      <c r="I186" s="4">
        <v>1000</v>
      </c>
      <c r="J186" s="4">
        <v>1000</v>
      </c>
      <c r="K186" s="4">
        <v>1000</v>
      </c>
      <c r="L186" s="4">
        <v>1000</v>
      </c>
      <c r="M186" s="4">
        <v>1000</v>
      </c>
      <c r="N186" s="5">
        <v>7000</v>
      </c>
    </row>
    <row r="187" spans="1:14" ht="16" x14ac:dyDescent="0.2">
      <c r="A187" s="1" t="s">
        <v>283</v>
      </c>
      <c r="B187" s="4"/>
      <c r="C187" s="4"/>
      <c r="D187" s="4"/>
      <c r="E187" s="4"/>
      <c r="F187" s="4"/>
      <c r="G187" s="4"/>
      <c r="H187" s="4"/>
      <c r="I187" s="4">
        <v>1001</v>
      </c>
      <c r="J187" s="4">
        <v>1001</v>
      </c>
      <c r="K187" s="4">
        <v>1001</v>
      </c>
      <c r="L187" s="4">
        <v>1001</v>
      </c>
      <c r="M187" s="4">
        <v>1001</v>
      </c>
      <c r="N187" s="5">
        <v>5005</v>
      </c>
    </row>
    <row r="188" spans="1:14" ht="16" x14ac:dyDescent="0.2">
      <c r="A188" s="1" t="s">
        <v>284</v>
      </c>
      <c r="B188" s="4"/>
      <c r="C188" s="4"/>
      <c r="D188" s="4"/>
      <c r="E188" s="4"/>
      <c r="F188" s="4"/>
      <c r="G188" s="4">
        <v>1000</v>
      </c>
      <c r="H188" s="4">
        <v>1000</v>
      </c>
      <c r="I188" s="4">
        <v>1000</v>
      </c>
      <c r="J188" s="4">
        <v>1000</v>
      </c>
      <c r="K188" s="4">
        <v>1000</v>
      </c>
      <c r="L188" s="4">
        <v>1000</v>
      </c>
      <c r="M188" s="4">
        <v>1000</v>
      </c>
      <c r="N188" s="5">
        <v>7000</v>
      </c>
    </row>
    <row r="189" spans="1:14" ht="16" x14ac:dyDescent="0.2">
      <c r="A189" s="1" t="s">
        <v>285</v>
      </c>
      <c r="B189" s="4"/>
      <c r="C189" s="4"/>
      <c r="D189" s="4"/>
      <c r="E189" s="4"/>
      <c r="F189" s="4"/>
      <c r="G189" s="4"/>
      <c r="H189" s="4"/>
      <c r="I189" s="4">
        <v>1023.6</v>
      </c>
      <c r="J189" s="4">
        <v>1000</v>
      </c>
      <c r="K189" s="4">
        <v>1000</v>
      </c>
      <c r="L189" s="4">
        <v>1000</v>
      </c>
      <c r="M189" s="4">
        <v>1000</v>
      </c>
      <c r="N189" s="5">
        <v>5023.6000000000004</v>
      </c>
    </row>
    <row r="190" spans="1:14" ht="16" x14ac:dyDescent="0.2">
      <c r="A190" s="1" t="s">
        <v>290</v>
      </c>
      <c r="B190" s="4"/>
      <c r="C190" s="4"/>
      <c r="D190" s="4"/>
      <c r="E190" s="4"/>
      <c r="F190" s="4"/>
      <c r="G190" s="4"/>
      <c r="H190" s="4"/>
      <c r="I190" s="4">
        <v>1000</v>
      </c>
      <c r="J190" s="4">
        <v>1000</v>
      </c>
      <c r="K190" s="4">
        <v>1000</v>
      </c>
      <c r="L190" s="4">
        <v>1000</v>
      </c>
      <c r="M190" s="4">
        <v>1000</v>
      </c>
      <c r="N190" s="5">
        <v>5000</v>
      </c>
    </row>
    <row r="191" spans="1:14" ht="16" x14ac:dyDescent="0.2">
      <c r="A191" s="1" t="s">
        <v>291</v>
      </c>
      <c r="B191" s="4"/>
      <c r="C191" s="4"/>
      <c r="D191" s="4"/>
      <c r="E191" s="4"/>
      <c r="F191" s="4"/>
      <c r="G191" s="4"/>
      <c r="H191" s="4"/>
      <c r="I191" s="4"/>
      <c r="J191" s="4">
        <v>1000</v>
      </c>
      <c r="K191" s="4">
        <v>1000</v>
      </c>
      <c r="L191" s="4">
        <v>1000</v>
      </c>
      <c r="M191" s="4">
        <v>1000</v>
      </c>
      <c r="N191" s="5">
        <v>4000</v>
      </c>
    </row>
    <row r="192" spans="1:14" ht="16" x14ac:dyDescent="0.2">
      <c r="A192" s="1" t="s">
        <v>293</v>
      </c>
      <c r="B192" s="4"/>
      <c r="C192" s="4"/>
      <c r="D192" s="4"/>
      <c r="E192" s="4"/>
      <c r="F192" s="4"/>
      <c r="G192" s="4"/>
      <c r="H192" s="4">
        <v>1000</v>
      </c>
      <c r="I192" s="4">
        <v>1000</v>
      </c>
      <c r="J192" s="4">
        <v>1000</v>
      </c>
      <c r="K192" s="4">
        <v>1000</v>
      </c>
      <c r="L192" s="4">
        <v>1000</v>
      </c>
      <c r="M192" s="4">
        <v>1000</v>
      </c>
      <c r="N192" s="5">
        <v>6000</v>
      </c>
    </row>
    <row r="193" spans="1:14" ht="16" x14ac:dyDescent="0.2">
      <c r="A193" s="1" t="s">
        <v>295</v>
      </c>
      <c r="B193" s="4"/>
      <c r="C193" s="4"/>
      <c r="D193" s="4"/>
      <c r="E193" s="4"/>
      <c r="F193" s="4"/>
      <c r="G193" s="4"/>
      <c r="H193" s="4"/>
      <c r="I193" s="4"/>
      <c r="J193" s="4">
        <v>1000</v>
      </c>
      <c r="K193" s="4">
        <v>1000</v>
      </c>
      <c r="L193" s="4">
        <v>1000</v>
      </c>
      <c r="M193" s="4">
        <v>1000</v>
      </c>
      <c r="N193" s="5">
        <v>4000</v>
      </c>
    </row>
    <row r="194" spans="1:14" ht="16" x14ac:dyDescent="0.2">
      <c r="A194" s="1" t="s">
        <v>296</v>
      </c>
      <c r="B194" s="4"/>
      <c r="C194" s="4"/>
      <c r="D194" s="4"/>
      <c r="E194" s="4"/>
      <c r="F194" s="4"/>
      <c r="G194" s="4"/>
      <c r="H194" s="4"/>
      <c r="I194" s="4"/>
      <c r="J194" s="4">
        <v>1000</v>
      </c>
      <c r="K194" s="4">
        <v>1000</v>
      </c>
      <c r="L194" s="4">
        <v>1000</v>
      </c>
      <c r="M194" s="4">
        <v>1000</v>
      </c>
      <c r="N194" s="5">
        <v>4000</v>
      </c>
    </row>
    <row r="195" spans="1:14" ht="16" x14ac:dyDescent="0.2">
      <c r="A195" s="1" t="s">
        <v>297</v>
      </c>
      <c r="B195" s="4"/>
      <c r="C195" s="4"/>
      <c r="D195" s="4"/>
      <c r="E195" s="4"/>
      <c r="F195" s="4"/>
      <c r="G195" s="4"/>
      <c r="H195" s="4"/>
      <c r="I195" s="4"/>
      <c r="J195" s="4">
        <v>1000</v>
      </c>
      <c r="K195" s="4">
        <v>1000</v>
      </c>
      <c r="L195" s="4">
        <v>1000</v>
      </c>
      <c r="M195" s="4">
        <v>1000</v>
      </c>
      <c r="N195" s="5">
        <v>4000</v>
      </c>
    </row>
    <row r="196" spans="1:14" ht="16" x14ac:dyDescent="0.2">
      <c r="A196" s="1" t="s">
        <v>298</v>
      </c>
      <c r="B196" s="4"/>
      <c r="C196" s="4"/>
      <c r="D196" s="4"/>
      <c r="E196" s="4"/>
      <c r="F196" s="4"/>
      <c r="G196" s="4"/>
      <c r="H196" s="4"/>
      <c r="I196" s="4"/>
      <c r="J196" s="4">
        <v>1000</v>
      </c>
      <c r="K196" s="4"/>
      <c r="L196" s="4">
        <v>1000</v>
      </c>
      <c r="M196" s="4"/>
      <c r="N196" s="5">
        <v>2000</v>
      </c>
    </row>
    <row r="197" spans="1:14" ht="16" x14ac:dyDescent="0.2">
      <c r="A197" s="1" t="s">
        <v>299</v>
      </c>
      <c r="B197" s="4"/>
      <c r="C197" s="4"/>
      <c r="D197" s="4"/>
      <c r="E197" s="4"/>
      <c r="F197" s="4"/>
      <c r="G197" s="4"/>
      <c r="H197" s="4"/>
      <c r="I197" s="4"/>
      <c r="J197" s="4">
        <v>1000</v>
      </c>
      <c r="K197" s="4"/>
      <c r="L197" s="4"/>
      <c r="M197" s="4"/>
      <c r="N197" s="5">
        <v>1000</v>
      </c>
    </row>
    <row r="198" spans="1:14" ht="16" x14ac:dyDescent="0.2">
      <c r="A198" s="1" t="s">
        <v>303</v>
      </c>
      <c r="B198" s="4"/>
      <c r="C198" s="4"/>
      <c r="D198" s="4"/>
      <c r="E198" s="4"/>
      <c r="F198" s="4"/>
      <c r="G198" s="4"/>
      <c r="H198" s="4"/>
      <c r="I198" s="4"/>
      <c r="J198" s="4">
        <v>1000</v>
      </c>
      <c r="K198" s="4">
        <v>1000</v>
      </c>
      <c r="L198" s="4">
        <v>1000</v>
      </c>
      <c r="M198" s="4">
        <v>1000</v>
      </c>
      <c r="N198" s="5">
        <v>4000</v>
      </c>
    </row>
    <row r="199" spans="1:14" ht="16" x14ac:dyDescent="0.2">
      <c r="A199" s="1" t="s">
        <v>308</v>
      </c>
      <c r="B199" s="4"/>
      <c r="C199" s="4"/>
      <c r="D199" s="4"/>
      <c r="E199" s="4"/>
      <c r="F199" s="4"/>
      <c r="G199" s="4"/>
      <c r="H199" s="4"/>
      <c r="I199" s="4"/>
      <c r="J199" s="4"/>
      <c r="K199" s="4">
        <v>1000</v>
      </c>
      <c r="L199" s="4">
        <v>1000</v>
      </c>
      <c r="M199" s="4">
        <v>2000</v>
      </c>
      <c r="N199" s="5">
        <v>4000</v>
      </c>
    </row>
    <row r="200" spans="1:14" ht="16" x14ac:dyDescent="0.2">
      <c r="A200" s="1" t="s">
        <v>313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500</v>
      </c>
      <c r="L200" s="4">
        <v>500</v>
      </c>
      <c r="M200" s="4">
        <v>500</v>
      </c>
      <c r="N200" s="5">
        <v>1500</v>
      </c>
    </row>
    <row r="201" spans="1:14" ht="16" x14ac:dyDescent="0.2">
      <c r="A201" s="1" t="s">
        <v>314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1000</v>
      </c>
      <c r="L201" s="4">
        <v>1000</v>
      </c>
      <c r="M201" s="4">
        <v>1000</v>
      </c>
      <c r="N201" s="5">
        <v>3000</v>
      </c>
    </row>
    <row r="202" spans="1:14" ht="16" x14ac:dyDescent="0.2">
      <c r="A202" s="1" t="s">
        <v>316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1000</v>
      </c>
      <c r="L202" s="4">
        <v>1000</v>
      </c>
      <c r="M202" s="4">
        <v>1000</v>
      </c>
      <c r="N202" s="5">
        <v>3000</v>
      </c>
    </row>
    <row r="203" spans="1:14" ht="16" x14ac:dyDescent="0.2">
      <c r="A203" s="1" t="s">
        <v>321</v>
      </c>
      <c r="B203" s="4"/>
      <c r="C203" s="4"/>
      <c r="D203" s="4"/>
      <c r="E203" s="4"/>
      <c r="F203" s="4"/>
      <c r="G203" s="4"/>
      <c r="H203" s="4"/>
      <c r="I203" s="4"/>
      <c r="J203" s="4"/>
      <c r="K203" s="4">
        <v>1000</v>
      </c>
      <c r="L203" s="4">
        <v>1000</v>
      </c>
      <c r="M203" s="4">
        <v>1000</v>
      </c>
      <c r="N203" s="5">
        <v>3000</v>
      </c>
    </row>
    <row r="204" spans="1:14" ht="16" x14ac:dyDescent="0.2">
      <c r="A204" s="1" t="s">
        <v>322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500</v>
      </c>
      <c r="L204" s="4">
        <v>400</v>
      </c>
      <c r="M204" s="4">
        <v>400</v>
      </c>
      <c r="N204" s="5">
        <v>1300</v>
      </c>
    </row>
    <row r="205" spans="1:14" ht="16" x14ac:dyDescent="0.2">
      <c r="A205" s="1" t="s">
        <v>323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>
        <v>1000</v>
      </c>
      <c r="M205" s="4">
        <v>1000</v>
      </c>
      <c r="N205" s="5">
        <v>2000</v>
      </c>
    </row>
    <row r="206" spans="1:14" ht="16" x14ac:dyDescent="0.2">
      <c r="A206" s="1" t="s">
        <v>324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>
        <v>1000</v>
      </c>
      <c r="M206" s="4">
        <v>1000</v>
      </c>
      <c r="N206" s="5">
        <v>2000</v>
      </c>
    </row>
    <row r="207" spans="1:14" ht="16" x14ac:dyDescent="0.2">
      <c r="A207" s="1" t="s">
        <v>325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>
        <v>1000</v>
      </c>
      <c r="N207" s="5">
        <v>1000</v>
      </c>
    </row>
    <row r="208" spans="1:14" ht="16" x14ac:dyDescent="0.2">
      <c r="A208" s="1" t="s">
        <v>371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>
        <v>1000</v>
      </c>
      <c r="N208" s="5">
        <v>1000</v>
      </c>
    </row>
    <row r="209" spans="1:14" ht="16" x14ac:dyDescent="0.2">
      <c r="A209" s="1" t="s">
        <v>370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>
        <v>1000</v>
      </c>
      <c r="N209" s="5">
        <v>1000</v>
      </c>
    </row>
    <row r="210" spans="1:14" ht="16" x14ac:dyDescent="0.2">
      <c r="A210" s="1" t="s">
        <v>364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>
        <v>1000</v>
      </c>
      <c r="N210" s="5">
        <v>1000</v>
      </c>
    </row>
    <row r="211" spans="1:14" x14ac:dyDescent="0.2">
      <c r="N211" s="15">
        <f>SUM(N1:N210)</f>
        <v>2092710.6200000003</v>
      </c>
    </row>
  </sheetData>
  <autoFilter ref="A1:N1" xr:uid="{205FB817-8BA1-D94B-8AA9-B4C0BF2D830E}">
    <sortState xmlns:xlrd2="http://schemas.microsoft.com/office/spreadsheetml/2017/richdata2" ref="A2:N210">
      <sortCondition ref="A1:A21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5896-E9B2-0042-95A6-D902408B9E43}">
  <dimension ref="A1:AC281"/>
  <sheetViews>
    <sheetView topLeftCell="A23" zoomScale="75" workbookViewId="0">
      <selection activeCell="N50" sqref="N50"/>
    </sheetView>
  </sheetViews>
  <sheetFormatPr baseColWidth="10" defaultRowHeight="15" x14ac:dyDescent="0.2"/>
  <cols>
    <col min="1" max="1" width="11.33203125" customWidth="1"/>
    <col min="2" max="2" width="10.1640625" bestFit="1" customWidth="1"/>
    <col min="3" max="3" width="13" bestFit="1" customWidth="1"/>
    <col min="5" max="5" width="19.33203125" bestFit="1" customWidth="1"/>
    <col min="6" max="6" width="19.1640625" bestFit="1" customWidth="1"/>
    <col min="7" max="7" width="18" bestFit="1" customWidth="1"/>
    <col min="8" max="8" width="12.1640625" bestFit="1" customWidth="1"/>
    <col min="9" max="9" width="18.83203125" bestFit="1" customWidth="1"/>
    <col min="10" max="10" width="19.1640625" bestFit="1" customWidth="1"/>
    <col min="11" max="12" width="11.83203125" bestFit="1" customWidth="1"/>
    <col min="13" max="13" width="12.1640625" bestFit="1" customWidth="1"/>
    <col min="14" max="14" width="14" customWidth="1"/>
    <col min="15" max="15" width="12.5" customWidth="1"/>
    <col min="16" max="16" width="13.5" customWidth="1"/>
    <col min="17" max="17" width="12.1640625" bestFit="1" customWidth="1"/>
    <col min="18" max="18" width="13" customWidth="1"/>
    <col min="19" max="19" width="14" customWidth="1"/>
    <col min="20" max="29" width="12.1640625" bestFit="1" customWidth="1"/>
  </cols>
  <sheetData>
    <row r="1" spans="1:10" ht="21" x14ac:dyDescent="0.25">
      <c r="A1" s="26" t="s">
        <v>420</v>
      </c>
    </row>
    <row r="2" spans="1:10" x14ac:dyDescent="0.2">
      <c r="A2" s="20" t="s">
        <v>398</v>
      </c>
      <c r="B2" s="8" t="s">
        <v>372</v>
      </c>
      <c r="C2" t="s">
        <v>373</v>
      </c>
      <c r="E2" s="8" t="s">
        <v>335</v>
      </c>
      <c r="F2" t="s">
        <v>417</v>
      </c>
      <c r="H2" s="8" t="s">
        <v>335</v>
      </c>
      <c r="I2" t="s">
        <v>331</v>
      </c>
    </row>
    <row r="3" spans="1:10" x14ac:dyDescent="0.2">
      <c r="A3" t="str">
        <f>_xlfn.CONCAT(MONTH(B3),"-",YEAR(B3))</f>
        <v>11-2021</v>
      </c>
      <c r="B3" s="19">
        <v>44530</v>
      </c>
      <c r="C3">
        <v>174</v>
      </c>
      <c r="E3" s="10" t="s">
        <v>401</v>
      </c>
      <c r="F3">
        <v>174</v>
      </c>
      <c r="H3" s="10" t="s">
        <v>155</v>
      </c>
      <c r="I3">
        <v>1</v>
      </c>
    </row>
    <row r="4" spans="1:10" x14ac:dyDescent="0.2">
      <c r="A4" t="str">
        <f t="shared" ref="A4:A67" si="0">_xlfn.CONCAT(MONTH(B4),"-",YEAR(B4))</f>
        <v>12-2021</v>
      </c>
      <c r="B4" s="19">
        <v>44531</v>
      </c>
      <c r="C4">
        <v>178</v>
      </c>
      <c r="E4" s="10" t="s">
        <v>403</v>
      </c>
      <c r="F4">
        <v>182</v>
      </c>
      <c r="H4" s="10" t="s">
        <v>156</v>
      </c>
      <c r="I4">
        <v>4</v>
      </c>
    </row>
    <row r="5" spans="1:10" x14ac:dyDescent="0.2">
      <c r="A5" t="str">
        <f t="shared" si="0"/>
        <v>12-2021</v>
      </c>
      <c r="B5" s="19">
        <v>44534</v>
      </c>
      <c r="C5">
        <v>179</v>
      </c>
      <c r="E5" s="10" t="s">
        <v>399</v>
      </c>
      <c r="F5">
        <v>195</v>
      </c>
      <c r="H5" s="10" t="s">
        <v>330</v>
      </c>
      <c r="I5">
        <v>5</v>
      </c>
    </row>
    <row r="6" spans="1:10" x14ac:dyDescent="0.2">
      <c r="A6" t="str">
        <f t="shared" si="0"/>
        <v>12-2021</v>
      </c>
      <c r="B6" s="19">
        <v>44536</v>
      </c>
      <c r="C6">
        <v>180</v>
      </c>
      <c r="E6" s="10" t="s">
        <v>405</v>
      </c>
      <c r="F6">
        <v>203</v>
      </c>
      <c r="H6" s="10" t="s">
        <v>157</v>
      </c>
      <c r="I6">
        <v>14</v>
      </c>
    </row>
    <row r="7" spans="1:10" x14ac:dyDescent="0.2">
      <c r="A7" t="str">
        <f t="shared" si="0"/>
        <v>12-2021</v>
      </c>
      <c r="B7" s="19">
        <v>44537</v>
      </c>
      <c r="C7">
        <v>181</v>
      </c>
      <c r="E7" s="10" t="s">
        <v>407</v>
      </c>
      <c r="F7">
        <v>207</v>
      </c>
      <c r="H7" s="10" t="s">
        <v>160</v>
      </c>
      <c r="I7">
        <v>99</v>
      </c>
    </row>
    <row r="8" spans="1:10" x14ac:dyDescent="0.2">
      <c r="A8" t="str">
        <f t="shared" si="0"/>
        <v>12-2021</v>
      </c>
      <c r="B8" s="19">
        <v>44558</v>
      </c>
      <c r="C8">
        <v>182</v>
      </c>
      <c r="E8" s="10" t="s">
        <v>409</v>
      </c>
      <c r="F8">
        <v>211</v>
      </c>
      <c r="H8" s="10" t="s">
        <v>159</v>
      </c>
      <c r="I8">
        <v>186</v>
      </c>
    </row>
    <row r="9" spans="1:10" x14ac:dyDescent="0.2">
      <c r="A9" t="str">
        <f t="shared" si="0"/>
        <v>1-2022</v>
      </c>
      <c r="B9" s="19">
        <v>44562</v>
      </c>
      <c r="C9">
        <v>183</v>
      </c>
      <c r="E9" s="10" t="s">
        <v>411</v>
      </c>
      <c r="F9">
        <v>217</v>
      </c>
      <c r="H9" s="10" t="s">
        <v>332</v>
      </c>
      <c r="I9">
        <v>309</v>
      </c>
    </row>
    <row r="10" spans="1:10" x14ac:dyDescent="0.2">
      <c r="A10" t="str">
        <f t="shared" si="0"/>
        <v>1-2022</v>
      </c>
      <c r="B10" s="19">
        <v>44563</v>
      </c>
      <c r="C10">
        <v>186</v>
      </c>
      <c r="E10" s="10" t="s">
        <v>413</v>
      </c>
      <c r="F10">
        <v>222</v>
      </c>
    </row>
    <row r="11" spans="1:10" x14ac:dyDescent="0.2">
      <c r="A11" t="str">
        <f t="shared" si="0"/>
        <v>1-2022</v>
      </c>
      <c r="B11" s="19">
        <v>44567</v>
      </c>
      <c r="C11">
        <v>187</v>
      </c>
      <c r="E11" s="10" t="s">
        <v>414</v>
      </c>
      <c r="F11">
        <v>235</v>
      </c>
      <c r="H11" t="s">
        <v>348</v>
      </c>
      <c r="I11" s="15">
        <f>SUM(Members!F2:F214)</f>
        <v>3522407.46</v>
      </c>
    </row>
    <row r="12" spans="1:10" x14ac:dyDescent="0.2">
      <c r="A12" t="str">
        <f t="shared" si="0"/>
        <v>1-2022</v>
      </c>
      <c r="B12" s="19">
        <v>44570</v>
      </c>
      <c r="C12">
        <v>188</v>
      </c>
      <c r="E12" s="10" t="s">
        <v>415</v>
      </c>
      <c r="F12">
        <v>245</v>
      </c>
    </row>
    <row r="13" spans="1:10" x14ac:dyDescent="0.2">
      <c r="A13" t="str">
        <f t="shared" si="0"/>
        <v>1-2022</v>
      </c>
      <c r="B13" s="19">
        <v>44577</v>
      </c>
      <c r="C13">
        <v>189</v>
      </c>
      <c r="E13" s="10" t="s">
        <v>416</v>
      </c>
      <c r="F13">
        <v>264</v>
      </c>
      <c r="H13" t="s">
        <v>421</v>
      </c>
      <c r="I13" s="15">
        <f>SUM(Members!F2:F67)</f>
        <v>1659662.84</v>
      </c>
      <c r="J13" s="16">
        <f>I13/I11</f>
        <v>0.47117287220371717</v>
      </c>
    </row>
    <row r="14" spans="1:10" x14ac:dyDescent="0.2">
      <c r="A14" t="str">
        <f t="shared" si="0"/>
        <v>1-2022</v>
      </c>
      <c r="B14" s="19">
        <v>44578</v>
      </c>
      <c r="C14">
        <v>190</v>
      </c>
      <c r="E14" s="10" t="s">
        <v>402</v>
      </c>
      <c r="F14">
        <v>271</v>
      </c>
      <c r="H14" t="s">
        <v>422</v>
      </c>
      <c r="I14" s="3">
        <f>I11-I13</f>
        <v>1862744.6199999999</v>
      </c>
      <c r="J14" s="16">
        <f>I14/I11</f>
        <v>0.52882712779628283</v>
      </c>
    </row>
    <row r="15" spans="1:10" x14ac:dyDescent="0.2">
      <c r="A15" t="str">
        <f t="shared" si="0"/>
        <v>1-2022</v>
      </c>
      <c r="B15" s="19">
        <v>44580</v>
      </c>
      <c r="C15">
        <v>191</v>
      </c>
      <c r="E15" s="10" t="s">
        <v>404</v>
      </c>
      <c r="F15">
        <v>284</v>
      </c>
    </row>
    <row r="16" spans="1:10" x14ac:dyDescent="0.2">
      <c r="A16" t="str">
        <f t="shared" si="0"/>
        <v>1-2022</v>
      </c>
      <c r="B16" s="19">
        <v>44581</v>
      </c>
      <c r="C16">
        <v>192</v>
      </c>
      <c r="E16" s="10" t="s">
        <v>400</v>
      </c>
      <c r="F16">
        <v>300</v>
      </c>
    </row>
    <row r="17" spans="1:29" x14ac:dyDescent="0.2">
      <c r="A17" t="str">
        <f t="shared" si="0"/>
        <v>1-2022</v>
      </c>
      <c r="B17" s="19">
        <v>44584</v>
      </c>
      <c r="C17">
        <v>193</v>
      </c>
      <c r="E17" s="10" t="s">
        <v>406</v>
      </c>
      <c r="F17">
        <v>306</v>
      </c>
    </row>
    <row r="18" spans="1:29" x14ac:dyDescent="0.2">
      <c r="A18" t="str">
        <f t="shared" si="0"/>
        <v>1-2022</v>
      </c>
      <c r="B18" s="19">
        <v>44587</v>
      </c>
      <c r="C18">
        <v>194</v>
      </c>
      <c r="E18" s="10" t="s">
        <v>408</v>
      </c>
      <c r="F18">
        <v>314</v>
      </c>
    </row>
    <row r="19" spans="1:29" x14ac:dyDescent="0.2">
      <c r="A19" t="str">
        <f t="shared" si="0"/>
        <v>1-2022</v>
      </c>
      <c r="B19" s="19">
        <v>44590</v>
      </c>
      <c r="C19">
        <v>195</v>
      </c>
      <c r="E19" s="10" t="s">
        <v>410</v>
      </c>
      <c r="F19">
        <v>326</v>
      </c>
    </row>
    <row r="20" spans="1:29" x14ac:dyDescent="0.2">
      <c r="A20" t="str">
        <f t="shared" si="0"/>
        <v>2-2022</v>
      </c>
      <c r="B20" s="19">
        <v>44593</v>
      </c>
      <c r="C20">
        <v>196</v>
      </c>
      <c r="E20" s="10" t="s">
        <v>412</v>
      </c>
      <c r="F20">
        <v>331</v>
      </c>
    </row>
    <row r="21" spans="1:29" x14ac:dyDescent="0.2">
      <c r="A21" t="str">
        <f t="shared" si="0"/>
        <v>2-2022</v>
      </c>
      <c r="B21" s="19">
        <v>44598</v>
      </c>
      <c r="C21">
        <v>198</v>
      </c>
      <c r="E21" s="10" t="s">
        <v>332</v>
      </c>
      <c r="F21">
        <v>331</v>
      </c>
    </row>
    <row r="22" spans="1:29" ht="16" thickBot="1" x14ac:dyDescent="0.25">
      <c r="A22" t="str">
        <f t="shared" si="0"/>
        <v>2-2022</v>
      </c>
      <c r="B22" s="19">
        <v>44599</v>
      </c>
      <c r="C22">
        <v>199</v>
      </c>
    </row>
    <row r="23" spans="1:29" ht="16" x14ac:dyDescent="0.2">
      <c r="A23" t="str">
        <f t="shared" si="0"/>
        <v>2-2022</v>
      </c>
      <c r="B23" s="19">
        <v>44602</v>
      </c>
      <c r="C23">
        <v>200</v>
      </c>
      <c r="E23" s="23"/>
      <c r="F23" s="23">
        <v>44287</v>
      </c>
      <c r="G23" s="13" t="s">
        <v>375</v>
      </c>
      <c r="H23" s="13" t="s">
        <v>376</v>
      </c>
      <c r="I23" s="13" t="s">
        <v>377</v>
      </c>
      <c r="J23" s="13" t="s">
        <v>378</v>
      </c>
      <c r="K23" s="13" t="s">
        <v>379</v>
      </c>
      <c r="L23" s="13" t="s">
        <v>380</v>
      </c>
      <c r="M23" s="13" t="s">
        <v>381</v>
      </c>
      <c r="N23" s="13" t="s">
        <v>382</v>
      </c>
      <c r="O23" s="13" t="s">
        <v>383</v>
      </c>
      <c r="P23" s="13" t="s">
        <v>384</v>
      </c>
      <c r="Q23" s="13" t="s">
        <v>385</v>
      </c>
      <c r="R23" s="13" t="s">
        <v>386</v>
      </c>
      <c r="S23" s="13" t="s">
        <v>387</v>
      </c>
      <c r="T23" s="13" t="s">
        <v>388</v>
      </c>
      <c r="U23" s="13" t="s">
        <v>389</v>
      </c>
      <c r="V23" s="13" t="s">
        <v>390</v>
      </c>
      <c r="W23" s="13" t="s">
        <v>391</v>
      </c>
      <c r="X23" s="13" t="s">
        <v>392</v>
      </c>
      <c r="Y23" s="13" t="s">
        <v>393</v>
      </c>
      <c r="Z23" s="13" t="s">
        <v>394</v>
      </c>
      <c r="AA23" s="13" t="s">
        <v>395</v>
      </c>
      <c r="AB23" s="13" t="s">
        <v>396</v>
      </c>
      <c r="AC23" s="27" t="s">
        <v>397</v>
      </c>
    </row>
    <row r="24" spans="1:29" ht="16" x14ac:dyDescent="0.2">
      <c r="A24" t="str">
        <f t="shared" si="0"/>
        <v>2-2022</v>
      </c>
      <c r="B24" s="19">
        <v>44612</v>
      </c>
      <c r="C24">
        <v>201</v>
      </c>
      <c r="E24" s="11" t="s">
        <v>336</v>
      </c>
      <c r="F24" s="22">
        <v>1037.8499999999999</v>
      </c>
      <c r="G24" s="22">
        <v>1201.5</v>
      </c>
      <c r="H24" s="22">
        <v>1022.6666666666666</v>
      </c>
      <c r="I24" s="22">
        <v>1068.9357798165138</v>
      </c>
      <c r="J24" s="22">
        <v>1113.1826086956521</v>
      </c>
      <c r="K24" s="22">
        <v>1030.051282051282</v>
      </c>
      <c r="L24" s="22">
        <v>1304.1803278688524</v>
      </c>
      <c r="M24" s="22">
        <v>1000.088</v>
      </c>
      <c r="N24" s="22">
        <v>1000.0769230769231</v>
      </c>
      <c r="O24" s="22">
        <v>1004.5597014925373</v>
      </c>
      <c r="P24" s="22">
        <v>1001.1469629629629</v>
      </c>
      <c r="Q24" s="22">
        <v>1080.3795620437957</v>
      </c>
      <c r="R24" s="22">
        <v>1008.2744525547446</v>
      </c>
      <c r="S24" s="22">
        <v>1006.2250359712231</v>
      </c>
      <c r="T24" s="22">
        <v>1007.4521126760565</v>
      </c>
      <c r="U24" s="22">
        <v>1019.7432258064517</v>
      </c>
      <c r="V24" s="22">
        <v>1015.6011976047905</v>
      </c>
      <c r="W24" s="22">
        <v>1003.9136312849163</v>
      </c>
      <c r="X24" s="22">
        <v>1014.7856353591161</v>
      </c>
      <c r="Y24" s="22">
        <v>1014.8395604395605</v>
      </c>
      <c r="Z24" s="22">
        <v>1029.6052356020944</v>
      </c>
      <c r="AA24" s="22">
        <v>1003.3989583333333</v>
      </c>
      <c r="AB24" s="22">
        <v>1015.4954314720812</v>
      </c>
      <c r="AC24" s="28">
        <v>1048.4802030456854</v>
      </c>
    </row>
    <row r="25" spans="1:29" ht="16" x14ac:dyDescent="0.2">
      <c r="A25" t="str">
        <f t="shared" si="0"/>
        <v>2-2022</v>
      </c>
      <c r="B25" s="19">
        <v>44617</v>
      </c>
      <c r="C25">
        <v>202</v>
      </c>
      <c r="E25" s="11" t="s">
        <v>337</v>
      </c>
      <c r="F25" s="14">
        <v>51.966366711852864</v>
      </c>
      <c r="G25" s="14">
        <v>135.63139735830742</v>
      </c>
      <c r="H25" s="14">
        <v>20.116196664394874</v>
      </c>
      <c r="I25" s="14">
        <v>26.452228642231702</v>
      </c>
      <c r="J25" s="14">
        <v>57.959129163011589</v>
      </c>
      <c r="K25" s="14">
        <v>18.508789247852857</v>
      </c>
      <c r="L25" s="14">
        <v>140.09353283745642</v>
      </c>
      <c r="M25" s="14">
        <v>9.8441599913595574</v>
      </c>
      <c r="N25" s="14">
        <v>10.92082753763159</v>
      </c>
      <c r="O25" s="14">
        <v>12.43924303467581</v>
      </c>
      <c r="P25" s="14">
        <v>10.554609549617506</v>
      </c>
      <c r="Q25" s="14">
        <v>41.516787423598444</v>
      </c>
      <c r="R25" s="14">
        <v>12.69173060671673</v>
      </c>
      <c r="S25" s="14">
        <v>12.199012745424481</v>
      </c>
      <c r="T25" s="14">
        <v>12.227031707797597</v>
      </c>
      <c r="U25" s="14">
        <v>14.392846493296648</v>
      </c>
      <c r="V25" s="14">
        <v>13.716456128978912</v>
      </c>
      <c r="W25" s="14">
        <v>12.233859302148218</v>
      </c>
      <c r="X25" s="14">
        <v>14.36722363143797</v>
      </c>
      <c r="Y25" s="14">
        <v>14.290240823475788</v>
      </c>
      <c r="Z25" s="14">
        <v>16.265129205538699</v>
      </c>
      <c r="AA25" s="14">
        <v>11.395179920941096</v>
      </c>
      <c r="AB25" s="14">
        <v>14.466569668905558</v>
      </c>
      <c r="AC25" s="29">
        <v>22.448685071323649</v>
      </c>
    </row>
    <row r="26" spans="1:29" ht="16" x14ac:dyDescent="0.2">
      <c r="A26" t="str">
        <f t="shared" si="0"/>
        <v>2-2022</v>
      </c>
      <c r="B26" s="19">
        <v>44620</v>
      </c>
      <c r="C26">
        <v>203</v>
      </c>
      <c r="E26" s="11" t="s">
        <v>338</v>
      </c>
      <c r="F26" s="14">
        <v>1000</v>
      </c>
      <c r="G26" s="14">
        <v>1000</v>
      </c>
      <c r="H26" s="14">
        <v>1000</v>
      </c>
      <c r="I26" s="14">
        <v>1000</v>
      </c>
      <c r="J26" s="14">
        <v>1000</v>
      </c>
      <c r="K26" s="14">
        <v>1000</v>
      </c>
      <c r="L26" s="14">
        <v>1000</v>
      </c>
      <c r="M26" s="14">
        <v>1000</v>
      </c>
      <c r="N26" s="14">
        <v>1000</v>
      </c>
      <c r="O26" s="14">
        <v>1000</v>
      </c>
      <c r="P26" s="14">
        <v>1000</v>
      </c>
      <c r="Q26" s="14">
        <v>1000</v>
      </c>
      <c r="R26" s="14">
        <v>1000</v>
      </c>
      <c r="S26" s="14">
        <v>1000</v>
      </c>
      <c r="T26" s="14">
        <v>1000</v>
      </c>
      <c r="U26" s="14">
        <v>1000</v>
      </c>
      <c r="V26" s="14">
        <v>1000</v>
      </c>
      <c r="W26" s="14">
        <v>1000</v>
      </c>
      <c r="X26" s="14">
        <v>1000</v>
      </c>
      <c r="Y26" s="14">
        <v>1000</v>
      </c>
      <c r="Z26" s="14">
        <v>1000</v>
      </c>
      <c r="AA26" s="14">
        <v>1000</v>
      </c>
      <c r="AB26" s="14">
        <v>1000</v>
      </c>
      <c r="AC26" s="29">
        <v>1000</v>
      </c>
    </row>
    <row r="27" spans="1:29" ht="16" x14ac:dyDescent="0.2">
      <c r="A27" t="str">
        <f t="shared" si="0"/>
        <v>3-2022</v>
      </c>
      <c r="B27" s="19">
        <v>44625</v>
      </c>
      <c r="C27">
        <v>205</v>
      </c>
      <c r="E27" s="11" t="s">
        <v>339</v>
      </c>
      <c r="F27" s="14">
        <v>1000</v>
      </c>
      <c r="G27" s="14">
        <v>1000</v>
      </c>
      <c r="H27" s="14">
        <v>1000</v>
      </c>
      <c r="I27" s="14">
        <v>1000</v>
      </c>
      <c r="J27" s="14">
        <v>1000</v>
      </c>
      <c r="K27" s="14">
        <v>1000</v>
      </c>
      <c r="L27" s="14">
        <v>1000</v>
      </c>
      <c r="M27" s="14">
        <v>1000</v>
      </c>
      <c r="N27" s="14">
        <v>1000</v>
      </c>
      <c r="O27" s="14">
        <v>1000</v>
      </c>
      <c r="P27" s="14">
        <v>1000</v>
      </c>
      <c r="Q27" s="14">
        <v>1000</v>
      </c>
      <c r="R27" s="14">
        <v>1000</v>
      </c>
      <c r="S27" s="14">
        <v>1000</v>
      </c>
      <c r="T27" s="14">
        <v>1000</v>
      </c>
      <c r="U27" s="14">
        <v>1000</v>
      </c>
      <c r="V27" s="14">
        <v>1000</v>
      </c>
      <c r="W27" s="14">
        <v>1000</v>
      </c>
      <c r="X27" s="14">
        <v>1000</v>
      </c>
      <c r="Y27" s="14">
        <v>1000</v>
      </c>
      <c r="Z27" s="14">
        <v>1000</v>
      </c>
      <c r="AA27" s="14">
        <v>1000</v>
      </c>
      <c r="AB27" s="14">
        <v>1000</v>
      </c>
      <c r="AC27" s="29">
        <v>1000</v>
      </c>
    </row>
    <row r="28" spans="1:29" ht="16" x14ac:dyDescent="0.2">
      <c r="A28" t="str">
        <f t="shared" si="0"/>
        <v>3-2022</v>
      </c>
      <c r="B28" s="19">
        <v>44631</v>
      </c>
      <c r="C28">
        <v>206</v>
      </c>
      <c r="E28" s="11" t="s">
        <v>340</v>
      </c>
      <c r="F28" s="14">
        <v>328.66416106602009</v>
      </c>
      <c r="G28" s="14">
        <v>1213.1240975058433</v>
      </c>
      <c r="H28" s="14">
        <v>193.99357527087557</v>
      </c>
      <c r="I28" s="14">
        <v>276.16937486868176</v>
      </c>
      <c r="J28" s="14">
        <v>621.54241619819152</v>
      </c>
      <c r="K28" s="14">
        <v>200.20316603967012</v>
      </c>
      <c r="L28" s="14">
        <v>1547.3836463628845</v>
      </c>
      <c r="M28" s="14">
        <v>110.06105461031856</v>
      </c>
      <c r="N28" s="14">
        <v>124.51659180153469</v>
      </c>
      <c r="O28" s="14">
        <v>143.9946485635765</v>
      </c>
      <c r="P28" s="14">
        <v>122.6334810341711</v>
      </c>
      <c r="Q28" s="14">
        <v>485.94153805035842</v>
      </c>
      <c r="R28" s="14">
        <v>148.55289809931486</v>
      </c>
      <c r="S28" s="14">
        <v>143.82423913534541</v>
      </c>
      <c r="T28" s="14">
        <v>145.70189848610508</v>
      </c>
      <c r="U28" s="14">
        <v>179.18949377080747</v>
      </c>
      <c r="V28" s="14">
        <v>177.25567742467356</v>
      </c>
      <c r="W28" s="14">
        <v>163.67788214365365</v>
      </c>
      <c r="X28" s="14">
        <v>193.29122533759954</v>
      </c>
      <c r="Y28" s="14">
        <v>192.78588866489679</v>
      </c>
      <c r="Z28" s="14">
        <v>224.78855789812295</v>
      </c>
      <c r="AA28" s="14">
        <v>157.89624467566944</v>
      </c>
      <c r="AB28" s="14">
        <v>203.04798123375608</v>
      </c>
      <c r="AC28" s="29">
        <v>315.08230972556908</v>
      </c>
    </row>
    <row r="29" spans="1:29" ht="16" x14ac:dyDescent="0.2">
      <c r="A29" t="str">
        <f t="shared" si="0"/>
        <v>3-2022</v>
      </c>
      <c r="B29" s="19">
        <v>44632</v>
      </c>
      <c r="C29">
        <v>207</v>
      </c>
      <c r="E29" s="11" t="s">
        <v>341</v>
      </c>
      <c r="F29">
        <v>108020.1307692308</v>
      </c>
      <c r="G29">
        <v>1471670.0759493671</v>
      </c>
      <c r="H29">
        <v>37633.507246376867</v>
      </c>
      <c r="I29">
        <v>76269.52361535847</v>
      </c>
      <c r="J29">
        <v>386314.97513348598</v>
      </c>
      <c r="K29">
        <v>40081.307692307724</v>
      </c>
      <c r="L29">
        <v>2394396.1490312964</v>
      </c>
      <c r="M29">
        <v>12113.435741935526</v>
      </c>
      <c r="N29">
        <v>15504.381633870014</v>
      </c>
      <c r="O29">
        <v>20734.458814947902</v>
      </c>
      <c r="P29">
        <v>15038.970670558401</v>
      </c>
      <c r="Q29">
        <v>236139.17840274796</v>
      </c>
      <c r="R29">
        <v>22067.963533705428</v>
      </c>
      <c r="S29">
        <v>20685.411762861022</v>
      </c>
      <c r="T29">
        <v>21229.043222455268</v>
      </c>
      <c r="U29">
        <v>32108.874677838248</v>
      </c>
      <c r="V29">
        <v>31419.575179279927</v>
      </c>
      <c r="W29">
        <v>26790.449103031769</v>
      </c>
      <c r="X29">
        <v>37361.497792510687</v>
      </c>
      <c r="Y29">
        <v>37166.398868313976</v>
      </c>
      <c r="Z29">
        <v>50529.895761917767</v>
      </c>
      <c r="AA29">
        <v>24931.224082678869</v>
      </c>
      <c r="AB29">
        <v>41228.482683103757</v>
      </c>
      <c r="AC29" s="30">
        <v>99276.861901999437</v>
      </c>
    </row>
    <row r="30" spans="1:29" ht="16" x14ac:dyDescent="0.2">
      <c r="A30" t="str">
        <f t="shared" si="0"/>
        <v>4-2022</v>
      </c>
      <c r="B30" s="19">
        <v>44654</v>
      </c>
      <c r="C30">
        <v>210</v>
      </c>
      <c r="E30" s="11" t="s">
        <v>342</v>
      </c>
      <c r="F30">
        <v>35.351923820704826</v>
      </c>
      <c r="G30">
        <v>56.334169326986135</v>
      </c>
      <c r="H30">
        <v>20.545194097023895</v>
      </c>
      <c r="I30">
        <v>11.800143534741554</v>
      </c>
      <c r="J30">
        <v>46.57111566688846</v>
      </c>
      <c r="K30">
        <v>18.107837607828003</v>
      </c>
      <c r="L30">
        <v>69.454584383656908</v>
      </c>
      <c r="M30">
        <v>62.036908768815387</v>
      </c>
      <c r="N30">
        <v>39.150307687501105</v>
      </c>
      <c r="O30">
        <v>36.419302225396713</v>
      </c>
      <c r="P30">
        <v>39.954664692791667</v>
      </c>
      <c r="Q30">
        <v>78.400340306085695</v>
      </c>
      <c r="R30">
        <v>31.543469180956997</v>
      </c>
      <c r="S30">
        <v>35.117536265132998</v>
      </c>
      <c r="T30">
        <v>33.042311703863817</v>
      </c>
      <c r="U30">
        <v>22.958590649662639</v>
      </c>
      <c r="V30">
        <v>22.895169503078908</v>
      </c>
      <c r="W30">
        <v>24.483580337900403</v>
      </c>
      <c r="X30">
        <v>18.295986517251958</v>
      </c>
      <c r="Y30">
        <v>18.410040818051908</v>
      </c>
      <c r="Z30">
        <v>13.168470869484608</v>
      </c>
      <c r="AA30">
        <v>26.554835826424913</v>
      </c>
      <c r="AB30">
        <v>16.348380930872882</v>
      </c>
      <c r="AC30" s="30">
        <v>41.801634409896437</v>
      </c>
    </row>
    <row r="31" spans="1:29" ht="16" x14ac:dyDescent="0.2">
      <c r="A31" t="str">
        <f t="shared" si="0"/>
        <v>4-2022</v>
      </c>
      <c r="B31" s="19">
        <v>44669</v>
      </c>
      <c r="C31">
        <v>211</v>
      </c>
      <c r="E31" s="11" t="s">
        <v>343</v>
      </c>
      <c r="F31">
        <v>5.667352735368401</v>
      </c>
      <c r="G31">
        <v>7.241553946801921</v>
      </c>
      <c r="H31">
        <v>3.8259585564215959</v>
      </c>
      <c r="I31">
        <v>3.4210722061368548</v>
      </c>
      <c r="J31">
        <v>6.6153807023681157</v>
      </c>
      <c r="K31">
        <v>3.7778728068344476</v>
      </c>
      <c r="L31">
        <v>7.7715022363422577</v>
      </c>
      <c r="M31">
        <v>4.6264773721294841</v>
      </c>
      <c r="N31">
        <v>3.0567238791264724</v>
      </c>
      <c r="O31">
        <v>4.0605037839343678</v>
      </c>
      <c r="P31">
        <v>3.059576040690883</v>
      </c>
      <c r="Q31">
        <v>8.0591408220217122</v>
      </c>
      <c r="R31">
        <v>3.8158496361512588</v>
      </c>
      <c r="S31">
        <v>3.9733701599458398</v>
      </c>
      <c r="T31">
        <v>3.914193611399905</v>
      </c>
      <c r="U31">
        <v>3.9582671001604468</v>
      </c>
      <c r="V31">
        <v>3.7072506318138436</v>
      </c>
      <c r="W31">
        <v>3.0083985709070475</v>
      </c>
      <c r="X31">
        <v>3.1719901097780148</v>
      </c>
      <c r="Y31">
        <v>3.1805656121677228</v>
      </c>
      <c r="Z31">
        <v>3.0554264454676652</v>
      </c>
      <c r="AA31">
        <v>3.1288436687842798</v>
      </c>
      <c r="AB31">
        <v>2.9494014164773454</v>
      </c>
      <c r="AC31" s="30">
        <v>5.3562563554755815</v>
      </c>
    </row>
    <row r="32" spans="1:29" ht="16" x14ac:dyDescent="0.2">
      <c r="A32" t="str">
        <f t="shared" si="0"/>
        <v>5-2022</v>
      </c>
      <c r="B32" s="19">
        <v>44683</v>
      </c>
      <c r="C32">
        <v>214</v>
      </c>
      <c r="E32" s="11" t="s">
        <v>344</v>
      </c>
      <c r="F32" s="14">
        <v>2505</v>
      </c>
      <c r="G32" s="14">
        <v>10500</v>
      </c>
      <c r="H32" s="14">
        <v>1500</v>
      </c>
      <c r="I32" s="14">
        <v>2000</v>
      </c>
      <c r="J32" s="14">
        <v>5500</v>
      </c>
      <c r="K32" s="14">
        <v>1500</v>
      </c>
      <c r="L32" s="14">
        <v>15500</v>
      </c>
      <c r="M32" s="14">
        <v>1501</v>
      </c>
      <c r="N32" s="14">
        <v>1500</v>
      </c>
      <c r="O32" s="14">
        <v>1500</v>
      </c>
      <c r="P32" s="14">
        <v>1500</v>
      </c>
      <c r="Q32" s="14">
        <v>5500</v>
      </c>
      <c r="R32" s="14">
        <v>1500</v>
      </c>
      <c r="S32" s="14">
        <v>1500</v>
      </c>
      <c r="T32" s="14">
        <v>1500</v>
      </c>
      <c r="U32" s="14">
        <v>1502</v>
      </c>
      <c r="V32" s="14">
        <v>1502</v>
      </c>
      <c r="W32" s="14">
        <v>1500</v>
      </c>
      <c r="X32" s="14">
        <v>1500</v>
      </c>
      <c r="Y32" s="14">
        <v>1501</v>
      </c>
      <c r="Z32" s="14">
        <v>1502</v>
      </c>
      <c r="AA32" s="14">
        <v>1500</v>
      </c>
      <c r="AB32" s="14">
        <v>1602</v>
      </c>
      <c r="AC32" s="29">
        <v>3600</v>
      </c>
    </row>
    <row r="33" spans="1:29" ht="16" x14ac:dyDescent="0.2">
      <c r="A33" t="str">
        <f t="shared" si="0"/>
        <v>5-2022</v>
      </c>
      <c r="B33" s="19">
        <v>44684</v>
      </c>
      <c r="C33">
        <v>216</v>
      </c>
      <c r="E33" s="11" t="s">
        <v>345</v>
      </c>
      <c r="F33" s="14">
        <v>500</v>
      </c>
      <c r="G33" s="14">
        <v>500</v>
      </c>
      <c r="H33" s="14">
        <v>500</v>
      </c>
      <c r="I33" s="14">
        <v>500</v>
      </c>
      <c r="J33" s="14">
        <v>500</v>
      </c>
      <c r="K33" s="14">
        <v>500</v>
      </c>
      <c r="L33" s="14">
        <v>500</v>
      </c>
      <c r="M33" s="14">
        <v>500</v>
      </c>
      <c r="N33" s="14">
        <v>500</v>
      </c>
      <c r="O33" s="14">
        <v>500</v>
      </c>
      <c r="P33" s="14">
        <v>500</v>
      </c>
      <c r="Q33" s="14">
        <v>500</v>
      </c>
      <c r="R33" s="14">
        <v>500</v>
      </c>
      <c r="S33" s="14">
        <v>500</v>
      </c>
      <c r="T33" s="14">
        <v>500</v>
      </c>
      <c r="U33" s="14">
        <v>500</v>
      </c>
      <c r="V33" s="14">
        <v>500</v>
      </c>
      <c r="W33" s="14">
        <v>500</v>
      </c>
      <c r="X33" s="14">
        <v>500</v>
      </c>
      <c r="Y33" s="14">
        <v>500</v>
      </c>
      <c r="Z33" s="14">
        <v>500</v>
      </c>
      <c r="AA33" s="14">
        <v>500</v>
      </c>
      <c r="AB33" s="14">
        <v>400</v>
      </c>
      <c r="AC33" s="29">
        <v>400</v>
      </c>
    </row>
    <row r="34" spans="1:29" ht="16" x14ac:dyDescent="0.2">
      <c r="A34" t="str">
        <f t="shared" si="0"/>
        <v>5-2022</v>
      </c>
      <c r="B34" s="19">
        <v>44697</v>
      </c>
      <c r="C34">
        <v>217</v>
      </c>
      <c r="E34" s="11" t="s">
        <v>346</v>
      </c>
      <c r="F34" s="14">
        <v>3005</v>
      </c>
      <c r="G34" s="14">
        <v>11000</v>
      </c>
      <c r="H34" s="14">
        <v>2000</v>
      </c>
      <c r="I34" s="14">
        <v>2500</v>
      </c>
      <c r="J34" s="14">
        <v>6000</v>
      </c>
      <c r="K34" s="14">
        <v>2000</v>
      </c>
      <c r="L34" s="14">
        <v>16000</v>
      </c>
      <c r="M34" s="14">
        <v>2001</v>
      </c>
      <c r="N34" s="14">
        <v>2000</v>
      </c>
      <c r="O34" s="14">
        <v>2000</v>
      </c>
      <c r="P34" s="14">
        <v>2000</v>
      </c>
      <c r="Q34" s="14">
        <v>6000</v>
      </c>
      <c r="R34" s="14">
        <v>2000</v>
      </c>
      <c r="S34" s="14">
        <v>2000</v>
      </c>
      <c r="T34" s="14">
        <v>2000</v>
      </c>
      <c r="U34" s="14">
        <v>2002</v>
      </c>
      <c r="V34" s="14">
        <v>2002</v>
      </c>
      <c r="W34" s="14">
        <v>2000</v>
      </c>
      <c r="X34" s="14">
        <v>2000</v>
      </c>
      <c r="Y34" s="14">
        <v>2001</v>
      </c>
      <c r="Z34" s="14">
        <v>2002</v>
      </c>
      <c r="AA34" s="14">
        <v>2000</v>
      </c>
      <c r="AB34" s="14">
        <v>2002</v>
      </c>
      <c r="AC34" s="29">
        <v>4000</v>
      </c>
    </row>
    <row r="35" spans="1:29" ht="16" x14ac:dyDescent="0.2">
      <c r="A35" t="str">
        <f t="shared" si="0"/>
        <v>6-2022</v>
      </c>
      <c r="B35" s="19">
        <v>44723</v>
      </c>
      <c r="C35">
        <v>218</v>
      </c>
      <c r="E35" s="11" t="s">
        <v>13</v>
      </c>
      <c r="F35" s="22">
        <v>41514</v>
      </c>
      <c r="G35" s="22">
        <v>96120</v>
      </c>
      <c r="H35" s="22">
        <v>95108</v>
      </c>
      <c r="I35" s="22">
        <v>116514</v>
      </c>
      <c r="J35" s="22">
        <v>128016</v>
      </c>
      <c r="K35" s="22">
        <v>120516</v>
      </c>
      <c r="L35" s="22">
        <v>159110</v>
      </c>
      <c r="M35" s="22">
        <v>125011</v>
      </c>
      <c r="N35" s="22">
        <v>130010</v>
      </c>
      <c r="O35" s="22">
        <v>134611</v>
      </c>
      <c r="P35" s="22">
        <v>135154.84</v>
      </c>
      <c r="Q35" s="22">
        <v>148012</v>
      </c>
      <c r="R35" s="22">
        <v>138133.6</v>
      </c>
      <c r="S35" s="22">
        <v>139865.28</v>
      </c>
      <c r="T35" s="22">
        <v>143058.20000000001</v>
      </c>
      <c r="U35" s="22">
        <v>158060.20000000001</v>
      </c>
      <c r="V35" s="22">
        <v>169605.40000000002</v>
      </c>
      <c r="W35" s="22">
        <v>179700.54</v>
      </c>
      <c r="X35" s="22">
        <v>183676.2</v>
      </c>
      <c r="Y35" s="22">
        <v>184700.80000000002</v>
      </c>
      <c r="Z35" s="22">
        <v>196654.6</v>
      </c>
      <c r="AA35" s="22">
        <v>192652.6</v>
      </c>
      <c r="AB35" s="22">
        <v>200052.6</v>
      </c>
      <c r="AC35" s="28">
        <v>206550.6</v>
      </c>
    </row>
    <row r="36" spans="1:29" ht="16" x14ac:dyDescent="0.2">
      <c r="A36" t="str">
        <f t="shared" si="0"/>
        <v>6-2022</v>
      </c>
      <c r="B36" s="19">
        <v>44732</v>
      </c>
      <c r="C36">
        <v>219</v>
      </c>
      <c r="E36" s="11" t="s">
        <v>347</v>
      </c>
      <c r="F36" s="25">
        <v>40</v>
      </c>
      <c r="G36" s="25">
        <v>80</v>
      </c>
      <c r="H36" s="25">
        <v>93</v>
      </c>
      <c r="I36" s="25">
        <v>109</v>
      </c>
      <c r="J36" s="25">
        <v>115</v>
      </c>
      <c r="K36" s="25">
        <v>117</v>
      </c>
      <c r="L36" s="25">
        <v>122</v>
      </c>
      <c r="M36" s="25">
        <v>125</v>
      </c>
      <c r="N36" s="25">
        <v>130</v>
      </c>
      <c r="O36" s="25">
        <v>134</v>
      </c>
      <c r="P36" s="25">
        <v>135</v>
      </c>
      <c r="Q36" s="25">
        <v>137</v>
      </c>
      <c r="R36" s="25">
        <v>137</v>
      </c>
      <c r="S36" s="25">
        <v>139</v>
      </c>
      <c r="T36" s="25">
        <v>142</v>
      </c>
      <c r="U36" s="25">
        <v>155</v>
      </c>
      <c r="V36" s="25">
        <v>167</v>
      </c>
      <c r="W36" s="25">
        <v>179</v>
      </c>
      <c r="X36" s="25">
        <v>181</v>
      </c>
      <c r="Y36" s="25">
        <v>182</v>
      </c>
      <c r="Z36" s="25">
        <v>191</v>
      </c>
      <c r="AA36" s="25">
        <v>192</v>
      </c>
      <c r="AB36" s="25">
        <v>197</v>
      </c>
      <c r="AC36" s="31">
        <v>197</v>
      </c>
    </row>
    <row r="37" spans="1:29" ht="16" x14ac:dyDescent="0.2">
      <c r="A37" t="str">
        <f t="shared" si="0"/>
        <v>6-2022</v>
      </c>
      <c r="B37" s="19">
        <v>44734</v>
      </c>
      <c r="C37">
        <v>220</v>
      </c>
      <c r="E37" s="11" t="s">
        <v>418</v>
      </c>
      <c r="F37" s="25"/>
      <c r="G37" s="25"/>
      <c r="H37" s="25"/>
      <c r="I37" s="25"/>
      <c r="J37" s="25"/>
      <c r="K37" s="25"/>
      <c r="L37" s="25"/>
      <c r="M37" s="25">
        <v>174</v>
      </c>
      <c r="N37" s="25">
        <v>182</v>
      </c>
      <c r="O37" s="25">
        <v>195</v>
      </c>
      <c r="P37" s="25">
        <v>203</v>
      </c>
      <c r="Q37" s="25">
        <v>207</v>
      </c>
      <c r="R37" s="25">
        <v>211</v>
      </c>
      <c r="S37" s="25">
        <v>217</v>
      </c>
      <c r="T37" s="25">
        <v>222</v>
      </c>
      <c r="U37" s="25">
        <v>235</v>
      </c>
      <c r="V37" s="25">
        <v>245</v>
      </c>
      <c r="W37" s="25">
        <v>264</v>
      </c>
      <c r="X37" s="25">
        <v>264</v>
      </c>
      <c r="Y37" s="25">
        <v>271</v>
      </c>
      <c r="Z37" s="25">
        <v>284</v>
      </c>
      <c r="AA37" s="25">
        <v>300</v>
      </c>
      <c r="AB37" s="25">
        <v>306</v>
      </c>
      <c r="AC37" s="31">
        <v>314</v>
      </c>
    </row>
    <row r="38" spans="1:29" ht="17" thickBot="1" x14ac:dyDescent="0.25">
      <c r="A38" t="str">
        <f t="shared" si="0"/>
        <v>6-2022</v>
      </c>
      <c r="B38" s="19">
        <v>44735</v>
      </c>
      <c r="C38">
        <v>221</v>
      </c>
      <c r="E38" s="12" t="s">
        <v>419</v>
      </c>
      <c r="M38">
        <f t="shared" ref="M38:AC38" si="1">M36/M37</f>
        <v>0.7183908045977011</v>
      </c>
      <c r="N38">
        <f t="shared" si="1"/>
        <v>0.7142857142857143</v>
      </c>
      <c r="O38">
        <f t="shared" si="1"/>
        <v>0.68717948717948718</v>
      </c>
      <c r="P38">
        <f t="shared" si="1"/>
        <v>0.66502463054187189</v>
      </c>
      <c r="Q38">
        <f t="shared" si="1"/>
        <v>0.66183574879227058</v>
      </c>
      <c r="R38">
        <f t="shared" si="1"/>
        <v>0.64928909952606639</v>
      </c>
      <c r="S38">
        <f t="shared" si="1"/>
        <v>0.64055299539170507</v>
      </c>
      <c r="T38">
        <f t="shared" si="1"/>
        <v>0.63963963963963966</v>
      </c>
      <c r="U38">
        <f t="shared" si="1"/>
        <v>0.65957446808510634</v>
      </c>
      <c r="V38">
        <f t="shared" si="1"/>
        <v>0.68163265306122445</v>
      </c>
      <c r="W38">
        <f t="shared" si="1"/>
        <v>0.67803030303030298</v>
      </c>
      <c r="X38">
        <f t="shared" si="1"/>
        <v>0.68560606060606055</v>
      </c>
      <c r="Y38">
        <f t="shared" si="1"/>
        <v>0.67158671586715868</v>
      </c>
      <c r="Z38">
        <f t="shared" si="1"/>
        <v>0.67253521126760563</v>
      </c>
      <c r="AA38">
        <f t="shared" si="1"/>
        <v>0.64</v>
      </c>
      <c r="AB38">
        <f t="shared" si="1"/>
        <v>0.64379084967320266</v>
      </c>
      <c r="AC38">
        <f t="shared" si="1"/>
        <v>0.62738853503184711</v>
      </c>
    </row>
    <row r="39" spans="1:29" ht="17" thickBot="1" x14ac:dyDescent="0.25">
      <c r="A39" t="str">
        <f t="shared" si="0"/>
        <v>6-2022</v>
      </c>
      <c r="B39" s="19">
        <v>44738</v>
      </c>
      <c r="C39">
        <v>222</v>
      </c>
      <c r="E39" s="12" t="s">
        <v>423</v>
      </c>
      <c r="F39" s="3">
        <f>F35</f>
        <v>41514</v>
      </c>
      <c r="G39" s="3">
        <f t="shared" ref="G39:AC39" si="2">F39+G35</f>
        <v>137634</v>
      </c>
      <c r="H39" s="3">
        <f t="shared" si="2"/>
        <v>232742</v>
      </c>
      <c r="I39" s="3">
        <f t="shared" si="2"/>
        <v>349256</v>
      </c>
      <c r="J39" s="3">
        <f t="shared" si="2"/>
        <v>477272</v>
      </c>
      <c r="K39" s="3">
        <f t="shared" si="2"/>
        <v>597788</v>
      </c>
      <c r="L39" s="3">
        <f t="shared" si="2"/>
        <v>756898</v>
      </c>
      <c r="M39" s="3">
        <f t="shared" si="2"/>
        <v>881909</v>
      </c>
      <c r="N39" s="3">
        <f t="shared" si="2"/>
        <v>1011919</v>
      </c>
      <c r="O39" s="3">
        <f t="shared" si="2"/>
        <v>1146530</v>
      </c>
      <c r="P39" s="3">
        <f t="shared" si="2"/>
        <v>1281684.8400000001</v>
      </c>
      <c r="Q39" s="3">
        <f t="shared" si="2"/>
        <v>1429696.84</v>
      </c>
      <c r="R39" s="3">
        <f t="shared" si="2"/>
        <v>1567830.4400000002</v>
      </c>
      <c r="S39" s="3">
        <f t="shared" si="2"/>
        <v>1707695.7200000002</v>
      </c>
      <c r="T39" s="3">
        <f t="shared" si="2"/>
        <v>1850753.9200000002</v>
      </c>
      <c r="U39" s="3">
        <f t="shared" si="2"/>
        <v>2008814.12</v>
      </c>
      <c r="V39" s="3">
        <f t="shared" si="2"/>
        <v>2178419.52</v>
      </c>
      <c r="W39" s="3">
        <f t="shared" si="2"/>
        <v>2358120.06</v>
      </c>
      <c r="X39" s="3">
        <f t="shared" si="2"/>
        <v>2541796.2600000002</v>
      </c>
      <c r="Y39" s="3">
        <f t="shared" si="2"/>
        <v>2726497.06</v>
      </c>
      <c r="Z39" s="3">
        <f t="shared" si="2"/>
        <v>2923151.66</v>
      </c>
      <c r="AA39" s="3">
        <f t="shared" si="2"/>
        <v>3115804.2600000002</v>
      </c>
      <c r="AB39" s="3">
        <f t="shared" si="2"/>
        <v>3315856.8600000003</v>
      </c>
      <c r="AC39" s="3">
        <f t="shared" si="2"/>
        <v>3522407.4600000004</v>
      </c>
    </row>
    <row r="40" spans="1:29" x14ac:dyDescent="0.2">
      <c r="A40" t="str">
        <f t="shared" si="0"/>
        <v>7-2022</v>
      </c>
      <c r="B40" s="19">
        <v>44743</v>
      </c>
      <c r="C40">
        <v>223</v>
      </c>
    </row>
    <row r="41" spans="1:29" x14ac:dyDescent="0.2">
      <c r="A41" t="str">
        <f t="shared" si="0"/>
        <v>7-2022</v>
      </c>
      <c r="B41" s="19">
        <v>44747</v>
      </c>
      <c r="C41">
        <v>224</v>
      </c>
    </row>
    <row r="42" spans="1:29" x14ac:dyDescent="0.2">
      <c r="A42" t="str">
        <f t="shared" si="0"/>
        <v>7-2022</v>
      </c>
      <c r="B42" s="19">
        <v>44748</v>
      </c>
      <c r="C42">
        <v>225</v>
      </c>
    </row>
    <row r="43" spans="1:29" x14ac:dyDescent="0.2">
      <c r="A43" t="str">
        <f t="shared" si="0"/>
        <v>7-2022</v>
      </c>
      <c r="B43" s="19">
        <v>44751</v>
      </c>
      <c r="C43">
        <v>226</v>
      </c>
      <c r="H43" s="8" t="s">
        <v>335</v>
      </c>
      <c r="I43" s="3" t="s">
        <v>495</v>
      </c>
    </row>
    <row r="44" spans="1:29" x14ac:dyDescent="0.2">
      <c r="A44" t="str">
        <f t="shared" si="0"/>
        <v>7-2022</v>
      </c>
      <c r="B44" s="19">
        <v>44755</v>
      </c>
      <c r="C44">
        <v>227</v>
      </c>
      <c r="H44" s="10" t="s">
        <v>488</v>
      </c>
      <c r="I44" s="3">
        <v>2381323.44</v>
      </c>
    </row>
    <row r="45" spans="1:29" x14ac:dyDescent="0.2">
      <c r="A45" t="str">
        <f t="shared" si="0"/>
        <v>7-2022</v>
      </c>
      <c r="B45" s="19">
        <v>44760</v>
      </c>
      <c r="C45">
        <v>228</v>
      </c>
      <c r="H45" s="10" t="s">
        <v>493</v>
      </c>
      <c r="I45" s="3">
        <v>412668.08</v>
      </c>
    </row>
    <row r="46" spans="1:29" x14ac:dyDescent="0.2">
      <c r="A46" t="str">
        <f t="shared" si="0"/>
        <v>7-2022</v>
      </c>
      <c r="B46" s="19">
        <v>44761</v>
      </c>
      <c r="C46">
        <v>229</v>
      </c>
      <c r="H46" s="10" t="s">
        <v>489</v>
      </c>
      <c r="I46" s="3">
        <v>219869.34</v>
      </c>
    </row>
    <row r="47" spans="1:29" x14ac:dyDescent="0.2">
      <c r="A47" t="str">
        <f t="shared" si="0"/>
        <v>7-2022</v>
      </c>
      <c r="B47" s="19">
        <v>44763</v>
      </c>
      <c r="C47">
        <v>230</v>
      </c>
      <c r="H47" s="10" t="s">
        <v>490</v>
      </c>
      <c r="I47" s="3">
        <v>159529.60000000001</v>
      </c>
    </row>
    <row r="48" spans="1:29" x14ac:dyDescent="0.2">
      <c r="A48" t="str">
        <f t="shared" si="0"/>
        <v>7-2022</v>
      </c>
      <c r="B48" s="19">
        <v>44768</v>
      </c>
      <c r="C48">
        <v>231</v>
      </c>
      <c r="H48" s="10" t="s">
        <v>492</v>
      </c>
      <c r="I48" s="3">
        <v>148001</v>
      </c>
    </row>
    <row r="49" spans="1:9" x14ac:dyDescent="0.2">
      <c r="A49" t="str">
        <f t="shared" si="0"/>
        <v>7-2022</v>
      </c>
      <c r="B49" s="19">
        <v>44769</v>
      </c>
      <c r="C49">
        <v>232</v>
      </c>
      <c r="H49" s="10" t="s">
        <v>491</v>
      </c>
      <c r="I49" s="3">
        <v>108016</v>
      </c>
    </row>
    <row r="50" spans="1:9" x14ac:dyDescent="0.2">
      <c r="A50" t="str">
        <f t="shared" si="0"/>
        <v>7-2022</v>
      </c>
      <c r="B50" s="19">
        <v>44773</v>
      </c>
      <c r="C50">
        <v>235</v>
      </c>
      <c r="H50" s="10" t="s">
        <v>422</v>
      </c>
      <c r="I50" s="3">
        <v>93000</v>
      </c>
    </row>
    <row r="51" spans="1:9" x14ac:dyDescent="0.2">
      <c r="A51" t="str">
        <f t="shared" si="0"/>
        <v>8-2022</v>
      </c>
      <c r="B51" s="19">
        <v>44776</v>
      </c>
      <c r="C51">
        <v>236</v>
      </c>
      <c r="H51" s="10" t="s">
        <v>332</v>
      </c>
      <c r="I51" s="3">
        <v>3522407.46</v>
      </c>
    </row>
    <row r="52" spans="1:9" x14ac:dyDescent="0.2">
      <c r="A52" t="str">
        <f t="shared" si="0"/>
        <v>8-2022</v>
      </c>
      <c r="B52" s="19">
        <v>44779</v>
      </c>
      <c r="C52">
        <v>238</v>
      </c>
    </row>
    <row r="53" spans="1:9" x14ac:dyDescent="0.2">
      <c r="A53" t="str">
        <f t="shared" si="0"/>
        <v>8-2022</v>
      </c>
      <c r="B53" s="19">
        <v>44782</v>
      </c>
      <c r="C53">
        <v>241</v>
      </c>
    </row>
    <row r="54" spans="1:9" x14ac:dyDescent="0.2">
      <c r="A54" t="str">
        <f t="shared" si="0"/>
        <v>8-2022</v>
      </c>
      <c r="B54" s="19">
        <v>44790</v>
      </c>
      <c r="C54">
        <v>243</v>
      </c>
    </row>
    <row r="55" spans="1:9" x14ac:dyDescent="0.2">
      <c r="A55" t="str">
        <f t="shared" si="0"/>
        <v>8-2022</v>
      </c>
      <c r="B55" s="19">
        <v>44791</v>
      </c>
      <c r="C55">
        <v>245</v>
      </c>
    </row>
    <row r="56" spans="1:9" x14ac:dyDescent="0.2">
      <c r="A56" t="str">
        <f t="shared" si="0"/>
        <v>9-2022</v>
      </c>
      <c r="B56" s="19">
        <v>44805</v>
      </c>
      <c r="C56">
        <v>246</v>
      </c>
    </row>
    <row r="57" spans="1:9" x14ac:dyDescent="0.2">
      <c r="A57" t="str">
        <f t="shared" si="0"/>
        <v>9-2022</v>
      </c>
      <c r="B57" s="19">
        <v>44807</v>
      </c>
      <c r="C57">
        <v>249</v>
      </c>
    </row>
    <row r="58" spans="1:9" x14ac:dyDescent="0.2">
      <c r="A58" t="str">
        <f t="shared" si="0"/>
        <v>9-2022</v>
      </c>
      <c r="B58" s="19">
        <v>44810</v>
      </c>
      <c r="C58">
        <v>251</v>
      </c>
    </row>
    <row r="59" spans="1:9" x14ac:dyDescent="0.2">
      <c r="A59" t="str">
        <f t="shared" si="0"/>
        <v>9-2022</v>
      </c>
      <c r="B59" s="19">
        <v>44814</v>
      </c>
      <c r="C59">
        <v>252</v>
      </c>
    </row>
    <row r="60" spans="1:9" x14ac:dyDescent="0.2">
      <c r="A60" t="str">
        <f t="shared" si="0"/>
        <v>9-2022</v>
      </c>
      <c r="B60" s="19">
        <v>44815</v>
      </c>
      <c r="C60">
        <v>256</v>
      </c>
    </row>
    <row r="61" spans="1:9" x14ac:dyDescent="0.2">
      <c r="A61" t="str">
        <f t="shared" si="0"/>
        <v>9-2022</v>
      </c>
      <c r="B61" s="19">
        <v>44816</v>
      </c>
      <c r="C61">
        <v>257</v>
      </c>
    </row>
    <row r="62" spans="1:9" x14ac:dyDescent="0.2">
      <c r="A62" t="str">
        <f t="shared" si="0"/>
        <v>9-2022</v>
      </c>
      <c r="B62" s="19">
        <v>44819</v>
      </c>
      <c r="C62">
        <v>259</v>
      </c>
    </row>
    <row r="63" spans="1:9" x14ac:dyDescent="0.2">
      <c r="A63" t="str">
        <f t="shared" si="0"/>
        <v>9-2022</v>
      </c>
      <c r="B63" s="19">
        <v>44820</v>
      </c>
      <c r="C63">
        <v>260</v>
      </c>
    </row>
    <row r="64" spans="1:9" x14ac:dyDescent="0.2">
      <c r="A64" t="str">
        <f t="shared" si="0"/>
        <v>9-2022</v>
      </c>
      <c r="B64" s="19">
        <v>44823</v>
      </c>
      <c r="C64">
        <v>261</v>
      </c>
    </row>
    <row r="65" spans="1:3" x14ac:dyDescent="0.2">
      <c r="A65" t="str">
        <f t="shared" si="0"/>
        <v>9-2022</v>
      </c>
      <c r="B65" s="19">
        <v>44824</v>
      </c>
      <c r="C65">
        <v>263</v>
      </c>
    </row>
    <row r="66" spans="1:3" x14ac:dyDescent="0.2">
      <c r="A66" t="str">
        <f t="shared" si="0"/>
        <v>9-2022</v>
      </c>
      <c r="B66" s="19">
        <v>44828</v>
      </c>
      <c r="C66">
        <v>264</v>
      </c>
    </row>
    <row r="67" spans="1:3" x14ac:dyDescent="0.2">
      <c r="A67" t="str">
        <f t="shared" si="0"/>
        <v>11-2022</v>
      </c>
      <c r="B67" s="19">
        <v>44867</v>
      </c>
      <c r="C67">
        <v>266</v>
      </c>
    </row>
    <row r="68" spans="1:3" x14ac:dyDescent="0.2">
      <c r="A68" t="str">
        <f t="shared" ref="A68:A113" si="3">_xlfn.CONCAT(MONTH(B68),"-",YEAR(B68))</f>
        <v>11-2022</v>
      </c>
      <c r="B68" s="19">
        <v>44871</v>
      </c>
      <c r="C68">
        <v>267</v>
      </c>
    </row>
    <row r="69" spans="1:3" x14ac:dyDescent="0.2">
      <c r="A69" t="str">
        <f t="shared" si="3"/>
        <v>11-2022</v>
      </c>
      <c r="B69" s="19">
        <v>44874</v>
      </c>
      <c r="C69">
        <v>268</v>
      </c>
    </row>
    <row r="70" spans="1:3" x14ac:dyDescent="0.2">
      <c r="A70" t="str">
        <f t="shared" si="3"/>
        <v>11-2022</v>
      </c>
      <c r="B70" s="19">
        <v>44877</v>
      </c>
      <c r="C70">
        <v>269</v>
      </c>
    </row>
    <row r="71" spans="1:3" x14ac:dyDescent="0.2">
      <c r="A71" t="str">
        <f t="shared" si="3"/>
        <v>11-2022</v>
      </c>
      <c r="B71" s="19">
        <v>44879</v>
      </c>
      <c r="C71">
        <v>271</v>
      </c>
    </row>
    <row r="72" spans="1:3" x14ac:dyDescent="0.2">
      <c r="A72" t="str">
        <f t="shared" si="3"/>
        <v>12-2022</v>
      </c>
      <c r="B72" s="19">
        <v>44896</v>
      </c>
      <c r="C72">
        <v>272</v>
      </c>
    </row>
    <row r="73" spans="1:3" x14ac:dyDescent="0.2">
      <c r="A73" t="str">
        <f t="shared" si="3"/>
        <v>12-2022</v>
      </c>
      <c r="B73" s="19">
        <v>44899</v>
      </c>
      <c r="C73">
        <v>274</v>
      </c>
    </row>
    <row r="74" spans="1:3" x14ac:dyDescent="0.2">
      <c r="A74" t="str">
        <f t="shared" si="3"/>
        <v>12-2022</v>
      </c>
      <c r="B74" s="19">
        <v>44900</v>
      </c>
      <c r="C74">
        <v>276</v>
      </c>
    </row>
    <row r="75" spans="1:3" x14ac:dyDescent="0.2">
      <c r="A75" t="str">
        <f t="shared" si="3"/>
        <v>12-2022</v>
      </c>
      <c r="B75" s="19">
        <v>44904</v>
      </c>
      <c r="C75">
        <v>277</v>
      </c>
    </row>
    <row r="76" spans="1:3" x14ac:dyDescent="0.2">
      <c r="A76" t="str">
        <f t="shared" si="3"/>
        <v>12-2022</v>
      </c>
      <c r="B76" s="19">
        <v>44906</v>
      </c>
      <c r="C76">
        <v>279</v>
      </c>
    </row>
    <row r="77" spans="1:3" x14ac:dyDescent="0.2">
      <c r="A77" t="str">
        <f t="shared" si="3"/>
        <v>12-2022</v>
      </c>
      <c r="B77" s="19">
        <v>44908</v>
      </c>
      <c r="C77">
        <v>280</v>
      </c>
    </row>
    <row r="78" spans="1:3" x14ac:dyDescent="0.2">
      <c r="A78" t="str">
        <f t="shared" si="3"/>
        <v>12-2022</v>
      </c>
      <c r="B78" s="19">
        <v>44918</v>
      </c>
      <c r="C78">
        <v>281</v>
      </c>
    </row>
    <row r="79" spans="1:3" x14ac:dyDescent="0.2">
      <c r="A79" t="str">
        <f t="shared" si="3"/>
        <v>12-2022</v>
      </c>
      <c r="B79" s="19">
        <v>44922</v>
      </c>
      <c r="C79">
        <v>282</v>
      </c>
    </row>
    <row r="80" spans="1:3" x14ac:dyDescent="0.2">
      <c r="A80" t="str">
        <f t="shared" si="3"/>
        <v>12-2022</v>
      </c>
      <c r="B80" s="19">
        <v>44924</v>
      </c>
      <c r="C80">
        <v>283</v>
      </c>
    </row>
    <row r="81" spans="1:3" x14ac:dyDescent="0.2">
      <c r="A81" t="str">
        <f t="shared" si="3"/>
        <v>12-2022</v>
      </c>
      <c r="B81" s="19">
        <v>44925</v>
      </c>
      <c r="C81">
        <v>284</v>
      </c>
    </row>
    <row r="82" spans="1:3" x14ac:dyDescent="0.2">
      <c r="A82" t="str">
        <f t="shared" si="3"/>
        <v>1-2023</v>
      </c>
      <c r="B82" s="19">
        <v>44928</v>
      </c>
      <c r="C82">
        <v>285</v>
      </c>
    </row>
    <row r="83" spans="1:3" x14ac:dyDescent="0.2">
      <c r="A83" t="str">
        <f t="shared" si="3"/>
        <v>1-2023</v>
      </c>
      <c r="B83" s="19">
        <v>44933</v>
      </c>
      <c r="C83">
        <v>286</v>
      </c>
    </row>
    <row r="84" spans="1:3" x14ac:dyDescent="0.2">
      <c r="A84" t="str">
        <f t="shared" si="3"/>
        <v>1-2023</v>
      </c>
      <c r="B84" s="19">
        <v>44934</v>
      </c>
      <c r="C84">
        <v>288</v>
      </c>
    </row>
    <row r="85" spans="1:3" x14ac:dyDescent="0.2">
      <c r="A85" t="str">
        <f t="shared" si="3"/>
        <v>1-2023</v>
      </c>
      <c r="B85" s="19">
        <v>44939</v>
      </c>
      <c r="C85">
        <v>289</v>
      </c>
    </row>
    <row r="86" spans="1:3" x14ac:dyDescent="0.2">
      <c r="A86" t="str">
        <f t="shared" si="3"/>
        <v>1-2023</v>
      </c>
      <c r="B86" s="19">
        <v>44947</v>
      </c>
      <c r="C86">
        <v>291</v>
      </c>
    </row>
    <row r="87" spans="1:3" x14ac:dyDescent="0.2">
      <c r="A87" t="str">
        <f t="shared" si="3"/>
        <v>1-2023</v>
      </c>
      <c r="B87" s="19">
        <v>44948</v>
      </c>
      <c r="C87">
        <v>295</v>
      </c>
    </row>
    <row r="88" spans="1:3" x14ac:dyDescent="0.2">
      <c r="A88" t="str">
        <f t="shared" si="3"/>
        <v>1-2023</v>
      </c>
      <c r="B88" s="19">
        <v>44949</v>
      </c>
      <c r="C88">
        <v>296</v>
      </c>
    </row>
    <row r="89" spans="1:3" x14ac:dyDescent="0.2">
      <c r="A89" t="str">
        <f t="shared" si="3"/>
        <v>1-2023</v>
      </c>
      <c r="B89" s="19">
        <v>44950</v>
      </c>
      <c r="C89">
        <v>297</v>
      </c>
    </row>
    <row r="90" spans="1:3" x14ac:dyDescent="0.2">
      <c r="A90" t="str">
        <f t="shared" si="3"/>
        <v>1-2023</v>
      </c>
      <c r="B90" s="19">
        <v>44953</v>
      </c>
      <c r="C90">
        <v>298</v>
      </c>
    </row>
    <row r="91" spans="1:3" x14ac:dyDescent="0.2">
      <c r="A91" t="str">
        <f t="shared" si="3"/>
        <v>1-2023</v>
      </c>
      <c r="B91" s="19">
        <v>44957</v>
      </c>
      <c r="C91">
        <v>300</v>
      </c>
    </row>
    <row r="92" spans="1:3" x14ac:dyDescent="0.2">
      <c r="A92" t="str">
        <f t="shared" si="3"/>
        <v>2-2023</v>
      </c>
      <c r="B92" s="19">
        <v>44960</v>
      </c>
      <c r="C92">
        <v>304</v>
      </c>
    </row>
    <row r="93" spans="1:3" x14ac:dyDescent="0.2">
      <c r="A93" t="str">
        <f t="shared" si="3"/>
        <v>2-2023</v>
      </c>
      <c r="B93" s="19">
        <v>44970</v>
      </c>
      <c r="C93">
        <v>305</v>
      </c>
    </row>
    <row r="94" spans="1:3" x14ac:dyDescent="0.2">
      <c r="A94" t="str">
        <f t="shared" si="3"/>
        <v>2-2023</v>
      </c>
      <c r="B94" s="19">
        <v>44981</v>
      </c>
      <c r="C94">
        <v>306</v>
      </c>
    </row>
    <row r="95" spans="1:3" x14ac:dyDescent="0.2">
      <c r="A95" t="str">
        <f t="shared" si="3"/>
        <v>3-2023</v>
      </c>
      <c r="B95" s="19">
        <v>44986</v>
      </c>
      <c r="C95">
        <v>307</v>
      </c>
    </row>
    <row r="96" spans="1:3" x14ac:dyDescent="0.2">
      <c r="A96" t="str">
        <f t="shared" si="3"/>
        <v>3-2023</v>
      </c>
      <c r="B96" s="19">
        <v>44988</v>
      </c>
      <c r="C96">
        <v>308</v>
      </c>
    </row>
    <row r="97" spans="1:3" x14ac:dyDescent="0.2">
      <c r="A97" t="str">
        <f t="shared" si="3"/>
        <v>3-2023</v>
      </c>
      <c r="B97" s="19">
        <v>44997</v>
      </c>
      <c r="C97">
        <v>309</v>
      </c>
    </row>
    <row r="98" spans="1:3" x14ac:dyDescent="0.2">
      <c r="A98" t="str">
        <f t="shared" si="3"/>
        <v>3-2023</v>
      </c>
      <c r="B98" s="19">
        <v>45004</v>
      </c>
      <c r="C98">
        <v>310</v>
      </c>
    </row>
    <row r="99" spans="1:3" x14ac:dyDescent="0.2">
      <c r="A99" t="str">
        <f t="shared" si="3"/>
        <v>3-2023</v>
      </c>
      <c r="B99" s="19">
        <v>45005</v>
      </c>
      <c r="C99">
        <v>311</v>
      </c>
    </row>
    <row r="100" spans="1:3" x14ac:dyDescent="0.2">
      <c r="A100" t="str">
        <f t="shared" si="3"/>
        <v>3-2023</v>
      </c>
      <c r="B100" s="19">
        <v>45007</v>
      </c>
      <c r="C100">
        <v>312</v>
      </c>
    </row>
    <row r="101" spans="1:3" x14ac:dyDescent="0.2">
      <c r="A101" t="str">
        <f t="shared" si="3"/>
        <v>3-2023</v>
      </c>
      <c r="B101" s="19">
        <v>45012</v>
      </c>
      <c r="C101">
        <v>313</v>
      </c>
    </row>
    <row r="102" spans="1:3" x14ac:dyDescent="0.2">
      <c r="A102" t="str">
        <f t="shared" si="3"/>
        <v>3-2023</v>
      </c>
      <c r="B102" s="19">
        <v>45016</v>
      </c>
      <c r="C102">
        <v>314</v>
      </c>
    </row>
    <row r="103" spans="1:3" x14ac:dyDescent="0.2">
      <c r="A103" t="str">
        <f t="shared" si="3"/>
        <v>4-2023</v>
      </c>
      <c r="B103" s="19">
        <v>45017</v>
      </c>
      <c r="C103">
        <v>316</v>
      </c>
    </row>
    <row r="104" spans="1:3" x14ac:dyDescent="0.2">
      <c r="A104" t="str">
        <f t="shared" si="3"/>
        <v>4-2023</v>
      </c>
      <c r="B104" s="19">
        <v>45018</v>
      </c>
      <c r="C104">
        <v>317</v>
      </c>
    </row>
    <row r="105" spans="1:3" x14ac:dyDescent="0.2">
      <c r="A105" t="str">
        <f t="shared" si="3"/>
        <v>4-2023</v>
      </c>
      <c r="B105" s="19">
        <v>45020</v>
      </c>
      <c r="C105">
        <v>319</v>
      </c>
    </row>
    <row r="106" spans="1:3" x14ac:dyDescent="0.2">
      <c r="A106" t="str">
        <f t="shared" si="3"/>
        <v>4-2023</v>
      </c>
      <c r="B106" s="19">
        <v>45021</v>
      </c>
      <c r="C106">
        <v>322</v>
      </c>
    </row>
    <row r="107" spans="1:3" x14ac:dyDescent="0.2">
      <c r="A107" t="str">
        <f t="shared" si="3"/>
        <v>4-2023</v>
      </c>
      <c r="B107" s="19">
        <v>45027</v>
      </c>
      <c r="C107">
        <v>323</v>
      </c>
    </row>
    <row r="108" spans="1:3" x14ac:dyDescent="0.2">
      <c r="A108" t="str">
        <f t="shared" si="3"/>
        <v>4-2023</v>
      </c>
      <c r="B108" s="19">
        <v>45028</v>
      </c>
      <c r="C108">
        <v>324</v>
      </c>
    </row>
    <row r="109" spans="1:3" x14ac:dyDescent="0.2">
      <c r="A109" t="str">
        <f t="shared" si="3"/>
        <v>4-2023</v>
      </c>
      <c r="B109" s="19">
        <v>45039</v>
      </c>
      <c r="C109">
        <v>326</v>
      </c>
    </row>
    <row r="110" spans="1:3" x14ac:dyDescent="0.2">
      <c r="A110" t="str">
        <f t="shared" si="3"/>
        <v>5-2023</v>
      </c>
      <c r="B110" s="19">
        <v>45047</v>
      </c>
      <c r="C110">
        <v>327</v>
      </c>
    </row>
    <row r="111" spans="1:3" x14ac:dyDescent="0.2">
      <c r="A111" t="str">
        <f t="shared" si="3"/>
        <v>5-2023</v>
      </c>
      <c r="B111" s="19">
        <v>45049</v>
      </c>
      <c r="C111">
        <v>329</v>
      </c>
    </row>
    <row r="112" spans="1:3" x14ac:dyDescent="0.2">
      <c r="A112" t="str">
        <f t="shared" si="3"/>
        <v>5-2023</v>
      </c>
      <c r="B112" s="19">
        <v>45051</v>
      </c>
      <c r="C112">
        <v>330</v>
      </c>
    </row>
    <row r="113" spans="1:3" x14ac:dyDescent="0.2">
      <c r="A113" t="str">
        <f t="shared" si="3"/>
        <v>5-2023</v>
      </c>
      <c r="B113" s="19">
        <v>45054</v>
      </c>
      <c r="C113">
        <v>331</v>
      </c>
    </row>
    <row r="114" spans="1:3" x14ac:dyDescent="0.2">
      <c r="B114" s="10" t="s">
        <v>332</v>
      </c>
    </row>
    <row r="140" spans="6:6" x14ac:dyDescent="0.2">
      <c r="F140" s="3"/>
    </row>
    <row r="141" spans="6:6" x14ac:dyDescent="0.2">
      <c r="F141" s="3"/>
    </row>
    <row r="142" spans="6:6" x14ac:dyDescent="0.2">
      <c r="F142" s="3"/>
    </row>
    <row r="143" spans="6:6" x14ac:dyDescent="0.2">
      <c r="F143" s="3"/>
    </row>
    <row r="144" spans="6:6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5:7" x14ac:dyDescent="0.2">
      <c r="F161" s="3"/>
    </row>
    <row r="162" spans="5:7" x14ac:dyDescent="0.2">
      <c r="F162" s="3"/>
    </row>
    <row r="163" spans="5:7" x14ac:dyDescent="0.2">
      <c r="F163" s="3"/>
    </row>
    <row r="164" spans="5:7" x14ac:dyDescent="0.2">
      <c r="F164" s="3"/>
    </row>
    <row r="165" spans="5:7" x14ac:dyDescent="0.2">
      <c r="E165" s="3"/>
      <c r="F165" s="3"/>
    </row>
    <row r="166" spans="5:7" x14ac:dyDescent="0.2">
      <c r="F166" s="3"/>
    </row>
    <row r="167" spans="5:7" x14ac:dyDescent="0.2">
      <c r="E167" s="16"/>
      <c r="F167" s="3"/>
      <c r="G167" s="16"/>
    </row>
    <row r="168" spans="5:7" x14ac:dyDescent="0.2">
      <c r="F168" s="3"/>
    </row>
    <row r="169" spans="5:7" x14ac:dyDescent="0.2">
      <c r="F169" s="3"/>
    </row>
    <row r="170" spans="5:7" x14ac:dyDescent="0.2">
      <c r="F170" s="3"/>
    </row>
    <row r="171" spans="5:7" x14ac:dyDescent="0.2">
      <c r="F171" s="3"/>
    </row>
    <row r="172" spans="5:7" x14ac:dyDescent="0.2">
      <c r="F172" s="3"/>
    </row>
    <row r="173" spans="5:7" x14ac:dyDescent="0.2">
      <c r="F173" s="3"/>
    </row>
    <row r="174" spans="5:7" x14ac:dyDescent="0.2">
      <c r="F174" s="3"/>
    </row>
    <row r="175" spans="5:7" x14ac:dyDescent="0.2">
      <c r="F175" s="3"/>
    </row>
    <row r="176" spans="5:7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9E4B-BB87-3040-BC50-11A1F4F0A9FF}">
  <dimension ref="P59"/>
  <sheetViews>
    <sheetView tabSelected="1" topLeftCell="A42" zoomScale="50" zoomScaleNormal="120" workbookViewId="0">
      <selection activeCell="AH86" sqref="AH86"/>
    </sheetView>
  </sheetViews>
  <sheetFormatPr baseColWidth="10" defaultRowHeight="15" x14ac:dyDescent="0.2"/>
  <cols>
    <col min="1" max="1" width="15.83203125" customWidth="1"/>
    <col min="2" max="2" width="15.6640625" customWidth="1"/>
    <col min="3" max="3" width="16.33203125" bestFit="1" customWidth="1"/>
    <col min="4" max="4" width="12.1640625" bestFit="1" customWidth="1"/>
    <col min="5" max="5" width="13" bestFit="1" customWidth="1"/>
    <col min="6" max="6" width="20.33203125" bestFit="1" customWidth="1"/>
    <col min="7" max="7" width="13.33203125" bestFit="1" customWidth="1"/>
    <col min="8" max="9" width="13.1640625" bestFit="1" customWidth="1"/>
    <col min="10" max="10" width="16.33203125" bestFit="1" customWidth="1"/>
    <col min="11" max="11" width="13.1640625" bestFit="1" customWidth="1"/>
    <col min="12" max="12" width="13.6640625" bestFit="1" customWidth="1"/>
    <col min="13" max="14" width="13.1640625" bestFit="1" customWidth="1"/>
    <col min="15" max="15" width="13.6640625" customWidth="1"/>
    <col min="16" max="16" width="13.1640625" bestFit="1" customWidth="1"/>
    <col min="17" max="17" width="13.5" customWidth="1"/>
    <col min="18" max="18" width="13.1640625" bestFit="1" customWidth="1"/>
    <col min="19" max="19" width="12.5" bestFit="1" customWidth="1"/>
    <col min="20" max="20" width="13.33203125" customWidth="1"/>
    <col min="21" max="21" width="13.1640625" bestFit="1" customWidth="1"/>
    <col min="22" max="22" width="13.5" customWidth="1"/>
    <col min="23" max="23" width="13.1640625" bestFit="1" customWidth="1"/>
    <col min="24" max="24" width="13" customWidth="1"/>
    <col min="25" max="25" width="13.5" bestFit="1" customWidth="1"/>
  </cols>
  <sheetData>
    <row r="59" spans="16:16" x14ac:dyDescent="0.2">
      <c r="P59" t="s">
        <v>424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A724-7C6A-AC43-B44C-4B30FBEA278B}">
  <dimension ref="B1:I102"/>
  <sheetViews>
    <sheetView topLeftCell="A55" zoomScale="125" workbookViewId="0">
      <selection activeCell="E80" sqref="E80"/>
    </sheetView>
  </sheetViews>
  <sheetFormatPr baseColWidth="10" defaultColWidth="8.83203125" defaultRowHeight="13" x14ac:dyDescent="0.15"/>
  <cols>
    <col min="1" max="1" width="8.83203125" style="33"/>
    <col min="2" max="2" width="34.5" style="33" customWidth="1"/>
    <col min="3" max="3" width="13.6640625" style="34" customWidth="1"/>
    <col min="4" max="4" width="35.6640625" style="33" customWidth="1"/>
    <col min="5" max="5" width="13.6640625" style="34" customWidth="1"/>
    <col min="6" max="6" width="11.33203125" style="34" bestFit="1" customWidth="1"/>
    <col min="7" max="7" width="8.83203125" style="33"/>
    <col min="8" max="8" width="22.33203125" style="33" bestFit="1" customWidth="1"/>
    <col min="9" max="9" width="9.5" style="33" bestFit="1" customWidth="1"/>
    <col min="10" max="256" width="8.83203125" style="33"/>
    <col min="257" max="257" width="33.33203125" style="33" customWidth="1"/>
    <col min="258" max="258" width="11.5" style="33" customWidth="1"/>
    <col min="259" max="259" width="35.1640625" style="33" bestFit="1" customWidth="1"/>
    <col min="260" max="260" width="1.33203125" style="33" customWidth="1"/>
    <col min="261" max="261" width="11.33203125" style="33" customWidth="1"/>
    <col min="262" max="262" width="10.33203125" style="33" customWidth="1"/>
    <col min="263" max="512" width="8.83203125" style="33"/>
    <col min="513" max="513" width="33.33203125" style="33" customWidth="1"/>
    <col min="514" max="514" width="11.5" style="33" customWidth="1"/>
    <col min="515" max="515" width="35.1640625" style="33" bestFit="1" customWidth="1"/>
    <col min="516" max="516" width="1.33203125" style="33" customWidth="1"/>
    <col min="517" max="517" width="11.33203125" style="33" customWidth="1"/>
    <col min="518" max="518" width="10.33203125" style="33" customWidth="1"/>
    <col min="519" max="768" width="8.83203125" style="33"/>
    <col min="769" max="769" width="33.33203125" style="33" customWidth="1"/>
    <col min="770" max="770" width="11.5" style="33" customWidth="1"/>
    <col min="771" max="771" width="35.1640625" style="33" bestFit="1" customWidth="1"/>
    <col min="772" max="772" width="1.33203125" style="33" customWidth="1"/>
    <col min="773" max="773" width="11.33203125" style="33" customWidth="1"/>
    <col min="774" max="774" width="10.33203125" style="33" customWidth="1"/>
    <col min="775" max="1024" width="8.83203125" style="33"/>
    <col min="1025" max="1025" width="33.33203125" style="33" customWidth="1"/>
    <col min="1026" max="1026" width="11.5" style="33" customWidth="1"/>
    <col min="1027" max="1027" width="35.1640625" style="33" bestFit="1" customWidth="1"/>
    <col min="1028" max="1028" width="1.33203125" style="33" customWidth="1"/>
    <col min="1029" max="1029" width="11.33203125" style="33" customWidth="1"/>
    <col min="1030" max="1030" width="10.33203125" style="33" customWidth="1"/>
    <col min="1031" max="1280" width="8.83203125" style="33"/>
    <col min="1281" max="1281" width="33.33203125" style="33" customWidth="1"/>
    <col min="1282" max="1282" width="11.5" style="33" customWidth="1"/>
    <col min="1283" max="1283" width="35.1640625" style="33" bestFit="1" customWidth="1"/>
    <col min="1284" max="1284" width="1.33203125" style="33" customWidth="1"/>
    <col min="1285" max="1285" width="11.33203125" style="33" customWidth="1"/>
    <col min="1286" max="1286" width="10.33203125" style="33" customWidth="1"/>
    <col min="1287" max="1536" width="8.83203125" style="33"/>
    <col min="1537" max="1537" width="33.33203125" style="33" customWidth="1"/>
    <col min="1538" max="1538" width="11.5" style="33" customWidth="1"/>
    <col min="1539" max="1539" width="35.1640625" style="33" bestFit="1" customWidth="1"/>
    <col min="1540" max="1540" width="1.33203125" style="33" customWidth="1"/>
    <col min="1541" max="1541" width="11.33203125" style="33" customWidth="1"/>
    <col min="1542" max="1542" width="10.33203125" style="33" customWidth="1"/>
    <col min="1543" max="1792" width="8.83203125" style="33"/>
    <col min="1793" max="1793" width="33.33203125" style="33" customWidth="1"/>
    <col min="1794" max="1794" width="11.5" style="33" customWidth="1"/>
    <col min="1795" max="1795" width="35.1640625" style="33" bestFit="1" customWidth="1"/>
    <col min="1796" max="1796" width="1.33203125" style="33" customWidth="1"/>
    <col min="1797" max="1797" width="11.33203125" style="33" customWidth="1"/>
    <col min="1798" max="1798" width="10.33203125" style="33" customWidth="1"/>
    <col min="1799" max="2048" width="8.83203125" style="33"/>
    <col min="2049" max="2049" width="33.33203125" style="33" customWidth="1"/>
    <col min="2050" max="2050" width="11.5" style="33" customWidth="1"/>
    <col min="2051" max="2051" width="35.1640625" style="33" bestFit="1" customWidth="1"/>
    <col min="2052" max="2052" width="1.33203125" style="33" customWidth="1"/>
    <col min="2053" max="2053" width="11.33203125" style="33" customWidth="1"/>
    <col min="2054" max="2054" width="10.33203125" style="33" customWidth="1"/>
    <col min="2055" max="2304" width="8.83203125" style="33"/>
    <col min="2305" max="2305" width="33.33203125" style="33" customWidth="1"/>
    <col min="2306" max="2306" width="11.5" style="33" customWidth="1"/>
    <col min="2307" max="2307" width="35.1640625" style="33" bestFit="1" customWidth="1"/>
    <col min="2308" max="2308" width="1.33203125" style="33" customWidth="1"/>
    <col min="2309" max="2309" width="11.33203125" style="33" customWidth="1"/>
    <col min="2310" max="2310" width="10.33203125" style="33" customWidth="1"/>
    <col min="2311" max="2560" width="8.83203125" style="33"/>
    <col min="2561" max="2561" width="33.33203125" style="33" customWidth="1"/>
    <col min="2562" max="2562" width="11.5" style="33" customWidth="1"/>
    <col min="2563" max="2563" width="35.1640625" style="33" bestFit="1" customWidth="1"/>
    <col min="2564" max="2564" width="1.33203125" style="33" customWidth="1"/>
    <col min="2565" max="2565" width="11.33203125" style="33" customWidth="1"/>
    <col min="2566" max="2566" width="10.33203125" style="33" customWidth="1"/>
    <col min="2567" max="2816" width="8.83203125" style="33"/>
    <col min="2817" max="2817" width="33.33203125" style="33" customWidth="1"/>
    <col min="2818" max="2818" width="11.5" style="33" customWidth="1"/>
    <col min="2819" max="2819" width="35.1640625" style="33" bestFit="1" customWidth="1"/>
    <col min="2820" max="2820" width="1.33203125" style="33" customWidth="1"/>
    <col min="2821" max="2821" width="11.33203125" style="33" customWidth="1"/>
    <col min="2822" max="2822" width="10.33203125" style="33" customWidth="1"/>
    <col min="2823" max="3072" width="8.83203125" style="33"/>
    <col min="3073" max="3073" width="33.33203125" style="33" customWidth="1"/>
    <col min="3074" max="3074" width="11.5" style="33" customWidth="1"/>
    <col min="3075" max="3075" width="35.1640625" style="33" bestFit="1" customWidth="1"/>
    <col min="3076" max="3076" width="1.33203125" style="33" customWidth="1"/>
    <col min="3077" max="3077" width="11.33203125" style="33" customWidth="1"/>
    <col min="3078" max="3078" width="10.33203125" style="33" customWidth="1"/>
    <col min="3079" max="3328" width="8.83203125" style="33"/>
    <col min="3329" max="3329" width="33.33203125" style="33" customWidth="1"/>
    <col min="3330" max="3330" width="11.5" style="33" customWidth="1"/>
    <col min="3331" max="3331" width="35.1640625" style="33" bestFit="1" customWidth="1"/>
    <col min="3332" max="3332" width="1.33203125" style="33" customWidth="1"/>
    <col min="3333" max="3333" width="11.33203125" style="33" customWidth="1"/>
    <col min="3334" max="3334" width="10.33203125" style="33" customWidth="1"/>
    <col min="3335" max="3584" width="8.83203125" style="33"/>
    <col min="3585" max="3585" width="33.33203125" style="33" customWidth="1"/>
    <col min="3586" max="3586" width="11.5" style="33" customWidth="1"/>
    <col min="3587" max="3587" width="35.1640625" style="33" bestFit="1" customWidth="1"/>
    <col min="3588" max="3588" width="1.33203125" style="33" customWidth="1"/>
    <col min="3589" max="3589" width="11.33203125" style="33" customWidth="1"/>
    <col min="3590" max="3590" width="10.33203125" style="33" customWidth="1"/>
    <col min="3591" max="3840" width="8.83203125" style="33"/>
    <col min="3841" max="3841" width="33.33203125" style="33" customWidth="1"/>
    <col min="3842" max="3842" width="11.5" style="33" customWidth="1"/>
    <col min="3843" max="3843" width="35.1640625" style="33" bestFit="1" customWidth="1"/>
    <col min="3844" max="3844" width="1.33203125" style="33" customWidth="1"/>
    <col min="3845" max="3845" width="11.33203125" style="33" customWidth="1"/>
    <col min="3846" max="3846" width="10.33203125" style="33" customWidth="1"/>
    <col min="3847" max="4096" width="8.83203125" style="33"/>
    <col min="4097" max="4097" width="33.33203125" style="33" customWidth="1"/>
    <col min="4098" max="4098" width="11.5" style="33" customWidth="1"/>
    <col min="4099" max="4099" width="35.1640625" style="33" bestFit="1" customWidth="1"/>
    <col min="4100" max="4100" width="1.33203125" style="33" customWidth="1"/>
    <col min="4101" max="4101" width="11.33203125" style="33" customWidth="1"/>
    <col min="4102" max="4102" width="10.33203125" style="33" customWidth="1"/>
    <col min="4103" max="4352" width="8.83203125" style="33"/>
    <col min="4353" max="4353" width="33.33203125" style="33" customWidth="1"/>
    <col min="4354" max="4354" width="11.5" style="33" customWidth="1"/>
    <col min="4355" max="4355" width="35.1640625" style="33" bestFit="1" customWidth="1"/>
    <col min="4356" max="4356" width="1.33203125" style="33" customWidth="1"/>
    <col min="4357" max="4357" width="11.33203125" style="33" customWidth="1"/>
    <col min="4358" max="4358" width="10.33203125" style="33" customWidth="1"/>
    <col min="4359" max="4608" width="8.83203125" style="33"/>
    <col min="4609" max="4609" width="33.33203125" style="33" customWidth="1"/>
    <col min="4610" max="4610" width="11.5" style="33" customWidth="1"/>
    <col min="4611" max="4611" width="35.1640625" style="33" bestFit="1" customWidth="1"/>
    <col min="4612" max="4612" width="1.33203125" style="33" customWidth="1"/>
    <col min="4613" max="4613" width="11.33203125" style="33" customWidth="1"/>
    <col min="4614" max="4614" width="10.33203125" style="33" customWidth="1"/>
    <col min="4615" max="4864" width="8.83203125" style="33"/>
    <col min="4865" max="4865" width="33.33203125" style="33" customWidth="1"/>
    <col min="4866" max="4866" width="11.5" style="33" customWidth="1"/>
    <col min="4867" max="4867" width="35.1640625" style="33" bestFit="1" customWidth="1"/>
    <col min="4868" max="4868" width="1.33203125" style="33" customWidth="1"/>
    <col min="4869" max="4869" width="11.33203125" style="33" customWidth="1"/>
    <col min="4870" max="4870" width="10.33203125" style="33" customWidth="1"/>
    <col min="4871" max="5120" width="8.83203125" style="33"/>
    <col min="5121" max="5121" width="33.33203125" style="33" customWidth="1"/>
    <col min="5122" max="5122" width="11.5" style="33" customWidth="1"/>
    <col min="5123" max="5123" width="35.1640625" style="33" bestFit="1" customWidth="1"/>
    <col min="5124" max="5124" width="1.33203125" style="33" customWidth="1"/>
    <col min="5125" max="5125" width="11.33203125" style="33" customWidth="1"/>
    <col min="5126" max="5126" width="10.33203125" style="33" customWidth="1"/>
    <col min="5127" max="5376" width="8.83203125" style="33"/>
    <col min="5377" max="5377" width="33.33203125" style="33" customWidth="1"/>
    <col min="5378" max="5378" width="11.5" style="33" customWidth="1"/>
    <col min="5379" max="5379" width="35.1640625" style="33" bestFit="1" customWidth="1"/>
    <col min="5380" max="5380" width="1.33203125" style="33" customWidth="1"/>
    <col min="5381" max="5381" width="11.33203125" style="33" customWidth="1"/>
    <col min="5382" max="5382" width="10.33203125" style="33" customWidth="1"/>
    <col min="5383" max="5632" width="8.83203125" style="33"/>
    <col min="5633" max="5633" width="33.33203125" style="33" customWidth="1"/>
    <col min="5634" max="5634" width="11.5" style="33" customWidth="1"/>
    <col min="5635" max="5635" width="35.1640625" style="33" bestFit="1" customWidth="1"/>
    <col min="5636" max="5636" width="1.33203125" style="33" customWidth="1"/>
    <col min="5637" max="5637" width="11.33203125" style="33" customWidth="1"/>
    <col min="5638" max="5638" width="10.33203125" style="33" customWidth="1"/>
    <col min="5639" max="5888" width="8.83203125" style="33"/>
    <col min="5889" max="5889" width="33.33203125" style="33" customWidth="1"/>
    <col min="5890" max="5890" width="11.5" style="33" customWidth="1"/>
    <col min="5891" max="5891" width="35.1640625" style="33" bestFit="1" customWidth="1"/>
    <col min="5892" max="5892" width="1.33203125" style="33" customWidth="1"/>
    <col min="5893" max="5893" width="11.33203125" style="33" customWidth="1"/>
    <col min="5894" max="5894" width="10.33203125" style="33" customWidth="1"/>
    <col min="5895" max="6144" width="8.83203125" style="33"/>
    <col min="6145" max="6145" width="33.33203125" style="33" customWidth="1"/>
    <col min="6146" max="6146" width="11.5" style="33" customWidth="1"/>
    <col min="6147" max="6147" width="35.1640625" style="33" bestFit="1" customWidth="1"/>
    <col min="6148" max="6148" width="1.33203125" style="33" customWidth="1"/>
    <col min="6149" max="6149" width="11.33203125" style="33" customWidth="1"/>
    <col min="6150" max="6150" width="10.33203125" style="33" customWidth="1"/>
    <col min="6151" max="6400" width="8.83203125" style="33"/>
    <col min="6401" max="6401" width="33.33203125" style="33" customWidth="1"/>
    <col min="6402" max="6402" width="11.5" style="33" customWidth="1"/>
    <col min="6403" max="6403" width="35.1640625" style="33" bestFit="1" customWidth="1"/>
    <col min="6404" max="6404" width="1.33203125" style="33" customWidth="1"/>
    <col min="6405" max="6405" width="11.33203125" style="33" customWidth="1"/>
    <col min="6406" max="6406" width="10.33203125" style="33" customWidth="1"/>
    <col min="6407" max="6656" width="8.83203125" style="33"/>
    <col min="6657" max="6657" width="33.33203125" style="33" customWidth="1"/>
    <col min="6658" max="6658" width="11.5" style="33" customWidth="1"/>
    <col min="6659" max="6659" width="35.1640625" style="33" bestFit="1" customWidth="1"/>
    <col min="6660" max="6660" width="1.33203125" style="33" customWidth="1"/>
    <col min="6661" max="6661" width="11.33203125" style="33" customWidth="1"/>
    <col min="6662" max="6662" width="10.33203125" style="33" customWidth="1"/>
    <col min="6663" max="6912" width="8.83203125" style="33"/>
    <col min="6913" max="6913" width="33.33203125" style="33" customWidth="1"/>
    <col min="6914" max="6914" width="11.5" style="33" customWidth="1"/>
    <col min="6915" max="6915" width="35.1640625" style="33" bestFit="1" customWidth="1"/>
    <col min="6916" max="6916" width="1.33203125" style="33" customWidth="1"/>
    <col min="6917" max="6917" width="11.33203125" style="33" customWidth="1"/>
    <col min="6918" max="6918" width="10.33203125" style="33" customWidth="1"/>
    <col min="6919" max="7168" width="8.83203125" style="33"/>
    <col min="7169" max="7169" width="33.33203125" style="33" customWidth="1"/>
    <col min="7170" max="7170" width="11.5" style="33" customWidth="1"/>
    <col min="7171" max="7171" width="35.1640625" style="33" bestFit="1" customWidth="1"/>
    <col min="7172" max="7172" width="1.33203125" style="33" customWidth="1"/>
    <col min="7173" max="7173" width="11.33203125" style="33" customWidth="1"/>
    <col min="7174" max="7174" width="10.33203125" style="33" customWidth="1"/>
    <col min="7175" max="7424" width="8.83203125" style="33"/>
    <col min="7425" max="7425" width="33.33203125" style="33" customWidth="1"/>
    <col min="7426" max="7426" width="11.5" style="33" customWidth="1"/>
    <col min="7427" max="7427" width="35.1640625" style="33" bestFit="1" customWidth="1"/>
    <col min="7428" max="7428" width="1.33203125" style="33" customWidth="1"/>
    <col min="7429" max="7429" width="11.33203125" style="33" customWidth="1"/>
    <col min="7430" max="7430" width="10.33203125" style="33" customWidth="1"/>
    <col min="7431" max="7680" width="8.83203125" style="33"/>
    <col min="7681" max="7681" width="33.33203125" style="33" customWidth="1"/>
    <col min="7682" max="7682" width="11.5" style="33" customWidth="1"/>
    <col min="7683" max="7683" width="35.1640625" style="33" bestFit="1" customWidth="1"/>
    <col min="7684" max="7684" width="1.33203125" style="33" customWidth="1"/>
    <col min="7685" max="7685" width="11.33203125" style="33" customWidth="1"/>
    <col min="7686" max="7686" width="10.33203125" style="33" customWidth="1"/>
    <col min="7687" max="7936" width="8.83203125" style="33"/>
    <col min="7937" max="7937" width="33.33203125" style="33" customWidth="1"/>
    <col min="7938" max="7938" width="11.5" style="33" customWidth="1"/>
    <col min="7939" max="7939" width="35.1640625" style="33" bestFit="1" customWidth="1"/>
    <col min="7940" max="7940" width="1.33203125" style="33" customWidth="1"/>
    <col min="7941" max="7941" width="11.33203125" style="33" customWidth="1"/>
    <col min="7942" max="7942" width="10.33203125" style="33" customWidth="1"/>
    <col min="7943" max="8192" width="8.83203125" style="33"/>
    <col min="8193" max="8193" width="33.33203125" style="33" customWidth="1"/>
    <col min="8194" max="8194" width="11.5" style="33" customWidth="1"/>
    <col min="8195" max="8195" width="35.1640625" style="33" bestFit="1" customWidth="1"/>
    <col min="8196" max="8196" width="1.33203125" style="33" customWidth="1"/>
    <col min="8197" max="8197" width="11.33203125" style="33" customWidth="1"/>
    <col min="8198" max="8198" width="10.33203125" style="33" customWidth="1"/>
    <col min="8199" max="8448" width="8.83203125" style="33"/>
    <col min="8449" max="8449" width="33.33203125" style="33" customWidth="1"/>
    <col min="8450" max="8450" width="11.5" style="33" customWidth="1"/>
    <col min="8451" max="8451" width="35.1640625" style="33" bestFit="1" customWidth="1"/>
    <col min="8452" max="8452" width="1.33203125" style="33" customWidth="1"/>
    <col min="8453" max="8453" width="11.33203125" style="33" customWidth="1"/>
    <col min="8454" max="8454" width="10.33203125" style="33" customWidth="1"/>
    <col min="8455" max="8704" width="8.83203125" style="33"/>
    <col min="8705" max="8705" width="33.33203125" style="33" customWidth="1"/>
    <col min="8706" max="8706" width="11.5" style="33" customWidth="1"/>
    <col min="8707" max="8707" width="35.1640625" style="33" bestFit="1" customWidth="1"/>
    <col min="8708" max="8708" width="1.33203125" style="33" customWidth="1"/>
    <col min="8709" max="8709" width="11.33203125" style="33" customWidth="1"/>
    <col min="8710" max="8710" width="10.33203125" style="33" customWidth="1"/>
    <col min="8711" max="8960" width="8.83203125" style="33"/>
    <col min="8961" max="8961" width="33.33203125" style="33" customWidth="1"/>
    <col min="8962" max="8962" width="11.5" style="33" customWidth="1"/>
    <col min="8963" max="8963" width="35.1640625" style="33" bestFit="1" customWidth="1"/>
    <col min="8964" max="8964" width="1.33203125" style="33" customWidth="1"/>
    <col min="8965" max="8965" width="11.33203125" style="33" customWidth="1"/>
    <col min="8966" max="8966" width="10.33203125" style="33" customWidth="1"/>
    <col min="8967" max="9216" width="8.83203125" style="33"/>
    <col min="9217" max="9217" width="33.33203125" style="33" customWidth="1"/>
    <col min="9218" max="9218" width="11.5" style="33" customWidth="1"/>
    <col min="9219" max="9219" width="35.1640625" style="33" bestFit="1" customWidth="1"/>
    <col min="9220" max="9220" width="1.33203125" style="33" customWidth="1"/>
    <col min="9221" max="9221" width="11.33203125" style="33" customWidth="1"/>
    <col min="9222" max="9222" width="10.33203125" style="33" customWidth="1"/>
    <col min="9223" max="9472" width="8.83203125" style="33"/>
    <col min="9473" max="9473" width="33.33203125" style="33" customWidth="1"/>
    <col min="9474" max="9474" width="11.5" style="33" customWidth="1"/>
    <col min="9475" max="9475" width="35.1640625" style="33" bestFit="1" customWidth="1"/>
    <col min="9476" max="9476" width="1.33203125" style="33" customWidth="1"/>
    <col min="9477" max="9477" width="11.33203125" style="33" customWidth="1"/>
    <col min="9478" max="9478" width="10.33203125" style="33" customWidth="1"/>
    <col min="9479" max="9728" width="8.83203125" style="33"/>
    <col min="9729" max="9729" width="33.33203125" style="33" customWidth="1"/>
    <col min="9730" max="9730" width="11.5" style="33" customWidth="1"/>
    <col min="9731" max="9731" width="35.1640625" style="33" bestFit="1" customWidth="1"/>
    <col min="9732" max="9732" width="1.33203125" style="33" customWidth="1"/>
    <col min="9733" max="9733" width="11.33203125" style="33" customWidth="1"/>
    <col min="9734" max="9734" width="10.33203125" style="33" customWidth="1"/>
    <col min="9735" max="9984" width="8.83203125" style="33"/>
    <col min="9985" max="9985" width="33.33203125" style="33" customWidth="1"/>
    <col min="9986" max="9986" width="11.5" style="33" customWidth="1"/>
    <col min="9987" max="9987" width="35.1640625" style="33" bestFit="1" customWidth="1"/>
    <col min="9988" max="9988" width="1.33203125" style="33" customWidth="1"/>
    <col min="9989" max="9989" width="11.33203125" style="33" customWidth="1"/>
    <col min="9990" max="9990" width="10.33203125" style="33" customWidth="1"/>
    <col min="9991" max="10240" width="8.83203125" style="33"/>
    <col min="10241" max="10241" width="33.33203125" style="33" customWidth="1"/>
    <col min="10242" max="10242" width="11.5" style="33" customWidth="1"/>
    <col min="10243" max="10243" width="35.1640625" style="33" bestFit="1" customWidth="1"/>
    <col min="10244" max="10244" width="1.33203125" style="33" customWidth="1"/>
    <col min="10245" max="10245" width="11.33203125" style="33" customWidth="1"/>
    <col min="10246" max="10246" width="10.33203125" style="33" customWidth="1"/>
    <col min="10247" max="10496" width="8.83203125" style="33"/>
    <col min="10497" max="10497" width="33.33203125" style="33" customWidth="1"/>
    <col min="10498" max="10498" width="11.5" style="33" customWidth="1"/>
    <col min="10499" max="10499" width="35.1640625" style="33" bestFit="1" customWidth="1"/>
    <col min="10500" max="10500" width="1.33203125" style="33" customWidth="1"/>
    <col min="10501" max="10501" width="11.33203125" style="33" customWidth="1"/>
    <col min="10502" max="10502" width="10.33203125" style="33" customWidth="1"/>
    <col min="10503" max="10752" width="8.83203125" style="33"/>
    <col min="10753" max="10753" width="33.33203125" style="33" customWidth="1"/>
    <col min="10754" max="10754" width="11.5" style="33" customWidth="1"/>
    <col min="10755" max="10755" width="35.1640625" style="33" bestFit="1" customWidth="1"/>
    <col min="10756" max="10756" width="1.33203125" style="33" customWidth="1"/>
    <col min="10757" max="10757" width="11.33203125" style="33" customWidth="1"/>
    <col min="10758" max="10758" width="10.33203125" style="33" customWidth="1"/>
    <col min="10759" max="11008" width="8.83203125" style="33"/>
    <col min="11009" max="11009" width="33.33203125" style="33" customWidth="1"/>
    <col min="11010" max="11010" width="11.5" style="33" customWidth="1"/>
    <col min="11011" max="11011" width="35.1640625" style="33" bestFit="1" customWidth="1"/>
    <col min="11012" max="11012" width="1.33203125" style="33" customWidth="1"/>
    <col min="11013" max="11013" width="11.33203125" style="33" customWidth="1"/>
    <col min="11014" max="11014" width="10.33203125" style="33" customWidth="1"/>
    <col min="11015" max="11264" width="8.83203125" style="33"/>
    <col min="11265" max="11265" width="33.33203125" style="33" customWidth="1"/>
    <col min="11266" max="11266" width="11.5" style="33" customWidth="1"/>
    <col min="11267" max="11267" width="35.1640625" style="33" bestFit="1" customWidth="1"/>
    <col min="11268" max="11268" width="1.33203125" style="33" customWidth="1"/>
    <col min="11269" max="11269" width="11.33203125" style="33" customWidth="1"/>
    <col min="11270" max="11270" width="10.33203125" style="33" customWidth="1"/>
    <col min="11271" max="11520" width="8.83203125" style="33"/>
    <col min="11521" max="11521" width="33.33203125" style="33" customWidth="1"/>
    <col min="11522" max="11522" width="11.5" style="33" customWidth="1"/>
    <col min="11523" max="11523" width="35.1640625" style="33" bestFit="1" customWidth="1"/>
    <col min="11524" max="11524" width="1.33203125" style="33" customWidth="1"/>
    <col min="11525" max="11525" width="11.33203125" style="33" customWidth="1"/>
    <col min="11526" max="11526" width="10.33203125" style="33" customWidth="1"/>
    <col min="11527" max="11776" width="8.83203125" style="33"/>
    <col min="11777" max="11777" width="33.33203125" style="33" customWidth="1"/>
    <col min="11778" max="11778" width="11.5" style="33" customWidth="1"/>
    <col min="11779" max="11779" width="35.1640625" style="33" bestFit="1" customWidth="1"/>
    <col min="11780" max="11780" width="1.33203125" style="33" customWidth="1"/>
    <col min="11781" max="11781" width="11.33203125" style="33" customWidth="1"/>
    <col min="11782" max="11782" width="10.33203125" style="33" customWidth="1"/>
    <col min="11783" max="12032" width="8.83203125" style="33"/>
    <col min="12033" max="12033" width="33.33203125" style="33" customWidth="1"/>
    <col min="12034" max="12034" width="11.5" style="33" customWidth="1"/>
    <col min="12035" max="12035" width="35.1640625" style="33" bestFit="1" customWidth="1"/>
    <col min="12036" max="12036" width="1.33203125" style="33" customWidth="1"/>
    <col min="12037" max="12037" width="11.33203125" style="33" customWidth="1"/>
    <col min="12038" max="12038" width="10.33203125" style="33" customWidth="1"/>
    <col min="12039" max="12288" width="8.83203125" style="33"/>
    <col min="12289" max="12289" width="33.33203125" style="33" customWidth="1"/>
    <col min="12290" max="12290" width="11.5" style="33" customWidth="1"/>
    <col min="12291" max="12291" width="35.1640625" style="33" bestFit="1" customWidth="1"/>
    <col min="12292" max="12292" width="1.33203125" style="33" customWidth="1"/>
    <col min="12293" max="12293" width="11.33203125" style="33" customWidth="1"/>
    <col min="12294" max="12294" width="10.33203125" style="33" customWidth="1"/>
    <col min="12295" max="12544" width="8.83203125" style="33"/>
    <col min="12545" max="12545" width="33.33203125" style="33" customWidth="1"/>
    <col min="12546" max="12546" width="11.5" style="33" customWidth="1"/>
    <col min="12547" max="12547" width="35.1640625" style="33" bestFit="1" customWidth="1"/>
    <col min="12548" max="12548" width="1.33203125" style="33" customWidth="1"/>
    <col min="12549" max="12549" width="11.33203125" style="33" customWidth="1"/>
    <col min="12550" max="12550" width="10.33203125" style="33" customWidth="1"/>
    <col min="12551" max="12800" width="8.83203125" style="33"/>
    <col min="12801" max="12801" width="33.33203125" style="33" customWidth="1"/>
    <col min="12802" max="12802" width="11.5" style="33" customWidth="1"/>
    <col min="12803" max="12803" width="35.1640625" style="33" bestFit="1" customWidth="1"/>
    <col min="12804" max="12804" width="1.33203125" style="33" customWidth="1"/>
    <col min="12805" max="12805" width="11.33203125" style="33" customWidth="1"/>
    <col min="12806" max="12806" width="10.33203125" style="33" customWidth="1"/>
    <col min="12807" max="13056" width="8.83203125" style="33"/>
    <col min="13057" max="13057" width="33.33203125" style="33" customWidth="1"/>
    <col min="13058" max="13058" width="11.5" style="33" customWidth="1"/>
    <col min="13059" max="13059" width="35.1640625" style="33" bestFit="1" customWidth="1"/>
    <col min="13060" max="13060" width="1.33203125" style="33" customWidth="1"/>
    <col min="13061" max="13061" width="11.33203125" style="33" customWidth="1"/>
    <col min="13062" max="13062" width="10.33203125" style="33" customWidth="1"/>
    <col min="13063" max="13312" width="8.83203125" style="33"/>
    <col min="13313" max="13313" width="33.33203125" style="33" customWidth="1"/>
    <col min="13314" max="13314" width="11.5" style="33" customWidth="1"/>
    <col min="13315" max="13315" width="35.1640625" style="33" bestFit="1" customWidth="1"/>
    <col min="13316" max="13316" width="1.33203125" style="33" customWidth="1"/>
    <col min="13317" max="13317" width="11.33203125" style="33" customWidth="1"/>
    <col min="13318" max="13318" width="10.33203125" style="33" customWidth="1"/>
    <col min="13319" max="13568" width="8.83203125" style="33"/>
    <col min="13569" max="13569" width="33.33203125" style="33" customWidth="1"/>
    <col min="13570" max="13570" width="11.5" style="33" customWidth="1"/>
    <col min="13571" max="13571" width="35.1640625" style="33" bestFit="1" customWidth="1"/>
    <col min="13572" max="13572" width="1.33203125" style="33" customWidth="1"/>
    <col min="13573" max="13573" width="11.33203125" style="33" customWidth="1"/>
    <col min="13574" max="13574" width="10.33203125" style="33" customWidth="1"/>
    <col min="13575" max="13824" width="8.83203125" style="33"/>
    <col min="13825" max="13825" width="33.33203125" style="33" customWidth="1"/>
    <col min="13826" max="13826" width="11.5" style="33" customWidth="1"/>
    <col min="13827" max="13827" width="35.1640625" style="33" bestFit="1" customWidth="1"/>
    <col min="13828" max="13828" width="1.33203125" style="33" customWidth="1"/>
    <col min="13829" max="13829" width="11.33203125" style="33" customWidth="1"/>
    <col min="13830" max="13830" width="10.33203125" style="33" customWidth="1"/>
    <col min="13831" max="14080" width="8.83203125" style="33"/>
    <col min="14081" max="14081" width="33.33203125" style="33" customWidth="1"/>
    <col min="14082" max="14082" width="11.5" style="33" customWidth="1"/>
    <col min="14083" max="14083" width="35.1640625" style="33" bestFit="1" customWidth="1"/>
    <col min="14084" max="14084" width="1.33203125" style="33" customWidth="1"/>
    <col min="14085" max="14085" width="11.33203125" style="33" customWidth="1"/>
    <col min="14086" max="14086" width="10.33203125" style="33" customWidth="1"/>
    <col min="14087" max="14336" width="8.83203125" style="33"/>
    <col min="14337" max="14337" width="33.33203125" style="33" customWidth="1"/>
    <col min="14338" max="14338" width="11.5" style="33" customWidth="1"/>
    <col min="14339" max="14339" width="35.1640625" style="33" bestFit="1" customWidth="1"/>
    <col min="14340" max="14340" width="1.33203125" style="33" customWidth="1"/>
    <col min="14341" max="14341" width="11.33203125" style="33" customWidth="1"/>
    <col min="14342" max="14342" width="10.33203125" style="33" customWidth="1"/>
    <col min="14343" max="14592" width="8.83203125" style="33"/>
    <col min="14593" max="14593" width="33.33203125" style="33" customWidth="1"/>
    <col min="14594" max="14594" width="11.5" style="33" customWidth="1"/>
    <col min="14595" max="14595" width="35.1640625" style="33" bestFit="1" customWidth="1"/>
    <col min="14596" max="14596" width="1.33203125" style="33" customWidth="1"/>
    <col min="14597" max="14597" width="11.33203125" style="33" customWidth="1"/>
    <col min="14598" max="14598" width="10.33203125" style="33" customWidth="1"/>
    <col min="14599" max="14848" width="8.83203125" style="33"/>
    <col min="14849" max="14849" width="33.33203125" style="33" customWidth="1"/>
    <col min="14850" max="14850" width="11.5" style="33" customWidth="1"/>
    <col min="14851" max="14851" width="35.1640625" style="33" bestFit="1" customWidth="1"/>
    <col min="14852" max="14852" width="1.33203125" style="33" customWidth="1"/>
    <col min="14853" max="14853" width="11.33203125" style="33" customWidth="1"/>
    <col min="14854" max="14854" width="10.33203125" style="33" customWidth="1"/>
    <col min="14855" max="15104" width="8.83203125" style="33"/>
    <col min="15105" max="15105" width="33.33203125" style="33" customWidth="1"/>
    <col min="15106" max="15106" width="11.5" style="33" customWidth="1"/>
    <col min="15107" max="15107" width="35.1640625" style="33" bestFit="1" customWidth="1"/>
    <col min="15108" max="15108" width="1.33203125" style="33" customWidth="1"/>
    <col min="15109" max="15109" width="11.33203125" style="33" customWidth="1"/>
    <col min="15110" max="15110" width="10.33203125" style="33" customWidth="1"/>
    <col min="15111" max="15360" width="8.83203125" style="33"/>
    <col min="15361" max="15361" width="33.33203125" style="33" customWidth="1"/>
    <col min="15362" max="15362" width="11.5" style="33" customWidth="1"/>
    <col min="15363" max="15363" width="35.1640625" style="33" bestFit="1" customWidth="1"/>
    <col min="15364" max="15364" width="1.33203125" style="33" customWidth="1"/>
    <col min="15365" max="15365" width="11.33203125" style="33" customWidth="1"/>
    <col min="15366" max="15366" width="10.33203125" style="33" customWidth="1"/>
    <col min="15367" max="15616" width="8.83203125" style="33"/>
    <col min="15617" max="15617" width="33.33203125" style="33" customWidth="1"/>
    <col min="15618" max="15618" width="11.5" style="33" customWidth="1"/>
    <col min="15619" max="15619" width="35.1640625" style="33" bestFit="1" customWidth="1"/>
    <col min="15620" max="15620" width="1.33203125" style="33" customWidth="1"/>
    <col min="15621" max="15621" width="11.33203125" style="33" customWidth="1"/>
    <col min="15622" max="15622" width="10.33203125" style="33" customWidth="1"/>
    <col min="15623" max="15872" width="8.83203125" style="33"/>
    <col min="15873" max="15873" width="33.33203125" style="33" customWidth="1"/>
    <col min="15874" max="15874" width="11.5" style="33" customWidth="1"/>
    <col min="15875" max="15875" width="35.1640625" style="33" bestFit="1" customWidth="1"/>
    <col min="15876" max="15876" width="1.33203125" style="33" customWidth="1"/>
    <col min="15877" max="15877" width="11.33203125" style="33" customWidth="1"/>
    <col min="15878" max="15878" width="10.33203125" style="33" customWidth="1"/>
    <col min="15879" max="16128" width="8.83203125" style="33"/>
    <col min="16129" max="16129" width="33.33203125" style="33" customWidth="1"/>
    <col min="16130" max="16130" width="11.5" style="33" customWidth="1"/>
    <col min="16131" max="16131" width="35.1640625" style="33" bestFit="1" customWidth="1"/>
    <col min="16132" max="16132" width="1.33203125" style="33" customWidth="1"/>
    <col min="16133" max="16133" width="11.33203125" style="33" customWidth="1"/>
    <col min="16134" max="16134" width="10.33203125" style="33" customWidth="1"/>
    <col min="16135" max="16384" width="8.83203125" style="33"/>
  </cols>
  <sheetData>
    <row r="1" spans="2:9" x14ac:dyDescent="0.15">
      <c r="B1" s="113" t="s">
        <v>468</v>
      </c>
      <c r="C1" s="114"/>
      <c r="D1" s="114"/>
      <c r="E1" s="115"/>
    </row>
    <row r="2" spans="2:9" x14ac:dyDescent="0.15">
      <c r="B2" s="116" t="s">
        <v>467</v>
      </c>
      <c r="C2" s="117"/>
      <c r="D2" s="117"/>
      <c r="E2" s="118"/>
    </row>
    <row r="3" spans="2:9" x14ac:dyDescent="0.15">
      <c r="B3" s="109"/>
      <c r="C3" s="38"/>
      <c r="E3" s="83"/>
    </row>
    <row r="4" spans="2:9" x14ac:dyDescent="0.15">
      <c r="B4" s="119" t="s">
        <v>487</v>
      </c>
      <c r="C4" s="111"/>
      <c r="D4" s="111"/>
      <c r="E4" s="120"/>
      <c r="F4" s="108"/>
    </row>
    <row r="5" spans="2:9" x14ac:dyDescent="0.15">
      <c r="B5" s="107" t="s">
        <v>486</v>
      </c>
      <c r="C5" s="60" t="s">
        <v>440</v>
      </c>
      <c r="D5" s="61" t="s">
        <v>485</v>
      </c>
      <c r="E5" s="106" t="s">
        <v>440</v>
      </c>
      <c r="H5" s="64"/>
    </row>
    <row r="6" spans="2:9" x14ac:dyDescent="0.15">
      <c r="B6" s="105" t="s">
        <v>484</v>
      </c>
      <c r="C6" s="104"/>
      <c r="D6" s="44" t="s">
        <v>462</v>
      </c>
      <c r="E6" s="83"/>
    </row>
    <row r="7" spans="2:9" x14ac:dyDescent="0.15">
      <c r="B7" s="103" t="s">
        <v>483</v>
      </c>
      <c r="C7" s="102"/>
      <c r="D7" s="101" t="s">
        <v>461</v>
      </c>
      <c r="E7" s="100">
        <f>SUM('[1]Trial Balance'!H50:H54)</f>
        <v>1658767</v>
      </c>
      <c r="H7" s="99"/>
      <c r="I7" s="94"/>
    </row>
    <row r="8" spans="2:9" x14ac:dyDescent="0.15">
      <c r="B8" s="98" t="s">
        <v>470</v>
      </c>
      <c r="C8" s="68"/>
      <c r="D8" s="69" t="s">
        <v>459</v>
      </c>
      <c r="E8" s="83">
        <f>+'[1]Trial Balance'!H55</f>
        <v>16022</v>
      </c>
      <c r="H8" s="97"/>
      <c r="I8" s="94"/>
    </row>
    <row r="9" spans="2:9" x14ac:dyDescent="0.15">
      <c r="B9" s="96" t="s">
        <v>469</v>
      </c>
      <c r="C9" s="68">
        <f>+'[1]Trial Balance'!B35</f>
        <v>11680.66</v>
      </c>
      <c r="D9" s="70" t="s">
        <v>457</v>
      </c>
      <c r="E9" s="83">
        <f>+'[1]Trial Balance'!H63</f>
        <v>55166</v>
      </c>
      <c r="H9" s="95"/>
      <c r="I9" s="94"/>
    </row>
    <row r="10" spans="2:9" x14ac:dyDescent="0.15">
      <c r="B10" s="93"/>
      <c r="C10" s="68"/>
      <c r="D10" s="70" t="s">
        <v>482</v>
      </c>
      <c r="E10" s="83">
        <f>+'[1]Trial Balance'!H67</f>
        <v>96733</v>
      </c>
    </row>
    <row r="11" spans="2:9" x14ac:dyDescent="0.15">
      <c r="B11" s="92" t="s">
        <v>481</v>
      </c>
      <c r="C11" s="68"/>
      <c r="D11" s="69" t="s">
        <v>454</v>
      </c>
      <c r="E11" s="83">
        <f>+'[1]Trial Balance'!H29</f>
        <v>5783</v>
      </c>
    </row>
    <row r="12" spans="2:9" x14ac:dyDescent="0.15">
      <c r="B12" s="91" t="s">
        <v>480</v>
      </c>
      <c r="C12" s="68">
        <f>+'[1]Trial Balance'!I42</f>
        <v>507119</v>
      </c>
      <c r="D12" s="69" t="s">
        <v>453</v>
      </c>
      <c r="E12" s="83">
        <f>+'[1]Trial Balance'!H59</f>
        <v>2842</v>
      </c>
    </row>
    <row r="13" spans="2:9" x14ac:dyDescent="0.15">
      <c r="B13" s="91" t="s">
        <v>479</v>
      </c>
      <c r="C13" s="68">
        <f>+'[1]Trial Balance'!I44+'[1]Trial Balance'!I45</f>
        <v>1878825.9</v>
      </c>
      <c r="D13" s="69" t="s">
        <v>452</v>
      </c>
      <c r="E13" s="83">
        <f>+'[1]Trial Balance'!H61</f>
        <v>1400</v>
      </c>
    </row>
    <row r="14" spans="2:9" x14ac:dyDescent="0.15">
      <c r="B14" s="90"/>
      <c r="C14" s="68"/>
      <c r="D14" s="69" t="s">
        <v>451</v>
      </c>
      <c r="E14" s="83">
        <f>+'[1]Trial Balance'!H64</f>
        <v>5250</v>
      </c>
    </row>
    <row r="15" spans="2:9" x14ac:dyDescent="0.15">
      <c r="B15" s="88" t="s">
        <v>478</v>
      </c>
      <c r="C15" s="68">
        <f>+'[1]Trial Balance'!E46</f>
        <v>8788</v>
      </c>
      <c r="D15" s="69" t="s">
        <v>450</v>
      </c>
      <c r="E15" s="83">
        <f>+'[1]Trial Balance'!H66</f>
        <v>3894</v>
      </c>
    </row>
    <row r="16" spans="2:9" x14ac:dyDescent="0.15">
      <c r="B16" s="88" t="s">
        <v>456</v>
      </c>
      <c r="C16" s="68">
        <f>+'[1]Trial Balance'!I47</f>
        <v>8.89</v>
      </c>
      <c r="D16" s="70" t="s">
        <v>449</v>
      </c>
      <c r="E16" s="83">
        <f>+'[1]Trial Balance'!H62</f>
        <v>1896</v>
      </c>
    </row>
    <row r="17" spans="2:8" x14ac:dyDescent="0.15">
      <c r="B17" s="84"/>
      <c r="C17" s="38"/>
      <c r="D17" s="69" t="s">
        <v>448</v>
      </c>
      <c r="E17" s="83">
        <f>+'[1]Trial Balance'!H65</f>
        <v>500</v>
      </c>
    </row>
    <row r="18" spans="2:8" x14ac:dyDescent="0.15">
      <c r="B18" s="84" t="s">
        <v>477</v>
      </c>
      <c r="C18" s="68">
        <f>+'[1]Trial Balance'!E18</f>
        <v>100000</v>
      </c>
      <c r="D18" s="70" t="s">
        <v>447</v>
      </c>
      <c r="E18" s="83">
        <f>+'[1]Trial Balance'!H58</f>
        <v>100</v>
      </c>
    </row>
    <row r="19" spans="2:8" x14ac:dyDescent="0.15">
      <c r="B19" s="88"/>
      <c r="C19" s="68"/>
      <c r="D19" s="70" t="s">
        <v>446</v>
      </c>
      <c r="E19" s="83">
        <f>+'[1]Trial Balance'!H56</f>
        <v>649</v>
      </c>
    </row>
    <row r="20" spans="2:8" x14ac:dyDescent="0.15">
      <c r="B20" s="88"/>
      <c r="C20" s="68"/>
      <c r="D20" s="69" t="s">
        <v>445</v>
      </c>
      <c r="E20" s="83">
        <f>+'[1]Trial Balance'!H60</f>
        <v>169.85</v>
      </c>
    </row>
    <row r="21" spans="2:8" x14ac:dyDescent="0.15">
      <c r="B21" s="88"/>
      <c r="C21" s="68"/>
      <c r="D21" s="69" t="s">
        <v>476</v>
      </c>
      <c r="E21" s="83">
        <f>+'[1]Trial Balance'!H37</f>
        <v>118</v>
      </c>
    </row>
    <row r="22" spans="2:8" x14ac:dyDescent="0.15">
      <c r="B22" s="88"/>
      <c r="C22" s="68"/>
      <c r="D22" s="69" t="s">
        <v>475</v>
      </c>
      <c r="E22" s="83">
        <f>+'[1]Trial Balance'!H38</f>
        <v>5074</v>
      </c>
    </row>
    <row r="23" spans="2:8" x14ac:dyDescent="0.15">
      <c r="B23" s="88"/>
      <c r="C23" s="68"/>
      <c r="D23" s="69" t="s">
        <v>474</v>
      </c>
      <c r="E23" s="83">
        <f>+'[1]Trial Balance'!H39</f>
        <v>12803</v>
      </c>
    </row>
    <row r="24" spans="2:8" x14ac:dyDescent="0.15">
      <c r="B24" s="88"/>
      <c r="C24" s="68"/>
      <c r="D24" s="69" t="s">
        <v>473</v>
      </c>
      <c r="E24" s="83">
        <f>'[1]Trial Balance'!D13</f>
        <v>9000</v>
      </c>
    </row>
    <row r="25" spans="2:8" x14ac:dyDescent="0.15">
      <c r="B25" s="84"/>
      <c r="C25" s="68"/>
      <c r="D25" s="89" t="s">
        <v>472</v>
      </c>
      <c r="E25" s="83">
        <f>SUM('[1]Trial Balance'!D19:D28)</f>
        <v>606118</v>
      </c>
      <c r="H25" s="32"/>
    </row>
    <row r="26" spans="2:8" x14ac:dyDescent="0.15">
      <c r="B26" s="88"/>
      <c r="C26" s="68"/>
      <c r="D26" s="87"/>
      <c r="E26" s="83"/>
    </row>
    <row r="27" spans="2:8" x14ac:dyDescent="0.15">
      <c r="B27" s="84"/>
      <c r="C27" s="68"/>
      <c r="D27" s="86" t="s">
        <v>471</v>
      </c>
      <c r="E27" s="83"/>
    </row>
    <row r="28" spans="2:8" x14ac:dyDescent="0.15">
      <c r="B28" s="84"/>
      <c r="C28" s="68"/>
      <c r="D28" s="53" t="s">
        <v>470</v>
      </c>
      <c r="E28" s="83"/>
    </row>
    <row r="29" spans="2:8" x14ac:dyDescent="0.15">
      <c r="B29" s="84"/>
      <c r="C29" s="68"/>
      <c r="D29" s="85" t="s">
        <v>469</v>
      </c>
      <c r="E29" s="83">
        <f>+'[1]Trial Balance'!H35</f>
        <v>23545.600000000093</v>
      </c>
    </row>
    <row r="30" spans="2:8" x14ac:dyDescent="0.15">
      <c r="B30" s="84"/>
      <c r="C30" s="68"/>
      <c r="D30" s="53" t="s">
        <v>429</v>
      </c>
      <c r="E30" s="83">
        <f>+'[1]Trial Balance'!H33</f>
        <v>592</v>
      </c>
    </row>
    <row r="31" spans="2:8" ht="14" thickBot="1" x14ac:dyDescent="0.2">
      <c r="B31" s="82"/>
      <c r="C31" s="62">
        <f>SUM(C7:C28)</f>
        <v>2506422.4500000002</v>
      </c>
      <c r="D31" s="81"/>
      <c r="E31" s="80">
        <f>SUM(E6:E30)</f>
        <v>2506422.4500000002</v>
      </c>
      <c r="F31" s="34">
        <f>+C31-E31</f>
        <v>0</v>
      </c>
    </row>
    <row r="32" spans="2:8" x14ac:dyDescent="0.15">
      <c r="C32" s="79"/>
      <c r="E32" s="79"/>
    </row>
    <row r="33" spans="2:5" x14ac:dyDescent="0.15">
      <c r="C33" s="79"/>
      <c r="E33" s="79"/>
    </row>
    <row r="34" spans="2:5" x14ac:dyDescent="0.15">
      <c r="C34" s="79"/>
      <c r="E34" s="79"/>
    </row>
    <row r="35" spans="2:5" x14ac:dyDescent="0.15">
      <c r="C35" s="79"/>
      <c r="E35" s="79"/>
    </row>
    <row r="36" spans="2:5" x14ac:dyDescent="0.15">
      <c r="C36" s="33"/>
      <c r="D36" s="37" t="s">
        <v>428</v>
      </c>
      <c r="E36" s="79"/>
    </row>
    <row r="37" spans="2:5" x14ac:dyDescent="0.15">
      <c r="D37" s="37"/>
      <c r="E37" s="79"/>
    </row>
    <row r="38" spans="2:5" x14ac:dyDescent="0.15">
      <c r="B38" s="33" t="s">
        <v>427</v>
      </c>
      <c r="D38" s="37"/>
      <c r="E38" s="79"/>
    </row>
    <row r="39" spans="2:5" x14ac:dyDescent="0.15">
      <c r="B39" s="33" t="s">
        <v>426</v>
      </c>
      <c r="C39" s="33"/>
      <c r="E39" s="79"/>
    </row>
    <row r="40" spans="2:5" x14ac:dyDescent="0.15">
      <c r="C40" s="79"/>
      <c r="E40" s="79"/>
    </row>
    <row r="41" spans="2:5" x14ac:dyDescent="0.15">
      <c r="C41" s="79"/>
      <c r="D41" s="37" t="s">
        <v>425</v>
      </c>
      <c r="E41" s="79"/>
    </row>
    <row r="42" spans="2:5" x14ac:dyDescent="0.15">
      <c r="C42" s="79"/>
      <c r="E42" s="79"/>
    </row>
    <row r="44" spans="2:5" x14ac:dyDescent="0.15">
      <c r="B44" s="117" t="s">
        <v>468</v>
      </c>
      <c r="C44" s="117"/>
      <c r="D44" s="117"/>
      <c r="E44" s="117"/>
    </row>
    <row r="45" spans="2:5" x14ac:dyDescent="0.15">
      <c r="B45" s="117" t="s">
        <v>467</v>
      </c>
      <c r="C45" s="117"/>
      <c r="D45" s="117"/>
      <c r="E45" s="117"/>
    </row>
    <row r="47" spans="2:5" x14ac:dyDescent="0.15">
      <c r="B47" s="121" t="s">
        <v>466</v>
      </c>
      <c r="C47" s="121"/>
      <c r="D47" s="121"/>
      <c r="E47" s="121"/>
    </row>
    <row r="48" spans="2:5" x14ac:dyDescent="0.15">
      <c r="B48" s="61" t="s">
        <v>465</v>
      </c>
      <c r="C48" s="60" t="s">
        <v>440</v>
      </c>
      <c r="D48" s="61" t="s">
        <v>464</v>
      </c>
      <c r="E48" s="60" t="s">
        <v>440</v>
      </c>
    </row>
    <row r="49" spans="2:8" x14ac:dyDescent="0.15">
      <c r="B49" s="77" t="s">
        <v>463</v>
      </c>
      <c r="C49" s="78"/>
      <c r="D49" s="77" t="s">
        <v>462</v>
      </c>
      <c r="E49" s="76"/>
    </row>
    <row r="50" spans="2:8" x14ac:dyDescent="0.15">
      <c r="B50" s="75" t="s">
        <v>461</v>
      </c>
      <c r="C50" s="50">
        <f t="shared" ref="C50:C63" si="0">+E7</f>
        <v>1658767</v>
      </c>
      <c r="D50" s="74" t="s">
        <v>460</v>
      </c>
      <c r="E50" s="73">
        <f>+C13</f>
        <v>1878825.9</v>
      </c>
    </row>
    <row r="51" spans="2:8" x14ac:dyDescent="0.15">
      <c r="B51" s="69" t="s">
        <v>459</v>
      </c>
      <c r="C51" s="34">
        <f t="shared" si="0"/>
        <v>16022</v>
      </c>
      <c r="D51" s="46" t="s">
        <v>458</v>
      </c>
      <c r="E51" s="50">
        <f>+'[1]Trial Balance'!I46</f>
        <v>12798</v>
      </c>
    </row>
    <row r="52" spans="2:8" x14ac:dyDescent="0.15">
      <c r="B52" s="70" t="s">
        <v>457</v>
      </c>
      <c r="C52" s="34">
        <f t="shared" si="0"/>
        <v>55166</v>
      </c>
      <c r="D52" s="46" t="s">
        <v>456</v>
      </c>
      <c r="E52" s="50">
        <v>8.89</v>
      </c>
    </row>
    <row r="53" spans="2:8" x14ac:dyDescent="0.15">
      <c r="B53" s="70" t="s">
        <v>455</v>
      </c>
      <c r="C53" s="34">
        <f t="shared" si="0"/>
        <v>96733</v>
      </c>
      <c r="D53" s="72"/>
      <c r="E53" s="68"/>
      <c r="G53" s="71"/>
    </row>
    <row r="54" spans="2:8" x14ac:dyDescent="0.15">
      <c r="B54" s="69" t="s">
        <v>454</v>
      </c>
      <c r="C54" s="34">
        <f t="shared" si="0"/>
        <v>5783</v>
      </c>
      <c r="D54" s="53"/>
      <c r="E54" s="68"/>
    </row>
    <row r="55" spans="2:8" x14ac:dyDescent="0.15">
      <c r="B55" s="69" t="s">
        <v>453</v>
      </c>
      <c r="C55" s="34">
        <f t="shared" si="0"/>
        <v>2842</v>
      </c>
      <c r="D55" s="53"/>
      <c r="E55" s="68"/>
    </row>
    <row r="56" spans="2:8" x14ac:dyDescent="0.15">
      <c r="B56" s="69" t="s">
        <v>452</v>
      </c>
      <c r="C56" s="34">
        <f t="shared" si="0"/>
        <v>1400</v>
      </c>
      <c r="D56" s="53"/>
      <c r="E56" s="68"/>
    </row>
    <row r="57" spans="2:8" x14ac:dyDescent="0.15">
      <c r="B57" s="69" t="s">
        <v>451</v>
      </c>
      <c r="C57" s="34">
        <f t="shared" si="0"/>
        <v>5250</v>
      </c>
      <c r="D57" s="53"/>
      <c r="E57" s="68"/>
    </row>
    <row r="58" spans="2:8" x14ac:dyDescent="0.15">
      <c r="B58" s="69" t="s">
        <v>450</v>
      </c>
      <c r="C58" s="34">
        <f t="shared" si="0"/>
        <v>3894</v>
      </c>
      <c r="D58" s="53"/>
      <c r="E58" s="68"/>
    </row>
    <row r="59" spans="2:8" x14ac:dyDescent="0.15">
      <c r="B59" s="70" t="s">
        <v>449</v>
      </c>
      <c r="C59" s="34">
        <f t="shared" si="0"/>
        <v>1896</v>
      </c>
      <c r="D59" s="53"/>
      <c r="E59" s="68"/>
    </row>
    <row r="60" spans="2:8" x14ac:dyDescent="0.15">
      <c r="B60" s="69" t="s">
        <v>448</v>
      </c>
      <c r="C60" s="34">
        <f t="shared" si="0"/>
        <v>500</v>
      </c>
      <c r="D60" s="53"/>
      <c r="E60" s="68"/>
    </row>
    <row r="61" spans="2:8" x14ac:dyDescent="0.15">
      <c r="B61" s="70" t="s">
        <v>447</v>
      </c>
      <c r="C61" s="34">
        <f t="shared" si="0"/>
        <v>100</v>
      </c>
      <c r="D61" s="53"/>
      <c r="E61" s="68"/>
    </row>
    <row r="62" spans="2:8" x14ac:dyDescent="0.15">
      <c r="B62" s="70" t="s">
        <v>446</v>
      </c>
      <c r="C62" s="34">
        <f t="shared" si="0"/>
        <v>649</v>
      </c>
      <c r="D62" s="53"/>
      <c r="E62" s="68"/>
    </row>
    <row r="63" spans="2:8" x14ac:dyDescent="0.15">
      <c r="B63" s="69" t="s">
        <v>445</v>
      </c>
      <c r="C63" s="34">
        <f t="shared" si="0"/>
        <v>169.85</v>
      </c>
      <c r="D63" s="53"/>
      <c r="E63" s="68"/>
    </row>
    <row r="64" spans="2:8" x14ac:dyDescent="0.15">
      <c r="B64" s="67" t="s">
        <v>444</v>
      </c>
      <c r="C64" s="66">
        <f>SUM(E50:E53)-SUM(C50:C63)</f>
        <v>42460.939999999711</v>
      </c>
      <c r="D64" s="50"/>
      <c r="E64" s="65"/>
      <c r="H64" s="64"/>
    </row>
    <row r="65" spans="2:6" ht="14" thickBot="1" x14ac:dyDescent="0.2">
      <c r="B65" s="41"/>
      <c r="C65" s="63">
        <f>SUM(C50:C64)</f>
        <v>1891632.7899999998</v>
      </c>
      <c r="D65" s="41"/>
      <c r="E65" s="62">
        <f>SUM(E50:E64)</f>
        <v>1891632.7899999998</v>
      </c>
    </row>
    <row r="66" spans="2:6" ht="14" thickTop="1" x14ac:dyDescent="0.15">
      <c r="D66" s="34"/>
    </row>
    <row r="67" spans="2:6" x14ac:dyDescent="0.15">
      <c r="B67" s="111" t="s">
        <v>443</v>
      </c>
      <c r="C67" s="111"/>
      <c r="D67" s="111"/>
      <c r="E67" s="111"/>
    </row>
    <row r="68" spans="2:6" x14ac:dyDescent="0.15">
      <c r="B68" s="61" t="s">
        <v>442</v>
      </c>
      <c r="C68" s="60" t="s">
        <v>440</v>
      </c>
      <c r="D68" s="61" t="s">
        <v>441</v>
      </c>
      <c r="E68" s="60" t="s">
        <v>440</v>
      </c>
    </row>
    <row r="69" spans="2:6" x14ac:dyDescent="0.15">
      <c r="B69" s="50"/>
      <c r="C69" s="50"/>
      <c r="D69" s="59"/>
      <c r="E69" s="59"/>
    </row>
    <row r="70" spans="2:6" x14ac:dyDescent="0.15">
      <c r="B70" s="58" t="s">
        <v>439</v>
      </c>
      <c r="C70" s="50"/>
      <c r="D70" s="56" t="s">
        <v>438</v>
      </c>
      <c r="E70" s="57">
        <v>17995</v>
      </c>
    </row>
    <row r="71" spans="2:6" x14ac:dyDescent="0.15">
      <c r="B71" s="44" t="s">
        <v>431</v>
      </c>
      <c r="C71" s="45">
        <f>+'[1]Trial Balance'!I15</f>
        <v>1680.6599999999999</v>
      </c>
      <c r="D71" s="56"/>
      <c r="E71" s="45"/>
    </row>
    <row r="72" spans="2:6" x14ac:dyDescent="0.15">
      <c r="B72" s="55" t="s">
        <v>437</v>
      </c>
      <c r="C72" s="45">
        <f>+C64</f>
        <v>42460.939999999711</v>
      </c>
      <c r="D72" s="54" t="s">
        <v>436</v>
      </c>
      <c r="E72" s="45"/>
    </row>
    <row r="73" spans="2:6" x14ac:dyDescent="0.15">
      <c r="B73" s="44"/>
      <c r="C73" s="47">
        <f>SUM(C71:C72)</f>
        <v>44141.599999999715</v>
      </c>
      <c r="D73" s="53" t="s">
        <v>435</v>
      </c>
      <c r="E73" s="45"/>
    </row>
    <row r="74" spans="2:6" x14ac:dyDescent="0.15">
      <c r="B74" s="44"/>
      <c r="C74" s="45"/>
      <c r="D74" s="52" t="s">
        <v>434</v>
      </c>
      <c r="E74" s="45">
        <f>+E29</f>
        <v>23545.600000000093</v>
      </c>
    </row>
    <row r="75" spans="2:6" x14ac:dyDescent="0.15">
      <c r="B75" s="51" t="s">
        <v>433</v>
      </c>
      <c r="C75" s="50"/>
      <c r="D75" s="49" t="s">
        <v>432</v>
      </c>
      <c r="E75" s="45">
        <f>SUM('[1]Trial Balance'!H19:H28)</f>
        <v>610128</v>
      </c>
    </row>
    <row r="76" spans="2:6" x14ac:dyDescent="0.15">
      <c r="B76" s="44" t="s">
        <v>431</v>
      </c>
      <c r="C76" s="45">
        <f>'[1]Trial Balance'!I14</f>
        <v>101000</v>
      </c>
      <c r="E76" s="45"/>
    </row>
    <row r="77" spans="2:6" x14ac:dyDescent="0.15">
      <c r="B77" s="44" t="s">
        <v>430</v>
      </c>
      <c r="C77" s="45">
        <f>+C12</f>
        <v>507119</v>
      </c>
      <c r="D77" s="33" t="s">
        <v>429</v>
      </c>
      <c r="E77" s="45">
        <f>+'[1]Trial Balance'!H33</f>
        <v>592</v>
      </c>
    </row>
    <row r="78" spans="2:6" x14ac:dyDescent="0.15">
      <c r="B78" s="48"/>
      <c r="C78" s="47">
        <f>SUM(C76:C77)</f>
        <v>608119</v>
      </c>
      <c r="E78" s="45"/>
    </row>
    <row r="79" spans="2:6" x14ac:dyDescent="0.15">
      <c r="B79" s="46"/>
      <c r="C79" s="45"/>
      <c r="D79" s="44"/>
      <c r="E79" s="43"/>
    </row>
    <row r="80" spans="2:6" ht="14" thickBot="1" x14ac:dyDescent="0.2">
      <c r="B80" s="41"/>
      <c r="C80" s="42">
        <f>C73+C78</f>
        <v>652260.59999999974</v>
      </c>
      <c r="D80" s="41"/>
      <c r="E80" s="40">
        <f>SUM(E70:E79)</f>
        <v>652260.60000000009</v>
      </c>
      <c r="F80" s="39">
        <f>+C80-E80</f>
        <v>0</v>
      </c>
    </row>
    <row r="81" spans="2:5" ht="14" thickTop="1" x14ac:dyDescent="0.15">
      <c r="E81" s="38"/>
    </row>
    <row r="82" spans="2:5" x14ac:dyDescent="0.15">
      <c r="C82" s="33"/>
      <c r="D82" s="37"/>
    </row>
    <row r="83" spans="2:5" x14ac:dyDescent="0.15">
      <c r="D83" s="37"/>
    </row>
    <row r="84" spans="2:5" x14ac:dyDescent="0.15">
      <c r="D84" s="37"/>
    </row>
    <row r="85" spans="2:5" x14ac:dyDescent="0.15">
      <c r="C85" s="33"/>
    </row>
    <row r="86" spans="2:5" x14ac:dyDescent="0.15">
      <c r="C86" s="33"/>
    </row>
    <row r="87" spans="2:5" x14ac:dyDescent="0.15">
      <c r="C87" s="33"/>
      <c r="D87" s="37"/>
    </row>
    <row r="88" spans="2:5" x14ac:dyDescent="0.15">
      <c r="D88" s="34"/>
    </row>
    <row r="89" spans="2:5" x14ac:dyDescent="0.15">
      <c r="B89" s="112"/>
      <c r="C89" s="112"/>
      <c r="D89" s="112"/>
      <c r="E89" s="112"/>
    </row>
    <row r="90" spans="2:5" x14ac:dyDescent="0.15">
      <c r="B90" s="112"/>
      <c r="C90" s="112"/>
      <c r="D90" s="112"/>
      <c r="E90" s="112"/>
    </row>
    <row r="91" spans="2:5" x14ac:dyDescent="0.15">
      <c r="B91" s="36"/>
      <c r="C91" s="36"/>
      <c r="D91" s="36"/>
      <c r="E91" s="36"/>
    </row>
    <row r="102" spans="6:6" x14ac:dyDescent="0.15">
      <c r="F102" s="35"/>
    </row>
  </sheetData>
  <mergeCells count="9">
    <mergeCell ref="B67:E67"/>
    <mergeCell ref="B89:E89"/>
    <mergeCell ref="B90:E90"/>
    <mergeCell ref="B1:E1"/>
    <mergeCell ref="B2:E2"/>
    <mergeCell ref="B4:E4"/>
    <mergeCell ref="B44:E44"/>
    <mergeCell ref="B45:E45"/>
    <mergeCell ref="B47:E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5D94-837D-FF49-A6E0-051D830BD3B2}">
  <dimension ref="C5:J16"/>
  <sheetViews>
    <sheetView workbookViewId="0">
      <selection activeCell="G24" sqref="G24"/>
    </sheetView>
  </sheetViews>
  <sheetFormatPr baseColWidth="10" defaultRowHeight="15" x14ac:dyDescent="0.2"/>
  <cols>
    <col min="3" max="3" width="14.33203125" customWidth="1"/>
    <col min="5" max="5" width="13" customWidth="1"/>
    <col min="6" max="6" width="18.33203125" bestFit="1" customWidth="1"/>
    <col min="7" max="9" width="13" bestFit="1" customWidth="1"/>
    <col min="19" max="19" width="18.33203125" bestFit="1" customWidth="1"/>
    <col min="20" max="20" width="13" bestFit="1" customWidth="1"/>
  </cols>
  <sheetData>
    <row r="5" spans="3:10" x14ac:dyDescent="0.2">
      <c r="C5" s="15"/>
      <c r="E5" t="s">
        <v>496</v>
      </c>
      <c r="F5" s="15">
        <v>1429696.84</v>
      </c>
      <c r="H5" t="s">
        <v>502</v>
      </c>
      <c r="I5" s="15">
        <v>1878825.9000000001</v>
      </c>
    </row>
    <row r="6" spans="3:10" x14ac:dyDescent="0.2">
      <c r="C6" s="15"/>
      <c r="E6" t="s">
        <v>497</v>
      </c>
      <c r="F6" s="15">
        <v>449129.06</v>
      </c>
      <c r="H6" t="s">
        <v>503</v>
      </c>
    </row>
    <row r="7" spans="3:10" x14ac:dyDescent="0.2">
      <c r="C7" s="15"/>
      <c r="E7" t="s">
        <v>498</v>
      </c>
      <c r="F7" s="15">
        <v>507119</v>
      </c>
    </row>
    <row r="8" spans="3:10" x14ac:dyDescent="0.2">
      <c r="C8" s="15"/>
      <c r="F8" s="15">
        <v>2385944.9000000004</v>
      </c>
    </row>
    <row r="9" spans="3:10" x14ac:dyDescent="0.2">
      <c r="C9" s="15"/>
      <c r="F9" s="15"/>
    </row>
    <row r="10" spans="3:10" x14ac:dyDescent="0.2">
      <c r="C10" s="15"/>
    </row>
    <row r="11" spans="3:10" x14ac:dyDescent="0.2">
      <c r="D11" t="s">
        <v>464</v>
      </c>
      <c r="E11" s="3">
        <f>Sheet1!I5</f>
        <v>1878825.9000000001</v>
      </c>
    </row>
    <row r="12" spans="3:10" x14ac:dyDescent="0.2">
      <c r="D12" t="s">
        <v>504</v>
      </c>
      <c r="E12" s="15">
        <f>SUM('Balance Sheet'!C50:C63)</f>
        <v>1849171.85</v>
      </c>
      <c r="H12" s="15">
        <v>1429696.84</v>
      </c>
      <c r="I12" s="16">
        <f>H12/H15</f>
        <v>0.59921620151412547</v>
      </c>
      <c r="J12" t="s">
        <v>499</v>
      </c>
    </row>
    <row r="13" spans="3:10" x14ac:dyDescent="0.2">
      <c r="H13" s="15">
        <f>F6+F7</f>
        <v>956248.06</v>
      </c>
      <c r="I13" s="16">
        <f>H13/H15</f>
        <v>0.40078379848587448</v>
      </c>
      <c r="J13" t="s">
        <v>500</v>
      </c>
    </row>
    <row r="14" spans="3:10" x14ac:dyDescent="0.2">
      <c r="D14" t="s">
        <v>501</v>
      </c>
      <c r="E14">
        <f>E12/E11</f>
        <v>0.98421671214985906</v>
      </c>
      <c r="H14" s="15"/>
    </row>
    <row r="15" spans="3:10" x14ac:dyDescent="0.2">
      <c r="H15" s="15">
        <f>H12+H13</f>
        <v>2385944.9000000004</v>
      </c>
    </row>
    <row r="16" spans="3:10" x14ac:dyDescent="0.2">
      <c r="D16" t="s">
        <v>505</v>
      </c>
      <c r="E16" s="110">
        <f>'Balance Sheet'!E80</f>
        <v>652260.60000000009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Members</vt:lpstr>
      <vt:lpstr>Donations21-22</vt:lpstr>
      <vt:lpstr>Donations22-23</vt:lpstr>
      <vt:lpstr>Analysis</vt:lpstr>
      <vt:lpstr>Charts</vt:lpstr>
      <vt:lpstr>Balance 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2023-03-11T17:23:57Z</dcterms:created>
  <dcterms:modified xsi:type="dcterms:W3CDTF">2023-06-12T15:43:20Z</dcterms:modified>
</cp:coreProperties>
</file>