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JDT_RQ2_14Devs_Analysis_3" sheetId="1" r:id="rId3"/>
  </sheets>
  <definedNames/>
  <calcPr/>
</workbook>
</file>

<file path=xl/sharedStrings.xml><?xml version="1.0" encoding="utf-8"?>
<sst xmlns="http://schemas.openxmlformats.org/spreadsheetml/2006/main" count="37" uniqueCount="37">
  <si>
    <t>NSGAII:    Hypervolume</t>
  </si>
  <si>
    <t>NSGAII:    GenerationalDistance</t>
  </si>
  <si>
    <t>NSGAII:    InvertedGenerationalDistance</t>
  </si>
  <si>
    <t>NSGAII:    AdditiveEpsilonIndicator</t>
  </si>
  <si>
    <t>NSGAII:    MaximumParetoFrontError</t>
  </si>
  <si>
    <t>NSGAII:    Spacing</t>
  </si>
  <si>
    <t>NSGAII:    Contribution</t>
  </si>
  <si>
    <t>NSGAII:    R1Indicator</t>
  </si>
  <si>
    <t>NSGAII:    R2Indicator</t>
  </si>
  <si>
    <t>NSGAII:    R3Indicator</t>
  </si>
  <si>
    <t>ID:    Hypervolume</t>
  </si>
  <si>
    <t>ID:    GenerationalDistance</t>
  </si>
  <si>
    <t>ID:    InvertedGenerationalDistance</t>
  </si>
  <si>
    <t>ID:    AdditiveEpsilonIndicator</t>
  </si>
  <si>
    <t>ID:    MaximumParetoFrontError</t>
  </si>
  <si>
    <t>ID:    Spacing</t>
  </si>
  <si>
    <t>ID:    Contribution</t>
  </si>
  <si>
    <t>ID:    R1Indicator</t>
  </si>
  <si>
    <t>ID:    R2Indicator</t>
  </si>
  <si>
    <t>ID:    R3Indicator</t>
  </si>
  <si>
    <t>diff</t>
  </si>
  <si>
    <t>positive</t>
  </si>
  <si>
    <t>|diff|</t>
  </si>
  <si>
    <t>rank</t>
  </si>
  <si>
    <t>sign rank</t>
  </si>
  <si>
    <t>rank_1_HV</t>
  </si>
  <si>
    <t>rank_2_HV</t>
  </si>
  <si>
    <t>rank_1_GD</t>
  </si>
  <si>
    <t>rank_2_GD</t>
  </si>
  <si>
    <t>rank_1_C</t>
  </si>
  <si>
    <t>rank_2_C</t>
  </si>
  <si>
    <t>A12_HV</t>
  </si>
  <si>
    <t>A12_GD</t>
  </si>
  <si>
    <t>A12_C</t>
  </si>
  <si>
    <t>A21_HV</t>
  </si>
  <si>
    <t>A21_GD</t>
  </si>
  <si>
    <t>A21_C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</si>
</sst>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rgb="FF000000"/>
      <name val="Arial"/>
    </font>
    <font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</row>
    <row r="2">
      <c r="A2" s="1">
        <v>0.779485898731547</v>
      </c>
      <c r="B2" s="1">
        <v>0.0</v>
      </c>
      <c r="C2" s="1">
        <v>0.0</v>
      </c>
      <c r="D2" s="1">
        <v>0.0</v>
      </c>
      <c r="E2" s="1">
        <v>0.0</v>
      </c>
      <c r="F2" s="1">
        <v>14259.8640821199</v>
      </c>
      <c r="G2" s="1">
        <v>1.0</v>
      </c>
      <c r="H2" s="1">
        <v>0.0</v>
      </c>
      <c r="I2" s="1">
        <v>393573.866084393</v>
      </c>
      <c r="J2" s="1">
        <v>425932.838187365</v>
      </c>
      <c r="K2" s="1">
        <v>0.353970050919583</v>
      </c>
      <c r="L2" s="1">
        <v>0.255682147508963</v>
      </c>
      <c r="M2" s="1">
        <v>0.370708463661363</v>
      </c>
      <c r="N2" s="1">
        <v>0.456879502746446</v>
      </c>
      <c r="O2" s="1">
        <v>1.3264384009742</v>
      </c>
      <c r="P2" s="1">
        <v>50423.0631667558</v>
      </c>
      <c r="Q2" s="1">
        <v>0.0</v>
      </c>
      <c r="R2" s="1">
        <v>0.0</v>
      </c>
      <c r="S2" s="1">
        <v>402361.800392325</v>
      </c>
      <c r="T2" s="1">
        <v>435443.269436537</v>
      </c>
      <c r="V2" s="3">
        <f t="shared" ref="V2:V31" si="1">G2-Q2</f>
        <v>1</v>
      </c>
      <c r="W2" s="3">
        <f t="shared" ref="W2:W31" si="2">if(V2&gt;0,1,-1)</f>
        <v>1</v>
      </c>
      <c r="X2" s="3">
        <f t="shared" ref="X2:X31" si="3">ABS(V2)</f>
        <v>1</v>
      </c>
      <c r="Y2" s="3">
        <f t="shared" ref="Y2:Y31" si="4">RANK.AVG(X2,$X$2:$X$31,1)</f>
        <v>26</v>
      </c>
      <c r="Z2" s="3">
        <f t="shared" ref="Z2:Z31" si="5">Y2*W2</f>
        <v>26</v>
      </c>
      <c r="AA2" s="3">
        <f t="shared" ref="AA2:AA31" si="6">RANK.AVG(A2,{$A$2:$A$31,$K$2:$K$31},1)</f>
        <v>55</v>
      </c>
      <c r="AB2" s="3">
        <f t="shared" ref="AB2:AB31" si="7">RANK.AVG(K2,{$A$2:$A$31,$K$2:$K$31},1)</f>
        <v>29</v>
      </c>
      <c r="AC2" s="3">
        <f t="shared" ref="AC2:AC31" si="8">RANK.AVG(B2,{$B$2:$B$31,$L$2:$L$31},1)</f>
        <v>9</v>
      </c>
      <c r="AD2" s="3">
        <f t="shared" ref="AD2:AD31" si="9">RANK.AVG(L2,{$B$2:$B$31,$L$2:$L$31},1)</f>
        <v>44</v>
      </c>
      <c r="AE2" s="3">
        <f t="shared" ref="AE2:AE31" si="10">RANK.AVG(G2,{$G$2:$G$31,$Q$2:$Q$31},1)</f>
        <v>56</v>
      </c>
      <c r="AF2" s="3">
        <f t="shared" ref="AF2:AF31" si="11">RANK.AVG(Q2,{$G$2:$G$31,$Q$2:$Q$31},1)</f>
        <v>5</v>
      </c>
    </row>
    <row r="3">
      <c r="A3" s="1">
        <v>0.0</v>
      </c>
      <c r="B3" s="1">
        <v>4.95079087758191</v>
      </c>
      <c r="C3" s="1">
        <v>0.781137047708049</v>
      </c>
      <c r="D3" s="1">
        <v>1.0</v>
      </c>
      <c r="E3" s="1">
        <v>14.3708903282876</v>
      </c>
      <c r="F3" s="1">
        <v>23857.1032838077</v>
      </c>
      <c r="G3" s="1">
        <v>0.333333333333333</v>
      </c>
      <c r="H3" s="1">
        <v>0.0</v>
      </c>
      <c r="I3" s="1">
        <v>442206.785418572</v>
      </c>
      <c r="J3" s="1">
        <v>515442.107928507</v>
      </c>
      <c r="K3" s="1">
        <v>0.618064709208793</v>
      </c>
      <c r="L3" s="1">
        <v>0.0</v>
      </c>
      <c r="M3" s="1">
        <v>0.309732526917017</v>
      </c>
      <c r="N3" s="1">
        <v>0.297800240040141</v>
      </c>
      <c r="O3" s="1">
        <v>0.0</v>
      </c>
      <c r="P3" s="1">
        <v>0.0</v>
      </c>
      <c r="Q3" s="1">
        <v>0.666666666666666</v>
      </c>
      <c r="R3" s="1">
        <v>0.0</v>
      </c>
      <c r="S3" s="1">
        <v>443710.114368054</v>
      </c>
      <c r="T3" s="1">
        <v>517194.541838653</v>
      </c>
      <c r="V3" s="3">
        <f t="shared" si="1"/>
        <v>-0.3333333333</v>
      </c>
      <c r="W3" s="3">
        <f t="shared" si="2"/>
        <v>-1</v>
      </c>
      <c r="X3" s="3">
        <f t="shared" si="3"/>
        <v>0.3333333333</v>
      </c>
      <c r="Y3" s="3">
        <f t="shared" si="4"/>
        <v>13.5</v>
      </c>
      <c r="Z3" s="3">
        <f t="shared" si="5"/>
        <v>-13.5</v>
      </c>
      <c r="AA3" s="3">
        <f t="shared" si="6"/>
        <v>6</v>
      </c>
      <c r="AB3" s="3">
        <f t="shared" si="7"/>
        <v>49</v>
      </c>
      <c r="AC3" s="3">
        <f t="shared" si="8"/>
        <v>59</v>
      </c>
      <c r="AD3" s="3">
        <f t="shared" si="9"/>
        <v>9</v>
      </c>
      <c r="AE3" s="3">
        <f t="shared" si="10"/>
        <v>17.5</v>
      </c>
      <c r="AF3" s="3">
        <f t="shared" si="11"/>
        <v>43.5</v>
      </c>
    </row>
    <row r="4">
      <c r="A4" s="1">
        <v>0.693705378617939</v>
      </c>
      <c r="B4" s="1">
        <v>0.0575441994790119</v>
      </c>
      <c r="C4" s="1">
        <v>0.146664458047021</v>
      </c>
      <c r="D4" s="1">
        <v>0.173786316293898</v>
      </c>
      <c r="E4" s="1">
        <v>0.240107341111812</v>
      </c>
      <c r="F4" s="1">
        <v>16873.7418935047</v>
      </c>
      <c r="G4" s="1">
        <v>0.333333333333333</v>
      </c>
      <c r="H4" s="1">
        <v>0.0</v>
      </c>
      <c r="I4" s="1">
        <v>259949.809300995</v>
      </c>
      <c r="J4" s="1">
        <v>283511.781946897</v>
      </c>
      <c r="K4" s="1">
        <v>0.769128642340463</v>
      </c>
      <c r="L4" s="1">
        <v>0.0</v>
      </c>
      <c r="M4" s="1">
        <v>0.070468635847846</v>
      </c>
      <c r="N4" s="1">
        <v>0.0624371600508483</v>
      </c>
      <c r="O4" s="1">
        <v>0.0</v>
      </c>
      <c r="P4" s="1">
        <v>29983.7704042844</v>
      </c>
      <c r="Q4" s="1">
        <v>0.666666666666666</v>
      </c>
      <c r="R4" s="1">
        <v>0.0</v>
      </c>
      <c r="S4" s="1">
        <v>254421.559905208</v>
      </c>
      <c r="T4" s="1">
        <v>277482.463735745</v>
      </c>
      <c r="V4" s="3">
        <f t="shared" si="1"/>
        <v>-0.3333333333</v>
      </c>
      <c r="W4" s="3">
        <f t="shared" si="2"/>
        <v>-1</v>
      </c>
      <c r="X4" s="3">
        <f t="shared" si="3"/>
        <v>0.3333333333</v>
      </c>
      <c r="Y4" s="3">
        <f t="shared" si="4"/>
        <v>13.5</v>
      </c>
      <c r="Z4" s="3">
        <f t="shared" si="5"/>
        <v>-13.5</v>
      </c>
      <c r="AA4" s="3">
        <f t="shared" si="6"/>
        <v>53</v>
      </c>
      <c r="AB4" s="3">
        <f t="shared" si="7"/>
        <v>54</v>
      </c>
      <c r="AC4" s="3">
        <f t="shared" si="8"/>
        <v>25</v>
      </c>
      <c r="AD4" s="3">
        <f t="shared" si="9"/>
        <v>9</v>
      </c>
      <c r="AE4" s="3">
        <f t="shared" si="10"/>
        <v>17.5</v>
      </c>
      <c r="AF4" s="3">
        <f t="shared" si="11"/>
        <v>43.5</v>
      </c>
    </row>
    <row r="5">
      <c r="A5" s="1">
        <v>0.505582404875611</v>
      </c>
      <c r="B5" s="1">
        <v>0.0218434554255554</v>
      </c>
      <c r="C5" s="1">
        <v>0.14919621023684</v>
      </c>
      <c r="D5" s="1">
        <v>0.421104296341966</v>
      </c>
      <c r="E5" s="1">
        <v>0.0873738217022217</v>
      </c>
      <c r="F5" s="1">
        <v>3494.82021910237</v>
      </c>
      <c r="G5" s="1">
        <v>0.428571428571428</v>
      </c>
      <c r="H5" s="1">
        <v>0.0</v>
      </c>
      <c r="I5" s="1">
        <v>380603.687848186</v>
      </c>
      <c r="J5" s="1">
        <v>463783.307497264</v>
      </c>
      <c r="K5" s="1">
        <v>0.458565061970436</v>
      </c>
      <c r="L5" s="1">
        <v>0.10912728496168</v>
      </c>
      <c r="M5" s="1">
        <v>0.0508215812384746</v>
      </c>
      <c r="N5" s="1">
        <v>0.0752315127935355</v>
      </c>
      <c r="O5" s="1">
        <v>0.65332924396401</v>
      </c>
      <c r="P5" s="1">
        <v>30790.8865020194</v>
      </c>
      <c r="Q5" s="1">
        <v>0.571428571428571</v>
      </c>
      <c r="R5" s="1">
        <v>0.0</v>
      </c>
      <c r="S5" s="1">
        <v>361917.107200716</v>
      </c>
      <c r="T5" s="1">
        <v>441012.666017735</v>
      </c>
      <c r="V5" s="3">
        <f t="shared" si="1"/>
        <v>-0.1428571429</v>
      </c>
      <c r="W5" s="3">
        <f t="shared" si="2"/>
        <v>-1</v>
      </c>
      <c r="X5" s="3">
        <f t="shared" si="3"/>
        <v>0.1428571429</v>
      </c>
      <c r="Y5" s="3">
        <f t="shared" si="4"/>
        <v>4.5</v>
      </c>
      <c r="Z5" s="3">
        <f t="shared" si="5"/>
        <v>-4.5</v>
      </c>
      <c r="AA5" s="3">
        <f t="shared" si="6"/>
        <v>44</v>
      </c>
      <c r="AB5" s="3">
        <f t="shared" si="7"/>
        <v>40</v>
      </c>
      <c r="AC5" s="3">
        <f t="shared" si="8"/>
        <v>18</v>
      </c>
      <c r="AD5" s="3">
        <f t="shared" si="9"/>
        <v>29</v>
      </c>
      <c r="AE5" s="3">
        <f t="shared" si="10"/>
        <v>26.5</v>
      </c>
      <c r="AF5" s="3">
        <f t="shared" si="11"/>
        <v>34.5</v>
      </c>
    </row>
    <row r="6">
      <c r="A6" s="1">
        <v>0.0</v>
      </c>
      <c r="B6" s="1">
        <v>0.0</v>
      </c>
      <c r="C6" s="1">
        <v>0.707106781186547</v>
      </c>
      <c r="D6" s="1">
        <v>1.0</v>
      </c>
      <c r="E6" s="1">
        <v>0.0</v>
      </c>
      <c r="F6" s="1">
        <v>0.0</v>
      </c>
      <c r="G6" s="1">
        <v>0.5</v>
      </c>
      <c r="H6" s="1">
        <v>0.0</v>
      </c>
      <c r="I6" s="1">
        <v>351737.477766029</v>
      </c>
      <c r="J6" s="1">
        <v>487338.459165707</v>
      </c>
      <c r="K6" s="1">
        <v>0.0</v>
      </c>
      <c r="L6" s="1">
        <v>20.6371932368177</v>
      </c>
      <c r="M6" s="1">
        <v>0.707106781186547</v>
      </c>
      <c r="N6" s="1">
        <v>1.0</v>
      </c>
      <c r="O6" s="1">
        <v>82.4600000958152</v>
      </c>
      <c r="P6" s="1">
        <v>99100.6152405648</v>
      </c>
      <c r="Q6" s="1">
        <v>0.5</v>
      </c>
      <c r="R6" s="1">
        <v>0.0</v>
      </c>
      <c r="S6" s="1">
        <v>350472.589073995</v>
      </c>
      <c r="T6" s="1">
        <v>485585.546191572</v>
      </c>
      <c r="V6" s="3">
        <f t="shared" si="1"/>
        <v>0</v>
      </c>
      <c r="W6" s="3">
        <f t="shared" si="2"/>
        <v>-1</v>
      </c>
      <c r="X6" s="3">
        <f t="shared" si="3"/>
        <v>0</v>
      </c>
      <c r="Y6" s="3">
        <f t="shared" si="4"/>
        <v>2</v>
      </c>
      <c r="Z6" s="3">
        <f t="shared" si="5"/>
        <v>-2</v>
      </c>
      <c r="AA6" s="3">
        <f t="shared" si="6"/>
        <v>6</v>
      </c>
      <c r="AB6" s="3">
        <f t="shared" si="7"/>
        <v>6</v>
      </c>
      <c r="AC6" s="3">
        <f t="shared" si="8"/>
        <v>9</v>
      </c>
      <c r="AD6" s="3">
        <f t="shared" si="9"/>
        <v>60</v>
      </c>
      <c r="AE6" s="3">
        <f t="shared" si="10"/>
        <v>30.5</v>
      </c>
      <c r="AF6" s="3">
        <f t="shared" si="11"/>
        <v>30.5</v>
      </c>
    </row>
    <row r="7">
      <c r="A7" s="1">
        <v>0.0</v>
      </c>
      <c r="B7" s="1">
        <v>0.648247205660332</v>
      </c>
      <c r="C7" s="1">
        <v>0.289562858509746</v>
      </c>
      <c r="D7" s="1">
        <v>0.577101353863907</v>
      </c>
      <c r="E7" s="1">
        <v>1.85651107206623</v>
      </c>
      <c r="F7" s="1">
        <v>7408.69170844336</v>
      </c>
      <c r="G7" s="1">
        <v>0.5</v>
      </c>
      <c r="H7" s="1">
        <v>0.0</v>
      </c>
      <c r="I7" s="1">
        <v>247950.800662513</v>
      </c>
      <c r="J7" s="1">
        <v>343540.278000894</v>
      </c>
      <c r="K7" s="1">
        <v>0.0</v>
      </c>
      <c r="L7" s="1">
        <v>0.381108018498576</v>
      </c>
      <c r="M7" s="1">
        <v>0.327495810798751</v>
      </c>
      <c r="N7" s="1">
        <v>0.620202796270713</v>
      </c>
      <c r="O7" s="1">
        <v>0.93711038384615</v>
      </c>
      <c r="P7" s="1">
        <v>24479.8620582162</v>
      </c>
      <c r="Q7" s="1">
        <v>0.5</v>
      </c>
      <c r="R7" s="1">
        <v>0.0</v>
      </c>
      <c r="S7" s="1">
        <v>238869.851547982</v>
      </c>
      <c r="T7" s="1">
        <v>330958.251183189</v>
      </c>
      <c r="V7" s="3">
        <f t="shared" si="1"/>
        <v>0</v>
      </c>
      <c r="W7" s="3">
        <f t="shared" si="2"/>
        <v>-1</v>
      </c>
      <c r="X7" s="3">
        <f t="shared" si="3"/>
        <v>0</v>
      </c>
      <c r="Y7" s="3">
        <f t="shared" si="4"/>
        <v>2</v>
      </c>
      <c r="Z7" s="3">
        <f t="shared" si="5"/>
        <v>-2</v>
      </c>
      <c r="AA7" s="3">
        <f t="shared" si="6"/>
        <v>6</v>
      </c>
      <c r="AB7" s="3">
        <f t="shared" si="7"/>
        <v>6</v>
      </c>
      <c r="AC7" s="3">
        <f t="shared" si="8"/>
        <v>52</v>
      </c>
      <c r="AD7" s="3">
        <f t="shared" si="9"/>
        <v>48</v>
      </c>
      <c r="AE7" s="3">
        <f t="shared" si="10"/>
        <v>30.5</v>
      </c>
      <c r="AF7" s="3">
        <f t="shared" si="11"/>
        <v>30.5</v>
      </c>
    </row>
    <row r="8">
      <c r="A8" s="1">
        <v>0.469030486527132</v>
      </c>
      <c r="B8" s="1">
        <v>0.207129927687888</v>
      </c>
      <c r="C8" s="1">
        <v>0.109652363008794</v>
      </c>
      <c r="D8" s="1">
        <v>0.43074118661413</v>
      </c>
      <c r="E8" s="1">
        <v>0.910041027411104</v>
      </c>
      <c r="F8" s="1">
        <v>17875.5478169633</v>
      </c>
      <c r="G8" s="1">
        <v>0.75</v>
      </c>
      <c r="H8" s="1">
        <v>0.0</v>
      </c>
      <c r="I8" s="1">
        <v>247357.82651719</v>
      </c>
      <c r="J8" s="1">
        <v>309445.126261554</v>
      </c>
      <c r="K8" s="1">
        <v>0.144756897826516</v>
      </c>
      <c r="L8" s="1">
        <v>0.13734253924482</v>
      </c>
      <c r="M8" s="1">
        <v>0.280159539696531</v>
      </c>
      <c r="N8" s="1">
        <v>0.397256676696358</v>
      </c>
      <c r="O8" s="1">
        <v>0.481568283302073</v>
      </c>
      <c r="P8" s="1">
        <v>28828.0935246635</v>
      </c>
      <c r="Q8" s="1">
        <v>0.25</v>
      </c>
      <c r="R8" s="1">
        <v>0.0</v>
      </c>
      <c r="S8" s="1">
        <v>244397.542541888</v>
      </c>
      <c r="T8" s="1">
        <v>305741.725039187</v>
      </c>
      <c r="V8" s="3">
        <f t="shared" si="1"/>
        <v>0.5</v>
      </c>
      <c r="W8" s="3">
        <f t="shared" si="2"/>
        <v>1</v>
      </c>
      <c r="X8" s="3">
        <f t="shared" si="3"/>
        <v>0.5</v>
      </c>
      <c r="Y8" s="3">
        <f t="shared" si="4"/>
        <v>18.5</v>
      </c>
      <c r="Z8" s="3">
        <f t="shared" si="5"/>
        <v>18.5</v>
      </c>
      <c r="AA8" s="3">
        <f t="shared" si="6"/>
        <v>41</v>
      </c>
      <c r="AB8" s="3">
        <f t="shared" si="7"/>
        <v>17</v>
      </c>
      <c r="AC8" s="3">
        <f t="shared" si="8"/>
        <v>39</v>
      </c>
      <c r="AD8" s="3">
        <f t="shared" si="9"/>
        <v>31</v>
      </c>
      <c r="AE8" s="3">
        <f t="shared" si="10"/>
        <v>48.5</v>
      </c>
      <c r="AF8" s="3">
        <f t="shared" si="11"/>
        <v>12.5</v>
      </c>
    </row>
    <row r="9">
      <c r="A9" s="1">
        <v>0.548115676099377</v>
      </c>
      <c r="B9" s="1">
        <v>0.0292770185179802</v>
      </c>
      <c r="C9" s="1">
        <v>0.209315342419489</v>
      </c>
      <c r="D9" s="1">
        <v>0.179271214369079</v>
      </c>
      <c r="E9" s="1">
        <v>0.117108074071921</v>
      </c>
      <c r="F9" s="1">
        <v>12714.6469031331</v>
      </c>
      <c r="G9" s="1">
        <v>0.428571428571428</v>
      </c>
      <c r="H9" s="1">
        <v>0.0</v>
      </c>
      <c r="I9" s="1">
        <v>261086.556223341</v>
      </c>
      <c r="J9" s="1">
        <v>304935.986109435</v>
      </c>
      <c r="K9" s="1">
        <v>0.499952388589325</v>
      </c>
      <c r="L9" s="1">
        <v>0.0332470965535079</v>
      </c>
      <c r="M9" s="1">
        <v>0.0905113951058689</v>
      </c>
      <c r="N9" s="1">
        <v>0.216860239127105</v>
      </c>
      <c r="O9" s="1">
        <v>0.166235482767539</v>
      </c>
      <c r="P9" s="1">
        <v>7184.41740534845</v>
      </c>
      <c r="Q9" s="1">
        <v>0.571428571428571</v>
      </c>
      <c r="R9" s="1">
        <v>0.0</v>
      </c>
      <c r="S9" s="1">
        <v>266588.400717614</v>
      </c>
      <c r="T9" s="1">
        <v>311361.873361375</v>
      </c>
      <c r="V9" s="3">
        <f t="shared" si="1"/>
        <v>-0.1428571429</v>
      </c>
      <c r="W9" s="3">
        <f t="shared" si="2"/>
        <v>-1</v>
      </c>
      <c r="X9" s="3">
        <f t="shared" si="3"/>
        <v>0.1428571429</v>
      </c>
      <c r="Y9" s="3">
        <f t="shared" si="4"/>
        <v>4.5</v>
      </c>
      <c r="Z9" s="3">
        <f t="shared" si="5"/>
        <v>-4.5</v>
      </c>
      <c r="AA9" s="3">
        <f t="shared" si="6"/>
        <v>45</v>
      </c>
      <c r="AB9" s="3">
        <f t="shared" si="7"/>
        <v>43</v>
      </c>
      <c r="AC9" s="3">
        <f t="shared" si="8"/>
        <v>19</v>
      </c>
      <c r="AD9" s="3">
        <f t="shared" si="9"/>
        <v>21</v>
      </c>
      <c r="AE9" s="3">
        <f t="shared" si="10"/>
        <v>26.5</v>
      </c>
      <c r="AF9" s="3">
        <f t="shared" si="11"/>
        <v>34.5</v>
      </c>
    </row>
    <row r="10">
      <c r="A10" s="1">
        <v>0.458234298174974</v>
      </c>
      <c r="B10" s="1">
        <v>0.0327522490513144</v>
      </c>
      <c r="C10" s="1">
        <v>0.195913527467792</v>
      </c>
      <c r="D10" s="1">
        <v>0.395104302776109</v>
      </c>
      <c r="E10" s="1">
        <v>0.131008996205257</v>
      </c>
      <c r="F10" s="1">
        <v>295.669493277911</v>
      </c>
      <c r="G10" s="1">
        <v>0.6</v>
      </c>
      <c r="H10" s="1">
        <v>0.0</v>
      </c>
      <c r="I10" s="1">
        <v>223447.247545805</v>
      </c>
      <c r="J10" s="1">
        <v>257108.369734464</v>
      </c>
      <c r="K10" s="1">
        <v>0.56126785815588</v>
      </c>
      <c r="L10" s="1">
        <v>0.181187401382039</v>
      </c>
      <c r="M10" s="1">
        <v>0.105641569998989</v>
      </c>
      <c r="N10" s="1">
        <v>0.163564287703238</v>
      </c>
      <c r="O10" s="1">
        <v>1.00337636741181</v>
      </c>
      <c r="P10" s="1">
        <v>4118.83349420758</v>
      </c>
      <c r="Q10" s="1">
        <v>0.4</v>
      </c>
      <c r="R10" s="1">
        <v>0.0</v>
      </c>
      <c r="S10" s="1">
        <v>209403.518532837</v>
      </c>
      <c r="T10" s="1">
        <v>240948.956475299</v>
      </c>
      <c r="V10" s="3">
        <f t="shared" si="1"/>
        <v>0.2</v>
      </c>
      <c r="W10" s="3">
        <f t="shared" si="2"/>
        <v>1</v>
      </c>
      <c r="X10" s="3">
        <f t="shared" si="3"/>
        <v>0.2</v>
      </c>
      <c r="Y10" s="3">
        <f t="shared" si="4"/>
        <v>8</v>
      </c>
      <c r="Z10" s="3">
        <f t="shared" si="5"/>
        <v>8</v>
      </c>
      <c r="AA10" s="3">
        <f t="shared" si="6"/>
        <v>39</v>
      </c>
      <c r="AB10" s="3">
        <f t="shared" si="7"/>
        <v>47</v>
      </c>
      <c r="AC10" s="3">
        <f t="shared" si="8"/>
        <v>20</v>
      </c>
      <c r="AD10" s="3">
        <f t="shared" si="9"/>
        <v>37</v>
      </c>
      <c r="AE10" s="3">
        <f t="shared" si="10"/>
        <v>38</v>
      </c>
      <c r="AF10" s="3">
        <f t="shared" si="11"/>
        <v>23</v>
      </c>
    </row>
    <row r="11">
      <c r="A11" s="1">
        <v>0.335827745005517</v>
      </c>
      <c r="B11" s="1">
        <v>0.0</v>
      </c>
      <c r="C11" s="1">
        <v>0.0</v>
      </c>
      <c r="D11" s="1">
        <v>0.0</v>
      </c>
      <c r="E11" s="1">
        <v>0.0</v>
      </c>
      <c r="F11" s="1">
        <v>7770.28084446174</v>
      </c>
      <c r="G11" s="1">
        <v>1.0</v>
      </c>
      <c r="H11" s="1">
        <v>0.0</v>
      </c>
      <c r="I11" s="1">
        <v>293348.622383055</v>
      </c>
      <c r="J11" s="1">
        <v>368178.054740963</v>
      </c>
      <c r="K11" s="1">
        <v>0.030976081792021</v>
      </c>
      <c r="L11" s="1">
        <v>0.400237266758129</v>
      </c>
      <c r="M11" s="1">
        <v>0.468964544230406</v>
      </c>
      <c r="N11" s="1">
        <v>0.561388882630776</v>
      </c>
      <c r="O11" s="1">
        <v>2.42680891588018</v>
      </c>
      <c r="P11" s="1">
        <v>17325.5353186925</v>
      </c>
      <c r="Q11" s="1">
        <v>0.0</v>
      </c>
      <c r="R11" s="1">
        <v>0.0</v>
      </c>
      <c r="S11" s="1">
        <v>313001.611100781</v>
      </c>
      <c r="T11" s="1">
        <v>392844.373441814</v>
      </c>
      <c r="V11" s="3">
        <f t="shared" si="1"/>
        <v>1</v>
      </c>
      <c r="W11" s="3">
        <f t="shared" si="2"/>
        <v>1</v>
      </c>
      <c r="X11" s="3">
        <f t="shared" si="3"/>
        <v>1</v>
      </c>
      <c r="Y11" s="3">
        <f t="shared" si="4"/>
        <v>26</v>
      </c>
      <c r="Z11" s="3">
        <f t="shared" si="5"/>
        <v>26</v>
      </c>
      <c r="AA11" s="3">
        <f t="shared" si="6"/>
        <v>28</v>
      </c>
      <c r="AB11" s="3">
        <f t="shared" si="7"/>
        <v>12</v>
      </c>
      <c r="AC11" s="3">
        <f t="shared" si="8"/>
        <v>9</v>
      </c>
      <c r="AD11" s="3">
        <f t="shared" si="9"/>
        <v>50</v>
      </c>
      <c r="AE11" s="3">
        <f t="shared" si="10"/>
        <v>56</v>
      </c>
      <c r="AF11" s="3">
        <f t="shared" si="11"/>
        <v>5</v>
      </c>
    </row>
    <row r="12">
      <c r="A12" s="1">
        <v>0.550448039866499</v>
      </c>
      <c r="B12" s="1">
        <v>0.0728255022425178</v>
      </c>
      <c r="C12" s="1">
        <v>0.0480790406624249</v>
      </c>
      <c r="D12" s="1">
        <v>0.136376959106272</v>
      </c>
      <c r="E12" s="1">
        <v>0.291302008970071</v>
      </c>
      <c r="F12" s="1">
        <v>413.027325227989</v>
      </c>
      <c r="G12" s="1">
        <v>0.6</v>
      </c>
      <c r="H12" s="1">
        <v>0.0</v>
      </c>
      <c r="I12" s="1">
        <v>243271.624749191</v>
      </c>
      <c r="J12" s="1">
        <v>288690.482871084</v>
      </c>
      <c r="K12" s="1">
        <v>0.291400033209341</v>
      </c>
      <c r="L12" s="1">
        <v>0.133679526929216</v>
      </c>
      <c r="M12" s="1">
        <v>0.191358932619646</v>
      </c>
      <c r="N12" s="1">
        <v>0.387709906092009</v>
      </c>
      <c r="O12" s="1">
        <v>0.523138078322664</v>
      </c>
      <c r="P12" s="1">
        <v>3590.51896145092</v>
      </c>
      <c r="Q12" s="1">
        <v>0.4</v>
      </c>
      <c r="R12" s="1">
        <v>0.0</v>
      </c>
      <c r="S12" s="1">
        <v>254726.701658569</v>
      </c>
      <c r="T12" s="1">
        <v>302284.314514776</v>
      </c>
      <c r="V12" s="3">
        <f t="shared" si="1"/>
        <v>0.2</v>
      </c>
      <c r="W12" s="3">
        <f t="shared" si="2"/>
        <v>1</v>
      </c>
      <c r="X12" s="3">
        <f t="shared" si="3"/>
        <v>0.2</v>
      </c>
      <c r="Y12" s="3">
        <f t="shared" si="4"/>
        <v>8</v>
      </c>
      <c r="Z12" s="3">
        <f t="shared" si="5"/>
        <v>8</v>
      </c>
      <c r="AA12" s="3">
        <f t="shared" si="6"/>
        <v>46</v>
      </c>
      <c r="AB12" s="3">
        <f t="shared" si="7"/>
        <v>26</v>
      </c>
      <c r="AC12" s="3">
        <f t="shared" si="8"/>
        <v>26</v>
      </c>
      <c r="AD12" s="3">
        <f t="shared" si="9"/>
        <v>30</v>
      </c>
      <c r="AE12" s="3">
        <f t="shared" si="10"/>
        <v>38</v>
      </c>
      <c r="AF12" s="3">
        <f t="shared" si="11"/>
        <v>23</v>
      </c>
    </row>
    <row r="13">
      <c r="A13" s="1">
        <v>0.385991818507694</v>
      </c>
      <c r="B13" s="1">
        <v>0.158753539951663</v>
      </c>
      <c r="C13" s="1">
        <v>0.0741230449369023</v>
      </c>
      <c r="D13" s="1">
        <v>0.0633245172264707</v>
      </c>
      <c r="E13" s="1">
        <v>0.685905805806249</v>
      </c>
      <c r="F13" s="1">
        <v>9543.73458966624</v>
      </c>
      <c r="G13" s="1">
        <v>0.285714285714285</v>
      </c>
      <c r="H13" s="1">
        <v>0.0</v>
      </c>
      <c r="I13" s="1">
        <v>253906.860681948</v>
      </c>
      <c r="J13" s="1">
        <v>316731.274405063</v>
      </c>
      <c r="K13" s="1">
        <v>0.417318920605939</v>
      </c>
      <c r="L13" s="1">
        <v>0.0</v>
      </c>
      <c r="M13" s="1">
        <v>0.0555803686266008</v>
      </c>
      <c r="N13" s="1">
        <v>0.138426073485806</v>
      </c>
      <c r="O13" s="1">
        <v>0.0</v>
      </c>
      <c r="P13" s="1">
        <v>16665.0115879143</v>
      </c>
      <c r="Q13" s="1">
        <v>0.714285714285714</v>
      </c>
      <c r="R13" s="1">
        <v>0.0</v>
      </c>
      <c r="S13" s="1">
        <v>258015.121096518</v>
      </c>
      <c r="T13" s="1">
        <v>321856.178866776</v>
      </c>
      <c r="V13" s="3">
        <f t="shared" si="1"/>
        <v>-0.4285714286</v>
      </c>
      <c r="W13" s="3">
        <f t="shared" si="2"/>
        <v>-1</v>
      </c>
      <c r="X13" s="3">
        <f t="shared" si="3"/>
        <v>0.4285714286</v>
      </c>
      <c r="Y13" s="3">
        <f t="shared" si="4"/>
        <v>17</v>
      </c>
      <c r="Z13" s="3">
        <f t="shared" si="5"/>
        <v>-17</v>
      </c>
      <c r="AA13" s="3">
        <f t="shared" si="6"/>
        <v>35</v>
      </c>
      <c r="AB13" s="3">
        <f t="shared" si="7"/>
        <v>37</v>
      </c>
      <c r="AC13" s="3">
        <f t="shared" si="8"/>
        <v>35</v>
      </c>
      <c r="AD13" s="3">
        <f t="shared" si="9"/>
        <v>9</v>
      </c>
      <c r="AE13" s="3">
        <f t="shared" si="10"/>
        <v>14</v>
      </c>
      <c r="AF13" s="3">
        <f t="shared" si="11"/>
        <v>47</v>
      </c>
    </row>
    <row r="14">
      <c r="A14" s="1">
        <v>0.66375069316348</v>
      </c>
      <c r="B14" s="1">
        <v>0.157760170344401</v>
      </c>
      <c r="C14" s="1">
        <v>0.428328359882086</v>
      </c>
      <c r="D14" s="1">
        <v>0.287575907772199</v>
      </c>
      <c r="E14" s="1">
        <v>0.452214894495802</v>
      </c>
      <c r="F14" s="1">
        <v>11667.8772769941</v>
      </c>
      <c r="G14" s="1">
        <v>0.0</v>
      </c>
      <c r="H14" s="1">
        <v>0.0</v>
      </c>
      <c r="I14" s="1">
        <v>318606.344291417</v>
      </c>
      <c r="J14" s="1">
        <v>329277.924857777</v>
      </c>
      <c r="K14" s="1">
        <v>0.947022008950201</v>
      </c>
      <c r="L14" s="1">
        <v>0.0</v>
      </c>
      <c r="M14" s="1">
        <v>0.0</v>
      </c>
      <c r="N14" s="1">
        <v>0.0</v>
      </c>
      <c r="O14" s="1">
        <v>0.0</v>
      </c>
      <c r="P14" s="1">
        <v>38729.8141931959</v>
      </c>
      <c r="Q14" s="1">
        <v>1.0</v>
      </c>
      <c r="R14" s="1">
        <v>0.0</v>
      </c>
      <c r="S14" s="1">
        <v>307608.942329203</v>
      </c>
      <c r="T14" s="1">
        <v>317912.161300726</v>
      </c>
      <c r="V14" s="3">
        <f t="shared" si="1"/>
        <v>-1</v>
      </c>
      <c r="W14" s="3">
        <f t="shared" si="2"/>
        <v>-1</v>
      </c>
      <c r="X14" s="3">
        <f t="shared" si="3"/>
        <v>1</v>
      </c>
      <c r="Y14" s="3">
        <f t="shared" si="4"/>
        <v>26</v>
      </c>
      <c r="Z14" s="3">
        <f t="shared" si="5"/>
        <v>-26</v>
      </c>
      <c r="AA14" s="3">
        <f t="shared" si="6"/>
        <v>50</v>
      </c>
      <c r="AB14" s="3">
        <f t="shared" si="7"/>
        <v>60</v>
      </c>
      <c r="AC14" s="3">
        <f t="shared" si="8"/>
        <v>34</v>
      </c>
      <c r="AD14" s="3">
        <f t="shared" si="9"/>
        <v>9</v>
      </c>
      <c r="AE14" s="3">
        <f t="shared" si="10"/>
        <v>5</v>
      </c>
      <c r="AF14" s="3">
        <f t="shared" si="11"/>
        <v>56</v>
      </c>
    </row>
    <row r="15">
      <c r="A15" s="1">
        <v>0.304615621032372</v>
      </c>
      <c r="B15" s="1">
        <v>0.233487692626865</v>
      </c>
      <c r="C15" s="1">
        <v>0.2979592511205</v>
      </c>
      <c r="D15" s="1">
        <v>0.367906590540921</v>
      </c>
      <c r="E15" s="1">
        <v>0.916477749364228</v>
      </c>
      <c r="F15" s="1">
        <v>39159.6327382733</v>
      </c>
      <c r="G15" s="1">
        <v>0.0</v>
      </c>
      <c r="H15" s="1">
        <v>0.0</v>
      </c>
      <c r="I15" s="1">
        <v>371718.790076979</v>
      </c>
      <c r="J15" s="1">
        <v>442464.056353498</v>
      </c>
      <c r="K15" s="1">
        <v>0.580060718121325</v>
      </c>
      <c r="L15" s="1">
        <v>0.0</v>
      </c>
      <c r="M15" s="1">
        <v>0.0</v>
      </c>
      <c r="N15" s="1">
        <v>0.0</v>
      </c>
      <c r="O15" s="1">
        <v>0.0</v>
      </c>
      <c r="P15" s="1">
        <v>25975.4149253168</v>
      </c>
      <c r="Q15" s="1">
        <v>1.0</v>
      </c>
      <c r="R15" s="1">
        <v>0.0</v>
      </c>
      <c r="S15" s="1">
        <v>356533.837121681</v>
      </c>
      <c r="T15" s="1">
        <v>424389.076363727</v>
      </c>
      <c r="V15" s="3">
        <f t="shared" si="1"/>
        <v>-1</v>
      </c>
      <c r="W15" s="3">
        <f t="shared" si="2"/>
        <v>-1</v>
      </c>
      <c r="X15" s="3">
        <f t="shared" si="3"/>
        <v>1</v>
      </c>
      <c r="Y15" s="3">
        <f t="shared" si="4"/>
        <v>26</v>
      </c>
      <c r="Z15" s="3">
        <f t="shared" si="5"/>
        <v>-26</v>
      </c>
      <c r="AA15" s="3">
        <f t="shared" si="6"/>
        <v>27</v>
      </c>
      <c r="AB15" s="3">
        <f t="shared" si="7"/>
        <v>48</v>
      </c>
      <c r="AC15" s="3">
        <f t="shared" si="8"/>
        <v>41</v>
      </c>
      <c r="AD15" s="3">
        <f t="shared" si="9"/>
        <v>9</v>
      </c>
      <c r="AE15" s="3">
        <f t="shared" si="10"/>
        <v>5</v>
      </c>
      <c r="AF15" s="3">
        <f t="shared" si="11"/>
        <v>56</v>
      </c>
    </row>
    <row r="16">
      <c r="A16" s="1">
        <v>0.680832620201068</v>
      </c>
      <c r="B16" s="1">
        <v>1.15114192451948</v>
      </c>
      <c r="C16" s="1">
        <v>0.566912956726142</v>
      </c>
      <c r="D16" s="1">
        <v>0.261037119354327</v>
      </c>
      <c r="E16" s="1">
        <v>2.30228384903897</v>
      </c>
      <c r="F16" s="1">
        <v>0.0</v>
      </c>
      <c r="G16" s="1">
        <v>0.333333333333333</v>
      </c>
      <c r="H16" s="1">
        <v>0.0</v>
      </c>
      <c r="I16" s="1">
        <v>548484.585388017</v>
      </c>
      <c r="J16" s="1">
        <v>629061.985525919</v>
      </c>
      <c r="K16" s="1">
        <v>0.0</v>
      </c>
      <c r="L16" s="1">
        <v>0.0</v>
      </c>
      <c r="M16" s="1">
        <v>0.247712707026034</v>
      </c>
      <c r="N16" s="1">
        <v>0.738962880645672</v>
      </c>
      <c r="O16" s="1">
        <v>0.0</v>
      </c>
      <c r="P16" s="1">
        <v>0.0</v>
      </c>
      <c r="Q16" s="1">
        <v>0.666666666666666</v>
      </c>
      <c r="R16" s="1">
        <v>0.0</v>
      </c>
      <c r="S16" s="1">
        <v>541670.411268633</v>
      </c>
      <c r="T16" s="1">
        <v>621246.773276722</v>
      </c>
      <c r="V16" s="3">
        <f t="shared" si="1"/>
        <v>-0.3333333333</v>
      </c>
      <c r="W16" s="3">
        <f t="shared" si="2"/>
        <v>-1</v>
      </c>
      <c r="X16" s="3">
        <f t="shared" si="3"/>
        <v>0.3333333333</v>
      </c>
      <c r="Y16" s="3">
        <f t="shared" si="4"/>
        <v>13.5</v>
      </c>
      <c r="Z16" s="3">
        <f t="shared" si="5"/>
        <v>-13.5</v>
      </c>
      <c r="AA16" s="3">
        <f t="shared" si="6"/>
        <v>52</v>
      </c>
      <c r="AB16" s="3">
        <f t="shared" si="7"/>
        <v>6</v>
      </c>
      <c r="AC16" s="3">
        <f t="shared" si="8"/>
        <v>57</v>
      </c>
      <c r="AD16" s="3">
        <f t="shared" si="9"/>
        <v>9</v>
      </c>
      <c r="AE16" s="3">
        <f t="shared" si="10"/>
        <v>17.5</v>
      </c>
      <c r="AF16" s="3">
        <f t="shared" si="11"/>
        <v>43.5</v>
      </c>
    </row>
    <row r="17">
      <c r="A17" s="1">
        <v>0.157175233905256</v>
      </c>
      <c r="B17" s="1">
        <v>0.140171667612543</v>
      </c>
      <c r="C17" s="1">
        <v>0.176812699263993</v>
      </c>
      <c r="D17" s="1">
        <v>0.427809303681071</v>
      </c>
      <c r="E17" s="1">
        <v>0.49278317794543</v>
      </c>
      <c r="F17" s="1">
        <v>9207.48304597752</v>
      </c>
      <c r="G17" s="1">
        <v>0.2</v>
      </c>
      <c r="H17" s="1">
        <v>0.0</v>
      </c>
      <c r="I17" s="1">
        <v>167741.896527581</v>
      </c>
      <c r="J17" s="1">
        <v>214991.411794336</v>
      </c>
      <c r="K17" s="1">
        <v>0.24653873830173</v>
      </c>
      <c r="L17" s="1">
        <v>0.0494756614096641</v>
      </c>
      <c r="M17" s="1">
        <v>0.0494756614096641</v>
      </c>
      <c r="N17" s="1">
        <v>0.178140216053656</v>
      </c>
      <c r="O17" s="1">
        <v>0.24737830704832</v>
      </c>
      <c r="P17" s="1">
        <v>3523.80672590273</v>
      </c>
      <c r="Q17" s="1">
        <v>0.8</v>
      </c>
      <c r="R17" s="1">
        <v>0.0</v>
      </c>
      <c r="S17" s="1">
        <v>171155.194875096</v>
      </c>
      <c r="T17" s="1">
        <v>219366.252976308</v>
      </c>
      <c r="V17" s="3">
        <f t="shared" si="1"/>
        <v>-0.6</v>
      </c>
      <c r="W17" s="3">
        <f t="shared" si="2"/>
        <v>-1</v>
      </c>
      <c r="X17" s="3">
        <f t="shared" si="3"/>
        <v>0.6</v>
      </c>
      <c r="Y17" s="3">
        <f t="shared" si="4"/>
        <v>20.5</v>
      </c>
      <c r="Z17" s="3">
        <f t="shared" si="5"/>
        <v>-20.5</v>
      </c>
      <c r="AA17" s="3">
        <f t="shared" si="6"/>
        <v>19</v>
      </c>
      <c r="AB17" s="3">
        <f t="shared" si="7"/>
        <v>25</v>
      </c>
      <c r="AC17" s="3">
        <f t="shared" si="8"/>
        <v>32</v>
      </c>
      <c r="AD17" s="3">
        <f t="shared" si="9"/>
        <v>23</v>
      </c>
      <c r="AE17" s="3">
        <f t="shared" si="10"/>
        <v>10.5</v>
      </c>
      <c r="AF17" s="3">
        <f t="shared" si="11"/>
        <v>50.5</v>
      </c>
    </row>
    <row r="18">
      <c r="A18" s="1">
        <v>0.0705275392259473</v>
      </c>
      <c r="B18" s="1">
        <v>0.194117417784683</v>
      </c>
      <c r="C18" s="1">
        <v>0.191775687958016</v>
      </c>
      <c r="D18" s="1">
        <v>0.455415953350186</v>
      </c>
      <c r="E18" s="1">
        <v>0.634237921024931</v>
      </c>
      <c r="F18" s="1">
        <v>8499.48790795446</v>
      </c>
      <c r="G18" s="1">
        <v>0.4</v>
      </c>
      <c r="H18" s="1">
        <v>0.0</v>
      </c>
      <c r="I18" s="1">
        <v>326185.569824913</v>
      </c>
      <c r="J18" s="1">
        <v>427355.735651485</v>
      </c>
      <c r="K18" s="1">
        <v>0.226100017213233</v>
      </c>
      <c r="L18" s="1">
        <v>0.10764576250726</v>
      </c>
      <c r="M18" s="1">
        <v>0.0914782192171234</v>
      </c>
      <c r="N18" s="1">
        <v>0.166594664650609</v>
      </c>
      <c r="O18" s="1">
        <v>0.43058305002904</v>
      </c>
      <c r="P18" s="1">
        <v>24301.6196634354</v>
      </c>
      <c r="Q18" s="1">
        <v>0.6</v>
      </c>
      <c r="R18" s="1">
        <v>0.0</v>
      </c>
      <c r="S18" s="1">
        <v>314022.767674303</v>
      </c>
      <c r="T18" s="1">
        <v>411420.329114358</v>
      </c>
      <c r="V18" s="3">
        <f t="shared" si="1"/>
        <v>-0.2</v>
      </c>
      <c r="W18" s="3">
        <f t="shared" si="2"/>
        <v>-1</v>
      </c>
      <c r="X18" s="3">
        <f t="shared" si="3"/>
        <v>0.2</v>
      </c>
      <c r="Y18" s="3">
        <f t="shared" si="4"/>
        <v>8</v>
      </c>
      <c r="Z18" s="3">
        <f t="shared" si="5"/>
        <v>-8</v>
      </c>
      <c r="AA18" s="3">
        <f t="shared" si="6"/>
        <v>14</v>
      </c>
      <c r="AB18" s="3">
        <f t="shared" si="7"/>
        <v>23</v>
      </c>
      <c r="AC18" s="3">
        <f t="shared" si="8"/>
        <v>38</v>
      </c>
      <c r="AD18" s="3">
        <f t="shared" si="9"/>
        <v>28</v>
      </c>
      <c r="AE18" s="3">
        <f t="shared" si="10"/>
        <v>23</v>
      </c>
      <c r="AF18" s="3">
        <f t="shared" si="11"/>
        <v>38</v>
      </c>
    </row>
    <row r="19">
      <c r="A19" s="1">
        <v>0.234203793662199</v>
      </c>
      <c r="B19" s="1">
        <v>0.0</v>
      </c>
      <c r="C19" s="1">
        <v>0.0642958052884013</v>
      </c>
      <c r="D19" s="1">
        <v>0.257151519184851</v>
      </c>
      <c r="E19" s="1">
        <v>0.0</v>
      </c>
      <c r="F19" s="1">
        <v>2236.4243565992</v>
      </c>
      <c r="G19" s="1">
        <v>0.75</v>
      </c>
      <c r="H19" s="1">
        <v>0.0</v>
      </c>
      <c r="I19" s="1">
        <v>320403.584734932</v>
      </c>
      <c r="J19" s="1">
        <v>403202.149989923</v>
      </c>
      <c r="K19" s="1">
        <v>0.354606951476955</v>
      </c>
      <c r="L19" s="1">
        <v>0.730283599640561</v>
      </c>
      <c r="M19" s="1">
        <v>0.427006702809365</v>
      </c>
      <c r="N19" s="1">
        <v>0.52411820976289</v>
      </c>
      <c r="O19" s="1">
        <v>1.46056719928112</v>
      </c>
      <c r="P19" s="1">
        <v>0.0</v>
      </c>
      <c r="Q19" s="1">
        <v>0.25</v>
      </c>
      <c r="R19" s="1">
        <v>0.0</v>
      </c>
      <c r="S19" s="1">
        <v>345861.846115981</v>
      </c>
      <c r="T19" s="1">
        <v>435239.387655247</v>
      </c>
      <c r="V19" s="3">
        <f t="shared" si="1"/>
        <v>0.5</v>
      </c>
      <c r="W19" s="3">
        <f t="shared" si="2"/>
        <v>1</v>
      </c>
      <c r="X19" s="3">
        <f t="shared" si="3"/>
        <v>0.5</v>
      </c>
      <c r="Y19" s="3">
        <f t="shared" si="4"/>
        <v>18.5</v>
      </c>
      <c r="Z19" s="3">
        <f t="shared" si="5"/>
        <v>18.5</v>
      </c>
      <c r="AA19" s="3">
        <f t="shared" si="6"/>
        <v>24</v>
      </c>
      <c r="AB19" s="3">
        <f t="shared" si="7"/>
        <v>30</v>
      </c>
      <c r="AC19" s="3">
        <f t="shared" si="8"/>
        <v>9</v>
      </c>
      <c r="AD19" s="3">
        <f t="shared" si="9"/>
        <v>53</v>
      </c>
      <c r="AE19" s="3">
        <f t="shared" si="10"/>
        <v>48.5</v>
      </c>
      <c r="AF19" s="3">
        <f t="shared" si="11"/>
        <v>12.5</v>
      </c>
    </row>
    <row r="20">
      <c r="A20" s="1">
        <v>0.782965247586821</v>
      </c>
      <c r="B20" s="1">
        <v>0.157563007583862</v>
      </c>
      <c r="C20" s="1">
        <v>0.356568772725021</v>
      </c>
      <c r="D20" s="1">
        <v>0.155435474586948</v>
      </c>
      <c r="E20" s="1">
        <v>0.378424290544979</v>
      </c>
      <c r="F20" s="1">
        <v>6401.23356526834</v>
      </c>
      <c r="G20" s="1">
        <v>0.0</v>
      </c>
      <c r="H20" s="1">
        <v>0.0</v>
      </c>
      <c r="I20" s="1">
        <v>423533.254374091</v>
      </c>
      <c r="J20" s="1">
        <v>438295.41318705</v>
      </c>
      <c r="K20" s="1">
        <v>0.938590925054082</v>
      </c>
      <c r="L20" s="1">
        <v>0.0</v>
      </c>
      <c r="M20" s="1">
        <v>0.0</v>
      </c>
      <c r="N20" s="1">
        <v>0.0</v>
      </c>
      <c r="O20" s="1">
        <v>0.0</v>
      </c>
      <c r="P20" s="1">
        <v>22140.0008312784</v>
      </c>
      <c r="Q20" s="1">
        <v>1.0</v>
      </c>
      <c r="R20" s="1">
        <v>0.0</v>
      </c>
      <c r="S20" s="1">
        <v>418231.135108613</v>
      </c>
      <c r="T20" s="1">
        <v>432808.483420109</v>
      </c>
      <c r="V20" s="3">
        <f t="shared" si="1"/>
        <v>-1</v>
      </c>
      <c r="W20" s="3">
        <f t="shared" si="2"/>
        <v>-1</v>
      </c>
      <c r="X20" s="3">
        <f t="shared" si="3"/>
        <v>1</v>
      </c>
      <c r="Y20" s="3">
        <f t="shared" si="4"/>
        <v>26</v>
      </c>
      <c r="Z20" s="3">
        <f t="shared" si="5"/>
        <v>-26</v>
      </c>
      <c r="AA20" s="3">
        <f t="shared" si="6"/>
        <v>56</v>
      </c>
      <c r="AB20" s="3">
        <f t="shared" si="7"/>
        <v>59</v>
      </c>
      <c r="AC20" s="3">
        <f t="shared" si="8"/>
        <v>33</v>
      </c>
      <c r="AD20" s="3">
        <f t="shared" si="9"/>
        <v>9</v>
      </c>
      <c r="AE20" s="3">
        <f t="shared" si="10"/>
        <v>5</v>
      </c>
      <c r="AF20" s="3">
        <f t="shared" si="11"/>
        <v>56</v>
      </c>
    </row>
    <row r="21">
      <c r="A21" s="1">
        <v>0.365288646239008</v>
      </c>
      <c r="B21" s="1">
        <v>0.747998425876556</v>
      </c>
      <c r="C21" s="1">
        <v>0.431755545974056</v>
      </c>
      <c r="D21" s="1">
        <v>0.503433592801528</v>
      </c>
      <c r="E21" s="1">
        <v>3.38235425033135</v>
      </c>
      <c r="F21" s="1">
        <v>4617.30320916896</v>
      </c>
      <c r="G21" s="1">
        <v>0.333333333333333</v>
      </c>
      <c r="H21" s="1">
        <v>0.0</v>
      </c>
      <c r="I21" s="1">
        <v>395908.896563326</v>
      </c>
      <c r="J21" s="1">
        <v>440715.317419758</v>
      </c>
      <c r="K21" s="1">
        <v>0.664614907271081</v>
      </c>
      <c r="L21" s="1">
        <v>0.348462008061324</v>
      </c>
      <c r="M21" s="1">
        <v>0.137975746691984</v>
      </c>
      <c r="N21" s="1">
        <v>0.26403308174264</v>
      </c>
      <c r="O21" s="1">
        <v>1.33096828546633</v>
      </c>
      <c r="P21" s="1">
        <v>12347.42064141</v>
      </c>
      <c r="Q21" s="1">
        <v>0.666666666666666</v>
      </c>
      <c r="R21" s="1">
        <v>0.0</v>
      </c>
      <c r="S21" s="1">
        <v>393654.588229786</v>
      </c>
      <c r="T21" s="1">
        <v>438205.881197271</v>
      </c>
      <c r="V21" s="3">
        <f t="shared" si="1"/>
        <v>-0.3333333333</v>
      </c>
      <c r="W21" s="3">
        <f t="shared" si="2"/>
        <v>-1</v>
      </c>
      <c r="X21" s="3">
        <f t="shared" si="3"/>
        <v>0.3333333333</v>
      </c>
      <c r="Y21" s="3">
        <f t="shared" si="4"/>
        <v>13.5</v>
      </c>
      <c r="Z21" s="3">
        <f t="shared" si="5"/>
        <v>-13.5</v>
      </c>
      <c r="AA21" s="3">
        <f t="shared" si="6"/>
        <v>32</v>
      </c>
      <c r="AB21" s="3">
        <f t="shared" si="7"/>
        <v>51</v>
      </c>
      <c r="AC21" s="3">
        <f t="shared" si="8"/>
        <v>54</v>
      </c>
      <c r="AD21" s="3">
        <f t="shared" si="9"/>
        <v>47</v>
      </c>
      <c r="AE21" s="3">
        <f t="shared" si="10"/>
        <v>17.5</v>
      </c>
      <c r="AF21" s="3">
        <f t="shared" si="11"/>
        <v>43.5</v>
      </c>
    </row>
    <row r="22">
      <c r="A22" s="1">
        <v>0.147744488540263</v>
      </c>
      <c r="B22" s="1">
        <v>0.750228495098346</v>
      </c>
      <c r="C22" s="1">
        <v>0.158383128128934</v>
      </c>
      <c r="D22" s="1">
        <v>0.336174638469952</v>
      </c>
      <c r="E22" s="1">
        <v>3.37566918853257</v>
      </c>
      <c r="F22" s="1">
        <v>16134.719250704</v>
      </c>
      <c r="G22" s="1">
        <v>0.4</v>
      </c>
      <c r="H22" s="1">
        <v>0.0</v>
      </c>
      <c r="I22" s="1">
        <v>187397.954301645</v>
      </c>
      <c r="J22" s="1">
        <v>241736.690423768</v>
      </c>
      <c r="K22" s="1">
        <v>0.214545788506801</v>
      </c>
      <c r="L22" s="1">
        <v>0.0</v>
      </c>
      <c r="M22" s="1">
        <v>0.149772745095993</v>
      </c>
      <c r="N22" s="1">
        <v>0.315478559369066</v>
      </c>
      <c r="O22" s="1">
        <v>0.0</v>
      </c>
      <c r="P22" s="1">
        <v>1048.22021332717</v>
      </c>
      <c r="Q22" s="1">
        <v>0.6</v>
      </c>
      <c r="R22" s="1">
        <v>0.0</v>
      </c>
      <c r="S22" s="1">
        <v>191007.308051292</v>
      </c>
      <c r="T22" s="1">
        <v>246392.740416608</v>
      </c>
      <c r="V22" s="3">
        <f t="shared" si="1"/>
        <v>-0.2</v>
      </c>
      <c r="W22" s="3">
        <f t="shared" si="2"/>
        <v>-1</v>
      </c>
      <c r="X22" s="3">
        <f t="shared" si="3"/>
        <v>0.2</v>
      </c>
      <c r="Y22" s="3">
        <f t="shared" si="4"/>
        <v>8</v>
      </c>
      <c r="Z22" s="3">
        <f t="shared" si="5"/>
        <v>-8</v>
      </c>
      <c r="AA22" s="3">
        <f t="shared" si="6"/>
        <v>18</v>
      </c>
      <c r="AB22" s="3">
        <f t="shared" si="7"/>
        <v>21</v>
      </c>
      <c r="AC22" s="3">
        <f t="shared" si="8"/>
        <v>55</v>
      </c>
      <c r="AD22" s="3">
        <f t="shared" si="9"/>
        <v>9</v>
      </c>
      <c r="AE22" s="3">
        <f t="shared" si="10"/>
        <v>23</v>
      </c>
      <c r="AF22" s="3">
        <f t="shared" si="11"/>
        <v>38</v>
      </c>
    </row>
    <row r="23">
      <c r="A23" s="1">
        <v>0.0869181702488357</v>
      </c>
      <c r="B23" s="1">
        <v>0.853421826063973</v>
      </c>
      <c r="C23" s="1">
        <v>0.531550645936524</v>
      </c>
      <c r="D23" s="1">
        <v>0.868215086161105</v>
      </c>
      <c r="E23" s="1">
        <v>2.87538990746113</v>
      </c>
      <c r="F23" s="1">
        <v>15826.2126986484</v>
      </c>
      <c r="G23" s="1">
        <v>0.0</v>
      </c>
      <c r="H23" s="1">
        <v>0.0</v>
      </c>
      <c r="I23" s="1">
        <v>173078.460324625</v>
      </c>
      <c r="J23" s="1">
        <v>228741.41611149</v>
      </c>
      <c r="K23" s="1">
        <v>0.20827847583196</v>
      </c>
      <c r="L23" s="1">
        <v>0.0</v>
      </c>
      <c r="M23" s="1">
        <v>0.0</v>
      </c>
      <c r="N23" s="1">
        <v>0.0</v>
      </c>
      <c r="O23" s="1">
        <v>0.0</v>
      </c>
      <c r="P23" s="1">
        <v>5055.53889733697</v>
      </c>
      <c r="Q23" s="1">
        <v>1.0</v>
      </c>
      <c r="R23" s="1">
        <v>0.0</v>
      </c>
      <c r="S23" s="1">
        <v>165489.892880529</v>
      </c>
      <c r="T23" s="1">
        <v>218712.331437711</v>
      </c>
      <c r="V23" s="3">
        <f t="shared" si="1"/>
        <v>-1</v>
      </c>
      <c r="W23" s="3">
        <f t="shared" si="2"/>
        <v>-1</v>
      </c>
      <c r="X23" s="3">
        <f t="shared" si="3"/>
        <v>1</v>
      </c>
      <c r="Y23" s="3">
        <f t="shared" si="4"/>
        <v>26</v>
      </c>
      <c r="Z23" s="3">
        <f t="shared" si="5"/>
        <v>-26</v>
      </c>
      <c r="AA23" s="3">
        <f t="shared" si="6"/>
        <v>15</v>
      </c>
      <c r="AB23" s="3">
        <f t="shared" si="7"/>
        <v>20</v>
      </c>
      <c r="AC23" s="3">
        <f t="shared" si="8"/>
        <v>56</v>
      </c>
      <c r="AD23" s="3">
        <f t="shared" si="9"/>
        <v>9</v>
      </c>
      <c r="AE23" s="3">
        <f t="shared" si="10"/>
        <v>5</v>
      </c>
      <c r="AF23" s="3">
        <f t="shared" si="11"/>
        <v>56</v>
      </c>
    </row>
    <row r="24">
      <c r="A24" s="1">
        <v>0.0</v>
      </c>
      <c r="B24" s="1">
        <v>0.499846430037866</v>
      </c>
      <c r="C24" s="1">
        <v>0.657662351125155</v>
      </c>
      <c r="D24" s="1">
        <v>1.13273124330393</v>
      </c>
      <c r="E24" s="1">
        <v>0.968593878501228</v>
      </c>
      <c r="F24" s="1">
        <v>0.0</v>
      </c>
      <c r="G24" s="1">
        <v>0.0</v>
      </c>
      <c r="H24" s="1">
        <v>0.0</v>
      </c>
      <c r="I24" s="1">
        <v>342132.384933742</v>
      </c>
      <c r="J24" s="1">
        <v>467450.444838302</v>
      </c>
      <c r="K24" s="1">
        <v>0.05886022149545</v>
      </c>
      <c r="L24" s="1">
        <v>0.0</v>
      </c>
      <c r="M24" s="1">
        <v>0.0</v>
      </c>
      <c r="N24" s="1">
        <v>0.0</v>
      </c>
      <c r="O24" s="1">
        <v>0.0</v>
      </c>
      <c r="P24" s="1">
        <v>7973.55162331308</v>
      </c>
      <c r="Q24" s="1">
        <v>1.0</v>
      </c>
      <c r="R24" s="1">
        <v>0.0</v>
      </c>
      <c r="S24" s="1">
        <v>332878.504396054</v>
      </c>
      <c r="T24" s="1">
        <v>454806.914891978</v>
      </c>
      <c r="V24" s="3">
        <f t="shared" si="1"/>
        <v>-1</v>
      </c>
      <c r="W24" s="3">
        <f t="shared" si="2"/>
        <v>-1</v>
      </c>
      <c r="X24" s="3">
        <f t="shared" si="3"/>
        <v>1</v>
      </c>
      <c r="Y24" s="3">
        <f t="shared" si="4"/>
        <v>26</v>
      </c>
      <c r="Z24" s="3">
        <f t="shared" si="5"/>
        <v>-26</v>
      </c>
      <c r="AA24" s="3">
        <f t="shared" si="6"/>
        <v>6</v>
      </c>
      <c r="AB24" s="3">
        <f t="shared" si="7"/>
        <v>13</v>
      </c>
      <c r="AC24" s="3">
        <f t="shared" si="8"/>
        <v>51</v>
      </c>
      <c r="AD24" s="3">
        <f t="shared" si="9"/>
        <v>9</v>
      </c>
      <c r="AE24" s="3">
        <f t="shared" si="10"/>
        <v>5</v>
      </c>
      <c r="AF24" s="3">
        <f t="shared" si="11"/>
        <v>56</v>
      </c>
    </row>
    <row r="25">
      <c r="A25" s="1">
        <v>0.362269571994434</v>
      </c>
      <c r="B25" s="1">
        <v>0.0545564200513765</v>
      </c>
      <c r="C25" s="1">
        <v>0.190905547458002</v>
      </c>
      <c r="D25" s="1">
        <v>0.547284772234753</v>
      </c>
      <c r="E25" s="1">
        <v>0.214789462551942</v>
      </c>
      <c r="F25" s="1">
        <v>12323.8050685069</v>
      </c>
      <c r="G25" s="1">
        <v>0.4</v>
      </c>
      <c r="H25" s="1">
        <v>0.0</v>
      </c>
      <c r="I25" s="1">
        <v>401223.277587335</v>
      </c>
      <c r="J25" s="1">
        <v>429063.845356384</v>
      </c>
      <c r="K25" s="1">
        <v>0.858040191652002</v>
      </c>
      <c r="L25" s="1">
        <v>0.235457490923076</v>
      </c>
      <c r="M25" s="1">
        <v>0.251524246782197</v>
      </c>
      <c r="N25" s="1">
        <v>0.0833175230789148</v>
      </c>
      <c r="O25" s="1">
        <v>0.941829963692304</v>
      </c>
      <c r="P25" s="1">
        <v>33222.5632410308</v>
      </c>
      <c r="Q25" s="1">
        <v>0.6</v>
      </c>
      <c r="R25" s="1">
        <v>0.0</v>
      </c>
      <c r="S25" s="1">
        <v>401243.382027046</v>
      </c>
      <c r="T25" s="1">
        <v>429085.381503367</v>
      </c>
      <c r="V25" s="3">
        <f t="shared" si="1"/>
        <v>-0.2</v>
      </c>
      <c r="W25" s="3">
        <f t="shared" si="2"/>
        <v>-1</v>
      </c>
      <c r="X25" s="3">
        <f t="shared" si="3"/>
        <v>0.2</v>
      </c>
      <c r="Y25" s="3">
        <f t="shared" si="4"/>
        <v>8</v>
      </c>
      <c r="Z25" s="3">
        <f t="shared" si="5"/>
        <v>-8</v>
      </c>
      <c r="AA25" s="3">
        <f t="shared" si="6"/>
        <v>31</v>
      </c>
      <c r="AB25" s="3">
        <f t="shared" si="7"/>
        <v>58</v>
      </c>
      <c r="AC25" s="3">
        <f t="shared" si="8"/>
        <v>24</v>
      </c>
      <c r="AD25" s="3">
        <f t="shared" si="9"/>
        <v>42</v>
      </c>
      <c r="AE25" s="3">
        <f t="shared" si="10"/>
        <v>23</v>
      </c>
      <c r="AF25" s="3">
        <f t="shared" si="11"/>
        <v>38</v>
      </c>
    </row>
    <row r="26">
      <c r="A26" s="1">
        <v>0.0</v>
      </c>
      <c r="B26" s="1">
        <v>0.0</v>
      </c>
      <c r="C26" s="1">
        <v>0.0</v>
      </c>
      <c r="D26" s="1">
        <v>0.0</v>
      </c>
      <c r="E26" s="1">
        <v>0.0</v>
      </c>
      <c r="F26" s="1">
        <v>0.0</v>
      </c>
      <c r="G26" s="1">
        <v>1.0</v>
      </c>
      <c r="H26" s="1">
        <v>0.0</v>
      </c>
      <c r="I26" s="1">
        <v>370331.571357352</v>
      </c>
      <c r="J26" s="1">
        <v>513102.521817031</v>
      </c>
      <c r="K26" s="1">
        <v>0.0</v>
      </c>
      <c r="L26" s="1">
        <v>2.1734532730646</v>
      </c>
      <c r="M26" s="1">
        <v>0.925057384460636</v>
      </c>
      <c r="N26" s="1">
        <v>1.18187707381919</v>
      </c>
      <c r="O26" s="1">
        <v>11.2940591598496</v>
      </c>
      <c r="P26" s="1">
        <v>35353.9000731908</v>
      </c>
      <c r="Q26" s="1">
        <v>0.0</v>
      </c>
      <c r="R26" s="1">
        <v>0.0</v>
      </c>
      <c r="S26" s="1">
        <v>378720.471524482</v>
      </c>
      <c r="T26" s="1">
        <v>524725.214370521</v>
      </c>
      <c r="V26" s="3">
        <f t="shared" si="1"/>
        <v>1</v>
      </c>
      <c r="W26" s="3">
        <f t="shared" si="2"/>
        <v>1</v>
      </c>
      <c r="X26" s="3">
        <f t="shared" si="3"/>
        <v>1</v>
      </c>
      <c r="Y26" s="3">
        <f t="shared" si="4"/>
        <v>26</v>
      </c>
      <c r="Z26" s="3">
        <f t="shared" si="5"/>
        <v>26</v>
      </c>
      <c r="AA26" s="3">
        <f t="shared" si="6"/>
        <v>6</v>
      </c>
      <c r="AB26" s="3">
        <f t="shared" si="7"/>
        <v>6</v>
      </c>
      <c r="AC26" s="3">
        <f t="shared" si="8"/>
        <v>9</v>
      </c>
      <c r="AD26" s="3">
        <f t="shared" si="9"/>
        <v>58</v>
      </c>
      <c r="AE26" s="3">
        <f t="shared" si="10"/>
        <v>56</v>
      </c>
      <c r="AF26" s="3">
        <f t="shared" si="11"/>
        <v>5</v>
      </c>
    </row>
    <row r="27">
      <c r="A27" s="1">
        <v>0.377946947183903</v>
      </c>
      <c r="B27" s="1">
        <v>0.0452139782319638</v>
      </c>
      <c r="C27" s="1">
        <v>0.0749521297213331</v>
      </c>
      <c r="D27" s="1">
        <v>0.191173182139299</v>
      </c>
      <c r="E27" s="1">
        <v>0.226069891159819</v>
      </c>
      <c r="F27" s="1">
        <v>11606.4527052779</v>
      </c>
      <c r="G27" s="1">
        <v>0.666666666666666</v>
      </c>
      <c r="H27" s="1">
        <v>0.0</v>
      </c>
      <c r="I27" s="1">
        <v>163678.20377711</v>
      </c>
      <c r="J27" s="1">
        <v>202140.531447718</v>
      </c>
      <c r="K27" s="1">
        <v>0.432276337258701</v>
      </c>
      <c r="L27" s="1">
        <v>0.159137523032596</v>
      </c>
      <c r="M27" s="1">
        <v>0.194286711022845</v>
      </c>
      <c r="N27" s="1">
        <v>0.464044958419705</v>
      </c>
      <c r="O27" s="1">
        <v>0.631904968278432</v>
      </c>
      <c r="P27" s="1">
        <v>1527.66231908968</v>
      </c>
      <c r="Q27" s="1">
        <v>0.333333333333333</v>
      </c>
      <c r="R27" s="1">
        <v>0.0</v>
      </c>
      <c r="S27" s="1">
        <v>178576.303593501</v>
      </c>
      <c r="T27" s="1">
        <v>220539.607396119</v>
      </c>
      <c r="V27" s="3">
        <f t="shared" si="1"/>
        <v>0.3333333333</v>
      </c>
      <c r="W27" s="3">
        <f t="shared" si="2"/>
        <v>1</v>
      </c>
      <c r="X27" s="3">
        <f t="shared" si="3"/>
        <v>0.3333333333</v>
      </c>
      <c r="Y27" s="3">
        <f t="shared" si="4"/>
        <v>13.5</v>
      </c>
      <c r="Z27" s="3">
        <f t="shared" si="5"/>
        <v>13.5</v>
      </c>
      <c r="AA27" s="3">
        <f t="shared" si="6"/>
        <v>34</v>
      </c>
      <c r="AB27" s="3">
        <f t="shared" si="7"/>
        <v>38</v>
      </c>
      <c r="AC27" s="3">
        <f t="shared" si="8"/>
        <v>22</v>
      </c>
      <c r="AD27" s="3">
        <f t="shared" si="9"/>
        <v>36</v>
      </c>
      <c r="AE27" s="3">
        <f t="shared" si="10"/>
        <v>43.5</v>
      </c>
      <c r="AF27" s="3">
        <f t="shared" si="11"/>
        <v>17.5</v>
      </c>
    </row>
    <row r="28">
      <c r="A28" s="1">
        <v>0.0</v>
      </c>
      <c r="B28" s="1">
        <v>0.238170088941839</v>
      </c>
      <c r="C28" s="1">
        <v>0.241764572375425</v>
      </c>
      <c r="D28" s="1">
        <v>0.469325436783693</v>
      </c>
      <c r="E28" s="1">
        <v>0.526046088832131</v>
      </c>
      <c r="F28" s="1">
        <v>1868.71395820595</v>
      </c>
      <c r="G28" s="1">
        <v>0.5</v>
      </c>
      <c r="H28" s="1">
        <v>0.0</v>
      </c>
      <c r="I28" s="1">
        <v>371921.155591533</v>
      </c>
      <c r="J28" s="1">
        <v>515304.612429379</v>
      </c>
      <c r="K28" s="1">
        <v>0.0</v>
      </c>
      <c r="L28" s="1">
        <v>0.383610830243333</v>
      </c>
      <c r="M28" s="1">
        <v>0.383610830243333</v>
      </c>
      <c r="N28" s="1">
        <v>0.718683499523691</v>
      </c>
      <c r="O28" s="1">
        <v>0.767221660486666</v>
      </c>
      <c r="P28" s="1">
        <v>0.0</v>
      </c>
      <c r="Q28" s="1">
        <v>0.5</v>
      </c>
      <c r="R28" s="1">
        <v>0.0</v>
      </c>
      <c r="S28" s="1">
        <v>369560.149894443</v>
      </c>
      <c r="T28" s="1">
        <v>512033.030691239</v>
      </c>
      <c r="V28" s="3">
        <f t="shared" si="1"/>
        <v>0</v>
      </c>
      <c r="W28" s="3">
        <f t="shared" si="2"/>
        <v>-1</v>
      </c>
      <c r="X28" s="3">
        <f t="shared" si="3"/>
        <v>0</v>
      </c>
      <c r="Y28" s="3">
        <f t="shared" si="4"/>
        <v>2</v>
      </c>
      <c r="Z28" s="3">
        <f t="shared" si="5"/>
        <v>-2</v>
      </c>
      <c r="AA28" s="3">
        <f t="shared" si="6"/>
        <v>6</v>
      </c>
      <c r="AB28" s="3">
        <f t="shared" si="7"/>
        <v>6</v>
      </c>
      <c r="AC28" s="3">
        <f t="shared" si="8"/>
        <v>43</v>
      </c>
      <c r="AD28" s="3">
        <f t="shared" si="9"/>
        <v>49</v>
      </c>
      <c r="AE28" s="3">
        <f t="shared" si="10"/>
        <v>30.5</v>
      </c>
      <c r="AF28" s="3">
        <f t="shared" si="11"/>
        <v>30.5</v>
      </c>
    </row>
    <row r="29">
      <c r="A29" s="1">
        <v>0.476392457805429</v>
      </c>
      <c r="B29" s="1">
        <v>0.0</v>
      </c>
      <c r="C29" s="1">
        <v>0.0308277229167101</v>
      </c>
      <c r="D29" s="1">
        <v>0.00715049159094866</v>
      </c>
      <c r="E29" s="1">
        <v>0.0</v>
      </c>
      <c r="F29" s="1">
        <v>16510.9629395994</v>
      </c>
      <c r="G29" s="1">
        <v>0.8</v>
      </c>
      <c r="H29" s="1">
        <v>0.0</v>
      </c>
      <c r="I29" s="1">
        <v>285807.944817047</v>
      </c>
      <c r="J29" s="1">
        <v>351099.718251339</v>
      </c>
      <c r="K29" s="1">
        <v>0.370154404567131</v>
      </c>
      <c r="L29" s="1">
        <v>0.33891771230505</v>
      </c>
      <c r="M29" s="1">
        <v>0.349173273458716</v>
      </c>
      <c r="N29" s="1">
        <v>0.497104833093909</v>
      </c>
      <c r="O29" s="1">
        <v>1.06383967378614</v>
      </c>
      <c r="P29" s="1">
        <v>20836.8234644395</v>
      </c>
      <c r="Q29" s="1">
        <v>0.2</v>
      </c>
      <c r="R29" s="1">
        <v>0.0</v>
      </c>
      <c r="S29" s="1">
        <v>307648.357171945</v>
      </c>
      <c r="T29" s="1">
        <v>377929.701295147</v>
      </c>
      <c r="V29" s="3">
        <f t="shared" si="1"/>
        <v>0.6</v>
      </c>
      <c r="W29" s="3">
        <f t="shared" si="2"/>
        <v>1</v>
      </c>
      <c r="X29" s="3">
        <f t="shared" si="3"/>
        <v>0.6</v>
      </c>
      <c r="Y29" s="3">
        <f t="shared" si="4"/>
        <v>20.5</v>
      </c>
      <c r="Z29" s="3">
        <f t="shared" si="5"/>
        <v>20.5</v>
      </c>
      <c r="AA29" s="3">
        <f t="shared" si="6"/>
        <v>42</v>
      </c>
      <c r="AB29" s="3">
        <f t="shared" si="7"/>
        <v>33</v>
      </c>
      <c r="AC29" s="3">
        <f t="shared" si="8"/>
        <v>9</v>
      </c>
      <c r="AD29" s="3">
        <f t="shared" si="9"/>
        <v>46</v>
      </c>
      <c r="AE29" s="3">
        <f t="shared" si="10"/>
        <v>50.5</v>
      </c>
      <c r="AF29" s="3">
        <f t="shared" si="11"/>
        <v>10.5</v>
      </c>
    </row>
    <row r="30">
      <c r="A30" s="1">
        <v>0.783007257749408</v>
      </c>
      <c r="B30" s="1">
        <v>0.0</v>
      </c>
      <c r="C30" s="1">
        <v>0.0</v>
      </c>
      <c r="D30" s="1">
        <v>0.0</v>
      </c>
      <c r="E30" s="1">
        <v>0.0</v>
      </c>
      <c r="F30" s="1">
        <v>40384.5419237948</v>
      </c>
      <c r="G30" s="1">
        <v>1.0</v>
      </c>
      <c r="H30" s="1">
        <v>0.0</v>
      </c>
      <c r="I30" s="1">
        <v>300504.07356165</v>
      </c>
      <c r="J30" s="1">
        <v>334275.48601857</v>
      </c>
      <c r="K30" s="1">
        <v>0.218586358481779</v>
      </c>
      <c r="L30" s="1">
        <v>0.284286456998064</v>
      </c>
      <c r="M30" s="1">
        <v>0.485198921661922</v>
      </c>
      <c r="N30" s="1">
        <v>0.577902102778695</v>
      </c>
      <c r="O30" s="1">
        <v>0.786556064422378</v>
      </c>
      <c r="P30" s="1">
        <v>3331.14440714603</v>
      </c>
      <c r="Q30" s="1">
        <v>0.0</v>
      </c>
      <c r="R30" s="1">
        <v>0.0</v>
      </c>
      <c r="S30" s="1">
        <v>311731.634211335</v>
      </c>
      <c r="T30" s="1">
        <v>346764.787480925</v>
      </c>
      <c r="V30" s="3">
        <f t="shared" si="1"/>
        <v>1</v>
      </c>
      <c r="W30" s="3">
        <f t="shared" si="2"/>
        <v>1</v>
      </c>
      <c r="X30" s="3">
        <f t="shared" si="3"/>
        <v>1</v>
      </c>
      <c r="Y30" s="3">
        <f t="shared" si="4"/>
        <v>26</v>
      </c>
      <c r="Z30" s="3">
        <f t="shared" si="5"/>
        <v>26</v>
      </c>
      <c r="AA30" s="3">
        <f t="shared" si="6"/>
        <v>57</v>
      </c>
      <c r="AB30" s="3">
        <f t="shared" si="7"/>
        <v>22</v>
      </c>
      <c r="AC30" s="3">
        <f t="shared" si="8"/>
        <v>9</v>
      </c>
      <c r="AD30" s="3">
        <f t="shared" si="9"/>
        <v>45</v>
      </c>
      <c r="AE30" s="3">
        <f t="shared" si="10"/>
        <v>56</v>
      </c>
      <c r="AF30" s="3">
        <f t="shared" si="11"/>
        <v>5</v>
      </c>
    </row>
    <row r="31">
      <c r="A31" s="1">
        <v>0.414059535856365</v>
      </c>
      <c r="B31" s="1">
        <v>0.0941093698752384</v>
      </c>
      <c r="C31" s="1">
        <v>0.0941093698752384</v>
      </c>
      <c r="D31" s="1">
        <v>0.268439484767969</v>
      </c>
      <c r="E31" s="1">
        <v>0.282328109625715</v>
      </c>
      <c r="F31" s="1">
        <v>3406.35294194345</v>
      </c>
      <c r="G31" s="1">
        <v>0.666666666666666</v>
      </c>
      <c r="H31" s="1">
        <v>0.0</v>
      </c>
      <c r="I31" s="1">
        <v>173857.826037761</v>
      </c>
      <c r="J31" s="1">
        <v>213491.57417619</v>
      </c>
      <c r="K31" s="1">
        <v>0.108930204847891</v>
      </c>
      <c r="L31" s="1">
        <v>0.215132608370198</v>
      </c>
      <c r="M31" s="1">
        <v>0.434770490381258</v>
      </c>
      <c r="N31" s="1">
        <v>0.753794819905434</v>
      </c>
      <c r="O31" s="1">
        <v>0.430265216740396</v>
      </c>
      <c r="P31" s="1">
        <v>0.0</v>
      </c>
      <c r="Q31" s="1">
        <v>0.333333333333333</v>
      </c>
      <c r="R31" s="1">
        <v>0.0</v>
      </c>
      <c r="S31" s="1">
        <v>183269.597737679</v>
      </c>
      <c r="T31" s="1">
        <v>225049.101413012</v>
      </c>
      <c r="V31" s="3">
        <f t="shared" si="1"/>
        <v>0.3333333333</v>
      </c>
      <c r="W31" s="3">
        <f t="shared" si="2"/>
        <v>1</v>
      </c>
      <c r="X31" s="3">
        <f t="shared" si="3"/>
        <v>0.3333333333</v>
      </c>
      <c r="Y31" s="3">
        <f t="shared" si="4"/>
        <v>13.5</v>
      </c>
      <c r="Z31" s="3">
        <f t="shared" si="5"/>
        <v>13.5</v>
      </c>
      <c r="AA31" s="3">
        <f t="shared" si="6"/>
        <v>36</v>
      </c>
      <c r="AB31" s="3">
        <f t="shared" si="7"/>
        <v>16</v>
      </c>
      <c r="AC31" s="3">
        <f t="shared" si="8"/>
        <v>27</v>
      </c>
      <c r="AD31" s="3">
        <f t="shared" si="9"/>
        <v>40</v>
      </c>
      <c r="AE31" s="3">
        <f t="shared" si="10"/>
        <v>43.5</v>
      </c>
      <c r="AF31" s="3">
        <f t="shared" si="11"/>
        <v>17.5</v>
      </c>
    </row>
    <row r="32">
      <c r="A32">
        <f t="shared" ref="A32:T32" si="12">AVERAGE(A2:A31)</f>
        <v>0.3544706524</v>
      </c>
      <c r="B32">
        <f t="shared" si="12"/>
        <v>0.3832316963</v>
      </c>
      <c r="C32">
        <f t="shared" si="12"/>
        <v>0.240177174</v>
      </c>
      <c r="D32">
        <f t="shared" si="12"/>
        <v>0.3637689981</v>
      </c>
      <c r="E32">
        <f t="shared" si="12"/>
        <v>1.190597038</v>
      </c>
      <c r="F32">
        <f t="shared" si="12"/>
        <v>10478.61106</v>
      </c>
      <c r="G32">
        <f t="shared" si="12"/>
        <v>0.4736507937</v>
      </c>
      <c r="H32">
        <f t="shared" si="12"/>
        <v>0</v>
      </c>
      <c r="I32">
        <f t="shared" si="12"/>
        <v>308031.898</v>
      </c>
      <c r="J32">
        <f t="shared" si="12"/>
        <v>372880.2967</v>
      </c>
      <c r="K32">
        <f t="shared" si="12"/>
        <v>0.3524202298</v>
      </c>
      <c r="L32">
        <f t="shared" si="12"/>
        <v>0.9098222482</v>
      </c>
      <c r="M32">
        <f t="shared" si="12"/>
        <v>0.238519793</v>
      </c>
      <c r="N32">
        <f t="shared" si="12"/>
        <v>0.3613936567</v>
      </c>
      <c r="O32">
        <f t="shared" si="12"/>
        <v>3.645439293</v>
      </c>
      <c r="P32">
        <f t="shared" si="12"/>
        <v>18261.9363</v>
      </c>
      <c r="Q32">
        <f t="shared" si="12"/>
        <v>0.5263492063</v>
      </c>
      <c r="R32">
        <f t="shared" si="12"/>
        <v>0</v>
      </c>
      <c r="S32">
        <f t="shared" si="12"/>
        <v>308891.6747</v>
      </c>
      <c r="T32">
        <f t="shared" si="12"/>
        <v>373978.0439</v>
      </c>
      <c r="V32" s="3"/>
      <c r="W32" s="3"/>
      <c r="X32" s="3"/>
      <c r="Y32" s="3"/>
      <c r="Z32" s="3"/>
      <c r="AA32" s="2"/>
      <c r="AB32" s="2"/>
      <c r="AC32" s="2"/>
      <c r="AD32" s="2"/>
      <c r="AE32" s="2"/>
      <c r="AF32" s="2"/>
    </row>
    <row r="33">
      <c r="A33">
        <f t="shared" ref="A33:T33" si="13">STDEV(A2:A31)</f>
        <v>0.2634628957</v>
      </c>
      <c r="B33">
        <f t="shared" si="13"/>
        <v>0.9146602231</v>
      </c>
      <c r="C33">
        <f t="shared" si="13"/>
        <v>0.2227646612</v>
      </c>
      <c r="D33">
        <f t="shared" si="13"/>
        <v>0.3088253964</v>
      </c>
      <c r="E33">
        <f t="shared" si="13"/>
        <v>2.681684771</v>
      </c>
      <c r="F33">
        <f t="shared" si="13"/>
        <v>10294.19373</v>
      </c>
      <c r="G33">
        <f t="shared" si="13"/>
        <v>0.3111137222</v>
      </c>
      <c r="H33">
        <f t="shared" si="13"/>
        <v>0</v>
      </c>
      <c r="I33">
        <f t="shared" si="13"/>
        <v>93213.97829</v>
      </c>
      <c r="J33">
        <f t="shared" si="13"/>
        <v>108638.6605</v>
      </c>
      <c r="K33">
        <f t="shared" si="13"/>
        <v>0.2897895817</v>
      </c>
      <c r="L33">
        <f t="shared" si="13"/>
        <v>3.747994381</v>
      </c>
      <c r="M33">
        <f t="shared" si="13"/>
        <v>0.2232313286</v>
      </c>
      <c r="N33">
        <f t="shared" si="13"/>
        <v>0.3120625814</v>
      </c>
      <c r="O33">
        <f t="shared" si="13"/>
        <v>15.0252503</v>
      </c>
      <c r="P33">
        <f t="shared" si="13"/>
        <v>20850.1096</v>
      </c>
      <c r="Q33">
        <f t="shared" si="13"/>
        <v>0.3111137222</v>
      </c>
      <c r="R33">
        <f t="shared" si="13"/>
        <v>0</v>
      </c>
      <c r="S33">
        <f t="shared" si="13"/>
        <v>91267.99035</v>
      </c>
      <c r="T33">
        <f t="shared" si="13"/>
        <v>106443.8453</v>
      </c>
      <c r="V33" s="2"/>
      <c r="W33" s="2"/>
      <c r="X33" s="2"/>
      <c r="Y33" s="2"/>
      <c r="Z33" s="4"/>
      <c r="AA33" s="4"/>
      <c r="AB33" s="4"/>
      <c r="AC33" s="4"/>
      <c r="AD33" s="4"/>
      <c r="AE33" s="4"/>
      <c r="AF33" s="4"/>
    </row>
    <row r="34">
      <c r="V34" s="2"/>
      <c r="W34" s="2"/>
      <c r="X34" s="2"/>
      <c r="Y34" s="2"/>
      <c r="Z34" s="3">
        <f>SUMif(Z2:Z31,"&gt;0",Z2:Z31)</f>
        <v>204.5</v>
      </c>
      <c r="AA34" s="3">
        <f>sum(AA2:AA31)</f>
        <v>929</v>
      </c>
      <c r="AB34" s="3">
        <f>SUM(AB2:AB31)</f>
        <v>901</v>
      </c>
      <c r="AC34" s="3">
        <f>sum(AC2:AC31)</f>
        <v>923</v>
      </c>
      <c r="AD34" s="3">
        <f>SUM(AD2:AD31)</f>
        <v>907</v>
      </c>
      <c r="AE34" s="3">
        <f>sum(AE2:AE31)</f>
        <v>867.5</v>
      </c>
      <c r="AF34" s="3">
        <f>SUM(AF2:AF31)</f>
        <v>962.5</v>
      </c>
    </row>
    <row r="35">
      <c r="V35" s="2"/>
      <c r="W35" s="2"/>
      <c r="X35" s="2"/>
      <c r="Y35" s="2"/>
      <c r="Z35" s="3">
        <f>sum(Z2:Z31)</f>
        <v>-56</v>
      </c>
      <c r="AA35" s="2" t="s">
        <v>31</v>
      </c>
      <c r="AB35" s="3">
        <f>(AA34/Z36-(Z36+1)/2)/Z36</f>
        <v>0.5155555556</v>
      </c>
      <c r="AC35" s="2" t="s">
        <v>32</v>
      </c>
      <c r="AD35" s="3">
        <f>(AC34/Z36-(Z36+1)/2)/Z36</f>
        <v>0.5088888889</v>
      </c>
      <c r="AE35" s="2" t="s">
        <v>33</v>
      </c>
      <c r="AF35" s="3">
        <f>(AE34/Z36-(Z36+1)/2)/Z36</f>
        <v>0.4472222222</v>
      </c>
    </row>
    <row r="36">
      <c r="V36" s="4"/>
      <c r="W36" s="4"/>
      <c r="X36" s="4"/>
      <c r="Y36" s="4"/>
      <c r="Z36" s="3">
        <v>30.0</v>
      </c>
      <c r="AA36" s="2" t="s">
        <v>34</v>
      </c>
      <c r="AB36" s="5">
        <f>(AB34/Z36-(Z36+1)/2)/Z36</f>
        <v>0.4844444444</v>
      </c>
      <c r="AC36" s="2" t="s">
        <v>35</v>
      </c>
      <c r="AD36" s="5">
        <f>(AD34/Z36-(Z36+1)/2)/Z36</f>
        <v>0.4911111111</v>
      </c>
      <c r="AE36" s="2" t="s">
        <v>36</v>
      </c>
      <c r="AF36" s="5">
        <f>(AF34/Z36-(Z36+1)/2)/Z36</f>
        <v>0.5527777778</v>
      </c>
    </row>
  </sheetData>
  <drawing r:id="rId1"/>
</worksheet>
</file>