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nalysis_1" sheetId="1" r:id="rId3"/>
  </sheets>
  <definedNames/>
  <calcPr/>
</workbook>
</file>

<file path=xl/sharedStrings.xml><?xml version="1.0" encoding="utf-8"?>
<sst xmlns="http://schemas.openxmlformats.org/spreadsheetml/2006/main" count="37" uniqueCount="33">
  <si>
    <t>NSGAII:    Hypervolume</t>
  </si>
  <si>
    <t>NSGAII:    GenerationalDistance</t>
  </si>
  <si>
    <t>NSGAII:    InvertedGenerationalDistance</t>
  </si>
  <si>
    <t>NSGAII:    AdditiveEpsilonIndicator</t>
  </si>
  <si>
    <t>NSGAII:    MaximumParetoFrontError</t>
  </si>
  <si>
    <t>NSGAII:    Spacing</t>
  </si>
  <si>
    <t>NSGAII:    Contribution</t>
  </si>
  <si>
    <t>NSGAII:    R1Indicator</t>
  </si>
  <si>
    <t>NSGAII:    R2Indicator</t>
  </si>
  <si>
    <t>NSGAII:    R3Indicator</t>
  </si>
  <si>
    <t>ID:    Hypervolume</t>
  </si>
  <si>
    <t>ID:    GenerationalDistance</t>
  </si>
  <si>
    <t>ID:    InvertedGenerationalDistance</t>
  </si>
  <si>
    <t>ID:    AdditiveEpsilonIndicator</t>
  </si>
  <si>
    <t>ID:    MaximumParetoFrontError</t>
  </si>
  <si>
    <t>ID:    Spacing</t>
  </si>
  <si>
    <t>ID:    Contribution</t>
  </si>
  <si>
    <t>ID:    R1Indicator</t>
  </si>
  <si>
    <t>ID:    R2Indicator</t>
  </si>
  <si>
    <t>ID:    R3Indicator</t>
  </si>
  <si>
    <t>diff</t>
  </si>
  <si>
    <t>positive</t>
  </si>
  <si>
    <t>|diff|</t>
  </si>
  <si>
    <t>rank</t>
  </si>
  <si>
    <t>sign rank</t>
  </si>
  <si>
    <t>rank_1_HV</t>
  </si>
  <si>
    <t>rank_2_HV</t>
  </si>
  <si>
    <t>rank_1_GD</t>
  </si>
  <si>
    <t>rank_2_GD</t>
  </si>
  <si>
    <t>rank_1_C</t>
  </si>
  <si>
    <t>rank_2_C</t>
  </si>
  <si>
    <t>A12</t>
  </si>
  <si>
    <t>A21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</si>
</sst>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sz val="11.0"/>
      <color rgb="FF7E3794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horizontal="right" readingOrder="0" vertical="bottom"/>
    </xf>
    <xf borderId="0" fillId="2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>
      <c r="A2" s="1">
        <v>0.0</v>
      </c>
      <c r="B2" s="1">
        <v>0.532901287975244</v>
      </c>
      <c r="C2" s="1">
        <v>0.532901287975244</v>
      </c>
      <c r="D2" s="1">
        <v>0.906808070764971</v>
      </c>
      <c r="E2" s="1">
        <v>1.06580257595048</v>
      </c>
      <c r="F2" s="1">
        <v>0.0</v>
      </c>
      <c r="G2" s="1">
        <v>0.5</v>
      </c>
      <c r="H2" s="1">
        <v>0.0</v>
      </c>
      <c r="I2" s="1">
        <v>2469729.77804887</v>
      </c>
      <c r="J2" s="1">
        <v>3421868.93995807</v>
      </c>
      <c r="K2" s="1">
        <v>0.0</v>
      </c>
      <c r="L2" s="1">
        <v>0.902003721497008</v>
      </c>
      <c r="M2" s="1">
        <v>0.707106781186547</v>
      </c>
      <c r="N2" s="1">
        <v>1.0</v>
      </c>
      <c r="O2" s="1">
        <v>1.80400744299401</v>
      </c>
      <c r="P2" s="1">
        <v>0.0</v>
      </c>
      <c r="Q2" s="1">
        <v>0.5</v>
      </c>
      <c r="R2" s="1">
        <v>0.0</v>
      </c>
      <c r="S2" s="1">
        <v>2404585.97429944</v>
      </c>
      <c r="T2" s="1">
        <v>3331610.49735775</v>
      </c>
      <c r="V2" s="3">
        <f t="shared" ref="V2:V31" si="1">B2-L2</f>
        <v>-0.3691024335</v>
      </c>
      <c r="W2" s="3">
        <f t="shared" ref="W2:W31" si="2">if(V2&gt;0,1,-1)</f>
        <v>-1</v>
      </c>
      <c r="X2" s="3">
        <f t="shared" ref="X2:X31" si="3">ABS(V2)</f>
        <v>0.3691024335</v>
      </c>
      <c r="Y2" s="3">
        <f t="shared" ref="Y2:Y31" si="4">RANK.AVG(X2,$X$2:$X$31,1)</f>
        <v>12</v>
      </c>
      <c r="Z2" s="3">
        <f t="shared" ref="Z2:Z31" si="5">Y2*W2</f>
        <v>-12</v>
      </c>
      <c r="AA2">
        <f t="shared" ref="AA2:AA31" si="6">RANK.AVG(A2,{$A$2:$A$31,$K$2:$K$31},1)</f>
        <v>16.5</v>
      </c>
      <c r="AB2">
        <f t="shared" ref="AB2:AB31" si="7">RANK.AVG(K2,{$A$2:$A$31,$K$2:$K$31},1)</f>
        <v>16.5</v>
      </c>
      <c r="AC2">
        <f t="shared" ref="AC2:AC31" si="8">RANK.AVG(B2,{$B$2:$B$31,$L$2:$L$31},1)</f>
        <v>43</v>
      </c>
      <c r="AD2">
        <f t="shared" ref="AD2:AD31" si="9">RANK.AVG(L2,{$B$2:$B$31,$L$2:$L$31},1)</f>
        <v>50</v>
      </c>
      <c r="AE2">
        <f t="shared" ref="AE2:AE31" si="10">RANK.AVG(G2,{$G$2:$G$31,$Q$2:$Q$31},1)</f>
        <v>30.5</v>
      </c>
      <c r="AF2">
        <f t="shared" ref="AF2:AF31" si="11">RANK.AVG(Q2,{$G$2:$G$31,$Q$2:$Q$31},1)</f>
        <v>30.5</v>
      </c>
    </row>
    <row r="3">
      <c r="A3" s="1">
        <v>0.0</v>
      </c>
      <c r="B3" s="1">
        <v>0.386319492633601</v>
      </c>
      <c r="C3" s="1">
        <v>0.592485092835196</v>
      </c>
      <c r="D3" s="1">
        <v>0.685679914932694</v>
      </c>
      <c r="E3" s="1">
        <v>0.899287594641141</v>
      </c>
      <c r="F3" s="1">
        <v>97230.0108450174</v>
      </c>
      <c r="G3" s="1">
        <v>0.0</v>
      </c>
      <c r="H3" s="1">
        <v>0.0</v>
      </c>
      <c r="I3" s="1">
        <v>2503511.42254901</v>
      </c>
      <c r="J3" s="1">
        <v>3237209.51634893</v>
      </c>
      <c r="K3" s="1">
        <v>0.307301870470327</v>
      </c>
      <c r="L3" s="1">
        <v>0.0</v>
      </c>
      <c r="M3" s="1">
        <v>0.0</v>
      </c>
      <c r="N3" s="1">
        <v>0.0</v>
      </c>
      <c r="O3" s="1">
        <v>0.0</v>
      </c>
      <c r="P3" s="1">
        <v>78187.8300854655</v>
      </c>
      <c r="Q3" s="1">
        <v>1.0</v>
      </c>
      <c r="R3" s="1">
        <v>0.0</v>
      </c>
      <c r="S3" s="1">
        <v>2395011.56062462</v>
      </c>
      <c r="T3" s="1">
        <v>3096912.29664145</v>
      </c>
      <c r="V3" s="3">
        <f t="shared" si="1"/>
        <v>0.3863194926</v>
      </c>
      <c r="W3" s="3">
        <f t="shared" si="2"/>
        <v>1</v>
      </c>
      <c r="X3" s="3">
        <f t="shared" si="3"/>
        <v>0.3863194926</v>
      </c>
      <c r="Y3" s="3">
        <f t="shared" si="4"/>
        <v>13</v>
      </c>
      <c r="Z3" s="3">
        <f t="shared" si="5"/>
        <v>13</v>
      </c>
      <c r="AA3">
        <f t="shared" si="6"/>
        <v>16.5</v>
      </c>
      <c r="AB3">
        <f t="shared" si="7"/>
        <v>46</v>
      </c>
      <c r="AC3">
        <f t="shared" si="8"/>
        <v>39</v>
      </c>
      <c r="AD3">
        <f t="shared" si="9"/>
        <v>12.5</v>
      </c>
      <c r="AE3">
        <f t="shared" si="10"/>
        <v>4</v>
      </c>
      <c r="AF3">
        <f t="shared" si="11"/>
        <v>57</v>
      </c>
    </row>
    <row r="4">
      <c r="A4" s="1">
        <v>0.323742908758706</v>
      </c>
      <c r="B4" s="1">
        <v>0.0</v>
      </c>
      <c r="C4" s="1">
        <v>0.260483313270691</v>
      </c>
      <c r="D4" s="1">
        <v>0.307751038037724</v>
      </c>
      <c r="E4" s="1">
        <v>0.0</v>
      </c>
      <c r="F4" s="1">
        <v>0.0</v>
      </c>
      <c r="G4" s="1">
        <v>0.5</v>
      </c>
      <c r="H4" s="1">
        <v>0.0</v>
      </c>
      <c r="I4" s="1">
        <v>2418914.07764715</v>
      </c>
      <c r="J4" s="1">
        <v>3003943.25258526</v>
      </c>
      <c r="K4" s="1">
        <v>0.154198379328501</v>
      </c>
      <c r="L4" s="1">
        <v>0.141673777917069</v>
      </c>
      <c r="M4" s="1">
        <v>0.212929683595541</v>
      </c>
      <c r="N4" s="1">
        <v>0.449118441097369</v>
      </c>
      <c r="O4" s="1">
        <v>0.475026570095796</v>
      </c>
      <c r="P4" s="1">
        <v>201975.611063267</v>
      </c>
      <c r="Q4" s="1">
        <v>0.5</v>
      </c>
      <c r="R4" s="1">
        <v>0.0</v>
      </c>
      <c r="S4" s="1">
        <v>2312319.7777898</v>
      </c>
      <c r="T4" s="1">
        <v>2871568.06927329</v>
      </c>
      <c r="V4" s="3">
        <f t="shared" si="1"/>
        <v>-0.1416737779</v>
      </c>
      <c r="W4" s="3">
        <f t="shared" si="2"/>
        <v>-1</v>
      </c>
      <c r="X4" s="3">
        <f t="shared" si="3"/>
        <v>0.1416737779</v>
      </c>
      <c r="Y4" s="3">
        <f t="shared" si="4"/>
        <v>7</v>
      </c>
      <c r="Z4" s="3">
        <f t="shared" si="5"/>
        <v>-7</v>
      </c>
      <c r="AA4">
        <f t="shared" si="6"/>
        <v>47</v>
      </c>
      <c r="AB4">
        <f t="shared" si="7"/>
        <v>40</v>
      </c>
      <c r="AC4">
        <f t="shared" si="8"/>
        <v>12.5</v>
      </c>
      <c r="AD4">
        <f t="shared" si="9"/>
        <v>32</v>
      </c>
      <c r="AE4">
        <f t="shared" si="10"/>
        <v>30.5</v>
      </c>
      <c r="AF4">
        <f t="shared" si="11"/>
        <v>30.5</v>
      </c>
    </row>
    <row r="5">
      <c r="A5" s="1">
        <v>0.539651717989145</v>
      </c>
      <c r="B5" s="1">
        <v>0.633109512692981</v>
      </c>
      <c r="C5" s="1">
        <v>0.52093723370759</v>
      </c>
      <c r="D5" s="1">
        <v>0.266100657730793</v>
      </c>
      <c r="E5" s="1">
        <v>1.75284443180423</v>
      </c>
      <c r="F5" s="1">
        <v>97730.5625068514</v>
      </c>
      <c r="G5" s="1">
        <v>0.25</v>
      </c>
      <c r="H5" s="1">
        <v>0.0</v>
      </c>
      <c r="I5" s="1">
        <v>2366102.4448251</v>
      </c>
      <c r="J5" s="1">
        <v>2770311.26601035</v>
      </c>
      <c r="K5" s="1">
        <v>0.205154561692673</v>
      </c>
      <c r="L5" s="1">
        <v>0.0497638361630565</v>
      </c>
      <c r="M5" s="1">
        <v>0.115072567758139</v>
      </c>
      <c r="N5" s="1">
        <v>0.446438376555396</v>
      </c>
      <c r="O5" s="1">
        <v>0.199055344652226</v>
      </c>
      <c r="P5" s="1">
        <v>135223.72285812</v>
      </c>
      <c r="Q5" s="1">
        <v>0.75</v>
      </c>
      <c r="R5" s="1">
        <v>0.0</v>
      </c>
      <c r="S5" s="1">
        <v>2304308.65778757</v>
      </c>
      <c r="T5" s="1">
        <v>2697961.17415683</v>
      </c>
      <c r="V5" s="3">
        <f t="shared" si="1"/>
        <v>0.5833456765</v>
      </c>
      <c r="W5" s="3">
        <f t="shared" si="2"/>
        <v>1</v>
      </c>
      <c r="X5" s="3">
        <f t="shared" si="3"/>
        <v>0.5833456765</v>
      </c>
      <c r="Y5" s="3">
        <f t="shared" si="4"/>
        <v>17</v>
      </c>
      <c r="Z5" s="3">
        <f t="shared" si="5"/>
        <v>17</v>
      </c>
      <c r="AA5">
        <f t="shared" si="6"/>
        <v>55</v>
      </c>
      <c r="AB5">
        <f t="shared" si="7"/>
        <v>42</v>
      </c>
      <c r="AC5">
        <f t="shared" si="8"/>
        <v>45</v>
      </c>
      <c r="AD5">
        <f t="shared" si="9"/>
        <v>29</v>
      </c>
      <c r="AE5">
        <f t="shared" si="10"/>
        <v>9.5</v>
      </c>
      <c r="AF5">
        <f t="shared" si="11"/>
        <v>51.5</v>
      </c>
    </row>
    <row r="6">
      <c r="A6" s="1">
        <v>0.491945465681971</v>
      </c>
      <c r="B6" s="1">
        <v>0.430410515940996</v>
      </c>
      <c r="C6" s="1">
        <v>0.306966390768434</v>
      </c>
      <c r="D6" s="1">
        <v>0.254185226561856</v>
      </c>
      <c r="E6" s="1">
        <v>1.69115988005146</v>
      </c>
      <c r="F6" s="1">
        <v>5766.50701347839</v>
      </c>
      <c r="G6" s="1">
        <v>0.333333333333333</v>
      </c>
      <c r="H6" s="1">
        <v>0.0</v>
      </c>
      <c r="I6" s="1">
        <v>2465815.59051524</v>
      </c>
      <c r="J6" s="1">
        <v>2775342.42140333</v>
      </c>
      <c r="K6" s="1">
        <v>0.689527957251377</v>
      </c>
      <c r="L6" s="1">
        <v>0.0</v>
      </c>
      <c r="M6" s="1">
        <v>0.268722417983352</v>
      </c>
      <c r="N6" s="1">
        <v>0.132831432623043</v>
      </c>
      <c r="O6" s="1">
        <v>0.0</v>
      </c>
      <c r="P6" s="1">
        <v>0.0</v>
      </c>
      <c r="Q6" s="1">
        <v>0.666666666666666</v>
      </c>
      <c r="R6" s="1">
        <v>0.0</v>
      </c>
      <c r="S6" s="1">
        <v>2426900.52364634</v>
      </c>
      <c r="T6" s="1">
        <v>2731542.38349312</v>
      </c>
      <c r="V6" s="3">
        <f t="shared" si="1"/>
        <v>0.4304105159</v>
      </c>
      <c r="W6" s="3">
        <f t="shared" si="2"/>
        <v>1</v>
      </c>
      <c r="X6" s="3">
        <f t="shared" si="3"/>
        <v>0.4304105159</v>
      </c>
      <c r="Y6" s="3">
        <f t="shared" si="4"/>
        <v>15</v>
      </c>
      <c r="Z6" s="3">
        <f t="shared" si="5"/>
        <v>15</v>
      </c>
      <c r="AA6">
        <f t="shared" si="6"/>
        <v>53</v>
      </c>
      <c r="AB6">
        <f t="shared" si="7"/>
        <v>59</v>
      </c>
      <c r="AC6">
        <f t="shared" si="8"/>
        <v>41</v>
      </c>
      <c r="AD6">
        <f t="shared" si="9"/>
        <v>12.5</v>
      </c>
      <c r="AE6">
        <f t="shared" si="10"/>
        <v>14</v>
      </c>
      <c r="AF6">
        <f t="shared" si="11"/>
        <v>46</v>
      </c>
    </row>
    <row r="7">
      <c r="A7" s="1">
        <v>0.0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1.0</v>
      </c>
      <c r="H7" s="1">
        <v>0.0</v>
      </c>
      <c r="I7" s="1">
        <v>2430912.59630271</v>
      </c>
      <c r="J7" s="1">
        <v>3368085.84122688</v>
      </c>
      <c r="K7" s="1">
        <v>0.0</v>
      </c>
      <c r="L7" s="1">
        <v>31.8691966248878</v>
      </c>
      <c r="M7" s="1">
        <v>16.7534715792817</v>
      </c>
      <c r="N7" s="1">
        <v>17.0434683571847</v>
      </c>
      <c r="O7" s="1">
        <v>61.6091871072858</v>
      </c>
      <c r="P7" s="1">
        <v>0.0</v>
      </c>
      <c r="Q7" s="1">
        <v>0.0</v>
      </c>
      <c r="R7" s="1">
        <v>0.0</v>
      </c>
      <c r="S7" s="1">
        <v>2575604.80470631</v>
      </c>
      <c r="T7" s="1">
        <v>3568560.34498446</v>
      </c>
      <c r="V7" s="3">
        <f t="shared" si="1"/>
        <v>-31.86919662</v>
      </c>
      <c r="W7" s="3">
        <f t="shared" si="2"/>
        <v>-1</v>
      </c>
      <c r="X7" s="3">
        <f t="shared" si="3"/>
        <v>31.86919662</v>
      </c>
      <c r="Y7" s="3">
        <f t="shared" si="4"/>
        <v>30</v>
      </c>
      <c r="Z7" s="3">
        <f t="shared" si="5"/>
        <v>-30</v>
      </c>
      <c r="AA7">
        <f t="shared" si="6"/>
        <v>16.5</v>
      </c>
      <c r="AB7">
        <f t="shared" si="7"/>
        <v>16.5</v>
      </c>
      <c r="AC7">
        <f t="shared" si="8"/>
        <v>12.5</v>
      </c>
      <c r="AD7">
        <f t="shared" si="9"/>
        <v>60</v>
      </c>
      <c r="AE7">
        <f t="shared" si="10"/>
        <v>57</v>
      </c>
      <c r="AF7">
        <f t="shared" si="11"/>
        <v>4</v>
      </c>
    </row>
    <row r="8">
      <c r="A8" s="1">
        <v>0.0</v>
      </c>
      <c r="B8" s="1">
        <v>0.697315175830205</v>
      </c>
      <c r="C8" s="1">
        <v>0.707106781186547</v>
      </c>
      <c r="D8" s="1">
        <v>1.0</v>
      </c>
      <c r="E8" s="1">
        <v>1.49921095206106</v>
      </c>
      <c r="F8" s="1">
        <v>303685.935826686</v>
      </c>
      <c r="G8" s="1">
        <v>0.5</v>
      </c>
      <c r="H8" s="1">
        <v>0.0</v>
      </c>
      <c r="I8" s="1">
        <v>2252745.73849866</v>
      </c>
      <c r="J8" s="1">
        <v>3121231.33106154</v>
      </c>
      <c r="K8" s="1">
        <v>0.0</v>
      </c>
      <c r="L8" s="1">
        <v>0.0</v>
      </c>
      <c r="M8" s="1">
        <v>0.707106781186547</v>
      </c>
      <c r="N8" s="1">
        <v>1.0</v>
      </c>
      <c r="O8" s="1">
        <v>0.0</v>
      </c>
      <c r="P8" s="1">
        <v>0.0</v>
      </c>
      <c r="Q8" s="1">
        <v>0.5</v>
      </c>
      <c r="R8" s="1">
        <v>0.0</v>
      </c>
      <c r="S8" s="1">
        <v>2371931.51069294</v>
      </c>
      <c r="T8" s="1">
        <v>3286366.62853862</v>
      </c>
      <c r="V8" s="3">
        <f t="shared" si="1"/>
        <v>0.6973151758</v>
      </c>
      <c r="W8" s="3">
        <f t="shared" si="2"/>
        <v>1</v>
      </c>
      <c r="X8" s="3">
        <f t="shared" si="3"/>
        <v>0.6973151758</v>
      </c>
      <c r="Y8" s="3">
        <f t="shared" si="4"/>
        <v>19</v>
      </c>
      <c r="Z8" s="3">
        <f t="shared" si="5"/>
        <v>19</v>
      </c>
      <c r="AA8">
        <f t="shared" si="6"/>
        <v>16.5</v>
      </c>
      <c r="AB8">
        <f t="shared" si="7"/>
        <v>16.5</v>
      </c>
      <c r="AC8">
        <f t="shared" si="8"/>
        <v>47</v>
      </c>
      <c r="AD8">
        <f t="shared" si="9"/>
        <v>12.5</v>
      </c>
      <c r="AE8">
        <f t="shared" si="10"/>
        <v>30.5</v>
      </c>
      <c r="AF8">
        <f t="shared" si="11"/>
        <v>30.5</v>
      </c>
    </row>
    <row r="9">
      <c r="A9" s="1">
        <v>0.0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1.0</v>
      </c>
      <c r="H9" s="1">
        <v>0.0</v>
      </c>
      <c r="I9" s="1">
        <v>2416293.67827695</v>
      </c>
      <c r="J9" s="1">
        <v>3347832.38334222</v>
      </c>
      <c r="K9" s="1">
        <v>0.0</v>
      </c>
      <c r="L9" s="1">
        <v>5.49199839300228</v>
      </c>
      <c r="M9" s="1">
        <v>2.7904274079415</v>
      </c>
      <c r="N9" s="1">
        <v>3.01226696275371</v>
      </c>
      <c r="O9" s="1">
        <v>18.1518610596421</v>
      </c>
      <c r="P9" s="1">
        <v>89379.7910514246</v>
      </c>
      <c r="Q9" s="1">
        <v>0.0</v>
      </c>
      <c r="R9" s="1">
        <v>0.0</v>
      </c>
      <c r="S9" s="1">
        <v>2466899.03487089</v>
      </c>
      <c r="T9" s="1">
        <v>3417946.33129795</v>
      </c>
      <c r="V9" s="3">
        <f t="shared" si="1"/>
        <v>-5.491998393</v>
      </c>
      <c r="W9" s="3">
        <f t="shared" si="2"/>
        <v>-1</v>
      </c>
      <c r="X9" s="3">
        <f t="shared" si="3"/>
        <v>5.491998393</v>
      </c>
      <c r="Y9" s="3">
        <f t="shared" si="4"/>
        <v>26</v>
      </c>
      <c r="Z9" s="3">
        <f t="shared" si="5"/>
        <v>-26</v>
      </c>
      <c r="AA9">
        <f t="shared" si="6"/>
        <v>16.5</v>
      </c>
      <c r="AB9">
        <f t="shared" si="7"/>
        <v>16.5</v>
      </c>
      <c r="AC9">
        <f t="shared" si="8"/>
        <v>12.5</v>
      </c>
      <c r="AD9">
        <f t="shared" si="9"/>
        <v>56</v>
      </c>
      <c r="AE9">
        <f t="shared" si="10"/>
        <v>57</v>
      </c>
      <c r="AF9">
        <f t="shared" si="11"/>
        <v>4</v>
      </c>
    </row>
    <row r="10">
      <c r="A10" s="1">
        <v>0.0</v>
      </c>
      <c r="B10" s="1">
        <v>1.27530501615</v>
      </c>
      <c r="C10" s="1">
        <v>0.598969349447176</v>
      </c>
      <c r="D10" s="1">
        <v>1.0</v>
      </c>
      <c r="E10" s="1">
        <v>3.36796598597746</v>
      </c>
      <c r="F10" s="1">
        <v>127145.699463466</v>
      </c>
      <c r="G10" s="1">
        <v>0.25</v>
      </c>
      <c r="H10" s="1">
        <v>0.0</v>
      </c>
      <c r="I10" s="1">
        <v>2483916.28473209</v>
      </c>
      <c r="J10" s="1">
        <v>3236150.13629009</v>
      </c>
      <c r="K10" s="1">
        <v>0.239431817959622</v>
      </c>
      <c r="L10" s="1">
        <v>0.0</v>
      </c>
      <c r="M10" s="1">
        <v>0.0796449875819285</v>
      </c>
      <c r="N10" s="1">
        <v>0.224287625246047</v>
      </c>
      <c r="O10" s="1">
        <v>0.0</v>
      </c>
      <c r="P10" s="1">
        <v>346141.121813872</v>
      </c>
      <c r="Q10" s="1">
        <v>0.75</v>
      </c>
      <c r="R10" s="1">
        <v>0.0</v>
      </c>
      <c r="S10" s="1">
        <v>2283112.72830251</v>
      </c>
      <c r="T10" s="1">
        <v>2974534.50794189</v>
      </c>
      <c r="V10" s="3">
        <f t="shared" si="1"/>
        <v>1.275305016</v>
      </c>
      <c r="W10" s="3">
        <f t="shared" si="2"/>
        <v>1</v>
      </c>
      <c r="X10" s="3">
        <f t="shared" si="3"/>
        <v>1.275305016</v>
      </c>
      <c r="Y10" s="3">
        <f t="shared" si="4"/>
        <v>21</v>
      </c>
      <c r="Z10" s="3">
        <f t="shared" si="5"/>
        <v>21</v>
      </c>
      <c r="AA10">
        <f t="shared" si="6"/>
        <v>16.5</v>
      </c>
      <c r="AB10">
        <f t="shared" si="7"/>
        <v>44</v>
      </c>
      <c r="AC10">
        <f t="shared" si="8"/>
        <v>51</v>
      </c>
      <c r="AD10">
        <f t="shared" si="9"/>
        <v>12.5</v>
      </c>
      <c r="AE10">
        <f t="shared" si="10"/>
        <v>9.5</v>
      </c>
      <c r="AF10">
        <f t="shared" si="11"/>
        <v>51.5</v>
      </c>
    </row>
    <row r="11">
      <c r="A11" s="1">
        <v>0.0</v>
      </c>
      <c r="B11" s="1">
        <v>17.2771792197004</v>
      </c>
      <c r="C11" s="1">
        <v>14.3219761560468</v>
      </c>
      <c r="D11" s="1">
        <v>11.1501526355924</v>
      </c>
      <c r="E11" s="1">
        <v>31.4640075251685</v>
      </c>
      <c r="F11" s="1">
        <v>0.0</v>
      </c>
      <c r="G11" s="1">
        <v>0.0</v>
      </c>
      <c r="H11" s="1">
        <v>0.0</v>
      </c>
      <c r="I11" s="1">
        <v>2466790.2955898</v>
      </c>
      <c r="J11" s="1">
        <v>3417795.68053155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1.0</v>
      </c>
      <c r="R11" s="1">
        <v>0.0</v>
      </c>
      <c r="S11" s="1">
        <v>2341640.22037629</v>
      </c>
      <c r="T11" s="1">
        <v>3244397.39589424</v>
      </c>
      <c r="V11" s="3">
        <f t="shared" si="1"/>
        <v>17.27717922</v>
      </c>
      <c r="W11" s="3">
        <f t="shared" si="2"/>
        <v>1</v>
      </c>
      <c r="X11" s="3">
        <f t="shared" si="3"/>
        <v>17.27717922</v>
      </c>
      <c r="Y11" s="3">
        <f t="shared" si="4"/>
        <v>27</v>
      </c>
      <c r="Z11" s="3">
        <f t="shared" si="5"/>
        <v>27</v>
      </c>
      <c r="AA11">
        <f t="shared" si="6"/>
        <v>16.5</v>
      </c>
      <c r="AB11">
        <f t="shared" si="7"/>
        <v>16.5</v>
      </c>
      <c r="AC11">
        <f t="shared" si="8"/>
        <v>57</v>
      </c>
      <c r="AD11">
        <f t="shared" si="9"/>
        <v>12.5</v>
      </c>
      <c r="AE11">
        <f t="shared" si="10"/>
        <v>4</v>
      </c>
      <c r="AF11">
        <f t="shared" si="11"/>
        <v>57</v>
      </c>
    </row>
    <row r="12">
      <c r="A12" s="1">
        <v>0.149578937036158</v>
      </c>
      <c r="B12" s="1">
        <v>0.271022900956793</v>
      </c>
      <c r="C12" s="1">
        <v>0.334823243586107</v>
      </c>
      <c r="D12" s="1">
        <v>0.52987825650255</v>
      </c>
      <c r="E12" s="1">
        <v>1.03372721363546</v>
      </c>
      <c r="F12" s="1">
        <v>83855.626688021</v>
      </c>
      <c r="G12" s="1">
        <v>0.5</v>
      </c>
      <c r="H12" s="1">
        <v>0.0</v>
      </c>
      <c r="I12" s="1">
        <v>2271341.21049244</v>
      </c>
      <c r="J12" s="1">
        <v>2989187.66889265</v>
      </c>
      <c r="K12" s="1">
        <v>0.0349846171205926</v>
      </c>
      <c r="L12" s="1">
        <v>0.186670923143776</v>
      </c>
      <c r="M12" s="1">
        <v>0.32435828992</v>
      </c>
      <c r="N12" s="1">
        <v>0.708492498666069</v>
      </c>
      <c r="O12" s="1">
        <v>0.56001276943133</v>
      </c>
      <c r="P12" s="1">
        <v>56135.156993173</v>
      </c>
      <c r="Q12" s="1">
        <v>0.5</v>
      </c>
      <c r="R12" s="1">
        <v>0.0</v>
      </c>
      <c r="S12" s="1">
        <v>2420760.85505805</v>
      </c>
      <c r="T12" s="1">
        <v>3185831.57893958</v>
      </c>
      <c r="V12" s="3">
        <f t="shared" si="1"/>
        <v>0.08435197781</v>
      </c>
      <c r="W12" s="3">
        <f t="shared" si="2"/>
        <v>1</v>
      </c>
      <c r="X12" s="3">
        <f t="shared" si="3"/>
        <v>0.08435197781</v>
      </c>
      <c r="Y12" s="3">
        <f t="shared" si="4"/>
        <v>6</v>
      </c>
      <c r="Z12" s="3">
        <f t="shared" si="5"/>
        <v>6</v>
      </c>
      <c r="AA12">
        <f t="shared" si="6"/>
        <v>39</v>
      </c>
      <c r="AB12">
        <f t="shared" si="7"/>
        <v>34</v>
      </c>
      <c r="AC12">
        <f t="shared" si="8"/>
        <v>36</v>
      </c>
      <c r="AD12">
        <f t="shared" si="9"/>
        <v>34</v>
      </c>
      <c r="AE12">
        <f t="shared" si="10"/>
        <v>30.5</v>
      </c>
      <c r="AF12">
        <f t="shared" si="11"/>
        <v>30.5</v>
      </c>
    </row>
    <row r="13">
      <c r="A13" s="1">
        <v>0.0</v>
      </c>
      <c r="B13" s="1">
        <v>28.7996873986178</v>
      </c>
      <c r="C13" s="1">
        <v>6.94201115485193</v>
      </c>
      <c r="D13" s="1">
        <v>7.42206180123812</v>
      </c>
      <c r="E13" s="1">
        <v>57.2368068143266</v>
      </c>
      <c r="F13" s="1">
        <v>0.0</v>
      </c>
      <c r="G13" s="1">
        <v>0.0</v>
      </c>
      <c r="H13" s="1">
        <v>0.0</v>
      </c>
      <c r="I13" s="1">
        <v>2433950.8755466</v>
      </c>
      <c r="J13" s="1">
        <v>3372295.07851213</v>
      </c>
      <c r="K13" s="1">
        <v>0.0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1">
        <v>1.0</v>
      </c>
      <c r="R13" s="1">
        <v>0.0</v>
      </c>
      <c r="S13" s="1">
        <v>2329703.57191012</v>
      </c>
      <c r="T13" s="1">
        <v>3227858.85408732</v>
      </c>
      <c r="V13" s="3">
        <f t="shared" si="1"/>
        <v>28.7996874</v>
      </c>
      <c r="W13" s="3">
        <f t="shared" si="2"/>
        <v>1</v>
      </c>
      <c r="X13" s="3">
        <f t="shared" si="3"/>
        <v>28.7996874</v>
      </c>
      <c r="Y13" s="3">
        <f t="shared" si="4"/>
        <v>29</v>
      </c>
      <c r="Z13" s="3">
        <f t="shared" si="5"/>
        <v>29</v>
      </c>
      <c r="AA13">
        <f t="shared" si="6"/>
        <v>16.5</v>
      </c>
      <c r="AB13">
        <f t="shared" si="7"/>
        <v>16.5</v>
      </c>
      <c r="AC13">
        <f t="shared" si="8"/>
        <v>59</v>
      </c>
      <c r="AD13">
        <f t="shared" si="9"/>
        <v>12.5</v>
      </c>
      <c r="AE13">
        <f t="shared" si="10"/>
        <v>4</v>
      </c>
      <c r="AF13">
        <f t="shared" si="11"/>
        <v>57</v>
      </c>
    </row>
    <row r="14">
      <c r="A14" s="4">
        <v>0.0</v>
      </c>
      <c r="B14" s="4">
        <v>0.0</v>
      </c>
      <c r="C14" s="4">
        <v>0.194344245565192</v>
      </c>
      <c r="D14" s="4">
        <v>0.456521269999078</v>
      </c>
      <c r="E14" s="4">
        <v>0.0</v>
      </c>
      <c r="F14" s="4">
        <v>0.0</v>
      </c>
      <c r="G14" s="4">
        <v>0.5</v>
      </c>
      <c r="H14" s="4">
        <v>0.0</v>
      </c>
      <c r="I14" s="4">
        <v>2355178.74492312</v>
      </c>
      <c r="J14" s="4">
        <v>2964974.92810039</v>
      </c>
      <c r="K14" s="4">
        <v>0.434018384273262</v>
      </c>
      <c r="L14" s="4">
        <v>0.0</v>
      </c>
      <c r="M14" s="4">
        <v>0.335948269790678</v>
      </c>
      <c r="N14" s="4">
        <v>0.543478730000921</v>
      </c>
      <c r="O14" s="4">
        <v>0.0</v>
      </c>
      <c r="P14" s="4">
        <v>0.0</v>
      </c>
      <c r="Q14" s="4">
        <v>0.5</v>
      </c>
      <c r="R14" s="4">
        <v>0.0</v>
      </c>
      <c r="S14" s="4">
        <v>2422500.4060446</v>
      </c>
      <c r="T14" s="4">
        <v>3049727.3908865</v>
      </c>
      <c r="U14" s="2"/>
      <c r="V14" s="3">
        <f t="shared" si="1"/>
        <v>0</v>
      </c>
      <c r="W14" s="3">
        <f t="shared" si="2"/>
        <v>-1</v>
      </c>
      <c r="X14" s="3">
        <f t="shared" si="3"/>
        <v>0</v>
      </c>
      <c r="Y14" s="3">
        <f t="shared" si="4"/>
        <v>2</v>
      </c>
      <c r="Z14" s="3">
        <f t="shared" si="5"/>
        <v>-2</v>
      </c>
      <c r="AA14">
        <f t="shared" si="6"/>
        <v>16.5</v>
      </c>
      <c r="AB14">
        <f t="shared" si="7"/>
        <v>51.5</v>
      </c>
      <c r="AC14">
        <f t="shared" si="8"/>
        <v>12.5</v>
      </c>
      <c r="AD14">
        <f t="shared" si="9"/>
        <v>12.5</v>
      </c>
      <c r="AE14">
        <f t="shared" si="10"/>
        <v>30.5</v>
      </c>
      <c r="AF14">
        <f t="shared" si="11"/>
        <v>30.5</v>
      </c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>
      <c r="A15" s="1">
        <v>0.0</v>
      </c>
      <c r="B15" s="1">
        <v>0.0</v>
      </c>
      <c r="C15" s="1">
        <v>0.194344245565192</v>
      </c>
      <c r="D15" s="1">
        <v>0.456521269999078</v>
      </c>
      <c r="E15" s="1">
        <v>0.0</v>
      </c>
      <c r="F15" s="1">
        <v>0.0</v>
      </c>
      <c r="G15" s="1">
        <v>0.5</v>
      </c>
      <c r="H15" s="1">
        <v>0.0</v>
      </c>
      <c r="I15" s="1">
        <v>2355178.74492312</v>
      </c>
      <c r="J15" s="1">
        <v>2964974.92810039</v>
      </c>
      <c r="K15" s="1">
        <v>0.434018384273262</v>
      </c>
      <c r="L15" s="1">
        <v>0.0</v>
      </c>
      <c r="M15" s="1">
        <v>0.335948269790678</v>
      </c>
      <c r="N15" s="1">
        <v>0.543478730000921</v>
      </c>
      <c r="O15" s="1">
        <v>0.0</v>
      </c>
      <c r="P15" s="1">
        <v>0.0</v>
      </c>
      <c r="Q15" s="1">
        <v>0.5</v>
      </c>
      <c r="R15" s="1">
        <v>0.0</v>
      </c>
      <c r="S15" s="1">
        <v>2422500.4060446</v>
      </c>
      <c r="T15" s="1">
        <v>3049727.3908865</v>
      </c>
      <c r="V15" s="3">
        <f t="shared" si="1"/>
        <v>0</v>
      </c>
      <c r="W15" s="3">
        <f t="shared" si="2"/>
        <v>-1</v>
      </c>
      <c r="X15" s="3">
        <f t="shared" si="3"/>
        <v>0</v>
      </c>
      <c r="Y15" s="3">
        <f t="shared" si="4"/>
        <v>2</v>
      </c>
      <c r="Z15" s="3">
        <f t="shared" si="5"/>
        <v>-2</v>
      </c>
      <c r="AA15">
        <f t="shared" si="6"/>
        <v>16.5</v>
      </c>
      <c r="AB15">
        <f t="shared" si="7"/>
        <v>51.5</v>
      </c>
      <c r="AC15">
        <f t="shared" si="8"/>
        <v>12.5</v>
      </c>
      <c r="AD15">
        <f t="shared" si="9"/>
        <v>12.5</v>
      </c>
      <c r="AE15">
        <f t="shared" si="10"/>
        <v>30.5</v>
      </c>
      <c r="AF15">
        <f t="shared" si="11"/>
        <v>30.5</v>
      </c>
    </row>
    <row r="16">
      <c r="A16" s="1">
        <v>0.00192052377726896</v>
      </c>
      <c r="B16" s="1">
        <v>0.292363517378848</v>
      </c>
      <c r="C16" s="1">
        <v>0.589930569510857</v>
      </c>
      <c r="D16" s="1">
        <v>0.667167466184164</v>
      </c>
      <c r="E16" s="1">
        <v>0.774693209743337</v>
      </c>
      <c r="F16" s="1">
        <v>27451.5262458349</v>
      </c>
      <c r="G16" s="1">
        <v>0.0</v>
      </c>
      <c r="H16" s="1">
        <v>0.0</v>
      </c>
      <c r="I16" s="1">
        <v>2487692.40738274</v>
      </c>
      <c r="J16" s="1">
        <v>3130308.90993091</v>
      </c>
      <c r="K16" s="1">
        <v>0.304899011074915</v>
      </c>
      <c r="L16" s="1">
        <v>0.0</v>
      </c>
      <c r="M16" s="1">
        <v>0.0</v>
      </c>
      <c r="N16" s="1">
        <v>0.0</v>
      </c>
      <c r="O16" s="1">
        <v>0.0</v>
      </c>
      <c r="P16" s="1">
        <v>29028.9370713267</v>
      </c>
      <c r="Q16" s="1">
        <v>1.0</v>
      </c>
      <c r="R16" s="1">
        <v>0.0</v>
      </c>
      <c r="S16" s="1">
        <v>2391859.87166985</v>
      </c>
      <c r="T16" s="1">
        <v>3009721.41122951</v>
      </c>
      <c r="V16" s="3">
        <f t="shared" si="1"/>
        <v>0.2923635174</v>
      </c>
      <c r="W16" s="3">
        <f t="shared" si="2"/>
        <v>1</v>
      </c>
      <c r="X16" s="3">
        <f t="shared" si="3"/>
        <v>0.2923635174</v>
      </c>
      <c r="Y16" s="3">
        <f t="shared" si="4"/>
        <v>11</v>
      </c>
      <c r="Z16" s="3">
        <f t="shared" si="5"/>
        <v>11</v>
      </c>
      <c r="AA16">
        <f t="shared" si="6"/>
        <v>33</v>
      </c>
      <c r="AB16">
        <f t="shared" si="7"/>
        <v>45</v>
      </c>
      <c r="AC16">
        <f t="shared" si="8"/>
        <v>38</v>
      </c>
      <c r="AD16">
        <f t="shared" si="9"/>
        <v>12.5</v>
      </c>
      <c r="AE16">
        <f t="shared" si="10"/>
        <v>4</v>
      </c>
      <c r="AF16">
        <f t="shared" si="11"/>
        <v>57</v>
      </c>
    </row>
    <row r="17">
      <c r="A17" s="1">
        <v>0.237761736111408</v>
      </c>
      <c r="B17" s="1">
        <v>0.0</v>
      </c>
      <c r="C17" s="1">
        <v>0.11834261129373</v>
      </c>
      <c r="D17" s="1">
        <v>0.330959238437617</v>
      </c>
      <c r="E17" s="1">
        <v>0.0</v>
      </c>
      <c r="F17" s="1">
        <v>258522.185976478</v>
      </c>
      <c r="G17" s="1">
        <v>0.75</v>
      </c>
      <c r="H17" s="1">
        <v>0.0</v>
      </c>
      <c r="I17" s="1">
        <v>2221423.56893108</v>
      </c>
      <c r="J17" s="1">
        <v>2886395.82675644</v>
      </c>
      <c r="K17" s="1">
        <v>0.0</v>
      </c>
      <c r="L17" s="1">
        <v>0.866341264299203</v>
      </c>
      <c r="M17" s="1">
        <v>0.68579457522202</v>
      </c>
      <c r="N17" s="1">
        <v>1.0</v>
      </c>
      <c r="O17" s="1">
        <v>2.08253227134118</v>
      </c>
      <c r="P17" s="1">
        <v>49913.3159911537</v>
      </c>
      <c r="Q17" s="1">
        <v>0.25</v>
      </c>
      <c r="R17" s="1">
        <v>0.0</v>
      </c>
      <c r="S17" s="1">
        <v>2443862.11201897</v>
      </c>
      <c r="T17" s="1">
        <v>3175420.86748429</v>
      </c>
      <c r="V17" s="3">
        <f t="shared" si="1"/>
        <v>-0.8663412643</v>
      </c>
      <c r="W17" s="3">
        <f t="shared" si="2"/>
        <v>-1</v>
      </c>
      <c r="X17" s="3">
        <f t="shared" si="3"/>
        <v>0.8663412643</v>
      </c>
      <c r="Y17" s="3">
        <f t="shared" si="4"/>
        <v>20</v>
      </c>
      <c r="Z17" s="3">
        <f t="shared" si="5"/>
        <v>-20</v>
      </c>
      <c r="AA17">
        <f t="shared" si="6"/>
        <v>43</v>
      </c>
      <c r="AB17">
        <f t="shared" si="7"/>
        <v>16.5</v>
      </c>
      <c r="AC17">
        <f t="shared" si="8"/>
        <v>12.5</v>
      </c>
      <c r="AD17">
        <f t="shared" si="9"/>
        <v>48</v>
      </c>
      <c r="AE17">
        <f t="shared" si="10"/>
        <v>51.5</v>
      </c>
      <c r="AF17">
        <f t="shared" si="11"/>
        <v>9.5</v>
      </c>
    </row>
    <row r="18">
      <c r="A18" s="1">
        <v>0.0</v>
      </c>
      <c r="B18" s="1">
        <v>0.0</v>
      </c>
      <c r="C18" s="1">
        <v>0.707106781186547</v>
      </c>
      <c r="D18" s="1">
        <v>1.0</v>
      </c>
      <c r="E18" s="1">
        <v>0.0</v>
      </c>
      <c r="F18" s="1">
        <v>0.0</v>
      </c>
      <c r="G18" s="1">
        <v>0.5</v>
      </c>
      <c r="H18" s="1">
        <v>0.0</v>
      </c>
      <c r="I18" s="1">
        <v>2436557.87727727</v>
      </c>
      <c r="J18" s="1">
        <v>3375907.8672689</v>
      </c>
      <c r="K18" s="1">
        <v>0.0</v>
      </c>
      <c r="L18" s="1">
        <v>21.7877630242482</v>
      </c>
      <c r="M18" s="1">
        <v>0.707106781186547</v>
      </c>
      <c r="N18" s="1">
        <v>1.0</v>
      </c>
      <c r="O18" s="1">
        <v>93.0974131061109</v>
      </c>
      <c r="P18" s="1">
        <v>30427.5775225764</v>
      </c>
      <c r="Q18" s="1">
        <v>0.5</v>
      </c>
      <c r="R18" s="1">
        <v>0.0</v>
      </c>
      <c r="S18" s="1">
        <v>2432728.42135789</v>
      </c>
      <c r="T18" s="1">
        <v>3370601.8909452</v>
      </c>
      <c r="V18" s="3">
        <f t="shared" si="1"/>
        <v>-21.78776302</v>
      </c>
      <c r="W18" s="3">
        <f t="shared" si="2"/>
        <v>-1</v>
      </c>
      <c r="X18" s="3">
        <f t="shared" si="3"/>
        <v>21.78776302</v>
      </c>
      <c r="Y18" s="3">
        <f t="shared" si="4"/>
        <v>28</v>
      </c>
      <c r="Z18" s="3">
        <f t="shared" si="5"/>
        <v>-28</v>
      </c>
      <c r="AA18">
        <f t="shared" si="6"/>
        <v>16.5</v>
      </c>
      <c r="AB18">
        <f t="shared" si="7"/>
        <v>16.5</v>
      </c>
      <c r="AC18">
        <f t="shared" si="8"/>
        <v>12.5</v>
      </c>
      <c r="AD18">
        <f t="shared" si="9"/>
        <v>58</v>
      </c>
      <c r="AE18">
        <f t="shared" si="10"/>
        <v>30.5</v>
      </c>
      <c r="AF18">
        <f t="shared" si="11"/>
        <v>30.5</v>
      </c>
    </row>
    <row r="19">
      <c r="A19" s="1">
        <v>0.0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1.0</v>
      </c>
      <c r="H19" s="1">
        <v>0.0</v>
      </c>
      <c r="I19" s="1">
        <v>2351875.40123063</v>
      </c>
      <c r="J19" s="1">
        <v>3258578.58589671</v>
      </c>
      <c r="K19" s="1">
        <v>0.0</v>
      </c>
      <c r="L19" s="1">
        <v>4.89504433171128</v>
      </c>
      <c r="M19" s="1">
        <v>3.46592555824739</v>
      </c>
      <c r="N19" s="1">
        <v>3.73362263584413</v>
      </c>
      <c r="O19" s="1">
        <v>16.6151386181428</v>
      </c>
      <c r="P19" s="1">
        <v>140257.883680141</v>
      </c>
      <c r="Q19" s="1">
        <v>0.0</v>
      </c>
      <c r="R19" s="1">
        <v>0.0</v>
      </c>
      <c r="S19" s="1">
        <v>2382141.47014685</v>
      </c>
      <c r="T19" s="1">
        <v>3300512.86784142</v>
      </c>
      <c r="V19" s="3">
        <f t="shared" si="1"/>
        <v>-4.895044332</v>
      </c>
      <c r="W19" s="3">
        <f t="shared" si="2"/>
        <v>-1</v>
      </c>
      <c r="X19" s="3">
        <f t="shared" si="3"/>
        <v>4.895044332</v>
      </c>
      <c r="Y19" s="3">
        <f t="shared" si="4"/>
        <v>25</v>
      </c>
      <c r="Z19" s="3">
        <f t="shared" si="5"/>
        <v>-25</v>
      </c>
      <c r="AA19">
        <f t="shared" si="6"/>
        <v>16.5</v>
      </c>
      <c r="AB19">
        <f t="shared" si="7"/>
        <v>16.5</v>
      </c>
      <c r="AC19">
        <f t="shared" si="8"/>
        <v>12.5</v>
      </c>
      <c r="AD19">
        <f t="shared" si="9"/>
        <v>55</v>
      </c>
      <c r="AE19">
        <f t="shared" si="10"/>
        <v>57</v>
      </c>
      <c r="AF19">
        <f t="shared" si="11"/>
        <v>4</v>
      </c>
    </row>
    <row r="20">
      <c r="A20" s="5">
        <v>0.519139884803834</v>
      </c>
      <c r="B20" s="5">
        <v>0.139667705334113</v>
      </c>
      <c r="C20" s="5">
        <v>0.208822900107833</v>
      </c>
      <c r="D20" s="5">
        <v>0.193159851186201</v>
      </c>
      <c r="E20" s="5">
        <v>0.419003116002339</v>
      </c>
      <c r="F20" s="5">
        <v>42970.6100464289</v>
      </c>
      <c r="G20" s="5">
        <v>0.5</v>
      </c>
      <c r="H20" s="5">
        <v>0.0</v>
      </c>
      <c r="I20" s="5">
        <v>564185.725562285</v>
      </c>
      <c r="J20" s="5">
        <v>672643.225464321</v>
      </c>
      <c r="K20" s="5">
        <v>0.123792910652225</v>
      </c>
      <c r="L20" s="5">
        <v>0.16263544120734</v>
      </c>
      <c r="M20" s="5">
        <v>0.218887628498596</v>
      </c>
      <c r="N20" s="5">
        <v>0.380123087417315</v>
      </c>
      <c r="O20" s="5">
        <v>0.476039195309255</v>
      </c>
      <c r="P20" s="5">
        <v>47264.1697774955</v>
      </c>
      <c r="Q20" s="5">
        <v>0.5</v>
      </c>
      <c r="R20" s="5">
        <v>0.0</v>
      </c>
      <c r="S20" s="5">
        <v>551229.497748434</v>
      </c>
      <c r="T20" s="5">
        <v>657196.276021628</v>
      </c>
      <c r="V20" s="3">
        <f t="shared" si="1"/>
        <v>-0.02296773587</v>
      </c>
      <c r="W20" s="3">
        <f t="shared" si="2"/>
        <v>-1</v>
      </c>
      <c r="X20" s="3">
        <f t="shared" si="3"/>
        <v>0.02296773587</v>
      </c>
      <c r="Y20" s="3">
        <f t="shared" si="4"/>
        <v>5</v>
      </c>
      <c r="Z20" s="3">
        <f t="shared" si="5"/>
        <v>-5</v>
      </c>
      <c r="AA20">
        <f t="shared" si="6"/>
        <v>54</v>
      </c>
      <c r="AB20">
        <f t="shared" si="7"/>
        <v>37</v>
      </c>
      <c r="AC20">
        <f t="shared" si="8"/>
        <v>31</v>
      </c>
      <c r="AD20">
        <f t="shared" si="9"/>
        <v>33</v>
      </c>
      <c r="AE20">
        <f t="shared" si="10"/>
        <v>30.5</v>
      </c>
      <c r="AF20">
        <f t="shared" si="11"/>
        <v>30.5</v>
      </c>
    </row>
    <row r="21">
      <c r="A21" s="5">
        <v>0.665097787843382</v>
      </c>
      <c r="B21" s="5">
        <v>0.04110909975664</v>
      </c>
      <c r="C21" s="5">
        <v>0.087441646410682</v>
      </c>
      <c r="D21" s="5">
        <v>0.137091944429212</v>
      </c>
      <c r="E21" s="5">
        <v>0.164436399026561</v>
      </c>
      <c r="F21" s="5">
        <v>27702.9382889086</v>
      </c>
      <c r="G21" s="5">
        <v>0.6</v>
      </c>
      <c r="H21" s="5">
        <v>0.0</v>
      </c>
      <c r="I21" s="5">
        <v>557620.540697575</v>
      </c>
      <c r="J21" s="5">
        <v>608683.986025946</v>
      </c>
      <c r="K21" s="5">
        <v>0.742870676201851</v>
      </c>
      <c r="L21" s="5">
        <v>0.50177464840638</v>
      </c>
      <c r="M21" s="5">
        <v>0.164491585578215</v>
      </c>
      <c r="N21" s="5">
        <v>0.134176348498778</v>
      </c>
      <c r="O21" s="5">
        <v>1.98910076798071</v>
      </c>
      <c r="P21" s="5">
        <v>98196.1592636829</v>
      </c>
      <c r="Q21" s="5">
        <v>0.4</v>
      </c>
      <c r="R21" s="5">
        <v>0.0</v>
      </c>
      <c r="S21" s="5">
        <v>563957.876586426</v>
      </c>
      <c r="T21" s="5">
        <v>615601.673157975</v>
      </c>
      <c r="V21" s="3">
        <f t="shared" si="1"/>
        <v>-0.4606655486</v>
      </c>
      <c r="W21" s="3">
        <f t="shared" si="2"/>
        <v>-1</v>
      </c>
      <c r="X21" s="3">
        <f t="shared" si="3"/>
        <v>0.4606655486</v>
      </c>
      <c r="Y21" s="3">
        <f t="shared" si="4"/>
        <v>16</v>
      </c>
      <c r="Z21" s="3">
        <f t="shared" si="5"/>
        <v>-16</v>
      </c>
      <c r="AA21">
        <f t="shared" si="6"/>
        <v>58</v>
      </c>
      <c r="AB21">
        <f t="shared" si="7"/>
        <v>60</v>
      </c>
      <c r="AC21">
        <f t="shared" si="8"/>
        <v>28</v>
      </c>
      <c r="AD21">
        <f t="shared" si="9"/>
        <v>42</v>
      </c>
      <c r="AE21">
        <f t="shared" si="10"/>
        <v>43.5</v>
      </c>
      <c r="AF21">
        <f t="shared" si="11"/>
        <v>17.5</v>
      </c>
    </row>
    <row r="22">
      <c r="A22" s="5">
        <v>0.20271975494843</v>
      </c>
      <c r="B22" s="5">
        <v>1.44753125345578</v>
      </c>
      <c r="C22" s="5">
        <v>0.471410189383595</v>
      </c>
      <c r="D22" s="5">
        <v>0.720247426229529</v>
      </c>
      <c r="E22" s="5">
        <v>3.6808263058058</v>
      </c>
      <c r="F22" s="5">
        <v>4544.72818826706</v>
      </c>
      <c r="G22" s="5">
        <v>0.333333333333333</v>
      </c>
      <c r="H22" s="5">
        <v>0.0</v>
      </c>
      <c r="I22" s="5">
        <v>558493.980879816</v>
      </c>
      <c r="J22" s="5">
        <v>735997.284727498</v>
      </c>
      <c r="K22" s="5">
        <v>0.0</v>
      </c>
      <c r="L22" s="5">
        <v>0.0</v>
      </c>
      <c r="M22" s="5">
        <v>0.130845510106298</v>
      </c>
      <c r="N22" s="5">
        <v>0.279752573770471</v>
      </c>
      <c r="O22" s="5">
        <v>0.0</v>
      </c>
      <c r="P22" s="5">
        <v>0.0</v>
      </c>
      <c r="Q22" s="5">
        <v>0.666666666666667</v>
      </c>
      <c r="R22" s="5">
        <v>0.0</v>
      </c>
      <c r="S22" s="5">
        <v>539286.733015862</v>
      </c>
      <c r="T22" s="5">
        <v>710685.523855534</v>
      </c>
      <c r="V22" s="3">
        <f t="shared" si="1"/>
        <v>1.447531253</v>
      </c>
      <c r="W22" s="3">
        <f t="shared" si="2"/>
        <v>1</v>
      </c>
      <c r="X22" s="3">
        <f t="shared" si="3"/>
        <v>1.447531253</v>
      </c>
      <c r="Y22" s="3">
        <f t="shared" si="4"/>
        <v>22</v>
      </c>
      <c r="Z22" s="3">
        <f t="shared" si="5"/>
        <v>22</v>
      </c>
      <c r="AA22">
        <f t="shared" si="6"/>
        <v>41</v>
      </c>
      <c r="AB22">
        <f t="shared" si="7"/>
        <v>16.5</v>
      </c>
      <c r="AC22">
        <f t="shared" si="8"/>
        <v>52</v>
      </c>
      <c r="AD22">
        <f t="shared" si="9"/>
        <v>12.5</v>
      </c>
      <c r="AE22">
        <f t="shared" si="10"/>
        <v>14</v>
      </c>
      <c r="AF22">
        <f t="shared" si="11"/>
        <v>48.5</v>
      </c>
    </row>
    <row r="23">
      <c r="A23" s="5">
        <v>0.0</v>
      </c>
      <c r="B23" s="5">
        <v>0.0</v>
      </c>
      <c r="C23" s="5">
        <v>0.707106781186548</v>
      </c>
      <c r="D23" s="5">
        <v>1.0</v>
      </c>
      <c r="E23" s="5">
        <v>0.0</v>
      </c>
      <c r="F23" s="5">
        <v>0.0</v>
      </c>
      <c r="G23" s="5">
        <v>0.5</v>
      </c>
      <c r="H23" s="5">
        <v>0.0</v>
      </c>
      <c r="I23" s="5">
        <v>559853.600338706</v>
      </c>
      <c r="J23" s="5">
        <v>775689.893431567</v>
      </c>
      <c r="K23" s="5">
        <v>0.0</v>
      </c>
      <c r="L23" s="5">
        <v>2.41438385938586</v>
      </c>
      <c r="M23" s="5">
        <v>0.707106781186548</v>
      </c>
      <c r="N23" s="5">
        <v>1.0</v>
      </c>
      <c r="O23" s="5">
        <v>4.82876771877172</v>
      </c>
      <c r="P23" s="5">
        <v>0.0</v>
      </c>
      <c r="Q23" s="5">
        <v>0.5</v>
      </c>
      <c r="R23" s="5">
        <v>0.0</v>
      </c>
      <c r="S23" s="5">
        <v>556597.925229137</v>
      </c>
      <c r="T23" s="5">
        <v>771179.001995473</v>
      </c>
      <c r="V23" s="3">
        <f t="shared" si="1"/>
        <v>-2.414383859</v>
      </c>
      <c r="W23" s="3">
        <f t="shared" si="2"/>
        <v>-1</v>
      </c>
      <c r="X23" s="3">
        <f t="shared" si="3"/>
        <v>2.414383859</v>
      </c>
      <c r="Y23" s="3">
        <f t="shared" si="4"/>
        <v>23</v>
      </c>
      <c r="Z23" s="3">
        <f t="shared" si="5"/>
        <v>-23</v>
      </c>
      <c r="AA23">
        <f t="shared" si="6"/>
        <v>16.5</v>
      </c>
      <c r="AB23">
        <f t="shared" si="7"/>
        <v>16.5</v>
      </c>
      <c r="AC23">
        <f t="shared" si="8"/>
        <v>12.5</v>
      </c>
      <c r="AD23">
        <f t="shared" si="9"/>
        <v>53</v>
      </c>
      <c r="AE23">
        <f t="shared" si="10"/>
        <v>30.5</v>
      </c>
      <c r="AF23">
        <f t="shared" si="11"/>
        <v>30.5</v>
      </c>
    </row>
    <row r="24">
      <c r="A24" s="5">
        <v>0.335200371518944</v>
      </c>
      <c r="B24" s="5">
        <v>0.267779266110145</v>
      </c>
      <c r="C24" s="5">
        <v>0.220653683697314</v>
      </c>
      <c r="D24" s="5">
        <v>0.464634234646967</v>
      </c>
      <c r="E24" s="5">
        <v>1.47326208446457</v>
      </c>
      <c r="F24" s="5">
        <v>20867.1417601683</v>
      </c>
      <c r="G24" s="5">
        <v>0.4</v>
      </c>
      <c r="H24" s="5">
        <v>0.0</v>
      </c>
      <c r="I24" s="5">
        <v>556602.267379688</v>
      </c>
      <c r="J24" s="5">
        <v>660670.250257316</v>
      </c>
      <c r="K24" s="5">
        <v>0.574823757288101</v>
      </c>
      <c r="L24" s="5">
        <v>0.0</v>
      </c>
      <c r="M24" s="5">
        <v>0.18995674679372</v>
      </c>
      <c r="N24" s="5">
        <v>0.114375376223448</v>
      </c>
      <c r="O24" s="5">
        <v>0.0</v>
      </c>
      <c r="P24" s="5">
        <v>23351.1601528978</v>
      </c>
      <c r="Q24" s="5">
        <v>0.6</v>
      </c>
      <c r="R24" s="5">
        <v>0.0</v>
      </c>
      <c r="S24" s="5">
        <v>530475.89197522</v>
      </c>
      <c r="T24" s="5">
        <v>629658.939609789</v>
      </c>
      <c r="V24" s="3">
        <f t="shared" si="1"/>
        <v>0.2677792661</v>
      </c>
      <c r="W24" s="3">
        <f t="shared" si="2"/>
        <v>1</v>
      </c>
      <c r="X24" s="3">
        <f t="shared" si="3"/>
        <v>0.2677792661</v>
      </c>
      <c r="Y24" s="3">
        <f t="shared" si="4"/>
        <v>10</v>
      </c>
      <c r="Z24" s="3">
        <f t="shared" si="5"/>
        <v>10</v>
      </c>
      <c r="AA24">
        <f t="shared" si="6"/>
        <v>48</v>
      </c>
      <c r="AB24">
        <f t="shared" si="7"/>
        <v>56</v>
      </c>
      <c r="AC24">
        <f t="shared" si="8"/>
        <v>35</v>
      </c>
      <c r="AD24">
        <f t="shared" si="9"/>
        <v>12.5</v>
      </c>
      <c r="AE24">
        <f t="shared" si="10"/>
        <v>17.5</v>
      </c>
      <c r="AF24">
        <f t="shared" si="11"/>
        <v>43.5</v>
      </c>
    </row>
    <row r="25">
      <c r="A25" s="5">
        <v>0.069919122280926</v>
      </c>
      <c r="B25" s="5">
        <v>0.097502748580614</v>
      </c>
      <c r="C25" s="5">
        <v>0.097502748580614</v>
      </c>
      <c r="D25" s="5">
        <v>0.292132726140385</v>
      </c>
      <c r="E25" s="5">
        <v>0.292508245741841</v>
      </c>
      <c r="F25" s="5">
        <v>16381.691435019</v>
      </c>
      <c r="G25" s="5">
        <v>0.666666666666667</v>
      </c>
      <c r="H25" s="5">
        <v>0.0</v>
      </c>
      <c r="I25" s="5">
        <v>549942.52367984</v>
      </c>
      <c r="J25" s="5">
        <v>746287.516796474</v>
      </c>
      <c r="K25" s="5">
        <v>0.0</v>
      </c>
      <c r="L25" s="5">
        <v>0.276786790348284</v>
      </c>
      <c r="M25" s="5">
        <v>0.410649397603675</v>
      </c>
      <c r="N25" s="5">
        <v>0.510949747654694</v>
      </c>
      <c r="O25" s="5">
        <v>0.683218324581476</v>
      </c>
      <c r="P25" s="5">
        <v>10003.5490639799</v>
      </c>
      <c r="Q25" s="5">
        <v>0.333333333333333</v>
      </c>
      <c r="R25" s="5">
        <v>0.0</v>
      </c>
      <c r="S25" s="5">
        <v>570038.308078462</v>
      </c>
      <c r="T25" s="5">
        <v>773558.103416342</v>
      </c>
      <c r="V25" s="3">
        <f t="shared" si="1"/>
        <v>-0.1792840418</v>
      </c>
      <c r="W25" s="3">
        <f t="shared" si="2"/>
        <v>-1</v>
      </c>
      <c r="X25" s="3">
        <f t="shared" si="3"/>
        <v>0.1792840418</v>
      </c>
      <c r="Y25" s="3">
        <f t="shared" si="4"/>
        <v>8</v>
      </c>
      <c r="Z25" s="3">
        <f t="shared" si="5"/>
        <v>-8</v>
      </c>
      <c r="AA25">
        <f t="shared" si="6"/>
        <v>36</v>
      </c>
      <c r="AB25">
        <f t="shared" si="7"/>
        <v>16.5</v>
      </c>
      <c r="AC25">
        <f t="shared" si="8"/>
        <v>30</v>
      </c>
      <c r="AD25">
        <f t="shared" si="9"/>
        <v>37</v>
      </c>
      <c r="AE25">
        <f t="shared" si="10"/>
        <v>48.5</v>
      </c>
      <c r="AF25">
        <f t="shared" si="11"/>
        <v>14</v>
      </c>
    </row>
    <row r="26">
      <c r="A26" s="5">
        <v>0.599819132091944</v>
      </c>
      <c r="B26" s="5">
        <v>0.034083716824646</v>
      </c>
      <c r="C26" s="5">
        <v>0.168788210925239</v>
      </c>
      <c r="D26" s="5">
        <v>0.230783796927537</v>
      </c>
      <c r="E26" s="5">
        <v>0.167765332013807</v>
      </c>
      <c r="F26" s="5">
        <v>13336.2017458137</v>
      </c>
      <c r="G26" s="5">
        <v>0.571428571428571</v>
      </c>
      <c r="H26" s="5">
        <v>0.0</v>
      </c>
      <c r="I26" s="5">
        <v>540301.729097745</v>
      </c>
      <c r="J26" s="5">
        <v>623056.474334817</v>
      </c>
      <c r="K26" s="5">
        <v>0.42232194925759</v>
      </c>
      <c r="L26" s="5">
        <v>0.0238504064993</v>
      </c>
      <c r="M26" s="5">
        <v>0.128586441765145</v>
      </c>
      <c r="N26" s="5">
        <v>0.37291288067867</v>
      </c>
      <c r="O26" s="5">
        <v>0.138506410671911</v>
      </c>
      <c r="P26" s="5">
        <v>34811.9098336165</v>
      </c>
      <c r="Q26" s="5">
        <v>0.428571428571429</v>
      </c>
      <c r="R26" s="5">
        <v>0.0</v>
      </c>
      <c r="S26" s="5">
        <v>512331.523918268</v>
      </c>
      <c r="T26" s="5">
        <v>590802.189225306</v>
      </c>
      <c r="V26" s="3">
        <f t="shared" si="1"/>
        <v>0.01023331033</v>
      </c>
      <c r="W26" s="3">
        <f t="shared" si="2"/>
        <v>1</v>
      </c>
      <c r="X26" s="3">
        <f t="shared" si="3"/>
        <v>0.01023331033</v>
      </c>
      <c r="Y26" s="3">
        <f t="shared" si="4"/>
        <v>4</v>
      </c>
      <c r="Z26" s="3">
        <f t="shared" si="5"/>
        <v>4</v>
      </c>
      <c r="AA26">
        <f t="shared" si="6"/>
        <v>57</v>
      </c>
      <c r="AB26">
        <f t="shared" si="7"/>
        <v>50</v>
      </c>
      <c r="AC26">
        <f t="shared" si="8"/>
        <v>27</v>
      </c>
      <c r="AD26">
        <f t="shared" si="9"/>
        <v>26</v>
      </c>
      <c r="AE26">
        <f t="shared" si="10"/>
        <v>42</v>
      </c>
      <c r="AF26">
        <f t="shared" si="11"/>
        <v>19</v>
      </c>
    </row>
    <row r="27">
      <c r="A27" s="5">
        <v>0.0</v>
      </c>
      <c r="B27" s="5">
        <v>0.400241148050584</v>
      </c>
      <c r="C27" s="5">
        <v>0.357912544172287</v>
      </c>
      <c r="D27" s="5">
        <v>0.618327034010511</v>
      </c>
      <c r="E27" s="5">
        <v>1.32867841860517</v>
      </c>
      <c r="F27" s="5">
        <v>37713.4987083243</v>
      </c>
      <c r="G27" s="5">
        <v>0.5</v>
      </c>
      <c r="H27" s="5">
        <v>0.0</v>
      </c>
      <c r="I27" s="5">
        <v>522458.916416677</v>
      </c>
      <c r="J27" s="5">
        <v>723878.374851875</v>
      </c>
      <c r="K27" s="5">
        <v>0.0</v>
      </c>
      <c r="L27" s="5">
        <v>0.0</v>
      </c>
      <c r="M27" s="5">
        <v>0.707106781186548</v>
      </c>
      <c r="N27" s="5">
        <v>1.0</v>
      </c>
      <c r="O27" s="5">
        <v>0.0</v>
      </c>
      <c r="P27" s="5">
        <v>0.0</v>
      </c>
      <c r="Q27" s="5">
        <v>0.5</v>
      </c>
      <c r="R27" s="5">
        <v>0.0</v>
      </c>
      <c r="S27" s="5">
        <v>564768.732851172</v>
      </c>
      <c r="T27" s="5">
        <v>782500.178699641</v>
      </c>
      <c r="V27" s="3">
        <f t="shared" si="1"/>
        <v>0.4002411481</v>
      </c>
      <c r="W27" s="3">
        <f t="shared" si="2"/>
        <v>1</v>
      </c>
      <c r="X27" s="3">
        <f t="shared" si="3"/>
        <v>0.4002411481</v>
      </c>
      <c r="Y27" s="3">
        <f t="shared" si="4"/>
        <v>14</v>
      </c>
      <c r="Z27" s="3">
        <f t="shared" si="5"/>
        <v>14</v>
      </c>
      <c r="AA27">
        <f t="shared" si="6"/>
        <v>16.5</v>
      </c>
      <c r="AB27">
        <f t="shared" si="7"/>
        <v>16.5</v>
      </c>
      <c r="AC27">
        <f t="shared" si="8"/>
        <v>40</v>
      </c>
      <c r="AD27">
        <f t="shared" si="9"/>
        <v>12.5</v>
      </c>
      <c r="AE27">
        <f t="shared" si="10"/>
        <v>30.5</v>
      </c>
      <c r="AF27">
        <f t="shared" si="11"/>
        <v>30.5</v>
      </c>
    </row>
    <row r="28">
      <c r="A28" s="5">
        <v>0.39348773022486</v>
      </c>
      <c r="B28" s="5">
        <v>0.021285411555618</v>
      </c>
      <c r="C28" s="5">
        <v>0.021285411555618</v>
      </c>
      <c r="D28" s="5">
        <v>0.079685063665444</v>
      </c>
      <c r="E28" s="5">
        <v>0.085141646222473</v>
      </c>
      <c r="F28" s="5">
        <v>6248.11648649876</v>
      </c>
      <c r="G28" s="5">
        <v>0.75</v>
      </c>
      <c r="H28" s="5">
        <v>0.0</v>
      </c>
      <c r="I28" s="5">
        <v>561313.155384631</v>
      </c>
      <c r="J28" s="5">
        <v>699003.05808402</v>
      </c>
      <c r="K28" s="5">
        <v>0.0</v>
      </c>
      <c r="L28" s="5">
        <v>3.8297743467783</v>
      </c>
      <c r="M28" s="5">
        <v>0.483273821190922</v>
      </c>
      <c r="N28" s="5">
        <v>0.761043284940935</v>
      </c>
      <c r="O28" s="5">
        <v>14.6816696445331</v>
      </c>
      <c r="P28" s="5">
        <v>16254.0332523729</v>
      </c>
      <c r="Q28" s="5">
        <v>0.25</v>
      </c>
      <c r="R28" s="5">
        <v>0.0</v>
      </c>
      <c r="S28" s="5">
        <v>563032.412025939</v>
      </c>
      <c r="T28" s="5">
        <v>701143.966130505</v>
      </c>
      <c r="V28" s="3">
        <f t="shared" si="1"/>
        <v>-3.808488935</v>
      </c>
      <c r="W28" s="3">
        <f t="shared" si="2"/>
        <v>-1</v>
      </c>
      <c r="X28" s="3">
        <f t="shared" si="3"/>
        <v>3.808488935</v>
      </c>
      <c r="Y28" s="3">
        <f t="shared" si="4"/>
        <v>24</v>
      </c>
      <c r="Z28" s="3">
        <f t="shared" si="5"/>
        <v>-24</v>
      </c>
      <c r="AA28">
        <f t="shared" si="6"/>
        <v>49</v>
      </c>
      <c r="AB28">
        <f t="shared" si="7"/>
        <v>16.5</v>
      </c>
      <c r="AC28">
        <f t="shared" si="8"/>
        <v>25</v>
      </c>
      <c r="AD28">
        <f t="shared" si="9"/>
        <v>54</v>
      </c>
      <c r="AE28">
        <f t="shared" si="10"/>
        <v>51.5</v>
      </c>
      <c r="AF28">
        <f t="shared" si="11"/>
        <v>9.5</v>
      </c>
    </row>
    <row r="29">
      <c r="A29" s="5">
        <v>0.0</v>
      </c>
      <c r="B29" s="5">
        <v>0.647071938610362</v>
      </c>
      <c r="C29" s="5">
        <v>0.400601345966016</v>
      </c>
      <c r="D29" s="5">
        <v>0.78883802103544</v>
      </c>
      <c r="E29" s="5">
        <v>1.76816093443827</v>
      </c>
      <c r="F29" s="5">
        <v>3989.37628147013</v>
      </c>
      <c r="G29" s="5">
        <v>0.5</v>
      </c>
      <c r="H29" s="5">
        <v>0.0</v>
      </c>
      <c r="I29" s="5">
        <v>548756.231587259</v>
      </c>
      <c r="J29" s="5">
        <v>760314.20728431</v>
      </c>
      <c r="K29" s="5">
        <v>0.0</v>
      </c>
      <c r="L29" s="5">
        <v>0.881546731360428</v>
      </c>
      <c r="M29" s="5">
        <v>0.707106781186548</v>
      </c>
      <c r="N29" s="5">
        <v>1.0</v>
      </c>
      <c r="O29" s="5">
        <v>1.95810389850163</v>
      </c>
      <c r="P29" s="5">
        <v>106860.991704738</v>
      </c>
      <c r="Q29" s="5">
        <v>0.5</v>
      </c>
      <c r="R29" s="5">
        <v>0.0</v>
      </c>
      <c r="S29" s="5">
        <v>527985.03212092</v>
      </c>
      <c r="T29" s="5">
        <v>731534.903441197</v>
      </c>
      <c r="V29" s="3">
        <f t="shared" si="1"/>
        <v>-0.2344747928</v>
      </c>
      <c r="W29" s="3">
        <f t="shared" si="2"/>
        <v>-1</v>
      </c>
      <c r="X29" s="3">
        <f t="shared" si="3"/>
        <v>0.2344747928</v>
      </c>
      <c r="Y29" s="3">
        <f t="shared" si="4"/>
        <v>9</v>
      </c>
      <c r="Z29" s="3">
        <f t="shared" si="5"/>
        <v>-9</v>
      </c>
      <c r="AA29">
        <f t="shared" si="6"/>
        <v>16.5</v>
      </c>
      <c r="AB29">
        <f t="shared" si="7"/>
        <v>16.5</v>
      </c>
      <c r="AC29">
        <f t="shared" si="8"/>
        <v>46</v>
      </c>
      <c r="AD29">
        <f t="shared" si="9"/>
        <v>49</v>
      </c>
      <c r="AE29">
        <f t="shared" si="10"/>
        <v>30.5</v>
      </c>
      <c r="AF29">
        <f t="shared" si="11"/>
        <v>30.5</v>
      </c>
    </row>
    <row r="30">
      <c r="A30" s="1">
        <v>0.0593732054314065</v>
      </c>
      <c r="B30" s="1">
        <v>0.0</v>
      </c>
      <c r="C30" s="1">
        <v>0.275946460758874</v>
      </c>
      <c r="D30" s="1">
        <v>0.781829403581355</v>
      </c>
      <c r="E30" s="1">
        <v>0.0</v>
      </c>
      <c r="F30" s="1">
        <v>0.0</v>
      </c>
      <c r="G30" s="1">
        <v>0.666666666666666</v>
      </c>
      <c r="H30" s="1">
        <v>0.0</v>
      </c>
      <c r="I30" s="1">
        <v>2420735.56437857</v>
      </c>
      <c r="J30" s="1">
        <v>3288422.97496195</v>
      </c>
      <c r="K30" s="1">
        <v>0.0</v>
      </c>
      <c r="L30" s="1">
        <v>0.0</v>
      </c>
      <c r="M30" s="1">
        <v>0.747350981549905</v>
      </c>
      <c r="N30" s="1">
        <v>1.0</v>
      </c>
      <c r="O30" s="1">
        <v>0.0</v>
      </c>
      <c r="P30" s="1">
        <v>0.0</v>
      </c>
      <c r="Q30" s="1">
        <v>0.333333333333333</v>
      </c>
      <c r="R30" s="1">
        <v>0.0</v>
      </c>
      <c r="S30" s="1">
        <v>2482960.45562214</v>
      </c>
      <c r="T30" s="1">
        <v>3372953.05072314</v>
      </c>
      <c r="V30" s="3">
        <f t="shared" si="1"/>
        <v>0</v>
      </c>
      <c r="W30" s="3">
        <f t="shared" si="2"/>
        <v>-1</v>
      </c>
      <c r="X30" s="3">
        <f t="shared" si="3"/>
        <v>0</v>
      </c>
      <c r="Y30" s="3">
        <f t="shared" si="4"/>
        <v>2</v>
      </c>
      <c r="Z30" s="3">
        <f t="shared" si="5"/>
        <v>-2</v>
      </c>
      <c r="AA30">
        <f t="shared" si="6"/>
        <v>35</v>
      </c>
      <c r="AB30">
        <f t="shared" si="7"/>
        <v>16.5</v>
      </c>
      <c r="AC30">
        <f t="shared" si="8"/>
        <v>12.5</v>
      </c>
      <c r="AD30">
        <f t="shared" si="9"/>
        <v>12.5</v>
      </c>
      <c r="AE30">
        <f t="shared" si="10"/>
        <v>46</v>
      </c>
      <c r="AF30">
        <f t="shared" si="11"/>
        <v>14</v>
      </c>
    </row>
    <row r="31">
      <c r="A31" s="1">
        <v>0.0</v>
      </c>
      <c r="B31" s="1">
        <v>0.621986482456816</v>
      </c>
      <c r="C31" s="1">
        <v>0.426640543076726</v>
      </c>
      <c r="D31" s="1">
        <v>0.557933744607722</v>
      </c>
      <c r="E31" s="1">
        <v>1.76083799748987</v>
      </c>
      <c r="F31" s="1">
        <v>25874.2134426497</v>
      </c>
      <c r="G31" s="1">
        <v>0.333333333333333</v>
      </c>
      <c r="H31" s="1">
        <v>0.0</v>
      </c>
      <c r="I31" s="1">
        <v>2319987.28991541</v>
      </c>
      <c r="J31" s="1">
        <v>3087458.89499664</v>
      </c>
      <c r="K31" s="1">
        <v>0.128861893913023</v>
      </c>
      <c r="L31" s="1">
        <v>0.0</v>
      </c>
      <c r="M31" s="1">
        <v>0.23181496558607</v>
      </c>
      <c r="N31" s="1">
        <v>0.611328120436008</v>
      </c>
      <c r="O31" s="1">
        <v>0.0</v>
      </c>
      <c r="P31" s="1">
        <v>0.0</v>
      </c>
      <c r="Q31" s="1">
        <v>0.666666666666666</v>
      </c>
      <c r="R31" s="1">
        <v>0.0</v>
      </c>
      <c r="S31" s="1">
        <v>2299086.59343638</v>
      </c>
      <c r="T31" s="1">
        <v>3059643.84037015</v>
      </c>
      <c r="V31" s="3">
        <f t="shared" si="1"/>
        <v>0.6219864825</v>
      </c>
      <c r="W31" s="3">
        <f t="shared" si="2"/>
        <v>1</v>
      </c>
      <c r="X31" s="3">
        <f t="shared" si="3"/>
        <v>0.6219864825</v>
      </c>
      <c r="Y31" s="3">
        <f t="shared" si="4"/>
        <v>18</v>
      </c>
      <c r="Z31" s="3">
        <f t="shared" si="5"/>
        <v>18</v>
      </c>
      <c r="AA31">
        <f t="shared" si="6"/>
        <v>16.5</v>
      </c>
      <c r="AB31">
        <f t="shared" si="7"/>
        <v>38</v>
      </c>
      <c r="AC31">
        <f t="shared" si="8"/>
        <v>44</v>
      </c>
      <c r="AD31">
        <f t="shared" si="9"/>
        <v>12.5</v>
      </c>
      <c r="AE31">
        <f t="shared" si="10"/>
        <v>14</v>
      </c>
      <c r="AF31">
        <f t="shared" si="11"/>
        <v>46</v>
      </c>
    </row>
    <row r="32">
      <c r="A32">
        <f t="shared" ref="A32:T32" si="12">AVERAGE(A2:A31)</f>
        <v>0.1529786093</v>
      </c>
      <c r="B32">
        <f t="shared" si="12"/>
        <v>1.810462427</v>
      </c>
      <c r="C32">
        <f t="shared" si="12"/>
        <v>1.012228031</v>
      </c>
      <c r="D32">
        <f t="shared" si="12"/>
        <v>1.076615003</v>
      </c>
      <c r="E32">
        <f t="shared" si="12"/>
        <v>3.730870889</v>
      </c>
      <c r="F32">
        <f t="shared" si="12"/>
        <v>40033.8857</v>
      </c>
      <c r="G32">
        <f t="shared" si="12"/>
        <v>0.4801587302</v>
      </c>
      <c r="H32">
        <f t="shared" si="12"/>
        <v>0</v>
      </c>
      <c r="I32">
        <f t="shared" si="12"/>
        <v>1781606.075</v>
      </c>
      <c r="J32">
        <f t="shared" si="12"/>
        <v>2334150.023</v>
      </c>
      <c r="K32">
        <f t="shared" si="12"/>
        <v>0.159873539</v>
      </c>
      <c r="L32">
        <f t="shared" si="12"/>
        <v>2.476040271</v>
      </c>
      <c r="M32">
        <f t="shared" si="12"/>
        <v>1.077224712</v>
      </c>
      <c r="N32">
        <f t="shared" si="12"/>
        <v>1.266738174</v>
      </c>
      <c r="O32">
        <f t="shared" si="12"/>
        <v>7.311654675</v>
      </c>
      <c r="P32">
        <f t="shared" si="12"/>
        <v>49780.43071</v>
      </c>
      <c r="Q32">
        <f t="shared" si="12"/>
        <v>0.5198412698</v>
      </c>
      <c r="R32">
        <f t="shared" si="12"/>
        <v>0</v>
      </c>
      <c r="S32">
        <f t="shared" si="12"/>
        <v>1779670.763</v>
      </c>
      <c r="T32">
        <f t="shared" si="12"/>
        <v>2332908.651</v>
      </c>
      <c r="V32" s="3"/>
      <c r="W32" s="3"/>
      <c r="X32" s="3"/>
      <c r="Y32" s="3"/>
      <c r="Z32" s="3"/>
    </row>
    <row r="33">
      <c r="A33">
        <f t="shared" ref="A33:T33" si="13">STDEV(A2:A31)</f>
        <v>0.2199705038</v>
      </c>
      <c r="B33">
        <f t="shared" si="13"/>
        <v>5.977099146</v>
      </c>
      <c r="C33">
        <f t="shared" si="13"/>
        <v>2.79751511</v>
      </c>
      <c r="D33">
        <f t="shared" si="13"/>
        <v>2.306494413</v>
      </c>
      <c r="E33">
        <f t="shared" si="13"/>
        <v>11.59016449</v>
      </c>
      <c r="F33">
        <f t="shared" si="13"/>
        <v>74192.21292</v>
      </c>
      <c r="G33">
        <f t="shared" si="13"/>
        <v>0.2724208617</v>
      </c>
      <c r="H33">
        <f t="shared" si="13"/>
        <v>0</v>
      </c>
      <c r="I33">
        <f t="shared" si="13"/>
        <v>886867.3555</v>
      </c>
      <c r="J33">
        <f t="shared" si="13"/>
        <v>1187719.589</v>
      </c>
      <c r="K33">
        <f t="shared" si="13"/>
        <v>0.2266537888</v>
      </c>
      <c r="L33">
        <f t="shared" si="13"/>
        <v>6.907774379</v>
      </c>
      <c r="M33">
        <f t="shared" si="13"/>
        <v>3.055594583</v>
      </c>
      <c r="N33">
        <f t="shared" si="13"/>
        <v>3.087925775</v>
      </c>
      <c r="O33">
        <f t="shared" si="13"/>
        <v>20.10327328</v>
      </c>
      <c r="P33">
        <f t="shared" si="13"/>
        <v>76823.34845</v>
      </c>
      <c r="Q33">
        <f t="shared" si="13"/>
        <v>0.2724208617</v>
      </c>
      <c r="R33">
        <f t="shared" si="13"/>
        <v>0</v>
      </c>
      <c r="S33">
        <f t="shared" si="13"/>
        <v>887788.5711</v>
      </c>
      <c r="T33">
        <f t="shared" si="13"/>
        <v>1191813.738</v>
      </c>
      <c r="V33" s="3"/>
      <c r="W33" s="3"/>
      <c r="X33" s="3"/>
      <c r="Y33" s="3"/>
      <c r="Z33" s="3"/>
    </row>
    <row r="34">
      <c r="V34" s="3"/>
      <c r="W34" s="3"/>
      <c r="X34" s="3"/>
      <c r="Y34" s="3"/>
      <c r="Z34" s="3"/>
    </row>
    <row r="35">
      <c r="V35" s="2"/>
      <c r="W35" s="2"/>
      <c r="X35" s="2"/>
      <c r="Y35" s="2">
        <f>Z35+Z36</f>
        <v>-13</v>
      </c>
      <c r="Z35" s="3">
        <f>SUMif(Z2:Z31,"&gt;0",Z2:Z31)</f>
        <v>226</v>
      </c>
      <c r="AA35">
        <f>sum(AA2:AA31)</f>
        <v>912</v>
      </c>
      <c r="AB35">
        <f>SUM(AB2:AB31)</f>
        <v>918</v>
      </c>
      <c r="AC35">
        <f>sum(AC2:AC31)</f>
        <v>939</v>
      </c>
      <c r="AD35">
        <f>SUM(AD2:AD31)</f>
        <v>891</v>
      </c>
      <c r="AE35">
        <f>sum(AE2:AE31)</f>
        <v>884</v>
      </c>
      <c r="AF35">
        <f>SUM(AF2:AF31)</f>
        <v>946</v>
      </c>
    </row>
    <row r="36">
      <c r="V36" s="2"/>
      <c r="W36" s="2"/>
      <c r="X36" s="2"/>
      <c r="Y36" s="2"/>
      <c r="Z36" s="6">
        <f>SUMif(Z2:Z31,"&lt;0",Z2:Z31)</f>
        <v>-239</v>
      </c>
      <c r="AA36" s="1" t="s">
        <v>31</v>
      </c>
      <c r="AB36">
        <f>(AA35/Z37-(Z37+1)/2)/Z37</f>
        <v>0.4966666667</v>
      </c>
      <c r="AC36" s="1" t="s">
        <v>31</v>
      </c>
      <c r="AD36">
        <f>(AC35/Z37-(Z37+1)/2)/Z37</f>
        <v>0.5266666667</v>
      </c>
      <c r="AE36" s="1" t="s">
        <v>31</v>
      </c>
      <c r="AF36">
        <f>(AE35/Z37-(Z37+1)/2)/Z37</f>
        <v>0.4655555556</v>
      </c>
    </row>
    <row r="37">
      <c r="V37" s="2"/>
      <c r="W37" s="2"/>
      <c r="X37" s="2"/>
      <c r="Y37" s="2"/>
      <c r="Z37" s="1">
        <v>30.0</v>
      </c>
      <c r="AA37" s="1" t="s">
        <v>32</v>
      </c>
      <c r="AB37" s="7">
        <f>(AB35/Z37-(Z37+1)/2)/Z37</f>
        <v>0.5033333333</v>
      </c>
      <c r="AC37" s="1" t="s">
        <v>32</v>
      </c>
      <c r="AD37" s="7">
        <f>(AD35/Z37-(Z37+1)/2)/Z37</f>
        <v>0.4733333333</v>
      </c>
      <c r="AE37" s="1" t="s">
        <v>32</v>
      </c>
      <c r="AF37" s="7">
        <f>(AF35/Z37-(Z37+1)/2)/Z37</f>
        <v>0.5344444444</v>
      </c>
    </row>
  </sheetData>
  <drawing r:id="rId1"/>
</worksheet>
</file>