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analysis_2" sheetId="1" r:id="rId3"/>
  </sheets>
  <definedNames/>
  <calcPr/>
</workbook>
</file>

<file path=xl/sharedStrings.xml><?xml version="1.0" encoding="utf-8"?>
<sst xmlns="http://schemas.openxmlformats.org/spreadsheetml/2006/main" count="37" uniqueCount="33">
  <si>
    <t>NSGAII:    Hypervolume</t>
  </si>
  <si>
    <t>NSGAII:    GenerationalDistance</t>
  </si>
  <si>
    <t>NSGAII:    InvertedGenerationalDistance</t>
  </si>
  <si>
    <t>NSGAII:    AdditiveEpsilonIndicator</t>
  </si>
  <si>
    <t>NSGAII:    MaximumParetoFrontError</t>
  </si>
  <si>
    <t>NSGAII:    Spacing</t>
  </si>
  <si>
    <t>NSGAII:    Contribution</t>
  </si>
  <si>
    <t>NSGAII:    R1Indicator</t>
  </si>
  <si>
    <t>NSGAII:    R2Indicator</t>
  </si>
  <si>
    <t>NSGAII:    R3Indicator</t>
  </si>
  <si>
    <t>ID:    Hypervolume</t>
  </si>
  <si>
    <t>ID:    GenerationalDistance</t>
  </si>
  <si>
    <t>ID:    InvertedGenerationalDistance</t>
  </si>
  <si>
    <t>ID:    AdditiveEpsilonIndicator</t>
  </si>
  <si>
    <t>ID:    MaximumParetoFrontError</t>
  </si>
  <si>
    <t>ID:    Spacing</t>
  </si>
  <si>
    <t>ID:    Contribution</t>
  </si>
  <si>
    <t>ID:    R1Indicator</t>
  </si>
  <si>
    <t>ID:    R2Indicator</t>
  </si>
  <si>
    <t>ID:    R3Indicator</t>
  </si>
  <si>
    <t>diff</t>
  </si>
  <si>
    <t>positive</t>
  </si>
  <si>
    <t>|diff|</t>
  </si>
  <si>
    <t>rank</t>
  </si>
  <si>
    <t>sign rank</t>
  </si>
  <si>
    <t>rank_1_HV</t>
  </si>
  <si>
    <t>rank_2_HV</t>
  </si>
  <si>
    <t>rank_1_GD</t>
  </si>
  <si>
    <t>rank_2_GD</t>
  </si>
  <si>
    <t>rank_1_C</t>
  </si>
  <si>
    <t>rank_2_C</t>
  </si>
  <si>
    <t>A12</t>
  </si>
  <si>
    <t>A21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</si>
</sst>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name val="Arial"/>
    </font>
    <font>
      <sz val="11.0"/>
      <color rgb="FF7E3794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1" numFmtId="0" xfId="0" applyAlignment="1" applyFont="1">
      <alignment horizontal="right" readingOrder="0"/>
    </xf>
    <xf borderId="0" fillId="0" fontId="2" numFmtId="0" xfId="0" applyAlignment="1" applyFont="1">
      <alignment horizontal="right" readingOrder="0" vertical="bottom"/>
    </xf>
    <xf borderId="0" fillId="2" fontId="3" numFmtId="0" xfId="0" applyAlignment="1" applyFill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</row>
    <row r="2">
      <c r="A2" s="1">
        <v>0.0</v>
      </c>
      <c r="B2" s="1">
        <v>114.02862204105</v>
      </c>
      <c r="C2" s="1">
        <v>1.02914562704978</v>
      </c>
      <c r="D2" s="1">
        <v>1.38583579743228</v>
      </c>
      <c r="E2" s="1">
        <v>228.056904482635</v>
      </c>
      <c r="F2" s="1">
        <v>0.0</v>
      </c>
      <c r="G2" s="1">
        <v>0.0</v>
      </c>
      <c r="H2" s="1">
        <v>0.0</v>
      </c>
      <c r="I2" s="1">
        <v>4299081.21903592</v>
      </c>
      <c r="J2" s="1">
        <v>5956478.74508141</v>
      </c>
      <c r="K2" s="1">
        <v>0.0</v>
      </c>
      <c r="L2" s="1">
        <v>0.0</v>
      </c>
      <c r="M2" s="1">
        <v>0.0</v>
      </c>
      <c r="N2" s="1">
        <v>0.0</v>
      </c>
      <c r="O2" s="1">
        <v>0.0</v>
      </c>
      <c r="P2" s="1">
        <v>0.0</v>
      </c>
      <c r="Q2" s="1">
        <v>1.0</v>
      </c>
      <c r="R2" s="1">
        <v>0.0</v>
      </c>
      <c r="S2" s="1">
        <v>4275092.65176176</v>
      </c>
      <c r="T2" s="1">
        <v>5923241.99083744</v>
      </c>
      <c r="V2" s="3">
        <f t="shared" ref="V2:V31" si="1">G2-Q2</f>
        <v>-1</v>
      </c>
      <c r="W2" s="3">
        <f t="shared" ref="W2:W31" si="2">if(V2&gt;0,1,-1)</f>
        <v>-1</v>
      </c>
      <c r="X2" s="3">
        <f t="shared" ref="X2:X31" si="3">ABS(V2)</f>
        <v>1</v>
      </c>
      <c r="Y2" s="3">
        <f t="shared" ref="Y2:Y31" si="4">RANK.AVG(X2,$X$2:$X$31,1)</f>
        <v>26.5</v>
      </c>
      <c r="Z2" s="3">
        <f t="shared" ref="Z2:Z31" si="5">Y2*W2</f>
        <v>-26.5</v>
      </c>
      <c r="AA2" s="3">
        <f t="shared" ref="AA2:AA31" si="6">RANK.AVG(A2,{$A$2:$A$31,$K$2:$K$31},1)</f>
        <v>9.5</v>
      </c>
      <c r="AB2" s="3">
        <f t="shared" ref="AB2:AB31" si="7">RANK.AVG(K2,{$A$2:$A$31,$K$2:$K$31},1)</f>
        <v>9.5</v>
      </c>
      <c r="AC2" s="3">
        <f t="shared" ref="AC2:AC31" si="8">RANK.AVG(B2,{$B$2:$B$31,$L$2:$L$31},1)</f>
        <v>60</v>
      </c>
      <c r="AD2" s="3">
        <f t="shared" ref="AD2:AD31" si="9">RANK.AVG(L2,{$B$2:$B$31,$L$2:$L$31},1)</f>
        <v>12</v>
      </c>
      <c r="AE2" s="3">
        <f t="shared" ref="AE2:AE31" si="10">RANK.AVG(G2,{$G$2:$G$31,$Q$2:$Q$31},1)</f>
        <v>4.5</v>
      </c>
      <c r="AF2" s="3">
        <f t="shared" ref="AF2:AF31" si="11">RANK.AVG(Q2,{$G$2:$G$31,$Q$2:$Q$31},1)</f>
        <v>56.5</v>
      </c>
    </row>
    <row r="3">
      <c r="A3" s="1">
        <v>0.408507051492073</v>
      </c>
      <c r="B3" s="1">
        <v>0.200097597117306</v>
      </c>
      <c r="C3" s="1">
        <v>0.304180123656523</v>
      </c>
      <c r="D3" s="1">
        <v>0.418708659196051</v>
      </c>
      <c r="E3" s="1">
        <v>0.570074062911594</v>
      </c>
      <c r="F3" s="1">
        <v>93151.8984596537</v>
      </c>
      <c r="G3" s="1">
        <v>0.25</v>
      </c>
      <c r="H3" s="1">
        <v>0.0</v>
      </c>
      <c r="I3" s="1">
        <v>4322795.07803985</v>
      </c>
      <c r="J3" s="1">
        <v>4873700.76011854</v>
      </c>
      <c r="K3" s="1">
        <v>0.639225130461408</v>
      </c>
      <c r="L3" s="1">
        <v>0.0</v>
      </c>
      <c r="M3" s="1">
        <v>0.101791995003653</v>
      </c>
      <c r="N3" s="1">
        <v>0.130978342336942</v>
      </c>
      <c r="O3" s="1">
        <v>0.0</v>
      </c>
      <c r="P3" s="1">
        <v>308820.717254755</v>
      </c>
      <c r="Q3" s="1">
        <v>0.75</v>
      </c>
      <c r="R3" s="1">
        <v>0.0</v>
      </c>
      <c r="S3" s="1">
        <v>4284926.33102507</v>
      </c>
      <c r="T3" s="1">
        <v>4831005.9897206</v>
      </c>
      <c r="V3" s="3">
        <f t="shared" si="1"/>
        <v>-0.5</v>
      </c>
      <c r="W3" s="3">
        <f t="shared" si="2"/>
        <v>-1</v>
      </c>
      <c r="X3" s="3">
        <f t="shared" si="3"/>
        <v>0.5</v>
      </c>
      <c r="Y3" s="3">
        <f t="shared" si="4"/>
        <v>18.5</v>
      </c>
      <c r="Z3" s="3">
        <f t="shared" si="5"/>
        <v>-18.5</v>
      </c>
      <c r="AA3" s="3">
        <f t="shared" si="6"/>
        <v>42</v>
      </c>
      <c r="AB3" s="3">
        <f t="shared" si="7"/>
        <v>56</v>
      </c>
      <c r="AC3" s="3">
        <f t="shared" si="8"/>
        <v>42</v>
      </c>
      <c r="AD3" s="3">
        <f t="shared" si="9"/>
        <v>12</v>
      </c>
      <c r="AE3" s="3">
        <f t="shared" si="10"/>
        <v>12.5</v>
      </c>
      <c r="AF3" s="3">
        <f t="shared" si="11"/>
        <v>48.5</v>
      </c>
    </row>
    <row r="4">
      <c r="A4" s="1">
        <v>0.503995023248091</v>
      </c>
      <c r="B4" s="1">
        <v>0.0</v>
      </c>
      <c r="C4" s="1">
        <v>0.189164506838908</v>
      </c>
      <c r="D4" s="1">
        <v>0.285751244895551</v>
      </c>
      <c r="E4" s="1">
        <v>0.0</v>
      </c>
      <c r="F4" s="1">
        <v>8426.91707685766</v>
      </c>
      <c r="G4" s="1">
        <v>0.6</v>
      </c>
      <c r="H4" s="1">
        <v>0.0</v>
      </c>
      <c r="I4" s="1">
        <v>4268679.53779359</v>
      </c>
      <c r="J4" s="1">
        <v>5152759.5784649</v>
      </c>
      <c r="K4" s="1">
        <v>0.116449272874807</v>
      </c>
      <c r="L4" s="1">
        <v>0.136802408489776</v>
      </c>
      <c r="M4" s="1">
        <v>0.244919515590058</v>
      </c>
      <c r="N4" s="1">
        <v>0.40345382036653</v>
      </c>
      <c r="O4" s="1">
        <v>0.437521983680528</v>
      </c>
      <c r="P4" s="1">
        <v>171601.255481926</v>
      </c>
      <c r="Q4" s="1">
        <v>0.4</v>
      </c>
      <c r="R4" s="1">
        <v>0.0</v>
      </c>
      <c r="S4" s="1">
        <v>4199816.20875441</v>
      </c>
      <c r="T4" s="1">
        <v>5069634.36145284</v>
      </c>
      <c r="V4" s="3">
        <f t="shared" si="1"/>
        <v>0.2</v>
      </c>
      <c r="W4" s="3">
        <f t="shared" si="2"/>
        <v>1</v>
      </c>
      <c r="X4" s="3">
        <f t="shared" si="3"/>
        <v>0.2</v>
      </c>
      <c r="Y4" s="3">
        <f t="shared" si="4"/>
        <v>9</v>
      </c>
      <c r="Z4" s="3">
        <f t="shared" si="5"/>
        <v>9</v>
      </c>
      <c r="AA4" s="3">
        <f t="shared" si="6"/>
        <v>51</v>
      </c>
      <c r="AB4" s="3">
        <f t="shared" si="7"/>
        <v>24</v>
      </c>
      <c r="AC4" s="3">
        <f t="shared" si="8"/>
        <v>12</v>
      </c>
      <c r="AD4" s="3">
        <f t="shared" si="9"/>
        <v>35</v>
      </c>
      <c r="AE4" s="3">
        <f t="shared" si="10"/>
        <v>39</v>
      </c>
      <c r="AF4" s="3">
        <f t="shared" si="11"/>
        <v>22</v>
      </c>
    </row>
    <row r="5">
      <c r="A5" s="1">
        <v>0.340340470774601</v>
      </c>
      <c r="B5" s="1">
        <v>0.500115856166585</v>
      </c>
      <c r="C5" s="1">
        <v>0.310306131864148</v>
      </c>
      <c r="D5" s="1">
        <v>0.552870977009126</v>
      </c>
      <c r="E5" s="1">
        <v>1.64901954272079</v>
      </c>
      <c r="F5" s="1">
        <v>7274.41385850037</v>
      </c>
      <c r="G5" s="1">
        <v>0.5</v>
      </c>
      <c r="H5" s="1">
        <v>0.0</v>
      </c>
      <c r="I5" s="1">
        <v>4388159.15860626</v>
      </c>
      <c r="J5" s="1">
        <v>5570499.07685849</v>
      </c>
      <c r="K5" s="1">
        <v>0.147974254431025</v>
      </c>
      <c r="L5" s="1">
        <v>0.0650044255861188</v>
      </c>
      <c r="M5" s="1">
        <v>0.108969071138652</v>
      </c>
      <c r="N5" s="1">
        <v>0.216370396681113</v>
      </c>
      <c r="O5" s="1">
        <v>0.195013276758356</v>
      </c>
      <c r="P5" s="1">
        <v>127173.993050999</v>
      </c>
      <c r="Q5" s="1">
        <v>0.5</v>
      </c>
      <c r="R5" s="1">
        <v>0.0</v>
      </c>
      <c r="S5" s="1">
        <v>4291326.68558468</v>
      </c>
      <c r="T5" s="1">
        <v>5447576.25648299</v>
      </c>
      <c r="V5" s="3">
        <f t="shared" si="1"/>
        <v>0</v>
      </c>
      <c r="W5" s="3">
        <f t="shared" si="2"/>
        <v>-1</v>
      </c>
      <c r="X5" s="3">
        <f t="shared" si="3"/>
        <v>0</v>
      </c>
      <c r="Y5" s="3">
        <f t="shared" si="4"/>
        <v>4</v>
      </c>
      <c r="Z5" s="3">
        <f t="shared" si="5"/>
        <v>-4</v>
      </c>
      <c r="AA5" s="3">
        <f t="shared" si="6"/>
        <v>34</v>
      </c>
      <c r="AB5" s="3">
        <f t="shared" si="7"/>
        <v>26</v>
      </c>
      <c r="AC5" s="3">
        <f t="shared" si="8"/>
        <v>49</v>
      </c>
      <c r="AD5" s="3">
        <f t="shared" si="9"/>
        <v>28</v>
      </c>
      <c r="AE5" s="3">
        <f t="shared" si="10"/>
        <v>30.5</v>
      </c>
      <c r="AF5" s="3">
        <f t="shared" si="11"/>
        <v>30.5</v>
      </c>
    </row>
    <row r="6">
      <c r="A6" s="1">
        <v>0.610045509030087</v>
      </c>
      <c r="B6" s="1">
        <v>0.0293356161404731</v>
      </c>
      <c r="C6" s="1">
        <v>0.0947430177402299</v>
      </c>
      <c r="D6" s="1">
        <v>0.107723776534949</v>
      </c>
      <c r="E6" s="1">
        <v>0.117342464561892</v>
      </c>
      <c r="F6" s="1">
        <v>154121.759663424</v>
      </c>
      <c r="G6" s="1">
        <v>0.6</v>
      </c>
      <c r="H6" s="1">
        <v>0.0</v>
      </c>
      <c r="I6" s="1">
        <v>4251771.65689867</v>
      </c>
      <c r="J6" s="1">
        <v>4891638.18683879</v>
      </c>
      <c r="K6" s="1">
        <v>0.330687330434582</v>
      </c>
      <c r="L6" s="1">
        <v>0.131928728879364</v>
      </c>
      <c r="M6" s="1">
        <v>0.243952789327484</v>
      </c>
      <c r="N6" s="1">
        <v>0.361821587827836</v>
      </c>
      <c r="O6" s="1">
        <v>0.482081807402699</v>
      </c>
      <c r="P6" s="1">
        <v>88035.7486330319</v>
      </c>
      <c r="Q6" s="1">
        <v>0.4</v>
      </c>
      <c r="R6" s="1">
        <v>0.0</v>
      </c>
      <c r="S6" s="1">
        <v>4230647.68156736</v>
      </c>
      <c r="T6" s="1">
        <v>4867334.73862175</v>
      </c>
      <c r="V6" s="3">
        <f t="shared" si="1"/>
        <v>0.2</v>
      </c>
      <c r="W6" s="3">
        <f t="shared" si="2"/>
        <v>1</v>
      </c>
      <c r="X6" s="3">
        <f t="shared" si="3"/>
        <v>0.2</v>
      </c>
      <c r="Y6" s="3">
        <f t="shared" si="4"/>
        <v>9</v>
      </c>
      <c r="Z6" s="3">
        <f t="shared" si="5"/>
        <v>9</v>
      </c>
      <c r="AA6" s="3">
        <f t="shared" si="6"/>
        <v>53</v>
      </c>
      <c r="AB6" s="3">
        <f t="shared" si="7"/>
        <v>33</v>
      </c>
      <c r="AC6" s="3">
        <f t="shared" si="8"/>
        <v>24</v>
      </c>
      <c r="AD6" s="3">
        <f t="shared" si="9"/>
        <v>34</v>
      </c>
      <c r="AE6" s="3">
        <f t="shared" si="10"/>
        <v>39</v>
      </c>
      <c r="AF6" s="3">
        <f t="shared" si="11"/>
        <v>22</v>
      </c>
    </row>
    <row r="7">
      <c r="A7" s="1">
        <v>0.0659821809143128</v>
      </c>
      <c r="B7" s="1">
        <v>2.24994123591148</v>
      </c>
      <c r="C7" s="1">
        <v>0.152300893876384</v>
      </c>
      <c r="D7" s="1">
        <v>0.441371715634246</v>
      </c>
      <c r="E7" s="1">
        <v>6.74982370773445</v>
      </c>
      <c r="F7" s="1">
        <v>49433.8162591976</v>
      </c>
      <c r="G7" s="1">
        <v>0.666666666666666</v>
      </c>
      <c r="H7" s="1">
        <v>0.0</v>
      </c>
      <c r="I7" s="1">
        <v>4311575.06230418</v>
      </c>
      <c r="J7" s="1">
        <v>5840394.56821193</v>
      </c>
      <c r="K7" s="1">
        <v>0.0</v>
      </c>
      <c r="L7" s="1">
        <v>0.200579901853527</v>
      </c>
      <c r="M7" s="1">
        <v>0.286020828445402</v>
      </c>
      <c r="N7" s="1">
        <v>0.328745689129647</v>
      </c>
      <c r="O7" s="1">
        <v>0.401159803707054</v>
      </c>
      <c r="P7" s="1">
        <v>0.0</v>
      </c>
      <c r="Q7" s="1">
        <v>0.333333333333333</v>
      </c>
      <c r="R7" s="1">
        <v>0.0</v>
      </c>
      <c r="S7" s="1">
        <v>4299941.25535519</v>
      </c>
      <c r="T7" s="1">
        <v>5824635.49596027</v>
      </c>
      <c r="V7" s="3">
        <f t="shared" si="1"/>
        <v>0.3333333333</v>
      </c>
      <c r="W7" s="3">
        <f t="shared" si="2"/>
        <v>1</v>
      </c>
      <c r="X7" s="3">
        <f t="shared" si="3"/>
        <v>0.3333333333</v>
      </c>
      <c r="Y7" s="3">
        <f t="shared" si="4"/>
        <v>13</v>
      </c>
      <c r="Z7" s="3">
        <f t="shared" si="5"/>
        <v>13</v>
      </c>
      <c r="AA7" s="3">
        <f t="shared" si="6"/>
        <v>21</v>
      </c>
      <c r="AB7" s="3">
        <f t="shared" si="7"/>
        <v>9.5</v>
      </c>
      <c r="AC7" s="3">
        <f t="shared" si="8"/>
        <v>55</v>
      </c>
      <c r="AD7" s="3">
        <f t="shared" si="9"/>
        <v>43</v>
      </c>
      <c r="AE7" s="3">
        <f t="shared" si="10"/>
        <v>43</v>
      </c>
      <c r="AF7" s="3">
        <f t="shared" si="11"/>
        <v>17.5</v>
      </c>
    </row>
    <row r="8">
      <c r="A8" s="1">
        <v>0.210495927155245</v>
      </c>
      <c r="B8" s="1">
        <v>0.34827975963828</v>
      </c>
      <c r="C8" s="1">
        <v>0.24731406833414</v>
      </c>
      <c r="D8" s="1">
        <v>0.439079485673895</v>
      </c>
      <c r="E8" s="1">
        <v>1.17338972368265</v>
      </c>
      <c r="F8" s="1">
        <v>48860.6667820325</v>
      </c>
      <c r="G8" s="1">
        <v>0.5</v>
      </c>
      <c r="H8" s="1">
        <v>0.0</v>
      </c>
      <c r="I8" s="1">
        <v>4203950.94701459</v>
      </c>
      <c r="J8" s="1">
        <v>5472077.18291694</v>
      </c>
      <c r="K8" s="1">
        <v>0.0806878894934241</v>
      </c>
      <c r="L8" s="1">
        <v>0.114501000686297</v>
      </c>
      <c r="M8" s="1">
        <v>0.200561714400659</v>
      </c>
      <c r="N8" s="1">
        <v>0.448354791788112</v>
      </c>
      <c r="O8" s="1">
        <v>0.338163402160456</v>
      </c>
      <c r="P8" s="1">
        <v>14323.5214021143</v>
      </c>
      <c r="Q8" s="1">
        <v>0.5</v>
      </c>
      <c r="R8" s="1">
        <v>0.0</v>
      </c>
      <c r="S8" s="1">
        <v>4299789.16326253</v>
      </c>
      <c r="T8" s="1">
        <v>5596825.30518087</v>
      </c>
      <c r="V8" s="3">
        <f t="shared" si="1"/>
        <v>0</v>
      </c>
      <c r="W8" s="3">
        <f t="shared" si="2"/>
        <v>-1</v>
      </c>
      <c r="X8" s="3">
        <f t="shared" si="3"/>
        <v>0</v>
      </c>
      <c r="Y8" s="3">
        <f t="shared" si="4"/>
        <v>4</v>
      </c>
      <c r="Z8" s="3">
        <f t="shared" si="5"/>
        <v>-4</v>
      </c>
      <c r="AA8" s="3">
        <f t="shared" si="6"/>
        <v>28</v>
      </c>
      <c r="AB8" s="3">
        <f t="shared" si="7"/>
        <v>22</v>
      </c>
      <c r="AC8" s="3">
        <f t="shared" si="8"/>
        <v>46</v>
      </c>
      <c r="AD8" s="3">
        <f t="shared" si="9"/>
        <v>33</v>
      </c>
      <c r="AE8" s="3">
        <f t="shared" si="10"/>
        <v>30.5</v>
      </c>
      <c r="AF8" s="3">
        <f t="shared" si="11"/>
        <v>30.5</v>
      </c>
    </row>
    <row r="9">
      <c r="A9" s="1">
        <v>0.0</v>
      </c>
      <c r="B9" s="1">
        <v>0.811150502654756</v>
      </c>
      <c r="C9" s="1">
        <v>0.859126041125217</v>
      </c>
      <c r="D9" s="1">
        <v>0.830638593332063</v>
      </c>
      <c r="E9" s="1">
        <v>4.50901717162156</v>
      </c>
      <c r="F9" s="1">
        <v>73056.2271076737</v>
      </c>
      <c r="G9" s="1">
        <v>0.0</v>
      </c>
      <c r="H9" s="1">
        <v>0.0</v>
      </c>
      <c r="I9" s="1">
        <v>4388957.27505638</v>
      </c>
      <c r="J9" s="1">
        <v>5340649.37985143</v>
      </c>
      <c r="K9" s="1">
        <v>0.489596539925173</v>
      </c>
      <c r="L9" s="1">
        <v>0.0</v>
      </c>
      <c r="M9" s="1">
        <v>0.0</v>
      </c>
      <c r="N9" s="1">
        <v>0.0</v>
      </c>
      <c r="O9" s="1">
        <v>0.0</v>
      </c>
      <c r="P9" s="1">
        <v>8075.87024860616</v>
      </c>
      <c r="Q9" s="1">
        <v>1.0</v>
      </c>
      <c r="R9" s="1">
        <v>0.0</v>
      </c>
      <c r="S9" s="1">
        <v>4343693.35084352</v>
      </c>
      <c r="T9" s="1">
        <v>5285570.87647181</v>
      </c>
      <c r="V9" s="3">
        <f t="shared" si="1"/>
        <v>-1</v>
      </c>
      <c r="W9" s="3">
        <f t="shared" si="2"/>
        <v>-1</v>
      </c>
      <c r="X9" s="3">
        <f t="shared" si="3"/>
        <v>1</v>
      </c>
      <c r="Y9" s="3">
        <f t="shared" si="4"/>
        <v>26.5</v>
      </c>
      <c r="Z9" s="3">
        <f t="shared" si="5"/>
        <v>-26.5</v>
      </c>
      <c r="AA9" s="3">
        <f t="shared" si="6"/>
        <v>9.5</v>
      </c>
      <c r="AB9" s="3">
        <f t="shared" si="7"/>
        <v>48</v>
      </c>
      <c r="AC9" s="3">
        <f t="shared" si="8"/>
        <v>52</v>
      </c>
      <c r="AD9" s="3">
        <f t="shared" si="9"/>
        <v>12</v>
      </c>
      <c r="AE9" s="3">
        <f t="shared" si="10"/>
        <v>4.5</v>
      </c>
      <c r="AF9" s="3">
        <f t="shared" si="11"/>
        <v>56.5</v>
      </c>
    </row>
    <row r="10">
      <c r="A10" s="1">
        <v>0.0</v>
      </c>
      <c r="B10" s="1">
        <v>26.1339879610302</v>
      </c>
      <c r="C10" s="1">
        <v>0.777244766294809</v>
      </c>
      <c r="D10" s="1">
        <v>1.06288226237582</v>
      </c>
      <c r="E10" s="1">
        <v>77.7408713079274</v>
      </c>
      <c r="F10" s="1">
        <v>331304.605245892</v>
      </c>
      <c r="G10" s="1">
        <v>0.0</v>
      </c>
      <c r="H10" s="1">
        <v>0.0</v>
      </c>
      <c r="I10" s="1">
        <v>4321996.07791454</v>
      </c>
      <c r="J10" s="1">
        <v>5988227.85822092</v>
      </c>
      <c r="K10" s="1">
        <v>0.0</v>
      </c>
      <c r="L10" s="1">
        <v>0.0</v>
      </c>
      <c r="M10" s="1">
        <v>0.0</v>
      </c>
      <c r="N10" s="1">
        <v>0.0</v>
      </c>
      <c r="O10" s="1">
        <v>0.0</v>
      </c>
      <c r="P10" s="1">
        <v>0.0</v>
      </c>
      <c r="Q10" s="1">
        <v>1.0</v>
      </c>
      <c r="R10" s="1">
        <v>0.0</v>
      </c>
      <c r="S10" s="1">
        <v>4316684.11257833</v>
      </c>
      <c r="T10" s="1">
        <v>5980868.63108779</v>
      </c>
      <c r="V10" s="3">
        <f t="shared" si="1"/>
        <v>-1</v>
      </c>
      <c r="W10" s="3">
        <f t="shared" si="2"/>
        <v>-1</v>
      </c>
      <c r="X10" s="3">
        <f t="shared" si="3"/>
        <v>1</v>
      </c>
      <c r="Y10" s="3">
        <f t="shared" si="4"/>
        <v>26.5</v>
      </c>
      <c r="Z10" s="3">
        <f t="shared" si="5"/>
        <v>-26.5</v>
      </c>
      <c r="AA10" s="3">
        <f t="shared" si="6"/>
        <v>9.5</v>
      </c>
      <c r="AB10" s="3">
        <f t="shared" si="7"/>
        <v>9.5</v>
      </c>
      <c r="AC10" s="3">
        <f t="shared" si="8"/>
        <v>58</v>
      </c>
      <c r="AD10" s="3">
        <f t="shared" si="9"/>
        <v>12</v>
      </c>
      <c r="AE10" s="3">
        <f t="shared" si="10"/>
        <v>4.5</v>
      </c>
      <c r="AF10" s="3">
        <f t="shared" si="11"/>
        <v>56.5</v>
      </c>
    </row>
    <row r="11">
      <c r="A11" s="1">
        <v>0.438723778012793</v>
      </c>
      <c r="B11" s="1">
        <v>0.0</v>
      </c>
      <c r="C11" s="1">
        <v>0.0797327065894944</v>
      </c>
      <c r="D11" s="1">
        <v>0.309778858175015</v>
      </c>
      <c r="E11" s="1">
        <v>0.0</v>
      </c>
      <c r="F11" s="1">
        <v>10697.219663894</v>
      </c>
      <c r="G11" s="1">
        <v>0.75</v>
      </c>
      <c r="H11" s="1">
        <v>0.0</v>
      </c>
      <c r="I11" s="1">
        <v>4236788.54000678</v>
      </c>
      <c r="J11" s="1">
        <v>4764939.8617444</v>
      </c>
      <c r="K11" s="1">
        <v>0.638133541183363</v>
      </c>
      <c r="L11" s="1">
        <v>0.613936693938212</v>
      </c>
      <c r="M11" s="1">
        <v>0.491938778243878</v>
      </c>
      <c r="N11" s="1">
        <v>0.229371317785208</v>
      </c>
      <c r="O11" s="1">
        <v>1.22787338787642</v>
      </c>
      <c r="P11" s="1">
        <v>0.0</v>
      </c>
      <c r="Q11" s="1">
        <v>0.25</v>
      </c>
      <c r="R11" s="1">
        <v>0.0</v>
      </c>
      <c r="S11" s="1">
        <v>4285510.15272191</v>
      </c>
      <c r="T11" s="1">
        <v>4819734.88964431</v>
      </c>
      <c r="V11" s="3">
        <f t="shared" si="1"/>
        <v>0.5</v>
      </c>
      <c r="W11" s="3">
        <f t="shared" si="2"/>
        <v>1</v>
      </c>
      <c r="X11" s="3">
        <f t="shared" si="3"/>
        <v>0.5</v>
      </c>
      <c r="Y11" s="3">
        <f t="shared" si="4"/>
        <v>18.5</v>
      </c>
      <c r="Z11" s="3">
        <f t="shared" si="5"/>
        <v>18.5</v>
      </c>
      <c r="AA11" s="3">
        <f t="shared" si="6"/>
        <v>45</v>
      </c>
      <c r="AB11" s="3">
        <f t="shared" si="7"/>
        <v>55</v>
      </c>
      <c r="AC11" s="3">
        <f t="shared" si="8"/>
        <v>12</v>
      </c>
      <c r="AD11" s="3">
        <f t="shared" si="9"/>
        <v>50</v>
      </c>
      <c r="AE11" s="3">
        <f t="shared" si="10"/>
        <v>48.5</v>
      </c>
      <c r="AF11" s="3">
        <f t="shared" si="11"/>
        <v>12.5</v>
      </c>
    </row>
    <row r="12">
      <c r="A12" s="1">
        <v>0.390250000004389</v>
      </c>
      <c r="B12" s="1">
        <v>0.145359032686376</v>
      </c>
      <c r="C12" s="1">
        <v>0.286822226655707</v>
      </c>
      <c r="D12" s="1">
        <v>0.290676797495237</v>
      </c>
      <c r="E12" s="1">
        <v>0.290718065372752</v>
      </c>
      <c r="F12" s="1">
        <v>0.0</v>
      </c>
      <c r="G12" s="1">
        <v>0.25</v>
      </c>
      <c r="H12" s="1">
        <v>0.0</v>
      </c>
      <c r="I12" s="1">
        <v>4339739.80589252</v>
      </c>
      <c r="J12" s="1">
        <v>5152120.6244302</v>
      </c>
      <c r="K12" s="1">
        <v>0.430035922837824</v>
      </c>
      <c r="L12" s="1">
        <v>0.0925200753155263</v>
      </c>
      <c r="M12" s="1">
        <v>0.0696778568106069</v>
      </c>
      <c r="N12" s="1">
        <v>0.180587743994724</v>
      </c>
      <c r="O12" s="1">
        <v>0.346052249983562</v>
      </c>
      <c r="P12" s="1">
        <v>252625.40458968</v>
      </c>
      <c r="Q12" s="1">
        <v>0.75</v>
      </c>
      <c r="R12" s="1">
        <v>0.0</v>
      </c>
      <c r="S12" s="1">
        <v>4203920.55802163</v>
      </c>
      <c r="T12" s="1">
        <v>4990876.85785279</v>
      </c>
      <c r="V12" s="3">
        <f t="shared" si="1"/>
        <v>-0.5</v>
      </c>
      <c r="W12" s="3">
        <f t="shared" si="2"/>
        <v>-1</v>
      </c>
      <c r="X12" s="3">
        <f t="shared" si="3"/>
        <v>0.5</v>
      </c>
      <c r="Y12" s="3">
        <f t="shared" si="4"/>
        <v>18.5</v>
      </c>
      <c r="Z12" s="3">
        <f t="shared" si="5"/>
        <v>-18.5</v>
      </c>
      <c r="AA12" s="3">
        <f t="shared" si="6"/>
        <v>38</v>
      </c>
      <c r="AB12" s="3">
        <f t="shared" si="7"/>
        <v>44</v>
      </c>
      <c r="AC12" s="3">
        <f t="shared" si="8"/>
        <v>37</v>
      </c>
      <c r="AD12" s="3">
        <f t="shared" si="9"/>
        <v>30</v>
      </c>
      <c r="AE12" s="3">
        <f t="shared" si="10"/>
        <v>12.5</v>
      </c>
      <c r="AF12" s="3">
        <f t="shared" si="11"/>
        <v>48.5</v>
      </c>
    </row>
    <row r="13">
      <c r="A13" s="1">
        <v>0.0</v>
      </c>
      <c r="B13" s="1">
        <v>4.68195812494153</v>
      </c>
      <c r="C13" s="1">
        <v>5.33011024206187</v>
      </c>
      <c r="D13" s="1">
        <v>5.80340541652351</v>
      </c>
      <c r="E13" s="1">
        <v>8.03355863319627</v>
      </c>
      <c r="F13" s="1">
        <v>0.0</v>
      </c>
      <c r="G13" s="1">
        <v>0.0</v>
      </c>
      <c r="H13" s="1">
        <v>0.0</v>
      </c>
      <c r="I13" s="1">
        <v>4300841.45806404</v>
      </c>
      <c r="J13" s="1">
        <v>5958917.67351376</v>
      </c>
      <c r="K13" s="1">
        <v>0.0</v>
      </c>
      <c r="L13" s="1">
        <v>0.0</v>
      </c>
      <c r="M13" s="1">
        <v>0.0</v>
      </c>
      <c r="N13" s="1">
        <v>0.0</v>
      </c>
      <c r="O13" s="1">
        <v>0.0</v>
      </c>
      <c r="P13" s="1">
        <v>0.0</v>
      </c>
      <c r="Q13" s="1">
        <v>1.0</v>
      </c>
      <c r="R13" s="1">
        <v>0.0</v>
      </c>
      <c r="S13" s="1">
        <v>4293487.15910579</v>
      </c>
      <c r="T13" s="1">
        <v>5948729.90741659</v>
      </c>
      <c r="V13" s="3">
        <f t="shared" si="1"/>
        <v>-1</v>
      </c>
      <c r="W13" s="3">
        <f t="shared" si="2"/>
        <v>-1</v>
      </c>
      <c r="X13" s="3">
        <f t="shared" si="3"/>
        <v>1</v>
      </c>
      <c r="Y13" s="3">
        <f t="shared" si="4"/>
        <v>26.5</v>
      </c>
      <c r="Z13" s="3">
        <f t="shared" si="5"/>
        <v>-26.5</v>
      </c>
      <c r="AA13" s="3">
        <f t="shared" si="6"/>
        <v>9.5</v>
      </c>
      <c r="AB13" s="3">
        <f t="shared" si="7"/>
        <v>9.5</v>
      </c>
      <c r="AC13" s="3">
        <f t="shared" si="8"/>
        <v>57</v>
      </c>
      <c r="AD13" s="3">
        <f t="shared" si="9"/>
        <v>12</v>
      </c>
      <c r="AE13" s="3">
        <f t="shared" si="10"/>
        <v>4.5</v>
      </c>
      <c r="AF13" s="3">
        <f t="shared" si="11"/>
        <v>56.5</v>
      </c>
    </row>
    <row r="14">
      <c r="A14" s="1">
        <v>0.391721247678059</v>
      </c>
      <c r="B14" s="1">
        <v>0.0</v>
      </c>
      <c r="C14" s="1">
        <v>0.142573415611687</v>
      </c>
      <c r="D14" s="1">
        <v>0.10602593278664</v>
      </c>
      <c r="E14" s="1">
        <v>0.0</v>
      </c>
      <c r="F14" s="1">
        <v>84271.4851917677</v>
      </c>
      <c r="G14" s="1">
        <v>0.5</v>
      </c>
      <c r="H14" s="1">
        <v>0.0</v>
      </c>
      <c r="I14" s="1">
        <v>4324088.2182996</v>
      </c>
      <c r="J14" s="1">
        <v>5371209.56515152</v>
      </c>
      <c r="K14" s="1">
        <v>0.164043950860344</v>
      </c>
      <c r="L14" s="1">
        <v>0.0</v>
      </c>
      <c r="M14" s="1">
        <v>0.142573415611687</v>
      </c>
      <c r="N14" s="1">
        <v>0.477581995603683</v>
      </c>
      <c r="O14" s="1">
        <v>0.0</v>
      </c>
      <c r="P14" s="1">
        <v>57956.2940298896</v>
      </c>
      <c r="Q14" s="1">
        <v>0.5</v>
      </c>
      <c r="R14" s="1">
        <v>0.0</v>
      </c>
      <c r="S14" s="1">
        <v>4352475.40162439</v>
      </c>
      <c r="T14" s="1">
        <v>5406471.24405198</v>
      </c>
      <c r="V14" s="3">
        <f t="shared" si="1"/>
        <v>0</v>
      </c>
      <c r="W14" s="3">
        <f t="shared" si="2"/>
        <v>-1</v>
      </c>
      <c r="X14" s="3">
        <f t="shared" si="3"/>
        <v>0</v>
      </c>
      <c r="Y14" s="3">
        <f t="shared" si="4"/>
        <v>4</v>
      </c>
      <c r="Z14" s="3">
        <f t="shared" si="5"/>
        <v>-4</v>
      </c>
      <c r="AA14" s="3">
        <f t="shared" si="6"/>
        <v>39</v>
      </c>
      <c r="AB14" s="3">
        <f t="shared" si="7"/>
        <v>27</v>
      </c>
      <c r="AC14" s="3">
        <f t="shared" si="8"/>
        <v>12</v>
      </c>
      <c r="AD14" s="3">
        <f t="shared" si="9"/>
        <v>12</v>
      </c>
      <c r="AE14" s="3">
        <f t="shared" si="10"/>
        <v>30.5</v>
      </c>
      <c r="AF14" s="3">
        <f t="shared" si="11"/>
        <v>30.5</v>
      </c>
    </row>
    <row r="15">
      <c r="A15" s="1">
        <v>0.534457204278215</v>
      </c>
      <c r="B15" s="1">
        <v>0.0</v>
      </c>
      <c r="C15" s="1">
        <v>0.087128468939395</v>
      </c>
      <c r="D15" s="1">
        <v>0.0770400763621514</v>
      </c>
      <c r="E15" s="1">
        <v>0.0</v>
      </c>
      <c r="F15" s="1">
        <v>215083.3533207</v>
      </c>
      <c r="G15" s="1">
        <v>0.8</v>
      </c>
      <c r="H15" s="1">
        <v>0.0</v>
      </c>
      <c r="I15" s="1">
        <v>4076967.13625686</v>
      </c>
      <c r="J15" s="1">
        <v>4978946.57620293</v>
      </c>
      <c r="K15" s="1">
        <v>0.396970429689473</v>
      </c>
      <c r="L15" s="1">
        <v>0.0341625063449344</v>
      </c>
      <c r="M15" s="1">
        <v>0.289670499073583</v>
      </c>
      <c r="N15" s="1">
        <v>0.488756700046893</v>
      </c>
      <c r="O15" s="1">
        <v>0.0683250126898689</v>
      </c>
      <c r="P15" s="1">
        <v>0.0</v>
      </c>
      <c r="Q15" s="1">
        <v>0.2</v>
      </c>
      <c r="R15" s="1">
        <v>0.0</v>
      </c>
      <c r="S15" s="1">
        <v>4321016.87733754</v>
      </c>
      <c r="T15" s="1">
        <v>5276989.53987275</v>
      </c>
      <c r="V15" s="3">
        <f t="shared" si="1"/>
        <v>0.6</v>
      </c>
      <c r="W15" s="3">
        <f t="shared" si="2"/>
        <v>1</v>
      </c>
      <c r="X15" s="3">
        <f t="shared" si="3"/>
        <v>0.6</v>
      </c>
      <c r="Y15" s="3">
        <f t="shared" si="4"/>
        <v>21.5</v>
      </c>
      <c r="Z15" s="3">
        <f t="shared" si="5"/>
        <v>21.5</v>
      </c>
      <c r="AA15" s="3">
        <f t="shared" si="6"/>
        <v>52</v>
      </c>
      <c r="AB15" s="3">
        <f t="shared" si="7"/>
        <v>40</v>
      </c>
      <c r="AC15" s="3">
        <f t="shared" si="8"/>
        <v>12</v>
      </c>
      <c r="AD15" s="3">
        <f t="shared" si="9"/>
        <v>26</v>
      </c>
      <c r="AE15" s="3">
        <f t="shared" si="10"/>
        <v>51.5</v>
      </c>
      <c r="AF15" s="3">
        <f t="shared" si="11"/>
        <v>9.5</v>
      </c>
    </row>
    <row r="16">
      <c r="A16" s="1">
        <v>0.676423313929417</v>
      </c>
      <c r="B16" s="1">
        <v>0.0644436319820176</v>
      </c>
      <c r="C16" s="1">
        <v>0.0794168484665951</v>
      </c>
      <c r="D16" s="1">
        <v>0.423625796933786</v>
      </c>
      <c r="E16" s="1">
        <v>0.322218159910088</v>
      </c>
      <c r="F16" s="1">
        <v>178682.626374076</v>
      </c>
      <c r="G16" s="1">
        <v>0.666666666666666</v>
      </c>
      <c r="H16" s="1">
        <v>0.0</v>
      </c>
      <c r="I16" s="1">
        <v>4247107.29126347</v>
      </c>
      <c r="J16" s="1">
        <v>4406249.13440213</v>
      </c>
      <c r="K16" s="1">
        <v>0.900606418242557</v>
      </c>
      <c r="L16" s="1">
        <v>0.0</v>
      </c>
      <c r="M16" s="1">
        <v>0.288504321014769</v>
      </c>
      <c r="N16" s="1">
        <v>0.0491223695464385</v>
      </c>
      <c r="O16" s="1">
        <v>0.0</v>
      </c>
      <c r="P16" s="1">
        <v>0.0</v>
      </c>
      <c r="Q16" s="1">
        <v>0.333333333333333</v>
      </c>
      <c r="R16" s="1">
        <v>0.0</v>
      </c>
      <c r="S16" s="1">
        <v>4276795.69245701</v>
      </c>
      <c r="T16" s="1">
        <v>4437049.97335535</v>
      </c>
      <c r="V16" s="3">
        <f t="shared" si="1"/>
        <v>0.3333333333</v>
      </c>
      <c r="W16" s="3">
        <f t="shared" si="2"/>
        <v>1</v>
      </c>
      <c r="X16" s="3">
        <f t="shared" si="3"/>
        <v>0.3333333333</v>
      </c>
      <c r="Y16" s="3">
        <f t="shared" si="4"/>
        <v>13</v>
      </c>
      <c r="Z16" s="3">
        <f t="shared" si="5"/>
        <v>13</v>
      </c>
      <c r="AA16" s="3">
        <f t="shared" si="6"/>
        <v>57</v>
      </c>
      <c r="AB16" s="3">
        <f t="shared" si="7"/>
        <v>60</v>
      </c>
      <c r="AC16" s="3">
        <f t="shared" si="8"/>
        <v>27</v>
      </c>
      <c r="AD16" s="3">
        <f t="shared" si="9"/>
        <v>12</v>
      </c>
      <c r="AE16" s="3">
        <f t="shared" si="10"/>
        <v>43</v>
      </c>
      <c r="AF16" s="3">
        <f t="shared" si="11"/>
        <v>17.5</v>
      </c>
    </row>
    <row r="17">
      <c r="A17" s="1">
        <v>0.486667745439343</v>
      </c>
      <c r="B17" s="1">
        <v>0.0901639949121588</v>
      </c>
      <c r="C17" s="1">
        <v>0.24672653012772</v>
      </c>
      <c r="D17" s="1">
        <v>0.172733721948076</v>
      </c>
      <c r="E17" s="1">
        <v>0.180327989824317</v>
      </c>
      <c r="F17" s="1">
        <v>0.0</v>
      </c>
      <c r="G17" s="1">
        <v>0.333333333333333</v>
      </c>
      <c r="H17" s="1">
        <v>0.0</v>
      </c>
      <c r="I17" s="1">
        <v>4253246.28301831</v>
      </c>
      <c r="J17" s="1">
        <v>5022386.21555839</v>
      </c>
      <c r="K17" s="1">
        <v>0.0</v>
      </c>
      <c r="L17" s="1">
        <v>0.0</v>
      </c>
      <c r="M17" s="1">
        <v>0.186617200186281</v>
      </c>
      <c r="N17" s="1">
        <v>0.548413492755907</v>
      </c>
      <c r="O17" s="1">
        <v>0.0</v>
      </c>
      <c r="P17" s="1">
        <v>0.0</v>
      </c>
      <c r="Q17" s="1">
        <v>0.666666666666666</v>
      </c>
      <c r="R17" s="1">
        <v>0.0</v>
      </c>
      <c r="S17" s="1">
        <v>4241215.55688648</v>
      </c>
      <c r="T17" s="1">
        <v>5008179.98444305</v>
      </c>
      <c r="V17" s="3">
        <f t="shared" si="1"/>
        <v>-0.3333333333</v>
      </c>
      <c r="W17" s="3">
        <f t="shared" si="2"/>
        <v>-1</v>
      </c>
      <c r="X17" s="3">
        <f t="shared" si="3"/>
        <v>0.3333333333</v>
      </c>
      <c r="Y17" s="3">
        <f t="shared" si="4"/>
        <v>13</v>
      </c>
      <c r="Z17" s="3">
        <f t="shared" si="5"/>
        <v>-13</v>
      </c>
      <c r="AA17" s="3">
        <f t="shared" si="6"/>
        <v>47</v>
      </c>
      <c r="AB17" s="3">
        <f t="shared" si="7"/>
        <v>9.5</v>
      </c>
      <c r="AC17" s="3">
        <f t="shared" si="8"/>
        <v>29</v>
      </c>
      <c r="AD17" s="3">
        <f t="shared" si="9"/>
        <v>12</v>
      </c>
      <c r="AE17" s="3">
        <f t="shared" si="10"/>
        <v>17.5</v>
      </c>
      <c r="AF17" s="3">
        <f t="shared" si="11"/>
        <v>43</v>
      </c>
    </row>
    <row r="18">
      <c r="A18" s="4">
        <v>0.005093056593614</v>
      </c>
      <c r="B18" s="4">
        <v>0.158043284547501</v>
      </c>
      <c r="C18" s="4">
        <v>0.168542629971328</v>
      </c>
      <c r="D18" s="4">
        <v>0.49545289995727</v>
      </c>
      <c r="E18" s="4">
        <v>0.474129853642503</v>
      </c>
      <c r="F18" s="4">
        <v>87813.2721120067</v>
      </c>
      <c r="G18" s="4">
        <v>0.666666666666667</v>
      </c>
      <c r="H18" s="4">
        <v>0.0</v>
      </c>
      <c r="I18" s="4">
        <v>620009.129670899</v>
      </c>
      <c r="J18" s="4">
        <v>769678.537737046</v>
      </c>
      <c r="K18" s="4">
        <v>0.493873742851606</v>
      </c>
      <c r="L18" s="4">
        <v>0.0</v>
      </c>
      <c r="M18" s="4">
        <v>0.533812098535685</v>
      </c>
      <c r="N18" s="4">
        <v>0.494863912941284</v>
      </c>
      <c r="O18" s="4">
        <v>0.0</v>
      </c>
      <c r="P18" s="4">
        <v>0.0</v>
      </c>
      <c r="Q18" s="4">
        <v>0.333333333333333</v>
      </c>
      <c r="R18" s="4">
        <v>0.0</v>
      </c>
      <c r="S18" s="4">
        <v>658369.901015805</v>
      </c>
      <c r="T18" s="4">
        <v>817299.697524069</v>
      </c>
      <c r="V18" s="3">
        <f t="shared" si="1"/>
        <v>0.3333333333</v>
      </c>
      <c r="W18" s="3">
        <f t="shared" si="2"/>
        <v>1</v>
      </c>
      <c r="X18" s="3">
        <f t="shared" si="3"/>
        <v>0.3333333333</v>
      </c>
      <c r="Y18" s="3">
        <f t="shared" si="4"/>
        <v>16</v>
      </c>
      <c r="Z18" s="3">
        <f t="shared" si="5"/>
        <v>16</v>
      </c>
      <c r="AA18" s="3">
        <f t="shared" si="6"/>
        <v>19</v>
      </c>
      <c r="AB18" s="3">
        <f t="shared" si="7"/>
        <v>50</v>
      </c>
      <c r="AC18" s="3">
        <f t="shared" si="8"/>
        <v>38</v>
      </c>
      <c r="AD18" s="3">
        <f t="shared" si="9"/>
        <v>12</v>
      </c>
      <c r="AE18" s="3">
        <f t="shared" si="10"/>
        <v>46</v>
      </c>
      <c r="AF18" s="3">
        <f t="shared" si="11"/>
        <v>17.5</v>
      </c>
    </row>
    <row r="19">
      <c r="A19" s="4">
        <v>0.415870432869291</v>
      </c>
      <c r="B19" s="4">
        <v>0.0</v>
      </c>
      <c r="C19" s="4">
        <v>0.085063895297637</v>
      </c>
      <c r="D19" s="4">
        <v>0.115031429567057</v>
      </c>
      <c r="E19" s="4">
        <v>0.0</v>
      </c>
      <c r="F19" s="4">
        <v>16.8031191980686</v>
      </c>
      <c r="G19" s="4">
        <v>0.75</v>
      </c>
      <c r="H19" s="4">
        <v>0.0</v>
      </c>
      <c r="I19" s="4">
        <v>630744.544583233</v>
      </c>
      <c r="J19" s="4">
        <v>783386.492850683</v>
      </c>
      <c r="K19" s="4">
        <v>0.086578815101243</v>
      </c>
      <c r="L19" s="4">
        <v>0.193158726325371</v>
      </c>
      <c r="M19" s="4">
        <v>0.376732326753928</v>
      </c>
      <c r="N19" s="4">
        <v>0.717606427614264</v>
      </c>
      <c r="O19" s="4">
        <v>0.386317452650742</v>
      </c>
      <c r="P19" s="4">
        <v>0.0</v>
      </c>
      <c r="Q19" s="4">
        <v>0.25</v>
      </c>
      <c r="R19" s="4">
        <v>0.0</v>
      </c>
      <c r="S19" s="4">
        <v>662149.303724232</v>
      </c>
      <c r="T19" s="4">
        <v>822391.499369179</v>
      </c>
      <c r="V19" s="3">
        <f t="shared" si="1"/>
        <v>0.5</v>
      </c>
      <c r="W19" s="3">
        <f t="shared" si="2"/>
        <v>1</v>
      </c>
      <c r="X19" s="3">
        <f t="shared" si="3"/>
        <v>0.5</v>
      </c>
      <c r="Y19" s="3">
        <f t="shared" si="4"/>
        <v>18.5</v>
      </c>
      <c r="Z19" s="3">
        <f t="shared" si="5"/>
        <v>18.5</v>
      </c>
      <c r="AA19" s="3">
        <f t="shared" si="6"/>
        <v>43</v>
      </c>
      <c r="AB19" s="3">
        <f t="shared" si="7"/>
        <v>23</v>
      </c>
      <c r="AC19" s="3">
        <f t="shared" si="8"/>
        <v>12</v>
      </c>
      <c r="AD19" s="3">
        <f t="shared" si="9"/>
        <v>41</v>
      </c>
      <c r="AE19" s="3">
        <f t="shared" si="10"/>
        <v>48.5</v>
      </c>
      <c r="AF19" s="3">
        <f t="shared" si="11"/>
        <v>12.5</v>
      </c>
    </row>
    <row r="20">
      <c r="A20" s="4">
        <v>0.005233389956358</v>
      </c>
      <c r="B20" s="4">
        <v>0.207824303382384</v>
      </c>
      <c r="C20" s="4">
        <v>0.205074543074336</v>
      </c>
      <c r="D20" s="4">
        <v>0.416832496243507</v>
      </c>
      <c r="E20" s="4">
        <v>0.623472910147152</v>
      </c>
      <c r="F20" s="4">
        <v>104571.872210666</v>
      </c>
      <c r="G20" s="4">
        <v>0.5</v>
      </c>
      <c r="H20" s="4">
        <v>0.0</v>
      </c>
      <c r="I20" s="4">
        <v>618023.46652289</v>
      </c>
      <c r="J20" s="4">
        <v>787663.713407565</v>
      </c>
      <c r="K20" s="4">
        <v>0.324082499685078</v>
      </c>
      <c r="L20" s="4">
        <v>0.348701637703061</v>
      </c>
      <c r="M20" s="4">
        <v>0.205074543074336</v>
      </c>
      <c r="N20" s="4">
        <v>0.341728104845393</v>
      </c>
      <c r="O20" s="4">
        <v>1.00418329359347</v>
      </c>
      <c r="P20" s="4">
        <v>110219.219260639</v>
      </c>
      <c r="Q20" s="4">
        <v>0.5</v>
      </c>
      <c r="R20" s="4">
        <v>0.0</v>
      </c>
      <c r="S20" s="4">
        <v>629253.878932544</v>
      </c>
      <c r="T20" s="4">
        <v>801976.694746215</v>
      </c>
      <c r="V20" s="3">
        <f t="shared" si="1"/>
        <v>0</v>
      </c>
      <c r="W20" s="3">
        <f t="shared" si="2"/>
        <v>-1</v>
      </c>
      <c r="X20" s="3">
        <f t="shared" si="3"/>
        <v>0</v>
      </c>
      <c r="Y20" s="3">
        <f t="shared" si="4"/>
        <v>4</v>
      </c>
      <c r="Z20" s="3">
        <f t="shared" si="5"/>
        <v>-4</v>
      </c>
      <c r="AA20" s="3">
        <f t="shared" si="6"/>
        <v>20</v>
      </c>
      <c r="AB20" s="3">
        <f t="shared" si="7"/>
        <v>32</v>
      </c>
      <c r="AC20" s="3">
        <f t="shared" si="8"/>
        <v>44</v>
      </c>
      <c r="AD20" s="3">
        <f t="shared" si="9"/>
        <v>47</v>
      </c>
      <c r="AE20" s="3">
        <f t="shared" si="10"/>
        <v>30.5</v>
      </c>
      <c r="AF20" s="3">
        <f t="shared" si="11"/>
        <v>30.5</v>
      </c>
    </row>
    <row r="21">
      <c r="A21" s="4">
        <v>0.0</v>
      </c>
      <c r="B21" s="4">
        <v>0.688971526153606</v>
      </c>
      <c r="C21" s="4">
        <v>0.688971526153606</v>
      </c>
      <c r="D21" s="4">
        <v>1.0</v>
      </c>
      <c r="E21" s="4">
        <v>1.37794305230721</v>
      </c>
      <c r="F21" s="4">
        <v>0.0</v>
      </c>
      <c r="G21" s="4">
        <v>0.5</v>
      </c>
      <c r="H21" s="4">
        <v>0.0</v>
      </c>
      <c r="I21" s="4">
        <v>565325.781150761</v>
      </c>
      <c r="J21" s="4">
        <v>783270.292826106</v>
      </c>
      <c r="K21" s="4">
        <v>0.0</v>
      </c>
      <c r="L21" s="4">
        <v>0.0</v>
      </c>
      <c r="M21" s="4">
        <v>0.707106781186548</v>
      </c>
      <c r="N21" s="4">
        <v>1.0</v>
      </c>
      <c r="O21" s="4">
        <v>0.0</v>
      </c>
      <c r="P21" s="4">
        <v>0.0</v>
      </c>
      <c r="Q21" s="4">
        <v>0.5</v>
      </c>
      <c r="R21" s="4">
        <v>0.0</v>
      </c>
      <c r="S21" s="4">
        <v>616310.650401471</v>
      </c>
      <c r="T21" s="4">
        <v>853911.893512335</v>
      </c>
      <c r="V21" s="3">
        <f t="shared" si="1"/>
        <v>0</v>
      </c>
      <c r="W21" s="3">
        <f t="shared" si="2"/>
        <v>-1</v>
      </c>
      <c r="X21" s="3">
        <f t="shared" si="3"/>
        <v>0</v>
      </c>
      <c r="Y21" s="3">
        <f t="shared" si="4"/>
        <v>4</v>
      </c>
      <c r="Z21" s="3">
        <f t="shared" si="5"/>
        <v>-4</v>
      </c>
      <c r="AA21" s="3">
        <f t="shared" si="6"/>
        <v>9.5</v>
      </c>
      <c r="AB21" s="3">
        <f t="shared" si="7"/>
        <v>9.5</v>
      </c>
      <c r="AC21" s="3">
        <f t="shared" si="8"/>
        <v>51</v>
      </c>
      <c r="AD21" s="3">
        <f t="shared" si="9"/>
        <v>12</v>
      </c>
      <c r="AE21" s="3">
        <f t="shared" si="10"/>
        <v>30.5</v>
      </c>
      <c r="AF21" s="3">
        <f t="shared" si="11"/>
        <v>30.5</v>
      </c>
    </row>
    <row r="22">
      <c r="A22" s="4">
        <v>0.0</v>
      </c>
      <c r="B22" s="4">
        <v>0.0</v>
      </c>
      <c r="C22" s="4">
        <v>0.0</v>
      </c>
      <c r="D22" s="4">
        <v>0.0</v>
      </c>
      <c r="E22" s="4">
        <v>0.0</v>
      </c>
      <c r="F22" s="4">
        <v>0.0</v>
      </c>
      <c r="G22" s="4">
        <v>1.0</v>
      </c>
      <c r="H22" s="4">
        <v>0.0</v>
      </c>
      <c r="I22" s="4">
        <v>638666.811113828</v>
      </c>
      <c r="J22" s="4">
        <v>884886.409859182</v>
      </c>
      <c r="K22" s="4">
        <v>0.0</v>
      </c>
      <c r="L22" s="4">
        <v>27.7190309116892</v>
      </c>
      <c r="M22" s="4">
        <v>6.78556963573121</v>
      </c>
      <c r="N22" s="4">
        <v>7.2610576464446</v>
      </c>
      <c r="O22" s="4">
        <v>80.0677883024968</v>
      </c>
      <c r="P22" s="4">
        <v>5470.73581502802</v>
      </c>
      <c r="Q22" s="4">
        <v>0.0</v>
      </c>
      <c r="R22" s="4">
        <v>0.0</v>
      </c>
      <c r="S22" s="4">
        <v>654544.145257889</v>
      </c>
      <c r="T22" s="4">
        <v>906884.493187641</v>
      </c>
      <c r="V22" s="3">
        <f t="shared" si="1"/>
        <v>1</v>
      </c>
      <c r="W22" s="3">
        <f t="shared" si="2"/>
        <v>1</v>
      </c>
      <c r="X22" s="3">
        <f t="shared" si="3"/>
        <v>1</v>
      </c>
      <c r="Y22" s="3">
        <f t="shared" si="4"/>
        <v>26.5</v>
      </c>
      <c r="Z22" s="3">
        <f t="shared" si="5"/>
        <v>26.5</v>
      </c>
      <c r="AA22" s="3">
        <f t="shared" si="6"/>
        <v>9.5</v>
      </c>
      <c r="AB22" s="3">
        <f t="shared" si="7"/>
        <v>9.5</v>
      </c>
      <c r="AC22" s="3">
        <f t="shared" si="8"/>
        <v>12</v>
      </c>
      <c r="AD22" s="3">
        <f t="shared" si="9"/>
        <v>59</v>
      </c>
      <c r="AE22" s="3">
        <f t="shared" si="10"/>
        <v>56.5</v>
      </c>
      <c r="AF22" s="3">
        <f t="shared" si="11"/>
        <v>4.5</v>
      </c>
    </row>
    <row r="23">
      <c r="A23" s="4">
        <v>0.713831670925047</v>
      </c>
      <c r="B23" s="4">
        <v>0.0</v>
      </c>
      <c r="C23" s="4">
        <v>0.0</v>
      </c>
      <c r="D23" s="4">
        <v>0.0</v>
      </c>
      <c r="E23" s="4">
        <v>0.0</v>
      </c>
      <c r="F23" s="4">
        <v>11826.6053147013</v>
      </c>
      <c r="G23" s="4">
        <v>1.0</v>
      </c>
      <c r="H23" s="4">
        <v>0.0</v>
      </c>
      <c r="I23" s="4">
        <v>627277.599663485</v>
      </c>
      <c r="J23" s="4">
        <v>720612.319178496</v>
      </c>
      <c r="K23" s="4">
        <v>0.225303365514675</v>
      </c>
      <c r="L23" s="4">
        <v>0.160608425133709</v>
      </c>
      <c r="M23" s="4">
        <v>0.3327517125658</v>
      </c>
      <c r="N23" s="4">
        <v>0.488233147648482</v>
      </c>
      <c r="O23" s="4">
        <v>0.335123854586058</v>
      </c>
      <c r="P23" s="4">
        <v>21056.377311571</v>
      </c>
      <c r="Q23" s="4">
        <v>0.0</v>
      </c>
      <c r="R23" s="4">
        <v>0.0</v>
      </c>
      <c r="S23" s="4">
        <v>649395.605854511</v>
      </c>
      <c r="T23" s="4">
        <v>746021.298736827</v>
      </c>
      <c r="V23" s="3">
        <f t="shared" si="1"/>
        <v>1</v>
      </c>
      <c r="W23" s="3">
        <f t="shared" si="2"/>
        <v>1</v>
      </c>
      <c r="X23" s="3">
        <f t="shared" si="3"/>
        <v>1</v>
      </c>
      <c r="Y23" s="3">
        <f t="shared" si="4"/>
        <v>26.5</v>
      </c>
      <c r="Z23" s="3">
        <f t="shared" si="5"/>
        <v>26.5</v>
      </c>
      <c r="AA23" s="3">
        <f t="shared" si="6"/>
        <v>58</v>
      </c>
      <c r="AB23" s="3">
        <f t="shared" si="7"/>
        <v>29</v>
      </c>
      <c r="AC23" s="3">
        <f t="shared" si="8"/>
        <v>12</v>
      </c>
      <c r="AD23" s="3">
        <f t="shared" si="9"/>
        <v>39</v>
      </c>
      <c r="AE23" s="3">
        <f t="shared" si="10"/>
        <v>56.5</v>
      </c>
      <c r="AF23" s="3">
        <f t="shared" si="11"/>
        <v>4.5</v>
      </c>
    </row>
    <row r="24">
      <c r="A24" s="4">
        <v>0.398380022013867</v>
      </c>
      <c r="B24" s="4">
        <v>0.0</v>
      </c>
      <c r="C24" s="4">
        <v>0.004612145746803</v>
      </c>
      <c r="D24" s="4">
        <v>0.018391990160302</v>
      </c>
      <c r="E24" s="4">
        <v>0.0</v>
      </c>
      <c r="F24" s="4">
        <v>47701.7027777986</v>
      </c>
      <c r="G24" s="4">
        <v>0.8</v>
      </c>
      <c r="H24" s="4">
        <v>0.0</v>
      </c>
      <c r="I24" s="4">
        <v>596868.788658325</v>
      </c>
      <c r="J24" s="4">
        <v>732662.578370943</v>
      </c>
      <c r="K24" s="4">
        <v>0.386052772630959</v>
      </c>
      <c r="L24" s="4">
        <v>0.10909004225974</v>
      </c>
      <c r="M24" s="4">
        <v>0.314567250886227</v>
      </c>
      <c r="N24" s="4">
        <v>0.42597316924445</v>
      </c>
      <c r="O24" s="4">
        <v>0.311490353829574</v>
      </c>
      <c r="P24" s="4">
        <v>68382.263228058</v>
      </c>
      <c r="Q24" s="4">
        <v>0.2</v>
      </c>
      <c r="R24" s="4">
        <v>0.0</v>
      </c>
      <c r="S24" s="4">
        <v>642513.76428654</v>
      </c>
      <c r="T24" s="4">
        <v>788692.216547901</v>
      </c>
      <c r="V24" s="3">
        <f t="shared" si="1"/>
        <v>0.6</v>
      </c>
      <c r="W24" s="3">
        <f t="shared" si="2"/>
        <v>1</v>
      </c>
      <c r="X24" s="3">
        <f t="shared" si="3"/>
        <v>0.6</v>
      </c>
      <c r="Y24" s="3">
        <f t="shared" si="4"/>
        <v>21.5</v>
      </c>
      <c r="Z24" s="3">
        <f t="shared" si="5"/>
        <v>21.5</v>
      </c>
      <c r="AA24" s="3">
        <f t="shared" si="6"/>
        <v>41</v>
      </c>
      <c r="AB24" s="3">
        <f t="shared" si="7"/>
        <v>37</v>
      </c>
      <c r="AC24" s="3">
        <f t="shared" si="8"/>
        <v>12</v>
      </c>
      <c r="AD24" s="3">
        <f t="shared" si="9"/>
        <v>32</v>
      </c>
      <c r="AE24" s="3">
        <f t="shared" si="10"/>
        <v>51.5</v>
      </c>
      <c r="AF24" s="3">
        <f t="shared" si="11"/>
        <v>9.5</v>
      </c>
    </row>
    <row r="25">
      <c r="A25" s="4">
        <v>0.0</v>
      </c>
      <c r="B25" s="4">
        <v>0.0</v>
      </c>
      <c r="C25" s="4">
        <v>0.707106781186548</v>
      </c>
      <c r="D25" s="4">
        <v>1.0</v>
      </c>
      <c r="E25" s="4">
        <v>0.0</v>
      </c>
      <c r="F25" s="4">
        <v>0.0</v>
      </c>
      <c r="G25" s="4">
        <v>0.5</v>
      </c>
      <c r="H25" s="4">
        <v>0.0</v>
      </c>
      <c r="I25" s="4">
        <v>638488.392339312</v>
      </c>
      <c r="J25" s="4">
        <v>884639.495366651</v>
      </c>
      <c r="K25" s="4">
        <v>0.0</v>
      </c>
      <c r="L25" s="4">
        <v>3.25811978234708</v>
      </c>
      <c r="M25" s="4">
        <v>0.707106781186548</v>
      </c>
      <c r="N25" s="4">
        <v>1.0</v>
      </c>
      <c r="O25" s="4">
        <v>7.51855941564775</v>
      </c>
      <c r="P25" s="4">
        <v>37829.3954389439</v>
      </c>
      <c r="Q25" s="4">
        <v>0.5</v>
      </c>
      <c r="R25" s="4">
        <v>0.0</v>
      </c>
      <c r="S25" s="4">
        <v>633031.715693961</v>
      </c>
      <c r="T25" s="4">
        <v>877079.047432402</v>
      </c>
      <c r="V25" s="3">
        <f t="shared" si="1"/>
        <v>0</v>
      </c>
      <c r="W25" s="3">
        <f t="shared" si="2"/>
        <v>-1</v>
      </c>
      <c r="X25" s="3">
        <f t="shared" si="3"/>
        <v>0</v>
      </c>
      <c r="Y25" s="3">
        <f t="shared" si="4"/>
        <v>4</v>
      </c>
      <c r="Z25" s="3">
        <f t="shared" si="5"/>
        <v>-4</v>
      </c>
      <c r="AA25" s="3">
        <f t="shared" si="6"/>
        <v>9.5</v>
      </c>
      <c r="AB25" s="3">
        <f t="shared" si="7"/>
        <v>9.5</v>
      </c>
      <c r="AC25" s="3">
        <f t="shared" si="8"/>
        <v>12</v>
      </c>
      <c r="AD25" s="3">
        <f t="shared" si="9"/>
        <v>56</v>
      </c>
      <c r="AE25" s="3">
        <f t="shared" si="10"/>
        <v>30.5</v>
      </c>
      <c r="AF25" s="3">
        <f t="shared" si="11"/>
        <v>30.5</v>
      </c>
    </row>
    <row r="26">
      <c r="A26" s="4">
        <v>0.255114822937143</v>
      </c>
      <c r="B26" s="4">
        <v>0.094903368977871</v>
      </c>
      <c r="C26" s="4">
        <v>0.088419348330377</v>
      </c>
      <c r="D26" s="4">
        <v>0.262070222611808</v>
      </c>
      <c r="E26" s="4">
        <v>0.384317121611884</v>
      </c>
      <c r="F26" s="4">
        <v>27531.1863268808</v>
      </c>
      <c r="G26" s="4">
        <v>0.5</v>
      </c>
      <c r="H26" s="4">
        <v>0.0</v>
      </c>
      <c r="I26" s="4">
        <v>637641.367804066</v>
      </c>
      <c r="J26" s="4">
        <v>792464.972410587</v>
      </c>
      <c r="K26" s="4">
        <v>0.368964541496325</v>
      </c>
      <c r="L26" s="4">
        <v>0.174809178921366</v>
      </c>
      <c r="M26" s="4">
        <v>0.240336816297549</v>
      </c>
      <c r="N26" s="4">
        <v>0.444874398133048</v>
      </c>
      <c r="O26" s="4">
        <v>0.640288786029689</v>
      </c>
      <c r="P26" s="4">
        <v>20236.7796761276</v>
      </c>
      <c r="Q26" s="4">
        <v>0.5</v>
      </c>
      <c r="R26" s="4">
        <v>0.0</v>
      </c>
      <c r="S26" s="4">
        <v>668359.887761788</v>
      </c>
      <c r="T26" s="4">
        <v>830641.879030957</v>
      </c>
      <c r="V26" s="3">
        <f t="shared" si="1"/>
        <v>0</v>
      </c>
      <c r="W26" s="3">
        <f t="shared" si="2"/>
        <v>-1</v>
      </c>
      <c r="X26" s="3">
        <f t="shared" si="3"/>
        <v>0</v>
      </c>
      <c r="Y26" s="3">
        <f t="shared" si="4"/>
        <v>4</v>
      </c>
      <c r="Z26" s="3">
        <f t="shared" si="5"/>
        <v>-4</v>
      </c>
      <c r="AA26" s="3">
        <f t="shared" si="6"/>
        <v>31</v>
      </c>
      <c r="AB26" s="3">
        <f t="shared" si="7"/>
        <v>36</v>
      </c>
      <c r="AC26" s="3">
        <f t="shared" si="8"/>
        <v>31</v>
      </c>
      <c r="AD26" s="3">
        <f t="shared" si="9"/>
        <v>40</v>
      </c>
      <c r="AE26" s="3">
        <f t="shared" si="10"/>
        <v>30.5</v>
      </c>
      <c r="AF26" s="3">
        <f t="shared" si="11"/>
        <v>30.5</v>
      </c>
    </row>
    <row r="27">
      <c r="A27" s="4">
        <v>0.130004560208751</v>
      </c>
      <c r="B27" s="4">
        <v>0.356361747354921</v>
      </c>
      <c r="C27" s="4">
        <v>0.110020791134241</v>
      </c>
      <c r="D27" s="4">
        <v>0.268334621911923</v>
      </c>
      <c r="E27" s="4">
        <v>1.90459239351955</v>
      </c>
      <c r="F27" s="4">
        <v>71279.4016870329</v>
      </c>
      <c r="G27" s="4">
        <v>0.6</v>
      </c>
      <c r="H27" s="4">
        <v>0.0</v>
      </c>
      <c r="I27" s="4">
        <v>577453.078819739</v>
      </c>
      <c r="J27" s="4">
        <v>742486.003692243</v>
      </c>
      <c r="K27" s="4">
        <v>0.239842792115103</v>
      </c>
      <c r="L27" s="4">
        <v>0.032337433964967</v>
      </c>
      <c r="M27" s="4">
        <v>0.183816728329086</v>
      </c>
      <c r="N27" s="4">
        <v>0.545929083888045</v>
      </c>
      <c r="O27" s="4">
        <v>0.097080429845397</v>
      </c>
      <c r="P27" s="4">
        <v>29894.3065681192</v>
      </c>
      <c r="Q27" s="4">
        <v>0.4</v>
      </c>
      <c r="R27" s="4">
        <v>0.0</v>
      </c>
      <c r="S27" s="4">
        <v>627269.513903974</v>
      </c>
      <c r="T27" s="4">
        <v>806540.788979139</v>
      </c>
      <c r="V27" s="3">
        <f t="shared" si="1"/>
        <v>0.2</v>
      </c>
      <c r="W27" s="3">
        <f t="shared" si="2"/>
        <v>1</v>
      </c>
      <c r="X27" s="3">
        <f t="shared" si="3"/>
        <v>0.2</v>
      </c>
      <c r="Y27" s="3">
        <f t="shared" si="4"/>
        <v>9</v>
      </c>
      <c r="Z27" s="3">
        <f t="shared" si="5"/>
        <v>9</v>
      </c>
      <c r="AA27" s="3">
        <f t="shared" si="6"/>
        <v>25</v>
      </c>
      <c r="AB27" s="3">
        <f t="shared" si="7"/>
        <v>30</v>
      </c>
      <c r="AC27" s="3">
        <f t="shared" si="8"/>
        <v>48</v>
      </c>
      <c r="AD27" s="3">
        <f t="shared" si="9"/>
        <v>25</v>
      </c>
      <c r="AE27" s="3">
        <f t="shared" si="10"/>
        <v>39</v>
      </c>
      <c r="AF27" s="3">
        <f t="shared" si="11"/>
        <v>22</v>
      </c>
    </row>
    <row r="28">
      <c r="A28" s="1">
        <v>0.484983400875769</v>
      </c>
      <c r="B28" s="1">
        <v>0.0</v>
      </c>
      <c r="C28" s="1">
        <v>0.0778349587670307</v>
      </c>
      <c r="D28" s="1">
        <v>0.191063191018231</v>
      </c>
      <c r="E28" s="1">
        <v>0.0</v>
      </c>
      <c r="F28" s="1">
        <v>93197.3969397313</v>
      </c>
      <c r="G28" s="1">
        <v>0.666666666666666</v>
      </c>
      <c r="H28" s="1">
        <v>0.0</v>
      </c>
      <c r="I28" s="1">
        <v>4308937.84404871</v>
      </c>
      <c r="J28" s="1">
        <v>5017317.26931694</v>
      </c>
      <c r="K28" s="1">
        <v>0.490673149585429</v>
      </c>
      <c r="L28" s="1">
        <v>0.31496052850185</v>
      </c>
      <c r="M28" s="1">
        <v>0.197922223804022</v>
      </c>
      <c r="N28" s="1">
        <v>0.315861683162051</v>
      </c>
      <c r="O28" s="1">
        <v>1.66136956103933</v>
      </c>
      <c r="P28" s="1">
        <v>81365.2212014552</v>
      </c>
      <c r="Q28" s="1">
        <v>0.333333333333333</v>
      </c>
      <c r="R28" s="1">
        <v>0.0</v>
      </c>
      <c r="S28" s="1">
        <v>4349505.16812075</v>
      </c>
      <c r="T28" s="1">
        <v>5064553.55185543</v>
      </c>
      <c r="V28" s="3">
        <f t="shared" si="1"/>
        <v>0.3333333333</v>
      </c>
      <c r="W28" s="3">
        <f t="shared" si="2"/>
        <v>1</v>
      </c>
      <c r="X28" s="3">
        <f t="shared" si="3"/>
        <v>0.3333333333</v>
      </c>
      <c r="Y28" s="3">
        <f t="shared" si="4"/>
        <v>13</v>
      </c>
      <c r="Z28" s="3">
        <f t="shared" si="5"/>
        <v>13</v>
      </c>
      <c r="AA28" s="3">
        <f t="shared" si="6"/>
        <v>46</v>
      </c>
      <c r="AB28" s="3">
        <f t="shared" si="7"/>
        <v>49</v>
      </c>
      <c r="AC28" s="3">
        <f t="shared" si="8"/>
        <v>12</v>
      </c>
      <c r="AD28" s="3">
        <f t="shared" si="9"/>
        <v>45</v>
      </c>
      <c r="AE28" s="3">
        <f t="shared" si="10"/>
        <v>43</v>
      </c>
      <c r="AF28" s="3">
        <f t="shared" si="11"/>
        <v>17.5</v>
      </c>
    </row>
    <row r="29">
      <c r="A29" s="1">
        <v>0.0</v>
      </c>
      <c r="B29" s="1">
        <v>1.66404864094797</v>
      </c>
      <c r="C29" s="1">
        <v>2.26689535880566</v>
      </c>
      <c r="D29" s="1">
        <v>2.51689506225692</v>
      </c>
      <c r="E29" s="1">
        <v>3.56453857723871</v>
      </c>
      <c r="F29" s="1">
        <v>163644.320674912</v>
      </c>
      <c r="G29" s="1">
        <v>0.0</v>
      </c>
      <c r="H29" s="1">
        <v>0.0</v>
      </c>
      <c r="I29" s="1">
        <v>4342271.55818124</v>
      </c>
      <c r="J29" s="1">
        <v>6016320.14584743</v>
      </c>
      <c r="K29" s="1">
        <v>0.0</v>
      </c>
      <c r="L29" s="1">
        <v>0.0</v>
      </c>
      <c r="M29" s="1">
        <v>0.0</v>
      </c>
      <c r="N29" s="1">
        <v>0.0</v>
      </c>
      <c r="O29" s="1">
        <v>0.0</v>
      </c>
      <c r="P29" s="1">
        <v>0.0</v>
      </c>
      <c r="Q29" s="1">
        <v>1.0</v>
      </c>
      <c r="R29" s="1">
        <v>0.0</v>
      </c>
      <c r="S29" s="1">
        <v>4256901.67587392</v>
      </c>
      <c r="T29" s="1">
        <v>5898039.4099496</v>
      </c>
      <c r="V29" s="3">
        <f t="shared" si="1"/>
        <v>-1</v>
      </c>
      <c r="W29" s="3">
        <f t="shared" si="2"/>
        <v>-1</v>
      </c>
      <c r="X29" s="3">
        <f t="shared" si="3"/>
        <v>1</v>
      </c>
      <c r="Y29" s="3">
        <f t="shared" si="4"/>
        <v>26.5</v>
      </c>
      <c r="Z29" s="3">
        <f t="shared" si="5"/>
        <v>-26.5</v>
      </c>
      <c r="AA29" s="3">
        <f t="shared" si="6"/>
        <v>9.5</v>
      </c>
      <c r="AB29" s="3">
        <f t="shared" si="7"/>
        <v>9.5</v>
      </c>
      <c r="AC29" s="3">
        <f t="shared" si="8"/>
        <v>54</v>
      </c>
      <c r="AD29" s="3">
        <f t="shared" si="9"/>
        <v>12</v>
      </c>
      <c r="AE29" s="3">
        <f t="shared" si="10"/>
        <v>4.5</v>
      </c>
      <c r="AF29" s="3">
        <f t="shared" si="11"/>
        <v>56.5</v>
      </c>
    </row>
    <row r="30">
      <c r="A30" s="1">
        <v>0.349850430400118</v>
      </c>
      <c r="B30" s="1">
        <v>1.12232512599464</v>
      </c>
      <c r="C30" s="1">
        <v>0.479475994856659</v>
      </c>
      <c r="D30" s="1">
        <v>0.444822419693895</v>
      </c>
      <c r="E30" s="1">
        <v>3.47795649699703</v>
      </c>
      <c r="F30" s="1">
        <v>143502.763659105</v>
      </c>
      <c r="G30" s="1">
        <v>0.333333333333333</v>
      </c>
      <c r="H30" s="1">
        <v>0.0</v>
      </c>
      <c r="I30" s="1">
        <v>4257154.81460157</v>
      </c>
      <c r="J30" s="1">
        <v>5276516.51880068</v>
      </c>
      <c r="K30" s="1">
        <v>0.0</v>
      </c>
      <c r="L30" s="1">
        <v>0.0</v>
      </c>
      <c r="M30" s="1">
        <v>0.222362101039379</v>
      </c>
      <c r="N30" s="1">
        <v>0.555177580306104</v>
      </c>
      <c r="O30" s="1">
        <v>0.0</v>
      </c>
      <c r="P30" s="1">
        <v>0.0</v>
      </c>
      <c r="Q30" s="1">
        <v>0.666666666666666</v>
      </c>
      <c r="R30" s="1">
        <v>0.0</v>
      </c>
      <c r="S30" s="1">
        <v>4218134.17037827</v>
      </c>
      <c r="T30" s="1">
        <v>5228152.70899501</v>
      </c>
      <c r="V30" s="3">
        <f t="shared" si="1"/>
        <v>-0.3333333333</v>
      </c>
      <c r="W30" s="3">
        <f t="shared" si="2"/>
        <v>-1</v>
      </c>
      <c r="X30" s="3">
        <f t="shared" si="3"/>
        <v>0.3333333333</v>
      </c>
      <c r="Y30" s="3">
        <f t="shared" si="4"/>
        <v>13</v>
      </c>
      <c r="Z30" s="3">
        <f t="shared" si="5"/>
        <v>-13</v>
      </c>
      <c r="AA30" s="3">
        <f t="shared" si="6"/>
        <v>35</v>
      </c>
      <c r="AB30" s="3">
        <f t="shared" si="7"/>
        <v>9.5</v>
      </c>
      <c r="AC30" s="3">
        <f t="shared" si="8"/>
        <v>53</v>
      </c>
      <c r="AD30" s="3">
        <f t="shared" si="9"/>
        <v>12</v>
      </c>
      <c r="AE30" s="3">
        <f t="shared" si="10"/>
        <v>17.5</v>
      </c>
      <c r="AF30" s="3">
        <f t="shared" si="11"/>
        <v>43</v>
      </c>
    </row>
    <row r="31">
      <c r="A31" s="1">
        <v>0.844851768416034</v>
      </c>
      <c r="B31" s="1">
        <v>0.0</v>
      </c>
      <c r="C31" s="1">
        <v>0.0</v>
      </c>
      <c r="D31" s="1">
        <v>0.0</v>
      </c>
      <c r="E31" s="1">
        <v>0.0</v>
      </c>
      <c r="F31" s="1">
        <v>550566.322327077</v>
      </c>
      <c r="G31" s="1">
        <v>1.0</v>
      </c>
      <c r="H31" s="1">
        <v>0.0</v>
      </c>
      <c r="I31" s="1">
        <v>4246502.2949781</v>
      </c>
      <c r="J31" s="1">
        <v>4458674.56031115</v>
      </c>
      <c r="K31" s="1">
        <v>0.613110671521867</v>
      </c>
      <c r="L31" s="1">
        <v>0.144056688942871</v>
      </c>
      <c r="M31" s="1">
        <v>0.170242909335276</v>
      </c>
      <c r="N31" s="1">
        <v>0.221011179890933</v>
      </c>
      <c r="O31" s="1">
        <v>0.475055398449931</v>
      </c>
      <c r="P31" s="1">
        <v>173020.447707137</v>
      </c>
      <c r="Q31" s="1">
        <v>0.0</v>
      </c>
      <c r="R31" s="1">
        <v>0.0</v>
      </c>
      <c r="S31" s="1">
        <v>4324854.50866256</v>
      </c>
      <c r="T31" s="1">
        <v>4540941.55353414</v>
      </c>
      <c r="V31" s="3">
        <f t="shared" si="1"/>
        <v>1</v>
      </c>
      <c r="W31" s="3">
        <f t="shared" si="2"/>
        <v>1</v>
      </c>
      <c r="X31" s="3">
        <f t="shared" si="3"/>
        <v>1</v>
      </c>
      <c r="Y31" s="3">
        <f t="shared" si="4"/>
        <v>26.5</v>
      </c>
      <c r="Z31" s="3">
        <f t="shared" si="5"/>
        <v>26.5</v>
      </c>
      <c r="AA31" s="3">
        <f t="shared" si="6"/>
        <v>59</v>
      </c>
      <c r="AB31" s="3">
        <f t="shared" si="7"/>
        <v>54</v>
      </c>
      <c r="AC31" s="3">
        <f t="shared" si="8"/>
        <v>12</v>
      </c>
      <c r="AD31" s="3">
        <f t="shared" si="9"/>
        <v>36</v>
      </c>
      <c r="AE31" s="3">
        <f t="shared" si="10"/>
        <v>56.5</v>
      </c>
      <c r="AF31" s="3">
        <f t="shared" si="11"/>
        <v>4.5</v>
      </c>
    </row>
    <row r="32">
      <c r="A32">
        <f t="shared" ref="A32:T32" si="12">AVERAGE(A2:A31)</f>
        <v>0.2886941002</v>
      </c>
      <c r="B32">
        <f t="shared" si="12"/>
        <v>5.119197778</v>
      </c>
      <c r="C32">
        <f t="shared" si="12"/>
        <v>0.503268453</v>
      </c>
      <c r="D32">
        <f t="shared" si="12"/>
        <v>0.6479014482</v>
      </c>
      <c r="E32">
        <f t="shared" si="12"/>
        <v>11.37334052</v>
      </c>
      <c r="F32">
        <f t="shared" si="12"/>
        <v>85200.55454</v>
      </c>
      <c r="G32">
        <f t="shared" si="12"/>
        <v>0.5077777778</v>
      </c>
      <c r="H32">
        <f t="shared" si="12"/>
        <v>0</v>
      </c>
      <c r="I32">
        <f t="shared" si="12"/>
        <v>3061370.341</v>
      </c>
      <c r="J32">
        <f t="shared" si="12"/>
        <v>3779725.81</v>
      </c>
      <c r="K32">
        <f t="shared" si="12"/>
        <v>0.2520964344</v>
      </c>
      <c r="L32">
        <f t="shared" si="12"/>
        <v>1.128143637</v>
      </c>
      <c r="M32">
        <f t="shared" si="12"/>
        <v>0.4544199965</v>
      </c>
      <c r="N32">
        <f t="shared" si="12"/>
        <v>0.5891958194</v>
      </c>
      <c r="O32">
        <f t="shared" si="12"/>
        <v>3.199781592</v>
      </c>
      <c r="P32">
        <f t="shared" si="12"/>
        <v>52536.2517</v>
      </c>
      <c r="Q32">
        <f t="shared" si="12"/>
        <v>0.4922222222</v>
      </c>
      <c r="R32">
        <f t="shared" si="12"/>
        <v>0</v>
      </c>
      <c r="S32">
        <f t="shared" si="12"/>
        <v>3070231.091</v>
      </c>
      <c r="T32">
        <f t="shared" si="12"/>
        <v>3789928.426</v>
      </c>
      <c r="V32" s="3"/>
      <c r="W32" s="3"/>
      <c r="X32" s="3"/>
      <c r="Y32" s="3"/>
      <c r="Z32" s="3"/>
      <c r="AA32" s="2"/>
      <c r="AB32" s="2"/>
      <c r="AC32" s="2"/>
      <c r="AD32" s="2"/>
      <c r="AE32" s="2"/>
      <c r="AF32" s="2"/>
    </row>
    <row r="33">
      <c r="A33">
        <f t="shared" ref="A33:Q33" si="13">STDEV(A2:A31)</f>
        <v>0.2579825451</v>
      </c>
      <c r="B33">
        <f t="shared" si="13"/>
        <v>21.11717766</v>
      </c>
      <c r="C33">
        <f t="shared" si="13"/>
        <v>1.019834353</v>
      </c>
      <c r="D33">
        <f t="shared" si="13"/>
        <v>1.103877586</v>
      </c>
      <c r="E33">
        <f t="shared" si="13"/>
        <v>43.28700657</v>
      </c>
      <c r="F33">
        <f t="shared" si="13"/>
        <v>118350.4698</v>
      </c>
      <c r="G33">
        <f t="shared" si="13"/>
        <v>0.3008523439</v>
      </c>
      <c r="H33">
        <f t="shared" si="13"/>
        <v>0</v>
      </c>
      <c r="I33">
        <f t="shared" si="13"/>
        <v>1760344.174</v>
      </c>
      <c r="J33">
        <f t="shared" si="13"/>
        <v>2188972.551</v>
      </c>
      <c r="K33">
        <f t="shared" si="13"/>
        <v>0.2523919378</v>
      </c>
      <c r="L33">
        <f t="shared" si="13"/>
        <v>5.056942194</v>
      </c>
      <c r="M33">
        <f t="shared" si="13"/>
        <v>1.210154134</v>
      </c>
      <c r="N33">
        <f t="shared" si="13"/>
        <v>1.287603569</v>
      </c>
      <c r="O33">
        <f t="shared" si="13"/>
        <v>14.58313008</v>
      </c>
      <c r="P33">
        <f t="shared" si="13"/>
        <v>80937.66573</v>
      </c>
      <c r="Q33">
        <f t="shared" si="13"/>
        <v>0.3008523439</v>
      </c>
      <c r="V33" s="3"/>
      <c r="W33" s="3"/>
      <c r="X33" s="3"/>
      <c r="Y33" s="3"/>
      <c r="Z33" s="3"/>
      <c r="AA33" s="2"/>
      <c r="AB33" s="2"/>
      <c r="AC33" s="2"/>
      <c r="AD33" s="2"/>
      <c r="AE33" s="2"/>
      <c r="AF33" s="2"/>
    </row>
    <row r="34">
      <c r="V34" s="3"/>
      <c r="W34" s="3"/>
      <c r="X34" s="3"/>
      <c r="Y34" s="3"/>
      <c r="Z34" s="3"/>
      <c r="AA34" s="2"/>
      <c r="AB34" s="2"/>
      <c r="AC34" s="2"/>
      <c r="AD34" s="2"/>
      <c r="AE34" s="2"/>
      <c r="AF34" s="2"/>
    </row>
    <row r="35">
      <c r="V35" s="2"/>
      <c r="W35" s="2"/>
      <c r="X35" s="2"/>
      <c r="Y35" s="2"/>
      <c r="Z35" s="3">
        <f>SUMif(Z2:Z31,"&gt;0",Z2:Z31)</f>
        <v>241.5</v>
      </c>
      <c r="AA35" s="3">
        <f>sum(AA2:AA31)</f>
        <v>960</v>
      </c>
      <c r="AB35" s="3">
        <f>SUM(AB2:AB31)</f>
        <v>870</v>
      </c>
      <c r="AC35" s="3">
        <f>sum(AC2:AC31)</f>
        <v>987</v>
      </c>
      <c r="AD35" s="3">
        <f>SUM(AD2:AD31)</f>
        <v>843</v>
      </c>
      <c r="AE35" s="3">
        <f>sum(AE2:AE31)</f>
        <v>957.5</v>
      </c>
      <c r="AF35" s="3">
        <f>SUM(AF2:AF31)</f>
        <v>872.5</v>
      </c>
    </row>
    <row r="36">
      <c r="V36" s="2"/>
      <c r="W36" s="2"/>
      <c r="X36" s="2"/>
      <c r="Y36" s="2"/>
      <c r="Z36" s="3">
        <f>sum(Z2:Z31)</f>
        <v>18</v>
      </c>
      <c r="AA36" s="2" t="s">
        <v>31</v>
      </c>
      <c r="AB36" s="3">
        <f>(AA35/Z37-(Z37+1)/2)/Z37</f>
        <v>0.55</v>
      </c>
      <c r="AC36" s="2" t="s">
        <v>31</v>
      </c>
      <c r="AD36" s="3">
        <f>(AC35/Z37-(Z37+1)/2)/Z37</f>
        <v>0.58</v>
      </c>
      <c r="AE36" s="2" t="s">
        <v>31</v>
      </c>
      <c r="AF36" s="3">
        <f>(AE35/Z37-(Z37+1)/2)/Z37</f>
        <v>0.5472222222</v>
      </c>
    </row>
    <row r="37">
      <c r="V37" s="2"/>
      <c r="W37" s="2"/>
      <c r="X37" s="2"/>
      <c r="Y37" s="2"/>
      <c r="Z37" s="5">
        <v>30.0</v>
      </c>
      <c r="AA37" s="2" t="s">
        <v>32</v>
      </c>
      <c r="AB37" s="6">
        <f>(AB35/Z37-(Z37+1)/2)/Z37</f>
        <v>0.45</v>
      </c>
      <c r="AC37" s="2" t="s">
        <v>32</v>
      </c>
      <c r="AD37" s="6">
        <f>(AD35/Z37-(Z37+1)/2)/Z37</f>
        <v>0.42</v>
      </c>
      <c r="AE37" s="2" t="s">
        <v>32</v>
      </c>
      <c r="AF37" s="6">
        <f>(AF35/Z37-(Z37+1)/2)/Z37</f>
        <v>0.4527777778</v>
      </c>
    </row>
  </sheetData>
  <drawing r:id="rId1"/>
</worksheet>
</file>