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tform_analysis_2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<sst xmlns="http://schemas.openxmlformats.org/spreadsheetml/2006/main" count="37" uniqueCount="37">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</sst>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readingOrder="0"/>
    </xf>
    <xf borderId="0" fillId="0" fontId="1" numFmtId="11" xfId="0" applyAlignment="1" applyFont="1" applyNumberFormat="1">
      <alignment horizontal="right" readingOrder="0"/>
    </xf>
    <xf borderId="0" fillId="0" fontId="1" numFmtId="11" xfId="0" applyFont="1" applyNumberFormat="1"/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0.312380139076945</v>
      </c>
      <c r="B2" s="1">
        <v>0.0</v>
      </c>
      <c r="C2" s="1">
        <v>0.273704680311525</v>
      </c>
      <c r="D2" s="1">
        <v>0.377274491061981</v>
      </c>
      <c r="E2" s="1">
        <v>0.0</v>
      </c>
      <c r="F2" s="1">
        <v>0.0</v>
      </c>
      <c r="G2" s="1">
        <v>0.4</v>
      </c>
      <c r="H2" s="1">
        <v>0.0</v>
      </c>
      <c r="I2" s="3">
        <v>4.84751993010834E7</v>
      </c>
      <c r="J2" s="3">
        <v>6.02891465630898E7</v>
      </c>
      <c r="K2" s="1">
        <v>0.462193151390942</v>
      </c>
      <c r="L2" s="1">
        <v>0.0335318316105874</v>
      </c>
      <c r="M2" s="1">
        <v>0.110599213943134</v>
      </c>
      <c r="N2" s="1">
        <v>0.417471725156785</v>
      </c>
      <c r="O2" s="1">
        <v>0.134127326442349</v>
      </c>
      <c r="P2" s="1">
        <v>9831826.92470536</v>
      </c>
      <c r="Q2" s="1">
        <v>0.6</v>
      </c>
      <c r="R2" s="1">
        <v>0.0</v>
      </c>
      <c r="S2" s="3">
        <v>5.80753410433141E7</v>
      </c>
      <c r="T2" s="3">
        <v>7.222911076172E7</v>
      </c>
      <c r="V2" s="4">
        <f t="shared" ref="V2:V31" si="1">G2-Q2</f>
        <v>-0.2</v>
      </c>
      <c r="W2" s="4">
        <f t="shared" ref="W2:W31" si="2">if(V2&gt;0,1,-1)</f>
        <v>-1</v>
      </c>
      <c r="X2" s="4">
        <f t="shared" ref="X2:X31" si="3">ABS(V2)</f>
        <v>0.2</v>
      </c>
      <c r="Y2" s="4">
        <f t="shared" ref="Y2:Y31" si="4">RANK.AVG(X2,$X$2:$X$31,1)</f>
        <v>12</v>
      </c>
      <c r="Z2" s="4">
        <f t="shared" ref="Z2:Z31" si="5">Y2*W2</f>
        <v>-12</v>
      </c>
      <c r="AA2" s="4">
        <f t="shared" ref="AA2:AA31" si="6">RANK.AVG(A2,{$A$2:$A$31,$K$2:$K$31},1)</f>
        <v>51</v>
      </c>
      <c r="AB2" s="4">
        <f t="shared" ref="AB2:AB31" si="7">RANK.AVG(K2,{$A$2:$A$31,$K$2:$K$31},1)</f>
        <v>56</v>
      </c>
      <c r="AC2" s="4">
        <f t="shared" ref="AC2:AC31" si="8">RANK.AVG(B2,{$B$2:$B$31,$L$2:$L$31},1)</f>
        <v>14.5</v>
      </c>
      <c r="AD2" s="4">
        <f t="shared" ref="AD2:AD31" si="9">RANK.AVG(L2,{$B$2:$B$31,$L$2:$L$31},1)</f>
        <v>29</v>
      </c>
      <c r="AE2" s="4">
        <f t="shared" ref="AE2:AE31" si="10">RANK.AVG(G2,{$G$2:$G$31,$Q$2:$Q$31},1)</f>
        <v>19</v>
      </c>
      <c r="AF2" s="4">
        <f t="shared" ref="AF2:AF31" si="11">RANK.AVG(Q2,{$G$2:$G$31,$Q$2:$Q$31},1)</f>
        <v>42</v>
      </c>
    </row>
    <row r="3">
      <c r="A3" s="1">
        <v>0.815616581211566</v>
      </c>
      <c r="B3" s="1">
        <v>0.0</v>
      </c>
      <c r="C3" s="1">
        <v>0.0</v>
      </c>
      <c r="D3" s="1">
        <v>0.0</v>
      </c>
      <c r="E3" s="1">
        <v>0.0</v>
      </c>
      <c r="F3" s="1">
        <v>4739782.33345386</v>
      </c>
      <c r="G3" s="1">
        <v>1.0</v>
      </c>
      <c r="H3" s="1">
        <v>0.0</v>
      </c>
      <c r="I3" s="3">
        <v>5.25550832036797E7</v>
      </c>
      <c r="J3" s="3">
        <v>5.73483303074865E7</v>
      </c>
      <c r="K3" s="1">
        <v>0.646041244119102</v>
      </c>
      <c r="L3" s="1">
        <v>0.130641560065339</v>
      </c>
      <c r="M3" s="1">
        <v>0.512075900830067</v>
      </c>
      <c r="N3" s="1">
        <v>0.305987360388959</v>
      </c>
      <c r="O3" s="1">
        <v>0.130641560065339</v>
      </c>
      <c r="P3" s="1">
        <v>0.0</v>
      </c>
      <c r="Q3" s="1">
        <v>0.0</v>
      </c>
      <c r="R3" s="1">
        <v>0.0</v>
      </c>
      <c r="S3" s="3">
        <v>5.44989985856825E7</v>
      </c>
      <c r="T3" s="3">
        <v>5.946953798761E7</v>
      </c>
      <c r="V3" s="4">
        <f t="shared" si="1"/>
        <v>1</v>
      </c>
      <c r="W3" s="4">
        <f t="shared" si="2"/>
        <v>1</v>
      </c>
      <c r="X3" s="4">
        <f t="shared" si="3"/>
        <v>1</v>
      </c>
      <c r="Y3" s="4">
        <f t="shared" si="4"/>
        <v>25</v>
      </c>
      <c r="Z3" s="4">
        <f t="shared" si="5"/>
        <v>25</v>
      </c>
      <c r="AA3" s="4">
        <f t="shared" si="6"/>
        <v>60</v>
      </c>
      <c r="AB3" s="4">
        <f t="shared" si="7"/>
        <v>59</v>
      </c>
      <c r="AC3" s="4">
        <f t="shared" si="8"/>
        <v>14.5</v>
      </c>
      <c r="AD3" s="4">
        <f t="shared" si="9"/>
        <v>31</v>
      </c>
      <c r="AE3" s="4">
        <f t="shared" si="10"/>
        <v>55</v>
      </c>
      <c r="AF3" s="4">
        <f t="shared" si="11"/>
        <v>6</v>
      </c>
    </row>
    <row r="4">
      <c r="A4" s="1">
        <v>0.0112708259857281</v>
      </c>
      <c r="B4" s="1">
        <v>3.32115790239075</v>
      </c>
      <c r="C4" s="1">
        <v>0.740770423933437</v>
      </c>
      <c r="D4" s="1">
        <v>0.94143619716121</v>
      </c>
      <c r="E4" s="1">
        <v>9.4997766414854</v>
      </c>
      <c r="F4" s="1">
        <v>1801840.60009061</v>
      </c>
      <c r="G4" s="1">
        <v>0.0</v>
      </c>
      <c r="H4" s="1">
        <v>0.0</v>
      </c>
      <c r="I4" s="3">
        <v>5.32238461370834E7</v>
      </c>
      <c r="J4" s="3">
        <v>7.049072216076E7</v>
      </c>
      <c r="K4" s="1">
        <v>0.164213323723785</v>
      </c>
      <c r="L4" s="1">
        <v>0.0</v>
      </c>
      <c r="M4" s="1">
        <v>0.0</v>
      </c>
      <c r="N4" s="1">
        <v>0.0</v>
      </c>
      <c r="O4" s="1">
        <v>0.0</v>
      </c>
      <c r="P4" s="1">
        <v>9446959.26731509</v>
      </c>
      <c r="Q4" s="1">
        <v>1.0</v>
      </c>
      <c r="R4" s="1">
        <v>0.0</v>
      </c>
      <c r="S4" s="3">
        <v>4.32736571292736E7</v>
      </c>
      <c r="T4" s="3">
        <v>5.7312505560738E7</v>
      </c>
      <c r="V4" s="4">
        <f t="shared" si="1"/>
        <v>-1</v>
      </c>
      <c r="W4" s="4">
        <f t="shared" si="2"/>
        <v>-1</v>
      </c>
      <c r="X4" s="4">
        <f t="shared" si="3"/>
        <v>1</v>
      </c>
      <c r="Y4" s="4">
        <f t="shared" si="4"/>
        <v>25</v>
      </c>
      <c r="Z4" s="4">
        <f t="shared" si="5"/>
        <v>-25</v>
      </c>
      <c r="AA4" s="4">
        <f t="shared" si="6"/>
        <v>33</v>
      </c>
      <c r="AB4" s="4">
        <f t="shared" si="7"/>
        <v>42</v>
      </c>
      <c r="AC4" s="4">
        <f t="shared" si="8"/>
        <v>56</v>
      </c>
      <c r="AD4" s="4">
        <f t="shared" si="9"/>
        <v>14.5</v>
      </c>
      <c r="AE4" s="4">
        <f t="shared" si="10"/>
        <v>6</v>
      </c>
      <c r="AF4" s="4">
        <f t="shared" si="11"/>
        <v>55</v>
      </c>
    </row>
    <row r="5">
      <c r="A5" s="1">
        <v>0.0</v>
      </c>
      <c r="B5" s="1">
        <v>24.1389188301592</v>
      </c>
      <c r="C5" s="1">
        <v>27.5686928742265</v>
      </c>
      <c r="D5" s="1">
        <v>27.6688578765061</v>
      </c>
      <c r="E5" s="1">
        <v>39.9133588837488</v>
      </c>
      <c r="F5" s="1">
        <v>0.0</v>
      </c>
      <c r="G5" s="1">
        <v>0.0</v>
      </c>
      <c r="H5" s="1">
        <v>0.0</v>
      </c>
      <c r="I5" s="3">
        <v>9.93012756400751E7</v>
      </c>
      <c r="J5" s="3">
        <v>1.37584056033019E8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1.0</v>
      </c>
      <c r="R5" s="1">
        <v>0.0</v>
      </c>
      <c r="S5" s="3">
        <v>6.87458326379367E7</v>
      </c>
      <c r="T5" s="3">
        <v>9.52488118357234E7</v>
      </c>
      <c r="V5" s="4">
        <f t="shared" si="1"/>
        <v>-1</v>
      </c>
      <c r="W5" s="4">
        <f t="shared" si="2"/>
        <v>-1</v>
      </c>
      <c r="X5" s="4">
        <f t="shared" si="3"/>
        <v>1</v>
      </c>
      <c r="Y5" s="4">
        <f t="shared" si="4"/>
        <v>25</v>
      </c>
      <c r="Z5" s="4">
        <f t="shared" si="5"/>
        <v>-25</v>
      </c>
      <c r="AA5" s="4">
        <f t="shared" si="6"/>
        <v>16</v>
      </c>
      <c r="AB5" s="4">
        <f t="shared" si="7"/>
        <v>16</v>
      </c>
      <c r="AC5" s="4">
        <f t="shared" si="8"/>
        <v>60</v>
      </c>
      <c r="AD5" s="4">
        <f t="shared" si="9"/>
        <v>14.5</v>
      </c>
      <c r="AE5" s="4">
        <f t="shared" si="10"/>
        <v>6</v>
      </c>
      <c r="AF5" s="4">
        <f t="shared" si="11"/>
        <v>55</v>
      </c>
    </row>
    <row r="6">
      <c r="A6" s="1">
        <v>0.0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1.0</v>
      </c>
      <c r="H6" s="1">
        <v>0.0</v>
      </c>
      <c r="I6" s="3">
        <v>5.43529976767025E7</v>
      </c>
      <c r="J6" s="3">
        <v>7.53072894870995E7</v>
      </c>
      <c r="K6" s="1">
        <v>0.0</v>
      </c>
      <c r="L6" s="1">
        <v>1.01556814314698</v>
      </c>
      <c r="M6" s="1">
        <v>1.13662626601662</v>
      </c>
      <c r="N6" s="1">
        <v>1.43030907989019</v>
      </c>
      <c r="O6" s="1">
        <v>1.95397563458594</v>
      </c>
      <c r="P6" s="1">
        <v>0.0</v>
      </c>
      <c r="Q6" s="1">
        <v>0.0</v>
      </c>
      <c r="R6" s="1">
        <v>0.0</v>
      </c>
      <c r="S6" s="3">
        <v>5.52906852485398E7</v>
      </c>
      <c r="T6" s="3">
        <v>7.66063505500832E7</v>
      </c>
      <c r="V6" s="4">
        <f t="shared" si="1"/>
        <v>1</v>
      </c>
      <c r="W6" s="4">
        <f t="shared" si="2"/>
        <v>1</v>
      </c>
      <c r="X6" s="4">
        <f t="shared" si="3"/>
        <v>1</v>
      </c>
      <c r="Y6" s="4">
        <f t="shared" si="4"/>
        <v>25</v>
      </c>
      <c r="Z6" s="4">
        <f t="shared" si="5"/>
        <v>25</v>
      </c>
      <c r="AA6" s="4">
        <f t="shared" si="6"/>
        <v>16</v>
      </c>
      <c r="AB6" s="4">
        <f t="shared" si="7"/>
        <v>16</v>
      </c>
      <c r="AC6" s="4">
        <f t="shared" si="8"/>
        <v>14.5</v>
      </c>
      <c r="AD6" s="4">
        <f t="shared" si="9"/>
        <v>44</v>
      </c>
      <c r="AE6" s="4">
        <f t="shared" si="10"/>
        <v>55</v>
      </c>
      <c r="AF6" s="4">
        <f t="shared" si="11"/>
        <v>6</v>
      </c>
    </row>
    <row r="7">
      <c r="A7" s="1">
        <v>0.0</v>
      </c>
      <c r="B7" s="1">
        <v>0.530670271941568</v>
      </c>
      <c r="C7" s="1">
        <v>0.530670271941568</v>
      </c>
      <c r="D7" s="1">
        <v>0.983180456882034</v>
      </c>
      <c r="E7" s="1">
        <v>1.06134054388313</v>
      </c>
      <c r="F7" s="1">
        <v>0.0</v>
      </c>
      <c r="G7" s="1">
        <v>0.5</v>
      </c>
      <c r="H7" s="1">
        <v>0.0</v>
      </c>
      <c r="I7" s="3">
        <v>4.86500828098381E7</v>
      </c>
      <c r="J7" s="3">
        <v>6.74056995474611E7</v>
      </c>
      <c r="K7" s="1">
        <v>0.0</v>
      </c>
      <c r="L7" s="1">
        <v>0.500296291095795</v>
      </c>
      <c r="M7" s="1">
        <v>0.500296291095795</v>
      </c>
      <c r="N7" s="1">
        <v>0.800834160748516</v>
      </c>
      <c r="O7" s="1">
        <v>1.00059258219159</v>
      </c>
      <c r="P7" s="1">
        <v>0.0</v>
      </c>
      <c r="Q7" s="1">
        <v>0.5</v>
      </c>
      <c r="R7" s="1">
        <v>0.0</v>
      </c>
      <c r="S7" s="3">
        <v>5.39526180718648E7</v>
      </c>
      <c r="T7" s="3">
        <v>7.47525633748389E7</v>
      </c>
      <c r="V7" s="4">
        <f t="shared" si="1"/>
        <v>0</v>
      </c>
      <c r="W7" s="4">
        <f t="shared" si="2"/>
        <v>-1</v>
      </c>
      <c r="X7" s="4">
        <f t="shared" si="3"/>
        <v>0</v>
      </c>
      <c r="Y7" s="4">
        <f t="shared" si="4"/>
        <v>5.5</v>
      </c>
      <c r="Z7" s="4">
        <f t="shared" si="5"/>
        <v>-5.5</v>
      </c>
      <c r="AA7" s="4">
        <f t="shared" si="6"/>
        <v>16</v>
      </c>
      <c r="AB7" s="4">
        <f t="shared" si="7"/>
        <v>16</v>
      </c>
      <c r="AC7" s="4">
        <f t="shared" si="8"/>
        <v>39</v>
      </c>
      <c r="AD7" s="4">
        <f t="shared" si="9"/>
        <v>38</v>
      </c>
      <c r="AE7" s="4">
        <f t="shared" si="10"/>
        <v>30.5</v>
      </c>
      <c r="AF7" s="4">
        <f t="shared" si="11"/>
        <v>30.5</v>
      </c>
    </row>
    <row r="8">
      <c r="A8" s="1">
        <v>0.625797460351667</v>
      </c>
      <c r="B8" s="1">
        <v>0.0</v>
      </c>
      <c r="C8" s="1">
        <v>0.298806041468142</v>
      </c>
      <c r="D8" s="1">
        <v>0.212382660527003</v>
      </c>
      <c r="E8" s="1">
        <v>0.0</v>
      </c>
      <c r="F8" s="1">
        <v>0.0</v>
      </c>
      <c r="G8" s="1">
        <v>0.5</v>
      </c>
      <c r="H8" s="1">
        <v>0.0</v>
      </c>
      <c r="I8" s="3">
        <v>5.62869809966729E7</v>
      </c>
      <c r="J8" s="3">
        <v>6.5372107294945E7</v>
      </c>
      <c r="K8" s="1">
        <v>0.0</v>
      </c>
      <c r="L8" s="1">
        <v>0.0</v>
      </c>
      <c r="M8" s="1">
        <v>0.298806041468142</v>
      </c>
      <c r="N8" s="1">
        <v>0.596090620594317</v>
      </c>
      <c r="O8" s="1">
        <v>0.0</v>
      </c>
      <c r="P8" s="1">
        <v>0.0</v>
      </c>
      <c r="Q8" s="1">
        <v>0.5</v>
      </c>
      <c r="R8" s="1">
        <v>0.0</v>
      </c>
      <c r="S8" s="3">
        <v>5.46339491265132E7</v>
      </c>
      <c r="T8" s="3">
        <v>6.34522573297082E7</v>
      </c>
      <c r="V8" s="4">
        <f t="shared" si="1"/>
        <v>0</v>
      </c>
      <c r="W8" s="4">
        <f t="shared" si="2"/>
        <v>-1</v>
      </c>
      <c r="X8" s="4">
        <f t="shared" si="3"/>
        <v>0</v>
      </c>
      <c r="Y8" s="4">
        <f t="shared" si="4"/>
        <v>5.5</v>
      </c>
      <c r="Z8" s="4">
        <f t="shared" si="5"/>
        <v>-5.5</v>
      </c>
      <c r="AA8" s="4">
        <f t="shared" si="6"/>
        <v>58</v>
      </c>
      <c r="AB8" s="4">
        <f t="shared" si="7"/>
        <v>16</v>
      </c>
      <c r="AC8" s="4">
        <f t="shared" si="8"/>
        <v>14.5</v>
      </c>
      <c r="AD8" s="4">
        <f t="shared" si="9"/>
        <v>14.5</v>
      </c>
      <c r="AE8" s="4">
        <f t="shared" si="10"/>
        <v>30.5</v>
      </c>
      <c r="AF8" s="4">
        <f t="shared" si="11"/>
        <v>30.5</v>
      </c>
    </row>
    <row r="9">
      <c r="A9" s="1">
        <v>0.0601169991167011</v>
      </c>
      <c r="B9" s="1">
        <v>0.0</v>
      </c>
      <c r="C9" s="1">
        <v>0.0</v>
      </c>
      <c r="D9" s="1">
        <v>0.0</v>
      </c>
      <c r="E9" s="1">
        <v>0.0</v>
      </c>
      <c r="F9" s="1">
        <v>4927313.10130775</v>
      </c>
      <c r="G9" s="1">
        <v>1.0</v>
      </c>
      <c r="H9" s="1">
        <v>0.0</v>
      </c>
      <c r="I9" s="3">
        <v>4.99284019496349E7</v>
      </c>
      <c r="J9" s="3">
        <v>6.78078902243233E7</v>
      </c>
      <c r="K9" s="1">
        <v>0.0</v>
      </c>
      <c r="L9" s="1">
        <v>2.7658506230019</v>
      </c>
      <c r="M9" s="1">
        <v>2.11665983471753</v>
      </c>
      <c r="N9" s="1">
        <v>2.53476019575856</v>
      </c>
      <c r="O9" s="1">
        <v>11.31317957379</v>
      </c>
      <c r="P9" s="3">
        <v>2.08393273830358E7</v>
      </c>
      <c r="Q9" s="1">
        <v>0.0</v>
      </c>
      <c r="R9" s="1">
        <v>0.0</v>
      </c>
      <c r="S9" s="3">
        <v>5.47865707635007E7</v>
      </c>
      <c r="T9" s="3">
        <v>7.44057235140152E7</v>
      </c>
      <c r="V9" s="4">
        <f t="shared" si="1"/>
        <v>1</v>
      </c>
      <c r="W9" s="4">
        <f t="shared" si="2"/>
        <v>1</v>
      </c>
      <c r="X9" s="4">
        <f t="shared" si="3"/>
        <v>1</v>
      </c>
      <c r="Y9" s="4">
        <f t="shared" si="4"/>
        <v>25</v>
      </c>
      <c r="Z9" s="4">
        <f t="shared" si="5"/>
        <v>25</v>
      </c>
      <c r="AA9" s="4">
        <f t="shared" si="6"/>
        <v>38</v>
      </c>
      <c r="AB9" s="4">
        <f t="shared" si="7"/>
        <v>16</v>
      </c>
      <c r="AC9" s="4">
        <f t="shared" si="8"/>
        <v>14.5</v>
      </c>
      <c r="AD9" s="4">
        <f t="shared" si="9"/>
        <v>55</v>
      </c>
      <c r="AE9" s="4">
        <f t="shared" si="10"/>
        <v>55</v>
      </c>
      <c r="AF9" s="4">
        <f t="shared" si="11"/>
        <v>6</v>
      </c>
    </row>
    <row r="10">
      <c r="A10" s="1">
        <v>0.0</v>
      </c>
      <c r="B10" s="1">
        <v>0.0</v>
      </c>
      <c r="C10" s="1">
        <v>0.707106781186547</v>
      </c>
      <c r="D10" s="1">
        <v>1.0</v>
      </c>
      <c r="E10" s="1">
        <v>0.0</v>
      </c>
      <c r="F10" s="1">
        <v>0.0</v>
      </c>
      <c r="G10" s="1">
        <v>0.5</v>
      </c>
      <c r="H10" s="1">
        <v>0.0</v>
      </c>
      <c r="I10" s="3">
        <v>8.29599107397762E7</v>
      </c>
      <c r="J10" s="3">
        <v>1.14942768537358E8</v>
      </c>
      <c r="K10" s="1">
        <v>0.0</v>
      </c>
      <c r="L10" s="1">
        <v>1.24798121644455</v>
      </c>
      <c r="M10" s="1">
        <v>0.707106781186547</v>
      </c>
      <c r="N10" s="1">
        <v>1.0</v>
      </c>
      <c r="O10" s="1">
        <v>2.4959624328891</v>
      </c>
      <c r="P10" s="1">
        <v>0.0</v>
      </c>
      <c r="Q10" s="1">
        <v>0.5</v>
      </c>
      <c r="R10" s="1">
        <v>0.0</v>
      </c>
      <c r="S10" s="3">
        <v>7.75330929957203E7</v>
      </c>
      <c r="T10" s="3">
        <v>1.074236562767E8</v>
      </c>
      <c r="V10" s="4">
        <f t="shared" si="1"/>
        <v>0</v>
      </c>
      <c r="W10" s="4">
        <f t="shared" si="2"/>
        <v>-1</v>
      </c>
      <c r="X10" s="4">
        <f t="shared" si="3"/>
        <v>0</v>
      </c>
      <c r="Y10" s="4">
        <f t="shared" si="4"/>
        <v>5.5</v>
      </c>
      <c r="Z10" s="4">
        <f t="shared" si="5"/>
        <v>-5.5</v>
      </c>
      <c r="AA10" s="4">
        <f t="shared" si="6"/>
        <v>16</v>
      </c>
      <c r="AB10" s="4">
        <f t="shared" si="7"/>
        <v>16</v>
      </c>
      <c r="AC10" s="4">
        <f t="shared" si="8"/>
        <v>14.5</v>
      </c>
      <c r="AD10" s="4">
        <f t="shared" si="9"/>
        <v>47</v>
      </c>
      <c r="AE10" s="4">
        <f t="shared" si="10"/>
        <v>30.5</v>
      </c>
      <c r="AF10" s="4">
        <f t="shared" si="11"/>
        <v>30.5</v>
      </c>
    </row>
    <row r="11">
      <c r="A11" s="1">
        <v>0.0</v>
      </c>
      <c r="B11" s="1">
        <v>5.23524112299452</v>
      </c>
      <c r="C11" s="1">
        <v>0.35589601907896</v>
      </c>
      <c r="D11" s="1">
        <v>0.566862164828261</v>
      </c>
      <c r="E11" s="1">
        <v>15.6895856744992</v>
      </c>
      <c r="F11" s="1">
        <v>7523576.93319506</v>
      </c>
      <c r="G11" s="1">
        <v>0.5</v>
      </c>
      <c r="H11" s="1">
        <v>0.0</v>
      </c>
      <c r="I11" s="3">
        <v>5.25687294070206E7</v>
      </c>
      <c r="J11" s="3">
        <v>7.28350823351924E7</v>
      </c>
      <c r="K11" s="1">
        <v>0.0</v>
      </c>
      <c r="L11" s="1">
        <v>0.0</v>
      </c>
      <c r="M11" s="1">
        <v>0.707106781186547</v>
      </c>
      <c r="N11" s="1">
        <v>1.0</v>
      </c>
      <c r="O11" s="1">
        <v>0.0</v>
      </c>
      <c r="P11" s="1">
        <v>0.0</v>
      </c>
      <c r="Q11" s="1">
        <v>0.5</v>
      </c>
      <c r="R11" s="1">
        <v>0.0</v>
      </c>
      <c r="S11" s="3">
        <v>4.85381748654032E7</v>
      </c>
      <c r="T11" s="3">
        <v>6.72506531033946E7</v>
      </c>
      <c r="V11" s="4">
        <f t="shared" si="1"/>
        <v>0</v>
      </c>
      <c r="W11" s="4">
        <f t="shared" si="2"/>
        <v>-1</v>
      </c>
      <c r="X11" s="4">
        <f t="shared" si="3"/>
        <v>0</v>
      </c>
      <c r="Y11" s="4">
        <f t="shared" si="4"/>
        <v>5.5</v>
      </c>
      <c r="Z11" s="4">
        <f t="shared" si="5"/>
        <v>-5.5</v>
      </c>
      <c r="AA11" s="4">
        <f t="shared" si="6"/>
        <v>16</v>
      </c>
      <c r="AB11" s="4">
        <f t="shared" si="7"/>
        <v>16</v>
      </c>
      <c r="AC11" s="4">
        <f t="shared" si="8"/>
        <v>57</v>
      </c>
      <c r="AD11" s="4">
        <f t="shared" si="9"/>
        <v>14.5</v>
      </c>
      <c r="AE11" s="4">
        <f t="shared" si="10"/>
        <v>30.5</v>
      </c>
      <c r="AF11" s="4">
        <f t="shared" si="11"/>
        <v>30.5</v>
      </c>
    </row>
    <row r="12">
      <c r="A12" s="1">
        <v>0.0132303221739752</v>
      </c>
      <c r="B12" s="1">
        <v>0.424780649653994</v>
      </c>
      <c r="C12" s="1">
        <v>0.393878814854899</v>
      </c>
      <c r="D12" s="1">
        <v>0.661838197057968</v>
      </c>
      <c r="E12" s="1">
        <v>1.43622634036301</v>
      </c>
      <c r="F12" s="3">
        <v>1.72814008335394E7</v>
      </c>
      <c r="G12" s="1">
        <v>0.333333333333333</v>
      </c>
      <c r="H12" s="1">
        <v>0.0</v>
      </c>
      <c r="I12" s="3">
        <v>7.98722398840056E7</v>
      </c>
      <c r="J12" s="3">
        <v>1.02129275904697E8</v>
      </c>
      <c r="K12" s="1">
        <v>0.241443395687194</v>
      </c>
      <c r="L12" s="1">
        <v>0.0</v>
      </c>
      <c r="M12" s="1">
        <v>0.169700487998334</v>
      </c>
      <c r="N12" s="1">
        <v>0.348848912971872</v>
      </c>
      <c r="O12" s="1">
        <v>0.0</v>
      </c>
      <c r="P12" s="1">
        <v>0.0</v>
      </c>
      <c r="Q12" s="1">
        <v>0.666666666666666</v>
      </c>
      <c r="R12" s="1">
        <v>0.0</v>
      </c>
      <c r="S12" s="3">
        <v>8.5598906855702E7</v>
      </c>
      <c r="T12" s="3">
        <v>1.09452015607062E8</v>
      </c>
      <c r="V12" s="4">
        <f t="shared" si="1"/>
        <v>-0.3333333333</v>
      </c>
      <c r="W12" s="4">
        <f t="shared" si="2"/>
        <v>-1</v>
      </c>
      <c r="X12" s="4">
        <f t="shared" si="3"/>
        <v>0.3333333333</v>
      </c>
      <c r="Y12" s="4">
        <f t="shared" si="4"/>
        <v>13.5</v>
      </c>
      <c r="Z12" s="4">
        <f t="shared" si="5"/>
        <v>-13.5</v>
      </c>
      <c r="AA12" s="4">
        <f t="shared" si="6"/>
        <v>34</v>
      </c>
      <c r="AB12" s="4">
        <f t="shared" si="7"/>
        <v>49</v>
      </c>
      <c r="AC12" s="4">
        <f t="shared" si="8"/>
        <v>36</v>
      </c>
      <c r="AD12" s="4">
        <f t="shared" si="9"/>
        <v>14.5</v>
      </c>
      <c r="AE12" s="4">
        <f t="shared" si="10"/>
        <v>16</v>
      </c>
      <c r="AF12" s="4">
        <f t="shared" si="11"/>
        <v>43.5</v>
      </c>
    </row>
    <row r="13">
      <c r="A13" s="1">
        <v>0.167946836919686</v>
      </c>
      <c r="B13" s="1">
        <v>0.393635566430807</v>
      </c>
      <c r="C13" s="1">
        <v>0.206449337379004</v>
      </c>
      <c r="D13" s="1">
        <v>0.470504668394789</v>
      </c>
      <c r="E13" s="1">
        <v>1.3677182662264</v>
      </c>
      <c r="F13" s="1">
        <v>9825964.24311306</v>
      </c>
      <c r="G13" s="1">
        <v>0.5</v>
      </c>
      <c r="H13" s="1">
        <v>0.0</v>
      </c>
      <c r="I13" s="3">
        <v>7.91308101145985E7</v>
      </c>
      <c r="J13" s="3">
        <v>1.00919624198699E8</v>
      </c>
      <c r="K13" s="1">
        <v>0.171042040341115</v>
      </c>
      <c r="L13" s="1">
        <v>0.0</v>
      </c>
      <c r="M13" s="1">
        <v>0.206449337379004</v>
      </c>
      <c r="N13" s="1">
        <v>0.318014572256925</v>
      </c>
      <c r="O13" s="1">
        <v>0.0</v>
      </c>
      <c r="P13" s="1">
        <v>0.0</v>
      </c>
      <c r="Q13" s="1">
        <v>0.5</v>
      </c>
      <c r="R13" s="1">
        <v>0.0</v>
      </c>
      <c r="S13" s="3">
        <v>8.15801213877047E7</v>
      </c>
      <c r="T13" s="3">
        <v>1.04043522165233E8</v>
      </c>
      <c r="V13" s="4">
        <f t="shared" si="1"/>
        <v>0</v>
      </c>
      <c r="W13" s="4">
        <f t="shared" si="2"/>
        <v>-1</v>
      </c>
      <c r="X13" s="4">
        <f t="shared" si="3"/>
        <v>0</v>
      </c>
      <c r="Y13" s="4">
        <f t="shared" si="4"/>
        <v>5.5</v>
      </c>
      <c r="Z13" s="4">
        <f t="shared" si="5"/>
        <v>-5.5</v>
      </c>
      <c r="AA13" s="4">
        <f t="shared" si="6"/>
        <v>43</v>
      </c>
      <c r="AB13" s="4">
        <f t="shared" si="7"/>
        <v>44</v>
      </c>
      <c r="AC13" s="4">
        <f t="shared" si="8"/>
        <v>35</v>
      </c>
      <c r="AD13" s="4">
        <f t="shared" si="9"/>
        <v>14.5</v>
      </c>
      <c r="AE13" s="4">
        <f t="shared" si="10"/>
        <v>30.5</v>
      </c>
      <c r="AF13" s="4">
        <f t="shared" si="11"/>
        <v>30.5</v>
      </c>
    </row>
    <row r="14">
      <c r="A14" s="1">
        <v>0.0</v>
      </c>
      <c r="B14" s="1">
        <v>0.0</v>
      </c>
      <c r="C14" s="1">
        <v>0.707106781186547</v>
      </c>
      <c r="D14" s="1">
        <v>1.0</v>
      </c>
      <c r="E14" s="1">
        <v>0.0</v>
      </c>
      <c r="F14" s="1">
        <v>0.0</v>
      </c>
      <c r="G14" s="1">
        <v>0.5</v>
      </c>
      <c r="H14" s="1">
        <v>0.0</v>
      </c>
      <c r="I14" s="3">
        <v>8.8100979007035E7</v>
      </c>
      <c r="J14" s="3">
        <v>1.22065744772008E8</v>
      </c>
      <c r="K14" s="1">
        <v>0.0</v>
      </c>
      <c r="L14" s="1">
        <v>18.2750464571816</v>
      </c>
      <c r="M14" s="1">
        <v>0.707106781186547</v>
      </c>
      <c r="N14" s="1">
        <v>1.0</v>
      </c>
      <c r="O14" s="1">
        <v>36.5500929143633</v>
      </c>
      <c r="P14" s="1">
        <v>0.0</v>
      </c>
      <c r="Q14" s="1">
        <v>0.5</v>
      </c>
      <c r="R14" s="1">
        <v>0.0</v>
      </c>
      <c r="S14" s="3">
        <v>8.84379377515017E7</v>
      </c>
      <c r="T14" s="3">
        <v>1.22532620563953E8</v>
      </c>
      <c r="V14" s="4">
        <f t="shared" si="1"/>
        <v>0</v>
      </c>
      <c r="W14" s="4">
        <f t="shared" si="2"/>
        <v>-1</v>
      </c>
      <c r="X14" s="4">
        <f t="shared" si="3"/>
        <v>0</v>
      </c>
      <c r="Y14" s="4">
        <f t="shared" si="4"/>
        <v>5.5</v>
      </c>
      <c r="Z14" s="4">
        <f t="shared" si="5"/>
        <v>-5.5</v>
      </c>
      <c r="AA14" s="4">
        <f t="shared" si="6"/>
        <v>16</v>
      </c>
      <c r="AB14" s="4">
        <f t="shared" si="7"/>
        <v>16</v>
      </c>
      <c r="AC14" s="4">
        <f t="shared" si="8"/>
        <v>14.5</v>
      </c>
      <c r="AD14" s="4">
        <f t="shared" si="9"/>
        <v>58</v>
      </c>
      <c r="AE14" s="4">
        <f t="shared" si="10"/>
        <v>30.5</v>
      </c>
      <c r="AF14" s="4">
        <f t="shared" si="11"/>
        <v>30.5</v>
      </c>
    </row>
    <row r="15">
      <c r="A15" s="1">
        <v>0.0</v>
      </c>
      <c r="B15" s="1">
        <v>2.27135042862437</v>
      </c>
      <c r="C15" s="1">
        <v>0.418721484580302</v>
      </c>
      <c r="D15" s="1">
        <v>0.573040415059231</v>
      </c>
      <c r="E15" s="1">
        <v>11.3001658163548</v>
      </c>
      <c r="F15" s="1">
        <v>7568259.60961276</v>
      </c>
      <c r="G15" s="1">
        <v>0.333333333333333</v>
      </c>
      <c r="H15" s="1">
        <v>0.0</v>
      </c>
      <c r="I15" s="3">
        <v>7.81186895148924E7</v>
      </c>
      <c r="J15" s="3">
        <v>9.6687963155469E7</v>
      </c>
      <c r="K15" s="1">
        <v>0.377883724049356</v>
      </c>
      <c r="L15" s="1">
        <v>0.0</v>
      </c>
      <c r="M15" s="1">
        <v>0.22220082615331</v>
      </c>
      <c r="N15" s="1">
        <v>0.340563572622889</v>
      </c>
      <c r="O15" s="1">
        <v>0.0</v>
      </c>
      <c r="P15" s="1">
        <v>0.0</v>
      </c>
      <c r="Q15" s="1">
        <v>0.666666666666666</v>
      </c>
      <c r="R15" s="1">
        <v>0.0</v>
      </c>
      <c r="S15" s="3">
        <v>7.4479443782625E7</v>
      </c>
      <c r="T15" s="3">
        <v>9.21836100685739E7</v>
      </c>
      <c r="V15" s="4">
        <f t="shared" si="1"/>
        <v>-0.3333333333</v>
      </c>
      <c r="W15" s="4">
        <f t="shared" si="2"/>
        <v>-1</v>
      </c>
      <c r="X15" s="4">
        <f t="shared" si="3"/>
        <v>0.3333333333</v>
      </c>
      <c r="Y15" s="4">
        <f t="shared" si="4"/>
        <v>13.5</v>
      </c>
      <c r="Z15" s="4">
        <f t="shared" si="5"/>
        <v>-13.5</v>
      </c>
      <c r="AA15" s="4">
        <f t="shared" si="6"/>
        <v>16</v>
      </c>
      <c r="AB15" s="4">
        <f t="shared" si="7"/>
        <v>54</v>
      </c>
      <c r="AC15" s="4">
        <f t="shared" si="8"/>
        <v>54</v>
      </c>
      <c r="AD15" s="4">
        <f t="shared" si="9"/>
        <v>14.5</v>
      </c>
      <c r="AE15" s="4">
        <f t="shared" si="10"/>
        <v>16</v>
      </c>
      <c r="AF15" s="4">
        <f t="shared" si="11"/>
        <v>43.5</v>
      </c>
    </row>
    <row r="16">
      <c r="A16" s="1">
        <v>0.247778186826872</v>
      </c>
      <c r="B16" s="1">
        <v>0.0</v>
      </c>
      <c r="C16" s="1">
        <v>0.0825496277654917</v>
      </c>
      <c r="D16" s="1">
        <v>0.411574703169902</v>
      </c>
      <c r="E16" s="1">
        <v>0.0</v>
      </c>
      <c r="F16" s="1">
        <v>4597467.83801684</v>
      </c>
      <c r="G16" s="1">
        <v>0.8</v>
      </c>
      <c r="H16" s="1">
        <v>0.0</v>
      </c>
      <c r="I16" s="3">
        <v>8.36941861346262E7</v>
      </c>
      <c r="J16" s="3">
        <v>1.03210257629752E8</v>
      </c>
      <c r="K16" s="1">
        <v>0.324937709764708</v>
      </c>
      <c r="L16" s="1">
        <v>1.90834669690226</v>
      </c>
      <c r="M16" s="1">
        <v>0.51416995207216</v>
      </c>
      <c r="N16" s="1">
        <v>0.56595364798335</v>
      </c>
      <c r="O16" s="1">
        <v>3.81669339380453</v>
      </c>
      <c r="P16" s="1">
        <v>0.0</v>
      </c>
      <c r="Q16" s="1">
        <v>0.2</v>
      </c>
      <c r="R16" s="1">
        <v>0.0</v>
      </c>
      <c r="S16" s="3">
        <v>8.63003781477603E7</v>
      </c>
      <c r="T16" s="3">
        <v>1.06424157444311E8</v>
      </c>
      <c r="V16" s="4">
        <f t="shared" si="1"/>
        <v>0.6</v>
      </c>
      <c r="W16" s="4">
        <f t="shared" si="2"/>
        <v>1</v>
      </c>
      <c r="X16" s="4">
        <f t="shared" si="3"/>
        <v>0.6</v>
      </c>
      <c r="Y16" s="4">
        <f t="shared" si="4"/>
        <v>19</v>
      </c>
      <c r="Z16" s="4">
        <f t="shared" si="5"/>
        <v>19</v>
      </c>
      <c r="AA16" s="4">
        <f t="shared" si="6"/>
        <v>50</v>
      </c>
      <c r="AB16" s="4">
        <f t="shared" si="7"/>
        <v>52</v>
      </c>
      <c r="AC16" s="4">
        <f t="shared" si="8"/>
        <v>14.5</v>
      </c>
      <c r="AD16" s="4">
        <f t="shared" si="9"/>
        <v>52</v>
      </c>
      <c r="AE16" s="4">
        <f t="shared" si="10"/>
        <v>49</v>
      </c>
      <c r="AF16" s="4">
        <f t="shared" si="11"/>
        <v>12</v>
      </c>
    </row>
    <row r="17">
      <c r="A17" s="1">
        <v>0.0</v>
      </c>
      <c r="B17" s="1">
        <v>0.0</v>
      </c>
      <c r="C17" s="1">
        <v>0.707106781186547</v>
      </c>
      <c r="D17" s="1">
        <v>1.0</v>
      </c>
      <c r="E17" s="1">
        <v>0.0</v>
      </c>
      <c r="F17" s="1">
        <v>0.0</v>
      </c>
      <c r="G17" s="1">
        <v>0.5</v>
      </c>
      <c r="H17" s="1">
        <v>0.0</v>
      </c>
      <c r="I17" s="3">
        <v>3.88777728819781E7</v>
      </c>
      <c r="J17" s="3">
        <v>5.38659530787378E7</v>
      </c>
      <c r="K17" s="1">
        <v>0.0</v>
      </c>
      <c r="L17" s="1">
        <v>0.0</v>
      </c>
      <c r="M17" s="1">
        <v>0.707106781186547</v>
      </c>
      <c r="N17" s="1">
        <v>1.0</v>
      </c>
      <c r="O17" s="1">
        <v>0.0</v>
      </c>
      <c r="P17" s="1">
        <v>0.0</v>
      </c>
      <c r="Q17" s="1">
        <v>0.5</v>
      </c>
      <c r="R17" s="1">
        <v>0.0</v>
      </c>
      <c r="S17" s="3">
        <v>5.25632790589726E7</v>
      </c>
      <c r="T17" s="3">
        <v>7.28276112932344E7</v>
      </c>
      <c r="V17" s="4">
        <f t="shared" si="1"/>
        <v>0</v>
      </c>
      <c r="W17" s="4">
        <f t="shared" si="2"/>
        <v>-1</v>
      </c>
      <c r="X17" s="4">
        <f t="shared" si="3"/>
        <v>0</v>
      </c>
      <c r="Y17" s="4">
        <f t="shared" si="4"/>
        <v>5.5</v>
      </c>
      <c r="Z17" s="4">
        <f t="shared" si="5"/>
        <v>-5.5</v>
      </c>
      <c r="AA17" s="4">
        <f t="shared" si="6"/>
        <v>16</v>
      </c>
      <c r="AB17" s="4">
        <f t="shared" si="7"/>
        <v>16</v>
      </c>
      <c r="AC17" s="4">
        <f t="shared" si="8"/>
        <v>14.5</v>
      </c>
      <c r="AD17" s="4">
        <f t="shared" si="9"/>
        <v>14.5</v>
      </c>
      <c r="AE17" s="4">
        <f t="shared" si="10"/>
        <v>30.5</v>
      </c>
      <c r="AF17" s="4">
        <f t="shared" si="11"/>
        <v>30.5</v>
      </c>
    </row>
    <row r="18">
      <c r="A18" s="5">
        <v>0.0</v>
      </c>
      <c r="B18" s="5">
        <v>1.5123818324969</v>
      </c>
      <c r="C18" s="5">
        <v>0.89845272697701</v>
      </c>
      <c r="D18" s="5">
        <v>1.35245371422577</v>
      </c>
      <c r="E18" s="5">
        <v>2.99536299607933</v>
      </c>
      <c r="F18" s="5">
        <v>0.0</v>
      </c>
      <c r="G18" s="5">
        <v>0.0</v>
      </c>
      <c r="H18" s="5">
        <v>0.0</v>
      </c>
      <c r="I18" s="6">
        <v>4.35681805652912E7</v>
      </c>
      <c r="J18" s="6">
        <v>6.03273200790484E7</v>
      </c>
      <c r="K18" s="5">
        <v>0.001744255577606</v>
      </c>
      <c r="L18" s="5">
        <v>0.0</v>
      </c>
      <c r="M18" s="5">
        <v>0.0</v>
      </c>
      <c r="N18" s="5">
        <v>0.0</v>
      </c>
      <c r="O18" s="5">
        <v>0.0</v>
      </c>
      <c r="P18" s="5">
        <v>1.35504662266618E7</v>
      </c>
      <c r="Q18" s="5">
        <v>1.0</v>
      </c>
      <c r="R18" s="5">
        <v>0.0</v>
      </c>
      <c r="S18" s="6">
        <v>3.62260411773886E7</v>
      </c>
      <c r="T18" s="6">
        <v>5.01608998220438E7</v>
      </c>
      <c r="V18" s="4">
        <f t="shared" si="1"/>
        <v>-1</v>
      </c>
      <c r="W18" s="4">
        <f t="shared" si="2"/>
        <v>-1</v>
      </c>
      <c r="X18" s="4">
        <f t="shared" si="3"/>
        <v>1</v>
      </c>
      <c r="Y18" s="4">
        <f t="shared" si="4"/>
        <v>25</v>
      </c>
      <c r="Z18" s="4">
        <f t="shared" si="5"/>
        <v>-25</v>
      </c>
      <c r="AA18" s="4">
        <f t="shared" si="6"/>
        <v>16</v>
      </c>
      <c r="AB18" s="4">
        <f t="shared" si="7"/>
        <v>32</v>
      </c>
      <c r="AC18" s="4">
        <f t="shared" si="8"/>
        <v>50</v>
      </c>
      <c r="AD18" s="4">
        <f t="shared" si="9"/>
        <v>14.5</v>
      </c>
      <c r="AE18" s="4">
        <f t="shared" si="10"/>
        <v>6</v>
      </c>
      <c r="AF18" s="4">
        <f t="shared" si="11"/>
        <v>55</v>
      </c>
    </row>
    <row r="19">
      <c r="A19" s="5">
        <v>0.0</v>
      </c>
      <c r="B19" s="5">
        <v>0.0</v>
      </c>
      <c r="C19" s="5">
        <v>0.204306275762821</v>
      </c>
      <c r="D19" s="5">
        <v>0.351585001134604</v>
      </c>
      <c r="E19" s="5">
        <v>0.0</v>
      </c>
      <c r="F19" s="5">
        <v>0.0</v>
      </c>
      <c r="G19" s="5">
        <v>0.666666666666667</v>
      </c>
      <c r="H19" s="5">
        <v>0.0</v>
      </c>
      <c r="I19" s="6">
        <v>4.11063261213243E7</v>
      </c>
      <c r="J19" s="6">
        <v>5.37753264229733E7</v>
      </c>
      <c r="K19" s="5">
        <v>0.175070605167054</v>
      </c>
      <c r="L19" s="5">
        <v>0.0</v>
      </c>
      <c r="M19" s="5">
        <v>0.476823954431884</v>
      </c>
      <c r="N19" s="5">
        <v>0.648414998865396</v>
      </c>
      <c r="O19" s="5">
        <v>0.0</v>
      </c>
      <c r="P19" s="5">
        <v>0.0</v>
      </c>
      <c r="Q19" s="5">
        <v>0.333333333333333</v>
      </c>
      <c r="R19" s="5">
        <v>0.0</v>
      </c>
      <c r="S19" s="6">
        <v>4.34622130036234E7</v>
      </c>
      <c r="T19" s="6">
        <v>5.6857290612386E7</v>
      </c>
      <c r="V19" s="4">
        <f t="shared" si="1"/>
        <v>0.3333333333</v>
      </c>
      <c r="W19" s="4">
        <f t="shared" si="2"/>
        <v>1</v>
      </c>
      <c r="X19" s="4">
        <f t="shared" si="3"/>
        <v>0.3333333333</v>
      </c>
      <c r="Y19" s="4">
        <f t="shared" si="4"/>
        <v>16</v>
      </c>
      <c r="Z19" s="4">
        <f t="shared" si="5"/>
        <v>16</v>
      </c>
      <c r="AA19" s="4">
        <f t="shared" si="6"/>
        <v>16</v>
      </c>
      <c r="AB19" s="4">
        <f t="shared" si="7"/>
        <v>45</v>
      </c>
      <c r="AC19" s="4">
        <f t="shared" si="8"/>
        <v>14.5</v>
      </c>
      <c r="AD19" s="4">
        <f t="shared" si="9"/>
        <v>14.5</v>
      </c>
      <c r="AE19" s="4">
        <f t="shared" si="10"/>
        <v>46</v>
      </c>
      <c r="AF19" s="4">
        <f t="shared" si="11"/>
        <v>16</v>
      </c>
    </row>
    <row r="20">
      <c r="A20" s="5">
        <v>0.0</v>
      </c>
      <c r="B20" s="5">
        <v>1.15286340765694</v>
      </c>
      <c r="C20" s="5">
        <v>0.983029868340406</v>
      </c>
      <c r="D20" s="5">
        <v>1.12960235640648</v>
      </c>
      <c r="E20" s="5">
        <v>3.08830845755022</v>
      </c>
      <c r="F20" s="5">
        <v>70299.0631940257</v>
      </c>
      <c r="G20" s="5">
        <v>0.0</v>
      </c>
      <c r="H20" s="5">
        <v>0.0</v>
      </c>
      <c r="I20" s="6">
        <v>4.47491455983101E7</v>
      </c>
      <c r="J20" s="6">
        <v>6.20008298091156E7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1.0</v>
      </c>
      <c r="R20" s="5">
        <v>0.0</v>
      </c>
      <c r="S20" s="6">
        <v>4.46292762924845E7</v>
      </c>
      <c r="T20" s="6">
        <v>6.18348279718211E7</v>
      </c>
      <c r="V20" s="4">
        <f t="shared" si="1"/>
        <v>-1</v>
      </c>
      <c r="W20" s="4">
        <f t="shared" si="2"/>
        <v>-1</v>
      </c>
      <c r="X20" s="4">
        <f t="shared" si="3"/>
        <v>1</v>
      </c>
      <c r="Y20" s="4">
        <f t="shared" si="4"/>
        <v>25</v>
      </c>
      <c r="Z20" s="4">
        <f t="shared" si="5"/>
        <v>-25</v>
      </c>
      <c r="AA20" s="4">
        <f t="shared" si="6"/>
        <v>16</v>
      </c>
      <c r="AB20" s="4">
        <f t="shared" si="7"/>
        <v>16</v>
      </c>
      <c r="AC20" s="4">
        <f t="shared" si="8"/>
        <v>45</v>
      </c>
      <c r="AD20" s="4">
        <f t="shared" si="9"/>
        <v>14.5</v>
      </c>
      <c r="AE20" s="4">
        <f t="shared" si="10"/>
        <v>6</v>
      </c>
      <c r="AF20" s="4">
        <f t="shared" si="11"/>
        <v>55</v>
      </c>
    </row>
    <row r="21">
      <c r="A21" s="5">
        <v>0.0</v>
      </c>
      <c r="B21" s="5">
        <v>2.07824269540645</v>
      </c>
      <c r="C21" s="5">
        <v>0.711063920817126</v>
      </c>
      <c r="D21" s="5">
        <v>1.0</v>
      </c>
      <c r="E21" s="5">
        <v>4.15648539081291</v>
      </c>
      <c r="F21" s="5">
        <v>0.0</v>
      </c>
      <c r="G21" s="5">
        <v>0.333333333333333</v>
      </c>
      <c r="H21" s="5">
        <v>0.0</v>
      </c>
      <c r="I21" s="6">
        <v>4.58787839879289E7</v>
      </c>
      <c r="J21" s="6">
        <v>5.90635170566918E7</v>
      </c>
      <c r="K21" s="5">
        <v>0.233615608142703</v>
      </c>
      <c r="L21" s="5">
        <v>0.382846444312146</v>
      </c>
      <c r="M21" s="5">
        <v>0.239659400026095</v>
      </c>
      <c r="N21" s="5">
        <v>0.52471723601633</v>
      </c>
      <c r="O21" s="5">
        <v>1.14853933293644</v>
      </c>
      <c r="P21" s="5">
        <v>5505474.38218502</v>
      </c>
      <c r="Q21" s="5">
        <v>0.666666666666667</v>
      </c>
      <c r="R21" s="5">
        <v>0.0</v>
      </c>
      <c r="S21" s="6">
        <v>4.49356080418067E7</v>
      </c>
      <c r="T21" s="6">
        <v>5.78493041110523E7</v>
      </c>
      <c r="V21" s="4">
        <f t="shared" si="1"/>
        <v>-0.3333333333</v>
      </c>
      <c r="W21" s="4">
        <f t="shared" si="2"/>
        <v>-1</v>
      </c>
      <c r="X21" s="4">
        <f t="shared" si="3"/>
        <v>0.3333333333</v>
      </c>
      <c r="Y21" s="4">
        <f t="shared" si="4"/>
        <v>16</v>
      </c>
      <c r="Z21" s="4">
        <f t="shared" si="5"/>
        <v>-16</v>
      </c>
      <c r="AA21" s="4">
        <f t="shared" si="6"/>
        <v>16</v>
      </c>
      <c r="AB21" s="4">
        <f t="shared" si="7"/>
        <v>47</v>
      </c>
      <c r="AC21" s="4">
        <f t="shared" si="8"/>
        <v>53</v>
      </c>
      <c r="AD21" s="4">
        <f t="shared" si="9"/>
        <v>34</v>
      </c>
      <c r="AE21" s="4">
        <f t="shared" si="10"/>
        <v>16</v>
      </c>
      <c r="AF21" s="4">
        <f t="shared" si="11"/>
        <v>46</v>
      </c>
    </row>
    <row r="22">
      <c r="A22" s="5">
        <v>0.0</v>
      </c>
      <c r="B22" s="5">
        <v>1.84455907810404</v>
      </c>
      <c r="C22" s="5">
        <v>1.43331655302118</v>
      </c>
      <c r="D22" s="5">
        <v>1.68967038721852</v>
      </c>
      <c r="E22" s="5">
        <v>3.45522966989586</v>
      </c>
      <c r="F22" s="5">
        <v>0.0</v>
      </c>
      <c r="G22" s="5">
        <v>0.0</v>
      </c>
      <c r="H22" s="5">
        <v>0.0</v>
      </c>
      <c r="I22" s="6">
        <v>5.08157049750717E7</v>
      </c>
      <c r="J22" s="6">
        <v>6.75475476623813E7</v>
      </c>
      <c r="K22" s="5">
        <v>0.15103852371713</v>
      </c>
      <c r="L22" s="5">
        <v>0.0</v>
      </c>
      <c r="M22" s="5">
        <v>0.0</v>
      </c>
      <c r="N22" s="5">
        <v>0.0</v>
      </c>
      <c r="O22" s="5">
        <v>0.0</v>
      </c>
      <c r="P22" s="5">
        <v>2590479.2394255</v>
      </c>
      <c r="Q22" s="5">
        <v>1.0</v>
      </c>
      <c r="R22" s="5">
        <v>0.0</v>
      </c>
      <c r="S22" s="6">
        <v>4.56679658135196E7</v>
      </c>
      <c r="T22" s="6">
        <v>6.07048679502196E7</v>
      </c>
      <c r="V22" s="4">
        <f t="shared" si="1"/>
        <v>-1</v>
      </c>
      <c r="W22" s="4">
        <f t="shared" si="2"/>
        <v>-1</v>
      </c>
      <c r="X22" s="4">
        <f t="shared" si="3"/>
        <v>1</v>
      </c>
      <c r="Y22" s="4">
        <f t="shared" si="4"/>
        <v>25</v>
      </c>
      <c r="Z22" s="4">
        <f t="shared" si="5"/>
        <v>-25</v>
      </c>
      <c r="AA22" s="4">
        <f t="shared" si="6"/>
        <v>16</v>
      </c>
      <c r="AB22" s="4">
        <f t="shared" si="7"/>
        <v>41</v>
      </c>
      <c r="AC22" s="4">
        <f t="shared" si="8"/>
        <v>51</v>
      </c>
      <c r="AD22" s="4">
        <f t="shared" si="9"/>
        <v>14.5</v>
      </c>
      <c r="AE22" s="4">
        <f t="shared" si="10"/>
        <v>6</v>
      </c>
      <c r="AF22" s="4">
        <f t="shared" si="11"/>
        <v>55</v>
      </c>
    </row>
    <row r="23">
      <c r="A23" s="5">
        <v>0.460749239690201</v>
      </c>
      <c r="B23" s="5">
        <v>0.0</v>
      </c>
      <c r="C23" s="5">
        <v>0.116613479589312</v>
      </c>
      <c r="D23" s="5">
        <v>0.241545760750733</v>
      </c>
      <c r="E23" s="5">
        <v>0.0</v>
      </c>
      <c r="F23" s="5">
        <v>2294616.61712584</v>
      </c>
      <c r="G23" s="5">
        <v>0.571428571428571</v>
      </c>
      <c r="H23" s="5">
        <v>0.0</v>
      </c>
      <c r="I23" s="6">
        <v>4.72673933459909E7</v>
      </c>
      <c r="J23" s="6">
        <v>5.49733745948313E7</v>
      </c>
      <c r="K23" s="5">
        <v>0.5133831034</v>
      </c>
      <c r="L23" s="5">
        <v>0.445243399178546</v>
      </c>
      <c r="M23" s="5">
        <v>0.152582631549988</v>
      </c>
      <c r="N23" s="5">
        <v>0.24794995674307</v>
      </c>
      <c r="O23" s="5">
        <v>3.36985212759046</v>
      </c>
      <c r="P23" s="5">
        <v>2052985.45501804</v>
      </c>
      <c r="Q23" s="5">
        <v>0.428571428571429</v>
      </c>
      <c r="R23" s="5">
        <v>0.0</v>
      </c>
      <c r="S23" s="6">
        <v>4.79608481216852E7</v>
      </c>
      <c r="T23" s="6">
        <v>5.57798761994759E7</v>
      </c>
      <c r="V23" s="4">
        <f t="shared" si="1"/>
        <v>0.1428571429</v>
      </c>
      <c r="W23" s="4">
        <f t="shared" si="2"/>
        <v>1</v>
      </c>
      <c r="X23" s="4">
        <f t="shared" si="3"/>
        <v>0.1428571429</v>
      </c>
      <c r="Y23" s="4">
        <f t="shared" si="4"/>
        <v>11</v>
      </c>
      <c r="Z23" s="4">
        <f t="shared" si="5"/>
        <v>11</v>
      </c>
      <c r="AA23" s="4">
        <f t="shared" si="6"/>
        <v>55</v>
      </c>
      <c r="AB23" s="4">
        <f t="shared" si="7"/>
        <v>57</v>
      </c>
      <c r="AC23" s="4">
        <f t="shared" si="8"/>
        <v>14.5</v>
      </c>
      <c r="AD23" s="4">
        <f t="shared" si="9"/>
        <v>37</v>
      </c>
      <c r="AE23" s="4">
        <f t="shared" si="10"/>
        <v>41</v>
      </c>
      <c r="AF23" s="4">
        <f t="shared" si="11"/>
        <v>20</v>
      </c>
    </row>
    <row r="24">
      <c r="A24" s="5">
        <v>0.0</v>
      </c>
      <c r="B24" s="5">
        <v>0.586298723342063</v>
      </c>
      <c r="C24" s="5">
        <v>0.719537707703185</v>
      </c>
      <c r="D24" s="5">
        <v>1.0</v>
      </c>
      <c r="E24" s="5">
        <v>1.17259744668413</v>
      </c>
      <c r="F24" s="5">
        <v>0.0</v>
      </c>
      <c r="G24" s="5">
        <v>0.333333333333333</v>
      </c>
      <c r="H24" s="5">
        <v>0.0</v>
      </c>
      <c r="I24" s="6">
        <v>4.20325339920648E7</v>
      </c>
      <c r="J24" s="6">
        <v>5.71517211294582E7</v>
      </c>
      <c r="K24" s="5">
        <v>0.067211414994159</v>
      </c>
      <c r="L24" s="5">
        <v>0.184939323909419</v>
      </c>
      <c r="M24" s="5">
        <v>0.154411174496891</v>
      </c>
      <c r="N24" s="5">
        <v>0.455932568875868</v>
      </c>
      <c r="O24" s="5">
        <v>0.576763000862214</v>
      </c>
      <c r="P24" s="5">
        <v>2708059.86629082</v>
      </c>
      <c r="Q24" s="5">
        <v>0.666666666666667</v>
      </c>
      <c r="R24" s="5">
        <v>0.0</v>
      </c>
      <c r="S24" s="6">
        <v>4.23659256300649E7</v>
      </c>
      <c r="T24" s="6">
        <v>5.76050652245241E7</v>
      </c>
      <c r="V24" s="4">
        <f t="shared" si="1"/>
        <v>-0.3333333333</v>
      </c>
      <c r="W24" s="4">
        <f t="shared" si="2"/>
        <v>-1</v>
      </c>
      <c r="X24" s="4">
        <f t="shared" si="3"/>
        <v>0.3333333333</v>
      </c>
      <c r="Y24" s="4">
        <f t="shared" si="4"/>
        <v>16</v>
      </c>
      <c r="Z24" s="4">
        <f t="shared" si="5"/>
        <v>-16</v>
      </c>
      <c r="AA24" s="4">
        <f t="shared" si="6"/>
        <v>16</v>
      </c>
      <c r="AB24" s="4">
        <f t="shared" si="7"/>
        <v>39</v>
      </c>
      <c r="AC24" s="4">
        <f t="shared" si="8"/>
        <v>41</v>
      </c>
      <c r="AD24" s="4">
        <f t="shared" si="9"/>
        <v>32</v>
      </c>
      <c r="AE24" s="4">
        <f t="shared" si="10"/>
        <v>16</v>
      </c>
      <c r="AF24" s="4">
        <f t="shared" si="11"/>
        <v>46</v>
      </c>
    </row>
    <row r="25">
      <c r="A25" s="5">
        <v>0.241418496718686</v>
      </c>
      <c r="B25" s="5">
        <v>0.578269303549105</v>
      </c>
      <c r="C25" s="5">
        <v>0.305063988942515</v>
      </c>
      <c r="D25" s="5">
        <v>0.596175410827729</v>
      </c>
      <c r="E25" s="5">
        <v>1.73480791064732</v>
      </c>
      <c r="F25" s="5">
        <v>4018493.66291766</v>
      </c>
      <c r="G25" s="5">
        <v>0.5</v>
      </c>
      <c r="H25" s="5">
        <v>0.0</v>
      </c>
      <c r="I25" s="6">
        <v>4.72025167043068E7</v>
      </c>
      <c r="J25" s="6">
        <v>6.0429118374364E7</v>
      </c>
      <c r="K25" s="5">
        <v>0.028877348963131</v>
      </c>
      <c r="L25" s="5">
        <v>0.119737526843044</v>
      </c>
      <c r="M25" s="5">
        <v>0.209579415285736</v>
      </c>
      <c r="N25" s="5">
        <v>0.317139221166744</v>
      </c>
      <c r="O25" s="5">
        <v>0.359212580529131</v>
      </c>
      <c r="P25" s="5">
        <v>1446423.9688129</v>
      </c>
      <c r="Q25" s="5">
        <v>0.5</v>
      </c>
      <c r="R25" s="5">
        <v>0.0</v>
      </c>
      <c r="S25" s="6">
        <v>4.654744623225E7</v>
      </c>
      <c r="T25" s="6">
        <v>5.95905461081024E7</v>
      </c>
      <c r="V25" s="4">
        <f t="shared" si="1"/>
        <v>0</v>
      </c>
      <c r="W25" s="4">
        <f t="shared" si="2"/>
        <v>-1</v>
      </c>
      <c r="X25" s="4">
        <f t="shared" si="3"/>
        <v>0</v>
      </c>
      <c r="Y25" s="4">
        <f t="shared" si="4"/>
        <v>5.5</v>
      </c>
      <c r="Z25" s="4">
        <f t="shared" si="5"/>
        <v>-5.5</v>
      </c>
      <c r="AA25" s="4">
        <f t="shared" si="6"/>
        <v>48</v>
      </c>
      <c r="AB25" s="4">
        <f t="shared" si="7"/>
        <v>35</v>
      </c>
      <c r="AC25" s="4">
        <f t="shared" si="8"/>
        <v>40</v>
      </c>
      <c r="AD25" s="4">
        <f t="shared" si="9"/>
        <v>30</v>
      </c>
      <c r="AE25" s="4">
        <f t="shared" si="10"/>
        <v>30.5</v>
      </c>
      <c r="AF25" s="4">
        <f t="shared" si="11"/>
        <v>30.5</v>
      </c>
    </row>
    <row r="26">
      <c r="A26" s="1">
        <v>0.17618025927762</v>
      </c>
      <c r="B26" s="1">
        <v>1.36258947544442</v>
      </c>
      <c r="C26" s="1">
        <v>0.44103149267337</v>
      </c>
      <c r="D26" s="1">
        <v>0.588522118499983</v>
      </c>
      <c r="E26" s="1">
        <v>3.21855560454113</v>
      </c>
      <c r="F26" s="1">
        <v>1483673.62284076</v>
      </c>
      <c r="G26" s="1">
        <v>0.25</v>
      </c>
      <c r="H26" s="1">
        <v>0.0</v>
      </c>
      <c r="I26" s="3">
        <v>5.15228885670195E7</v>
      </c>
      <c r="J26" s="3">
        <v>6.73726109560337E7</v>
      </c>
      <c r="K26" s="1">
        <v>0.0426828959551653</v>
      </c>
      <c r="L26" s="1">
        <v>0.0</v>
      </c>
      <c r="M26" s="1">
        <v>0.0829600056163703</v>
      </c>
      <c r="N26" s="1">
        <v>0.325153177429186</v>
      </c>
      <c r="O26" s="1">
        <v>0.0</v>
      </c>
      <c r="P26" s="1">
        <v>185508.867125662</v>
      </c>
      <c r="Q26" s="1">
        <v>0.75</v>
      </c>
      <c r="R26" s="1">
        <v>0.0</v>
      </c>
      <c r="S26" s="3">
        <v>4.93938962259384E7</v>
      </c>
      <c r="T26" s="3">
        <v>6.45886823333233E7</v>
      </c>
      <c r="V26" s="4">
        <f t="shared" si="1"/>
        <v>-0.5</v>
      </c>
      <c r="W26" s="4">
        <f t="shared" si="2"/>
        <v>-1</v>
      </c>
      <c r="X26" s="4">
        <f t="shared" si="3"/>
        <v>0.5</v>
      </c>
      <c r="Y26" s="4">
        <f t="shared" si="4"/>
        <v>18</v>
      </c>
      <c r="Z26" s="4">
        <f t="shared" si="5"/>
        <v>-18</v>
      </c>
      <c r="AA26" s="4">
        <f t="shared" si="6"/>
        <v>46</v>
      </c>
      <c r="AB26" s="4">
        <f t="shared" si="7"/>
        <v>36</v>
      </c>
      <c r="AC26" s="4">
        <f t="shared" si="8"/>
        <v>48</v>
      </c>
      <c r="AD26" s="4">
        <f t="shared" si="9"/>
        <v>14.5</v>
      </c>
      <c r="AE26" s="4">
        <f t="shared" si="10"/>
        <v>13</v>
      </c>
      <c r="AF26" s="4">
        <f t="shared" si="11"/>
        <v>48</v>
      </c>
    </row>
    <row r="27">
      <c r="A27" s="1">
        <v>0.0</v>
      </c>
      <c r="B27" s="1">
        <v>0.34552567393725</v>
      </c>
      <c r="C27" s="1">
        <v>0.484116902454204</v>
      </c>
      <c r="D27" s="1">
        <v>0.544221386757312</v>
      </c>
      <c r="E27" s="1">
        <v>1.05552396822224</v>
      </c>
      <c r="F27" s="1">
        <v>6131635.09978773</v>
      </c>
      <c r="G27" s="1">
        <v>0.0</v>
      </c>
      <c r="H27" s="1">
        <v>0.0</v>
      </c>
      <c r="I27" s="3">
        <v>5.00660122227806E7</v>
      </c>
      <c r="J27" s="3">
        <v>6.93675446936936E7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1.0</v>
      </c>
      <c r="R27" s="1">
        <v>0.0</v>
      </c>
      <c r="S27" s="3">
        <v>4.48305290010243E7</v>
      </c>
      <c r="T27" s="3">
        <v>6.2113644521445E7</v>
      </c>
      <c r="V27" s="4">
        <f t="shared" si="1"/>
        <v>-1</v>
      </c>
      <c r="W27" s="4">
        <f t="shared" si="2"/>
        <v>-1</v>
      </c>
      <c r="X27" s="4">
        <f t="shared" si="3"/>
        <v>1</v>
      </c>
      <c r="Y27" s="4">
        <f t="shared" si="4"/>
        <v>25</v>
      </c>
      <c r="Z27" s="4">
        <f t="shared" si="5"/>
        <v>-25</v>
      </c>
      <c r="AA27" s="4">
        <f t="shared" si="6"/>
        <v>16</v>
      </c>
      <c r="AB27" s="4">
        <f t="shared" si="7"/>
        <v>16</v>
      </c>
      <c r="AC27" s="4">
        <f t="shared" si="8"/>
        <v>33</v>
      </c>
      <c r="AD27" s="4">
        <f t="shared" si="9"/>
        <v>14.5</v>
      </c>
      <c r="AE27" s="4">
        <f t="shared" si="10"/>
        <v>6</v>
      </c>
      <c r="AF27" s="4">
        <f t="shared" si="11"/>
        <v>55</v>
      </c>
    </row>
    <row r="28">
      <c r="A28" s="1">
        <v>0.0</v>
      </c>
      <c r="B28" s="1">
        <v>0.0</v>
      </c>
      <c r="C28" s="1">
        <v>0.707106781186547</v>
      </c>
      <c r="D28" s="1">
        <v>1.0</v>
      </c>
      <c r="E28" s="1">
        <v>0.0</v>
      </c>
      <c r="F28" s="1">
        <v>0.0</v>
      </c>
      <c r="G28" s="1">
        <v>0.5</v>
      </c>
      <c r="H28" s="1">
        <v>0.0</v>
      </c>
      <c r="I28" s="3">
        <v>5.10949594117153E7</v>
      </c>
      <c r="J28" s="3">
        <v>7.0793185357987E7</v>
      </c>
      <c r="K28" s="1">
        <v>0.0</v>
      </c>
      <c r="L28" s="1">
        <v>22.1384257563938</v>
      </c>
      <c r="M28" s="1">
        <v>0.707106781186547</v>
      </c>
      <c r="N28" s="1">
        <v>1.0</v>
      </c>
      <c r="O28" s="1">
        <v>56.4025403654216</v>
      </c>
      <c r="P28" s="1">
        <v>889964.678895407</v>
      </c>
      <c r="Q28" s="1">
        <v>0.5</v>
      </c>
      <c r="R28" s="1">
        <v>0.0</v>
      </c>
      <c r="S28" s="3">
        <v>5.24820850646711E7</v>
      </c>
      <c r="T28" s="3">
        <v>7.2715070935916E7</v>
      </c>
      <c r="V28" s="4">
        <f t="shared" si="1"/>
        <v>0</v>
      </c>
      <c r="W28" s="4">
        <f t="shared" si="2"/>
        <v>-1</v>
      </c>
      <c r="X28" s="4">
        <f t="shared" si="3"/>
        <v>0</v>
      </c>
      <c r="Y28" s="4">
        <f t="shared" si="4"/>
        <v>5.5</v>
      </c>
      <c r="Z28" s="4">
        <f t="shared" si="5"/>
        <v>-5.5</v>
      </c>
      <c r="AA28" s="4">
        <f t="shared" si="6"/>
        <v>16</v>
      </c>
      <c r="AB28" s="4">
        <f t="shared" si="7"/>
        <v>16</v>
      </c>
      <c r="AC28" s="4">
        <f t="shared" si="8"/>
        <v>14.5</v>
      </c>
      <c r="AD28" s="4">
        <f t="shared" si="9"/>
        <v>59</v>
      </c>
      <c r="AE28" s="4">
        <f t="shared" si="10"/>
        <v>30.5</v>
      </c>
      <c r="AF28" s="4">
        <f t="shared" si="11"/>
        <v>30.5</v>
      </c>
    </row>
    <row r="29">
      <c r="A29" s="1">
        <v>0.0</v>
      </c>
      <c r="B29" s="1">
        <v>0.6914801244379</v>
      </c>
      <c r="C29" s="1">
        <v>1.03979912129334</v>
      </c>
      <c r="D29" s="1">
        <v>1.04534822685208</v>
      </c>
      <c r="E29" s="1">
        <v>0.983199124654579</v>
      </c>
      <c r="F29" s="1">
        <v>0.0</v>
      </c>
      <c r="G29" s="1">
        <v>0.0</v>
      </c>
      <c r="H29" s="1">
        <v>0.0</v>
      </c>
      <c r="I29" s="3">
        <v>5.29948716357455E7</v>
      </c>
      <c r="J29" s="3">
        <v>6.59157609857762E7</v>
      </c>
      <c r="K29" s="1">
        <v>0.369404407749188</v>
      </c>
      <c r="L29" s="1">
        <v>0.0</v>
      </c>
      <c r="M29" s="1">
        <v>0.0</v>
      </c>
      <c r="N29" s="1">
        <v>0.0</v>
      </c>
      <c r="O29" s="1">
        <v>0.0</v>
      </c>
      <c r="P29" s="1">
        <v>809340.87766865</v>
      </c>
      <c r="Q29" s="1">
        <v>1.0</v>
      </c>
      <c r="R29" s="1">
        <v>0.0</v>
      </c>
      <c r="S29" s="3">
        <v>4.70739014367574E7</v>
      </c>
      <c r="T29" s="3">
        <v>5.85512086081464E7</v>
      </c>
      <c r="V29" s="4">
        <f t="shared" si="1"/>
        <v>-1</v>
      </c>
      <c r="W29" s="4">
        <f t="shared" si="2"/>
        <v>-1</v>
      </c>
      <c r="X29" s="4">
        <f t="shared" si="3"/>
        <v>1</v>
      </c>
      <c r="Y29" s="4">
        <f t="shared" si="4"/>
        <v>25</v>
      </c>
      <c r="Z29" s="4">
        <f t="shared" si="5"/>
        <v>-25</v>
      </c>
      <c r="AA29" s="4">
        <f t="shared" si="6"/>
        <v>16</v>
      </c>
      <c r="AB29" s="4">
        <f t="shared" si="7"/>
        <v>53</v>
      </c>
      <c r="AC29" s="4">
        <f t="shared" si="8"/>
        <v>42</v>
      </c>
      <c r="AD29" s="4">
        <f t="shared" si="9"/>
        <v>14.5</v>
      </c>
      <c r="AE29" s="4">
        <f t="shared" si="10"/>
        <v>6</v>
      </c>
      <c r="AF29" s="4">
        <f t="shared" si="11"/>
        <v>55</v>
      </c>
    </row>
    <row r="30">
      <c r="A30" s="1">
        <v>0.0581111478285634</v>
      </c>
      <c r="B30" s="1">
        <v>1.17722262401172</v>
      </c>
      <c r="C30" s="1">
        <v>0.471959769722591</v>
      </c>
      <c r="D30" s="1">
        <v>0.909287491517756</v>
      </c>
      <c r="E30" s="1">
        <v>4.51370589168564</v>
      </c>
      <c r="F30" s="1">
        <v>7772406.44549234</v>
      </c>
      <c r="G30" s="1">
        <v>0.5</v>
      </c>
      <c r="H30" s="1">
        <v>0.0</v>
      </c>
      <c r="I30" s="3">
        <v>5.19561889533078E7</v>
      </c>
      <c r="J30" s="3">
        <v>6.93266938740139E7</v>
      </c>
      <c r="K30" s="1">
        <v>0.0914172680674103</v>
      </c>
      <c r="L30" s="1">
        <v>1.46920938462967</v>
      </c>
      <c r="M30" s="1">
        <v>0.468790802165336</v>
      </c>
      <c r="N30" s="1">
        <v>0.865277028320397</v>
      </c>
      <c r="O30" s="1">
        <v>4.40762815388903</v>
      </c>
      <c r="P30" s="1">
        <v>680325.065651162</v>
      </c>
      <c r="Q30" s="1">
        <v>0.5</v>
      </c>
      <c r="R30" s="1">
        <v>0.0</v>
      </c>
      <c r="S30" s="3">
        <v>5.36169101048024E7</v>
      </c>
      <c r="T30" s="3">
        <v>7.15427224481516E7</v>
      </c>
      <c r="V30" s="4">
        <f t="shared" si="1"/>
        <v>0</v>
      </c>
      <c r="W30" s="4">
        <f t="shared" si="2"/>
        <v>-1</v>
      </c>
      <c r="X30" s="4">
        <f t="shared" si="3"/>
        <v>0</v>
      </c>
      <c r="Y30" s="4">
        <f t="shared" si="4"/>
        <v>5.5</v>
      </c>
      <c r="Z30" s="4">
        <f t="shared" si="5"/>
        <v>-5.5</v>
      </c>
      <c r="AA30" s="4">
        <f t="shared" si="6"/>
        <v>37</v>
      </c>
      <c r="AB30" s="4">
        <f t="shared" si="7"/>
        <v>40</v>
      </c>
      <c r="AC30" s="4">
        <f t="shared" si="8"/>
        <v>46</v>
      </c>
      <c r="AD30" s="4">
        <f t="shared" si="9"/>
        <v>49</v>
      </c>
      <c r="AE30" s="4">
        <f t="shared" si="10"/>
        <v>30.5</v>
      </c>
      <c r="AF30" s="4">
        <f t="shared" si="11"/>
        <v>30.5</v>
      </c>
    </row>
    <row r="31">
      <c r="A31" s="1">
        <v>0.0</v>
      </c>
      <c r="B31" s="1">
        <v>0.0</v>
      </c>
      <c r="C31" s="1">
        <v>0.0</v>
      </c>
      <c r="D31" s="1">
        <v>0.0</v>
      </c>
      <c r="E31" s="1">
        <v>0.0</v>
      </c>
      <c r="F31" s="1">
        <v>0.0</v>
      </c>
      <c r="G31" s="1">
        <v>1.0</v>
      </c>
      <c r="H31" s="1">
        <v>0.0</v>
      </c>
      <c r="I31" s="3">
        <v>7.75782049520606E7</v>
      </c>
      <c r="J31" s="3">
        <v>1.07486113885469E8</v>
      </c>
      <c r="K31" s="1">
        <v>0.0</v>
      </c>
      <c r="L31" s="1">
        <v>0.777246786893786</v>
      </c>
      <c r="M31" s="1">
        <v>1.08653140203388</v>
      </c>
      <c r="N31" s="1">
        <v>1.26904582774524</v>
      </c>
      <c r="O31" s="1">
        <v>1.28216457920941</v>
      </c>
      <c r="P31" s="1">
        <v>0.0</v>
      </c>
      <c r="Q31" s="1">
        <v>0.0</v>
      </c>
      <c r="R31" s="1">
        <v>0.0</v>
      </c>
      <c r="S31" s="3">
        <v>8.87299721676279E7</v>
      </c>
      <c r="T31" s="3">
        <v>1.2293706098168E8</v>
      </c>
      <c r="V31" s="4">
        <f t="shared" si="1"/>
        <v>1</v>
      </c>
      <c r="W31" s="4">
        <f t="shared" si="2"/>
        <v>1</v>
      </c>
      <c r="X31" s="4">
        <f t="shared" si="3"/>
        <v>1</v>
      </c>
      <c r="Y31" s="4">
        <f t="shared" si="4"/>
        <v>25</v>
      </c>
      <c r="Z31" s="4">
        <f t="shared" si="5"/>
        <v>25</v>
      </c>
      <c r="AA31" s="4">
        <f t="shared" si="6"/>
        <v>16</v>
      </c>
      <c r="AB31" s="4">
        <f t="shared" si="7"/>
        <v>16</v>
      </c>
      <c r="AC31" s="4">
        <f t="shared" si="8"/>
        <v>14.5</v>
      </c>
      <c r="AD31" s="4">
        <f t="shared" si="9"/>
        <v>43</v>
      </c>
      <c r="AE31" s="4">
        <f t="shared" si="10"/>
        <v>55</v>
      </c>
      <c r="AF31" s="4">
        <f t="shared" si="11"/>
        <v>6</v>
      </c>
    </row>
    <row r="32">
      <c r="A32">
        <f t="shared" ref="A32:T32" si="12">AVERAGE(A2:A31)</f>
        <v>0.1063532165</v>
      </c>
      <c r="B32">
        <f t="shared" si="12"/>
        <v>1.588172924</v>
      </c>
      <c r="C32">
        <f t="shared" si="12"/>
        <v>1.38356195</v>
      </c>
      <c r="D32">
        <f t="shared" si="12"/>
        <v>1.577178789</v>
      </c>
      <c r="E32">
        <f t="shared" si="12"/>
        <v>3.554731621</v>
      </c>
      <c r="F32">
        <f t="shared" si="12"/>
        <v>2667891</v>
      </c>
      <c r="G32">
        <f t="shared" si="12"/>
        <v>0.434047619</v>
      </c>
      <c r="H32">
        <f t="shared" si="12"/>
        <v>0</v>
      </c>
      <c r="I32" s="7">
        <f t="shared" si="12"/>
        <v>58131029.88</v>
      </c>
      <c r="J32" s="7">
        <f t="shared" si="12"/>
        <v>76459752.54</v>
      </c>
      <c r="K32">
        <f t="shared" si="12"/>
        <v>0.1354066674</v>
      </c>
      <c r="L32">
        <f t="shared" si="12"/>
        <v>1.713163715</v>
      </c>
      <c r="M32">
        <f t="shared" si="12"/>
        <v>0.4064818948</v>
      </c>
      <c r="N32">
        <f t="shared" si="12"/>
        <v>0.5770821288</v>
      </c>
      <c r="O32">
        <f t="shared" si="12"/>
        <v>4.164732185</v>
      </c>
      <c r="P32">
        <f t="shared" si="12"/>
        <v>2351238.073</v>
      </c>
      <c r="Q32">
        <f t="shared" si="12"/>
        <v>0.565952381</v>
      </c>
      <c r="R32">
        <f t="shared" si="12"/>
        <v>0</v>
      </c>
      <c r="S32" s="7">
        <f t="shared" si="12"/>
        <v>57540386.86</v>
      </c>
      <c r="T32" s="7">
        <f t="shared" si="12"/>
        <v>75614859.18</v>
      </c>
      <c r="V32" s="4"/>
      <c r="W32" s="4"/>
      <c r="X32" s="4"/>
      <c r="Y32" s="4"/>
      <c r="Z32" s="4"/>
      <c r="AA32" s="2"/>
      <c r="AB32" s="2"/>
      <c r="AC32" s="2"/>
      <c r="AD32" s="2"/>
      <c r="AE32" s="2"/>
      <c r="AF32" s="2"/>
    </row>
    <row r="33">
      <c r="A33">
        <f t="shared" ref="A33:T33" si="13">STDEV(A2:A31)</f>
        <v>0.2045693086</v>
      </c>
      <c r="B33">
        <f t="shared" si="13"/>
        <v>4.422078374</v>
      </c>
      <c r="C33">
        <f t="shared" si="13"/>
        <v>4.957888703</v>
      </c>
      <c r="D33">
        <f t="shared" si="13"/>
        <v>4.946330561</v>
      </c>
      <c r="E33">
        <f t="shared" si="13"/>
        <v>7.808214028</v>
      </c>
      <c r="F33">
        <f t="shared" si="13"/>
        <v>4103422.49</v>
      </c>
      <c r="G33">
        <f t="shared" si="13"/>
        <v>0.3176421448</v>
      </c>
      <c r="H33">
        <f t="shared" si="13"/>
        <v>0</v>
      </c>
      <c r="I33">
        <f t="shared" si="13"/>
        <v>16487558.36</v>
      </c>
      <c r="J33">
        <f t="shared" si="13"/>
        <v>22661804.66</v>
      </c>
      <c r="K33">
        <f t="shared" si="13"/>
        <v>0.1826465836</v>
      </c>
      <c r="L33">
        <f t="shared" si="13"/>
        <v>5.096802252</v>
      </c>
      <c r="M33">
        <f t="shared" si="13"/>
        <v>0.458542829</v>
      </c>
      <c r="N33">
        <f t="shared" si="13"/>
        <v>0.5550512064</v>
      </c>
      <c r="O33">
        <f t="shared" si="13"/>
        <v>12.01242628</v>
      </c>
      <c r="P33">
        <f t="shared" si="13"/>
        <v>4879791.483</v>
      </c>
      <c r="Q33">
        <f t="shared" si="13"/>
        <v>0.3176421448</v>
      </c>
      <c r="R33">
        <f t="shared" si="13"/>
        <v>0</v>
      </c>
      <c r="S33">
        <f t="shared" si="13"/>
        <v>15784285.47</v>
      </c>
      <c r="T33">
        <f t="shared" si="13"/>
        <v>21312885.16</v>
      </c>
      <c r="V33" s="2"/>
      <c r="W33" s="2"/>
      <c r="X33" s="2"/>
      <c r="Y33" s="2"/>
      <c r="Z33" s="8"/>
      <c r="AA33" s="8"/>
      <c r="AB33" s="8"/>
      <c r="AC33" s="8"/>
      <c r="AD33" s="8"/>
      <c r="AE33" s="8"/>
      <c r="AF33" s="8"/>
    </row>
    <row r="34">
      <c r="V34" s="2"/>
      <c r="W34" s="2"/>
      <c r="X34" s="2"/>
      <c r="Y34" s="2"/>
      <c r="Z34" s="4">
        <f>SUMif(Z2:Z31,"&gt;0",Z2:Z31)</f>
        <v>146</v>
      </c>
      <c r="AA34" s="4">
        <f>sum(AA2:AA31)</f>
        <v>841</v>
      </c>
      <c r="AB34" s="4">
        <f>SUM(AB2:AB31)</f>
        <v>989</v>
      </c>
      <c r="AC34" s="4">
        <f>sum(AC2:AC31)</f>
        <v>974.5</v>
      </c>
      <c r="AD34" s="4">
        <f>SUM(AD2:AD31)</f>
        <v>855.5</v>
      </c>
      <c r="AE34" s="4">
        <f>sum(AE2:AE31)</f>
        <v>799</v>
      </c>
      <c r="AF34" s="4">
        <f>SUM(AF2:AF31)</f>
        <v>1031</v>
      </c>
    </row>
    <row r="35">
      <c r="V35" s="2"/>
      <c r="W35" s="2"/>
      <c r="X35" s="2"/>
      <c r="Y35" s="2"/>
      <c r="Z35" s="4">
        <f>sum(Z2:Z31)</f>
        <v>-173</v>
      </c>
      <c r="AA35" s="2" t="s">
        <v>31</v>
      </c>
      <c r="AB35" s="4">
        <f>(AA34/Z36-(Z36+1)/2)/Z36</f>
        <v>0.4177777778</v>
      </c>
      <c r="AC35" s="2" t="s">
        <v>32</v>
      </c>
      <c r="AD35" s="4">
        <f>(AC34/Z36-(Z36+1)/2)/Z36</f>
        <v>0.5661111111</v>
      </c>
      <c r="AE35" s="2" t="s">
        <v>33</v>
      </c>
      <c r="AF35" s="4">
        <f>(AE34/Z36-(Z36+1)/2)/Z36</f>
        <v>0.3711111111</v>
      </c>
    </row>
    <row r="36">
      <c r="V36" s="8"/>
      <c r="W36" s="8"/>
      <c r="X36" s="8"/>
      <c r="Y36" s="8"/>
      <c r="Z36" s="4">
        <v>30.0</v>
      </c>
      <c r="AA36" s="2" t="s">
        <v>34</v>
      </c>
      <c r="AB36" s="9">
        <f>(AB34/Z36-(Z36+1)/2)/Z36</f>
        <v>0.5822222222</v>
      </c>
      <c r="AC36" s="2" t="s">
        <v>35</v>
      </c>
      <c r="AD36" s="9">
        <f>(AD34/Z36-(Z36+1)/2)/Z36</f>
        <v>0.4338888889</v>
      </c>
      <c r="AE36" s="2" t="s">
        <v>36</v>
      </c>
      <c r="AF36" s="9">
        <f>(AF34/Z36-(Z36+1)/2)/Z36</f>
        <v>0.6288888889</v>
      </c>
    </row>
  </sheetData>
  <drawing r:id="rId1"/>
</worksheet>
</file>