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tform_analysis_4" sheetId="1" r:id="rId3"/>
  </sheets>
  <definedNames/>
  <calcPr/>
</workbook>
</file>

<file path=xl/sharedStrings.xml><?xml version="1.0" encoding="utf-8"?>
<sst xmlns="http://schemas.openxmlformats.org/spreadsheetml/2006/main" count="37" uniqueCount="37">
  <si>
    <t>NSGAII:    Hypervolume</t>
  </si>
  <si>
    <t>NSGAII:    GenerationalDistance</t>
  </si>
  <si>
    <t>NSGAII:    InvertedGenerationalDistance</t>
  </si>
  <si>
    <t>NSGAII:    AdditiveEpsilonIndicator</t>
  </si>
  <si>
    <t>NSGAII:    MaximumParetoFrontError</t>
  </si>
  <si>
    <t>NSGAII:    Spacing</t>
  </si>
  <si>
    <t>NSGAII:    Contribution</t>
  </si>
  <si>
    <t>NSGAII:    R1Indicator</t>
  </si>
  <si>
    <t>NSGAII:    R2Indicator</t>
  </si>
  <si>
    <t>NSGAII:    R3Indicator</t>
  </si>
  <si>
    <t>ID:    Hypervolume</t>
  </si>
  <si>
    <t>ID:    GenerationalDistance</t>
  </si>
  <si>
    <t>ID:    InvertedGenerationalDistance</t>
  </si>
  <si>
    <t>ID:    AdditiveEpsilonIndicator</t>
  </si>
  <si>
    <t>ID:    MaximumParetoFrontError</t>
  </si>
  <si>
    <t>ID:    Spacing</t>
  </si>
  <si>
    <t>ID:    Contribution</t>
  </si>
  <si>
    <t>ID:    R1Indicator</t>
  </si>
  <si>
    <t>ID:    R2Indicator</t>
  </si>
  <si>
    <t>ID:    R3Indicator</t>
  </si>
  <si>
    <t>diff</t>
  </si>
  <si>
    <t>positive</t>
  </si>
  <si>
    <t>|diff|</t>
  </si>
  <si>
    <t>rank</t>
  </si>
  <si>
    <t>sign rank</t>
  </si>
  <si>
    <t>rank_1_HV</t>
  </si>
  <si>
    <t>rank_2_HV</t>
  </si>
  <si>
    <t>rank_1_GD</t>
  </si>
  <si>
    <t>rank_2_GD</t>
  </si>
  <si>
    <t>rank_1_C</t>
  </si>
  <si>
    <t>rank_2_C</t>
  </si>
  <si>
    <t>A12_HV</t>
  </si>
  <si>
    <t>A12_GD</t>
  </si>
  <si>
    <t>A12_C</t>
  </si>
  <si>
    <t>A21_HV</t>
  </si>
  <si>
    <t>A21_GD</t>
  </si>
  <si>
    <t>A21_C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</si>
</sst>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rgb="FF000000"/>
      <name val="Arial"/>
    </font>
    <font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11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 readingOrder="0"/>
    </xf>
    <xf borderId="0" fillId="0" fontId="1" numFmtId="11" xfId="0" applyAlignment="1" applyFont="1" applyNumberFormat="1">
      <alignment horizontal="right" readingOrder="0"/>
    </xf>
    <xf borderId="0" fillId="0" fontId="1" numFmtId="11" xfId="0" applyFont="1" applyNumberFormat="1"/>
    <xf borderId="0" fillId="0" fontId="3" numFmtId="0" xfId="0" applyAlignment="1" applyFont="1">
      <alignment vertical="bottom"/>
    </xf>
    <xf borderId="0" fillId="2" fontId="4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</row>
    <row r="2">
      <c r="A2" s="1">
        <v>0.0</v>
      </c>
      <c r="B2" s="1">
        <v>1.40953139819258</v>
      </c>
      <c r="C2" s="1">
        <v>1.68441222836396</v>
      </c>
      <c r="D2" s="1">
        <v>1.93441641916661</v>
      </c>
      <c r="E2" s="1">
        <v>3.16439367366548</v>
      </c>
      <c r="F2" s="3">
        <v>6.25030088858563E7</v>
      </c>
      <c r="G2" s="1">
        <v>0.0</v>
      </c>
      <c r="H2" s="1">
        <v>0.0</v>
      </c>
      <c r="I2" s="3">
        <v>2.77089994535819E8</v>
      </c>
      <c r="J2" s="3">
        <v>3.83914291900066E8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1.0</v>
      </c>
      <c r="R2" s="1">
        <v>0.0</v>
      </c>
      <c r="S2" s="3">
        <v>2.69048961030023E8</v>
      </c>
      <c r="T2" s="3">
        <v>3.72773549223844E8</v>
      </c>
      <c r="V2" s="4">
        <f t="shared" ref="V2:V31" si="1">G2-Q2</f>
        <v>-1</v>
      </c>
      <c r="W2" s="4">
        <f t="shared" ref="W2:W31" si="2">if(V2&gt;0,1,-1)</f>
        <v>-1</v>
      </c>
      <c r="X2" s="4">
        <f t="shared" ref="X2:X31" si="3">ABS(V2)</f>
        <v>1</v>
      </c>
      <c r="Y2" s="4">
        <f t="shared" ref="Y2:Y31" si="4">RANK.AVG(X2,$X$2:$X$31,1)</f>
        <v>27.5</v>
      </c>
      <c r="Z2" s="4">
        <f t="shared" ref="Z2:Z31" si="5">Y2*W2</f>
        <v>-27.5</v>
      </c>
      <c r="AA2" s="4">
        <f t="shared" ref="AA2:AA31" si="6">RANK.AVG(A2,{$A$2:$A$31,$K$2:$K$31},1)</f>
        <v>10</v>
      </c>
      <c r="AB2" s="4">
        <f t="shared" ref="AB2:AB31" si="7">RANK.AVG(K2,{$A$2:$A$31,$K$2:$K$31},1)</f>
        <v>10</v>
      </c>
      <c r="AC2" s="4">
        <f t="shared" ref="AC2:AC31" si="8">RANK.AVG(B2,{$B$2:$B$31,$L$2:$L$31},1)</f>
        <v>54</v>
      </c>
      <c r="AD2" s="4">
        <f t="shared" ref="AD2:AD31" si="9">RANK.AVG(L2,{$B$2:$B$31,$L$2:$L$31},1)</f>
        <v>12</v>
      </c>
      <c r="AE2" s="4">
        <f t="shared" ref="AE2:AE31" si="10">RANK.AVG(G2,{$G$2:$G$31,$Q$2:$Q$31},1)</f>
        <v>3.5</v>
      </c>
      <c r="AF2" s="4">
        <f t="shared" ref="AF2:AF31" si="11">RANK.AVG(Q2,{$G$2:$G$31,$Q$2:$Q$31},1)</f>
        <v>57.5</v>
      </c>
    </row>
    <row r="3">
      <c r="A3" s="1">
        <v>0.0551825101181784</v>
      </c>
      <c r="B3" s="1">
        <v>0.106735327197941</v>
      </c>
      <c r="C3" s="1">
        <v>0.149120035623032</v>
      </c>
      <c r="D3" s="1">
        <v>0.343617880529197</v>
      </c>
      <c r="E3" s="1">
        <v>0.345062079741588</v>
      </c>
      <c r="F3" s="1">
        <v>599721.043953087</v>
      </c>
      <c r="G3" s="1">
        <v>0.5</v>
      </c>
      <c r="H3" s="1">
        <v>0.0</v>
      </c>
      <c r="I3" s="3">
        <v>2.58656332537871E8</v>
      </c>
      <c r="J3" s="3">
        <v>3.46324619436401E8</v>
      </c>
      <c r="K3" s="1">
        <v>0.0879010992661012</v>
      </c>
      <c r="L3" s="1">
        <v>0.406724846804493</v>
      </c>
      <c r="M3" s="1">
        <v>0.287165494858665</v>
      </c>
      <c r="N3" s="1">
        <v>0.620639699365083</v>
      </c>
      <c r="O3" s="1">
        <v>1.72915231227176</v>
      </c>
      <c r="P3" s="3">
        <v>1.86221843602928E7</v>
      </c>
      <c r="Q3" s="1">
        <v>0.5</v>
      </c>
      <c r="R3" s="1">
        <v>0.0</v>
      </c>
      <c r="S3" s="3">
        <v>2.58398609261138E8</v>
      </c>
      <c r="T3" s="3">
        <v>3.45979353179089E8</v>
      </c>
      <c r="V3" s="4">
        <f t="shared" si="1"/>
        <v>0</v>
      </c>
      <c r="W3" s="4">
        <f t="shared" si="2"/>
        <v>-1</v>
      </c>
      <c r="X3" s="4">
        <f t="shared" si="3"/>
        <v>0</v>
      </c>
      <c r="Y3" s="4">
        <f t="shared" si="4"/>
        <v>3</v>
      </c>
      <c r="Z3" s="4">
        <f t="shared" si="5"/>
        <v>-3</v>
      </c>
      <c r="AA3" s="4">
        <f t="shared" si="6"/>
        <v>23</v>
      </c>
      <c r="AB3" s="4">
        <f t="shared" si="7"/>
        <v>25</v>
      </c>
      <c r="AC3" s="4">
        <f t="shared" si="8"/>
        <v>31</v>
      </c>
      <c r="AD3" s="4">
        <f t="shared" si="9"/>
        <v>45</v>
      </c>
      <c r="AE3" s="4">
        <f t="shared" si="10"/>
        <v>30.5</v>
      </c>
      <c r="AF3" s="4">
        <f t="shared" si="11"/>
        <v>30.5</v>
      </c>
    </row>
    <row r="4">
      <c r="A4" s="1">
        <v>0.659584497705099</v>
      </c>
      <c r="B4" s="1">
        <v>0.0</v>
      </c>
      <c r="C4" s="1">
        <v>0.203017161182645</v>
      </c>
      <c r="D4" s="1">
        <v>0.206922538824622</v>
      </c>
      <c r="E4" s="1">
        <v>0.0</v>
      </c>
      <c r="F4" s="3">
        <v>7.76611565940352E7</v>
      </c>
      <c r="G4" s="1">
        <v>0.6</v>
      </c>
      <c r="H4" s="1">
        <v>0.0</v>
      </c>
      <c r="I4" s="3">
        <v>2.14253511394561E9</v>
      </c>
      <c r="J4" s="3">
        <v>2.34515413965446E9</v>
      </c>
      <c r="K4" s="1">
        <v>0.62663274224235</v>
      </c>
      <c r="L4" s="1">
        <v>0.0</v>
      </c>
      <c r="M4" s="1">
        <v>0.203866884737936</v>
      </c>
      <c r="N4" s="1">
        <v>0.140115812332587</v>
      </c>
      <c r="O4" s="1">
        <v>0.0</v>
      </c>
      <c r="P4" s="1">
        <v>0.0</v>
      </c>
      <c r="Q4" s="1">
        <v>0.4</v>
      </c>
      <c r="R4" s="1">
        <v>0.0</v>
      </c>
      <c r="S4" s="3">
        <v>2.15867982324341E9</v>
      </c>
      <c r="T4" s="3">
        <v>2.36282626101178E9</v>
      </c>
      <c r="V4" s="4">
        <f t="shared" si="1"/>
        <v>0.2</v>
      </c>
      <c r="W4" s="4">
        <f t="shared" si="2"/>
        <v>1</v>
      </c>
      <c r="X4" s="4">
        <f t="shared" si="3"/>
        <v>0.2</v>
      </c>
      <c r="Y4" s="4">
        <f t="shared" si="4"/>
        <v>10.5</v>
      </c>
      <c r="Z4" s="4">
        <f t="shared" si="5"/>
        <v>10.5</v>
      </c>
      <c r="AA4" s="4">
        <f t="shared" si="6"/>
        <v>57</v>
      </c>
      <c r="AB4" s="4">
        <f t="shared" si="7"/>
        <v>54</v>
      </c>
      <c r="AC4" s="4">
        <f t="shared" si="8"/>
        <v>12</v>
      </c>
      <c r="AD4" s="4">
        <f t="shared" si="9"/>
        <v>12</v>
      </c>
      <c r="AE4" s="4">
        <f t="shared" si="10"/>
        <v>40.5</v>
      </c>
      <c r="AF4" s="4">
        <f t="shared" si="11"/>
        <v>20.5</v>
      </c>
    </row>
    <row r="5">
      <c r="A5" s="1">
        <v>0.0</v>
      </c>
      <c r="B5" s="1">
        <v>1.38716703816629</v>
      </c>
      <c r="C5" s="1">
        <v>0.850660878704628</v>
      </c>
      <c r="D5" s="1">
        <v>1.0</v>
      </c>
      <c r="E5" s="1">
        <v>4.59160074381117</v>
      </c>
      <c r="F5" s="3">
        <v>4.41984707019809E7</v>
      </c>
      <c r="G5" s="1">
        <v>0.333333333333333</v>
      </c>
      <c r="H5" s="1">
        <v>0.0</v>
      </c>
      <c r="I5" s="3">
        <v>3.90513842511017E8</v>
      </c>
      <c r="J5" s="3">
        <v>5.36357996280484E8</v>
      </c>
      <c r="K5" s="1">
        <v>0.0270830263415531</v>
      </c>
      <c r="L5" s="1">
        <v>0.0</v>
      </c>
      <c r="M5" s="1">
        <v>0.415582596827612</v>
      </c>
      <c r="N5" s="1">
        <v>0.965656747841754</v>
      </c>
      <c r="O5" s="1">
        <v>0.0</v>
      </c>
      <c r="P5" s="1">
        <v>0.0</v>
      </c>
      <c r="Q5" s="1">
        <v>0.666666666666666</v>
      </c>
      <c r="R5" s="1">
        <v>0.0</v>
      </c>
      <c r="S5" s="3">
        <v>3.68767145447777E8</v>
      </c>
      <c r="T5" s="3">
        <v>5.06489596648948E8</v>
      </c>
      <c r="V5" s="4">
        <f t="shared" si="1"/>
        <v>-0.3333333333</v>
      </c>
      <c r="W5" s="4">
        <f t="shared" si="2"/>
        <v>-1</v>
      </c>
      <c r="X5" s="4">
        <f t="shared" si="3"/>
        <v>0.3333333333</v>
      </c>
      <c r="Y5" s="4">
        <f t="shared" si="4"/>
        <v>14.5</v>
      </c>
      <c r="Z5" s="4">
        <f t="shared" si="5"/>
        <v>-14.5</v>
      </c>
      <c r="AA5" s="4">
        <f t="shared" si="6"/>
        <v>10</v>
      </c>
      <c r="AB5" s="4">
        <f t="shared" si="7"/>
        <v>20</v>
      </c>
      <c r="AC5" s="4">
        <f t="shared" si="8"/>
        <v>53</v>
      </c>
      <c r="AD5" s="4">
        <f t="shared" si="9"/>
        <v>12</v>
      </c>
      <c r="AE5" s="4">
        <f t="shared" si="10"/>
        <v>15.5</v>
      </c>
      <c r="AF5" s="4">
        <f t="shared" si="11"/>
        <v>44.5</v>
      </c>
    </row>
    <row r="6">
      <c r="A6" s="1">
        <v>0.0</v>
      </c>
      <c r="B6" s="1">
        <v>0.628687708918754</v>
      </c>
      <c r="C6" s="1">
        <v>0.723380038667618</v>
      </c>
      <c r="D6" s="1">
        <v>0.912295360103882</v>
      </c>
      <c r="E6" s="1">
        <v>1.58393575093847</v>
      </c>
      <c r="F6" s="1">
        <v>3591546.34120279</v>
      </c>
      <c r="G6" s="1">
        <v>0.333333333333333</v>
      </c>
      <c r="H6" s="1">
        <v>0.0</v>
      </c>
      <c r="I6" s="3">
        <v>2.76699347350271E8</v>
      </c>
      <c r="J6" s="3">
        <v>3.77577343935428E8</v>
      </c>
      <c r="K6" s="1">
        <v>0.0443911447887764</v>
      </c>
      <c r="L6" s="1">
        <v>0.0</v>
      </c>
      <c r="M6" s="1">
        <v>0.359852645047015</v>
      </c>
      <c r="N6" s="1">
        <v>0.921147882792417</v>
      </c>
      <c r="O6" s="1">
        <v>0.0</v>
      </c>
      <c r="P6" s="1">
        <v>0.0</v>
      </c>
      <c r="Q6" s="1">
        <v>0.666666666666666</v>
      </c>
      <c r="R6" s="1">
        <v>0.0</v>
      </c>
      <c r="S6" s="3">
        <v>2.61288767297455E8</v>
      </c>
      <c r="T6" s="3">
        <v>3.56548355080303E8</v>
      </c>
      <c r="V6" s="4">
        <f t="shared" si="1"/>
        <v>-0.3333333333</v>
      </c>
      <c r="W6" s="4">
        <f t="shared" si="2"/>
        <v>-1</v>
      </c>
      <c r="X6" s="4">
        <f t="shared" si="3"/>
        <v>0.3333333333</v>
      </c>
      <c r="Y6" s="4">
        <f t="shared" si="4"/>
        <v>14.5</v>
      </c>
      <c r="Z6" s="4">
        <f t="shared" si="5"/>
        <v>-14.5</v>
      </c>
      <c r="AA6" s="4">
        <f t="shared" si="6"/>
        <v>10</v>
      </c>
      <c r="AB6" s="4">
        <f t="shared" si="7"/>
        <v>21</v>
      </c>
      <c r="AC6" s="4">
        <f t="shared" si="8"/>
        <v>49</v>
      </c>
      <c r="AD6" s="4">
        <f t="shared" si="9"/>
        <v>12</v>
      </c>
      <c r="AE6" s="4">
        <f t="shared" si="10"/>
        <v>15.5</v>
      </c>
      <c r="AF6" s="4">
        <f t="shared" si="11"/>
        <v>44.5</v>
      </c>
    </row>
    <row r="7">
      <c r="A7" s="1">
        <v>0.429497363082662</v>
      </c>
      <c r="B7" s="1">
        <v>1.52291774216257</v>
      </c>
      <c r="C7" s="1">
        <v>0.170477029301126</v>
      </c>
      <c r="D7" s="1">
        <v>0.393864944272249</v>
      </c>
      <c r="E7" s="1">
        <v>6.07016420145476</v>
      </c>
      <c r="F7" s="3">
        <v>1.83971376328899E7</v>
      </c>
      <c r="G7" s="1">
        <v>0.666666666666666</v>
      </c>
      <c r="H7" s="1">
        <v>0.0</v>
      </c>
      <c r="I7" s="3">
        <v>2.81272254167817E8</v>
      </c>
      <c r="J7" s="3">
        <v>3.50732466898399E8</v>
      </c>
      <c r="K7" s="1">
        <v>0.152389253044549</v>
      </c>
      <c r="L7" s="1">
        <v>0.164524270783016</v>
      </c>
      <c r="M7" s="1">
        <v>0.239073576283364</v>
      </c>
      <c r="N7" s="1">
        <v>0.317521778016932</v>
      </c>
      <c r="O7" s="1">
        <v>0.329048541566032</v>
      </c>
      <c r="P7" s="1">
        <v>0.0</v>
      </c>
      <c r="Q7" s="1">
        <v>0.333333333333333</v>
      </c>
      <c r="R7" s="1">
        <v>0.0</v>
      </c>
      <c r="S7" s="3">
        <v>2.73117689887289E8</v>
      </c>
      <c r="T7" s="3">
        <v>3.40564125597246E8</v>
      </c>
      <c r="V7" s="4">
        <f t="shared" si="1"/>
        <v>0.3333333333</v>
      </c>
      <c r="W7" s="4">
        <f t="shared" si="2"/>
        <v>1</v>
      </c>
      <c r="X7" s="4">
        <f t="shared" si="3"/>
        <v>0.3333333333</v>
      </c>
      <c r="Y7" s="4">
        <f t="shared" si="4"/>
        <v>14.5</v>
      </c>
      <c r="Z7" s="4">
        <f t="shared" si="5"/>
        <v>14.5</v>
      </c>
      <c r="AA7" s="4">
        <f t="shared" si="6"/>
        <v>42</v>
      </c>
      <c r="AB7" s="4">
        <f t="shared" si="7"/>
        <v>28</v>
      </c>
      <c r="AC7" s="4">
        <f t="shared" si="8"/>
        <v>55</v>
      </c>
      <c r="AD7" s="4">
        <f t="shared" si="9"/>
        <v>38</v>
      </c>
      <c r="AE7" s="4">
        <f t="shared" si="10"/>
        <v>44.5</v>
      </c>
      <c r="AF7" s="4">
        <f t="shared" si="11"/>
        <v>15.5</v>
      </c>
    </row>
    <row r="8">
      <c r="A8" s="1">
        <v>0.0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1.0</v>
      </c>
      <c r="H8" s="1">
        <v>0.0</v>
      </c>
      <c r="I8" s="3">
        <v>1.74868448690214E9</v>
      </c>
      <c r="J8" s="3">
        <v>2.42283953222725E9</v>
      </c>
      <c r="K8" s="1">
        <v>0.0</v>
      </c>
      <c r="L8" s="1">
        <v>1.30339406973947</v>
      </c>
      <c r="M8" s="1">
        <v>0.965950228770768</v>
      </c>
      <c r="N8" s="1">
        <v>1.22491957264405</v>
      </c>
      <c r="O8" s="1">
        <v>2.52583845653438</v>
      </c>
      <c r="P8" s="1">
        <v>0.0</v>
      </c>
      <c r="Q8" s="1">
        <v>0.0</v>
      </c>
      <c r="R8" s="1">
        <v>0.0</v>
      </c>
      <c r="S8" s="3">
        <v>2.02113216936334E9</v>
      </c>
      <c r="T8" s="3">
        <v>2.80031925101429E9</v>
      </c>
      <c r="V8" s="4">
        <f t="shared" si="1"/>
        <v>1</v>
      </c>
      <c r="W8" s="4">
        <f t="shared" si="2"/>
        <v>1</v>
      </c>
      <c r="X8" s="4">
        <f t="shared" si="3"/>
        <v>1</v>
      </c>
      <c r="Y8" s="4">
        <f t="shared" si="4"/>
        <v>27.5</v>
      </c>
      <c r="Z8" s="4">
        <f t="shared" si="5"/>
        <v>27.5</v>
      </c>
      <c r="AA8" s="4">
        <f t="shared" si="6"/>
        <v>10</v>
      </c>
      <c r="AB8" s="4">
        <f t="shared" si="7"/>
        <v>10</v>
      </c>
      <c r="AC8" s="4">
        <f t="shared" si="8"/>
        <v>12</v>
      </c>
      <c r="AD8" s="4">
        <f t="shared" si="9"/>
        <v>52</v>
      </c>
      <c r="AE8" s="4">
        <f t="shared" si="10"/>
        <v>57.5</v>
      </c>
      <c r="AF8" s="4">
        <f t="shared" si="11"/>
        <v>3.5</v>
      </c>
    </row>
    <row r="9">
      <c r="A9" s="1">
        <v>0.32285740944075</v>
      </c>
      <c r="B9" s="1">
        <v>0.0842627268499683</v>
      </c>
      <c r="C9" s="1">
        <v>0.144509681933277</v>
      </c>
      <c r="D9" s="1">
        <v>0.334119495481061</v>
      </c>
      <c r="E9" s="1">
        <v>0.351290909041517</v>
      </c>
      <c r="F9" s="3">
        <v>3.22177892804735E7</v>
      </c>
      <c r="G9" s="1">
        <v>0.428571428571428</v>
      </c>
      <c r="H9" s="1">
        <v>0.0</v>
      </c>
      <c r="I9" s="3">
        <v>2.63657598483482E8</v>
      </c>
      <c r="J9" s="3">
        <v>3.15948780176064E8</v>
      </c>
      <c r="K9" s="1">
        <v>0.469136047513345</v>
      </c>
      <c r="L9" s="1">
        <v>0.034548640051488</v>
      </c>
      <c r="M9" s="1">
        <v>0.0848527113431319</v>
      </c>
      <c r="N9" s="1">
        <v>0.118441992284401</v>
      </c>
      <c r="O9" s="1">
        <v>0.162251150762401</v>
      </c>
      <c r="P9" s="3">
        <v>1.6172885637803E7</v>
      </c>
      <c r="Q9" s="1">
        <v>0.571428571428571</v>
      </c>
      <c r="R9" s="1">
        <v>0.0</v>
      </c>
      <c r="S9" s="3">
        <v>2.7059127761336E8</v>
      </c>
      <c r="T9" s="3">
        <v>3.24257732225493E8</v>
      </c>
      <c r="V9" s="4">
        <f t="shared" si="1"/>
        <v>-0.1428571429</v>
      </c>
      <c r="W9" s="4">
        <f t="shared" si="2"/>
        <v>-1</v>
      </c>
      <c r="X9" s="4">
        <f t="shared" si="3"/>
        <v>0.1428571429</v>
      </c>
      <c r="Y9" s="4">
        <f t="shared" si="4"/>
        <v>7.5</v>
      </c>
      <c r="Z9" s="4">
        <f t="shared" si="5"/>
        <v>-7.5</v>
      </c>
      <c r="AA9" s="4">
        <f t="shared" si="6"/>
        <v>37</v>
      </c>
      <c r="AB9" s="4">
        <f t="shared" si="7"/>
        <v>44</v>
      </c>
      <c r="AC9" s="4">
        <f t="shared" si="8"/>
        <v>30</v>
      </c>
      <c r="AD9" s="4">
        <f t="shared" si="9"/>
        <v>25</v>
      </c>
      <c r="AE9" s="4">
        <f t="shared" si="10"/>
        <v>23.5</v>
      </c>
      <c r="AF9" s="4">
        <f t="shared" si="11"/>
        <v>37.5</v>
      </c>
    </row>
    <row r="10">
      <c r="A10" s="1">
        <v>0.260660461440446</v>
      </c>
      <c r="B10" s="1">
        <v>0.159617002134</v>
      </c>
      <c r="C10" s="1">
        <v>0.2165494780203</v>
      </c>
      <c r="D10" s="1">
        <v>0.352363217090824</v>
      </c>
      <c r="E10" s="1">
        <v>0.507537720692071</v>
      </c>
      <c r="F10" s="3">
        <v>1.46294184231757E7</v>
      </c>
      <c r="G10" s="1">
        <v>0.4</v>
      </c>
      <c r="H10" s="1">
        <v>0.0</v>
      </c>
      <c r="I10" s="3">
        <v>2.41380946654921E8</v>
      </c>
      <c r="J10" s="3">
        <v>2.98998203372284E8</v>
      </c>
      <c r="K10" s="1">
        <v>0.330459188580048</v>
      </c>
      <c r="L10" s="1">
        <v>0.0</v>
      </c>
      <c r="M10" s="1">
        <v>0.158242124212603</v>
      </c>
      <c r="N10" s="1">
        <v>0.377545248344666</v>
      </c>
      <c r="O10" s="1">
        <v>0.0</v>
      </c>
      <c r="P10" s="3">
        <v>1.14425977297698E7</v>
      </c>
      <c r="Q10" s="1">
        <v>0.6</v>
      </c>
      <c r="R10" s="1">
        <v>0.0</v>
      </c>
      <c r="S10" s="3">
        <v>2.61864210073038E8</v>
      </c>
      <c r="T10" s="3">
        <v>3.24371024380608E8</v>
      </c>
      <c r="V10" s="4">
        <f t="shared" si="1"/>
        <v>-0.2</v>
      </c>
      <c r="W10" s="4">
        <f t="shared" si="2"/>
        <v>-1</v>
      </c>
      <c r="X10" s="4">
        <f t="shared" si="3"/>
        <v>0.2</v>
      </c>
      <c r="Y10" s="4">
        <f t="shared" si="4"/>
        <v>10.5</v>
      </c>
      <c r="Z10" s="4">
        <f t="shared" si="5"/>
        <v>-10.5</v>
      </c>
      <c r="AA10" s="4">
        <f t="shared" si="6"/>
        <v>33</v>
      </c>
      <c r="AB10" s="4">
        <f t="shared" si="7"/>
        <v>38</v>
      </c>
      <c r="AC10" s="4">
        <f t="shared" si="8"/>
        <v>37</v>
      </c>
      <c r="AD10" s="4">
        <f t="shared" si="9"/>
        <v>12</v>
      </c>
      <c r="AE10" s="4">
        <f t="shared" si="10"/>
        <v>20.5</v>
      </c>
      <c r="AF10" s="4">
        <f t="shared" si="11"/>
        <v>40.5</v>
      </c>
    </row>
    <row r="11">
      <c r="A11" s="1">
        <v>0.254348910515543</v>
      </c>
      <c r="B11" s="1">
        <v>0.424715959582079</v>
      </c>
      <c r="C11" s="1">
        <v>0.339424358287211</v>
      </c>
      <c r="D11" s="1">
        <v>0.601020468525375</v>
      </c>
      <c r="E11" s="1">
        <v>1.85837572171508</v>
      </c>
      <c r="F11" s="3">
        <v>1.26013394934406E7</v>
      </c>
      <c r="G11" s="1">
        <v>0.333333333333333</v>
      </c>
      <c r="H11" s="1">
        <v>0.0</v>
      </c>
      <c r="I11" s="3">
        <v>2.74556917075665E8</v>
      </c>
      <c r="J11" s="3">
        <v>3.27225403652952E8</v>
      </c>
      <c r="K11" s="1">
        <v>0.455792479759883</v>
      </c>
      <c r="L11" s="1">
        <v>0.0</v>
      </c>
      <c r="M11" s="1">
        <v>0.191650028889618</v>
      </c>
      <c r="N11" s="1">
        <v>0.17009799835632</v>
      </c>
      <c r="O11" s="1">
        <v>0.0</v>
      </c>
      <c r="P11" s="1">
        <v>0.0</v>
      </c>
      <c r="Q11" s="1">
        <v>0.666666666666666</v>
      </c>
      <c r="R11" s="1">
        <v>0.0</v>
      </c>
      <c r="S11" s="3">
        <v>2.78180219453249E8</v>
      </c>
      <c r="T11" s="3">
        <v>3.31543857994982E8</v>
      </c>
      <c r="V11" s="4">
        <f t="shared" si="1"/>
        <v>-0.3333333333</v>
      </c>
      <c r="W11" s="4">
        <f t="shared" si="2"/>
        <v>-1</v>
      </c>
      <c r="X11" s="4">
        <f t="shared" si="3"/>
        <v>0.3333333333</v>
      </c>
      <c r="Y11" s="4">
        <f t="shared" si="4"/>
        <v>14.5</v>
      </c>
      <c r="Z11" s="4">
        <f t="shared" si="5"/>
        <v>-14.5</v>
      </c>
      <c r="AA11" s="4">
        <f t="shared" si="6"/>
        <v>32</v>
      </c>
      <c r="AB11" s="4">
        <f t="shared" si="7"/>
        <v>43</v>
      </c>
      <c r="AC11" s="4">
        <f t="shared" si="8"/>
        <v>46</v>
      </c>
      <c r="AD11" s="4">
        <f t="shared" si="9"/>
        <v>12</v>
      </c>
      <c r="AE11" s="4">
        <f t="shared" si="10"/>
        <v>15.5</v>
      </c>
      <c r="AF11" s="4">
        <f t="shared" si="11"/>
        <v>44.5</v>
      </c>
    </row>
    <row r="12">
      <c r="A12" s="1">
        <v>0.0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1.0</v>
      </c>
      <c r="H12" s="1">
        <v>0.0</v>
      </c>
      <c r="I12" s="3">
        <v>2.05012028714345E9</v>
      </c>
      <c r="J12" s="3">
        <v>2.84048918412297E9</v>
      </c>
      <c r="K12" s="1">
        <v>0.0</v>
      </c>
      <c r="L12" s="1">
        <v>3.63086891738034</v>
      </c>
      <c r="M12" s="1">
        <v>4.11441164971092</v>
      </c>
      <c r="N12" s="1">
        <v>4.58066878760225</v>
      </c>
      <c r="O12" s="1">
        <v>3.63086891738034</v>
      </c>
      <c r="P12" s="1">
        <v>0.0</v>
      </c>
      <c r="Q12" s="1">
        <v>0.0</v>
      </c>
      <c r="R12" s="1">
        <v>0.0</v>
      </c>
      <c r="S12" s="3">
        <v>2.12415762718432E9</v>
      </c>
      <c r="T12" s="3">
        <v>2.94306833737083E9</v>
      </c>
      <c r="V12" s="4">
        <f t="shared" si="1"/>
        <v>1</v>
      </c>
      <c r="W12" s="4">
        <f t="shared" si="2"/>
        <v>1</v>
      </c>
      <c r="X12" s="4">
        <f t="shared" si="3"/>
        <v>1</v>
      </c>
      <c r="Y12" s="4">
        <f t="shared" si="4"/>
        <v>27.5</v>
      </c>
      <c r="Z12" s="4">
        <f t="shared" si="5"/>
        <v>27.5</v>
      </c>
      <c r="AA12" s="4">
        <f t="shared" si="6"/>
        <v>10</v>
      </c>
      <c r="AB12" s="4">
        <f t="shared" si="7"/>
        <v>10</v>
      </c>
      <c r="AC12" s="4">
        <f t="shared" si="8"/>
        <v>12</v>
      </c>
      <c r="AD12" s="4">
        <f t="shared" si="9"/>
        <v>59</v>
      </c>
      <c r="AE12" s="4">
        <f t="shared" si="10"/>
        <v>57.5</v>
      </c>
      <c r="AF12" s="4">
        <f t="shared" si="11"/>
        <v>3.5</v>
      </c>
    </row>
    <row r="13">
      <c r="A13" s="1">
        <v>0.0</v>
      </c>
      <c r="B13" s="1">
        <v>0.0</v>
      </c>
      <c r="C13" s="1">
        <v>0.707106781186547</v>
      </c>
      <c r="D13" s="1">
        <v>1.0</v>
      </c>
      <c r="E13" s="1">
        <v>0.0</v>
      </c>
      <c r="F13" s="1">
        <v>0.0</v>
      </c>
      <c r="G13" s="1">
        <v>0.5</v>
      </c>
      <c r="H13" s="1">
        <v>0.0</v>
      </c>
      <c r="I13" s="3">
        <v>2.23055218756994E9</v>
      </c>
      <c r="J13" s="3">
        <v>3.09047862057912E9</v>
      </c>
      <c r="K13" s="1">
        <v>0.0</v>
      </c>
      <c r="L13" s="1">
        <v>13.3324301744237</v>
      </c>
      <c r="M13" s="1">
        <v>0.707106781186547</v>
      </c>
      <c r="N13" s="1">
        <v>1.0</v>
      </c>
      <c r="O13" s="1">
        <v>40.9043800812193</v>
      </c>
      <c r="P13" s="1">
        <v>6828529.19884218</v>
      </c>
      <c r="Q13" s="1">
        <v>0.5</v>
      </c>
      <c r="R13" s="1">
        <v>0.0</v>
      </c>
      <c r="S13" s="3">
        <v>2.21956938102946E9</v>
      </c>
      <c r="T13" s="3">
        <v>3.07525942898723E9</v>
      </c>
      <c r="V13" s="4">
        <f t="shared" si="1"/>
        <v>0</v>
      </c>
      <c r="W13" s="4">
        <f t="shared" si="2"/>
        <v>-1</v>
      </c>
      <c r="X13" s="4">
        <f t="shared" si="3"/>
        <v>0</v>
      </c>
      <c r="Y13" s="4">
        <f t="shared" si="4"/>
        <v>3</v>
      </c>
      <c r="Z13" s="4">
        <f t="shared" si="5"/>
        <v>-3</v>
      </c>
      <c r="AA13" s="4">
        <f t="shared" si="6"/>
        <v>10</v>
      </c>
      <c r="AB13" s="4">
        <f t="shared" si="7"/>
        <v>10</v>
      </c>
      <c r="AC13" s="4">
        <f t="shared" si="8"/>
        <v>12</v>
      </c>
      <c r="AD13" s="4">
        <f t="shared" si="9"/>
        <v>60</v>
      </c>
      <c r="AE13" s="4">
        <f t="shared" si="10"/>
        <v>30.5</v>
      </c>
      <c r="AF13" s="4">
        <f t="shared" si="11"/>
        <v>30.5</v>
      </c>
    </row>
    <row r="14">
      <c r="A14" s="1">
        <v>0.196788651881917</v>
      </c>
      <c r="B14" s="1">
        <v>0.619948647564725</v>
      </c>
      <c r="C14" s="1">
        <v>0.205721801277159</v>
      </c>
      <c r="D14" s="1">
        <v>0.224162125935413</v>
      </c>
      <c r="E14" s="1">
        <v>1.8430960359663</v>
      </c>
      <c r="F14" s="3">
        <v>1.00521018563966E7</v>
      </c>
      <c r="G14" s="1">
        <v>0.25</v>
      </c>
      <c r="H14" s="1">
        <v>0.0</v>
      </c>
      <c r="I14" s="3">
        <v>2.84581225297718E8</v>
      </c>
      <c r="J14" s="3">
        <v>3.53670703888622E8</v>
      </c>
      <c r="K14" s="1">
        <v>0.288062068585397</v>
      </c>
      <c r="L14" s="1">
        <v>0.0</v>
      </c>
      <c r="M14" s="1">
        <v>0.0527431149454165</v>
      </c>
      <c r="N14" s="1">
        <v>0.206089219623371</v>
      </c>
      <c r="O14" s="1">
        <v>0.0</v>
      </c>
      <c r="P14" s="1">
        <v>5421385.5950384</v>
      </c>
      <c r="Q14" s="1">
        <v>0.75</v>
      </c>
      <c r="R14" s="1">
        <v>0.0</v>
      </c>
      <c r="S14" s="3">
        <v>2.83972187258946E8</v>
      </c>
      <c r="T14" s="3">
        <v>3.52913846766219E8</v>
      </c>
      <c r="V14" s="4">
        <f t="shared" si="1"/>
        <v>-0.5</v>
      </c>
      <c r="W14" s="4">
        <f t="shared" si="2"/>
        <v>-1</v>
      </c>
      <c r="X14" s="4">
        <f t="shared" si="3"/>
        <v>0.5</v>
      </c>
      <c r="Y14" s="4">
        <f t="shared" si="4"/>
        <v>20</v>
      </c>
      <c r="Z14" s="4">
        <f t="shared" si="5"/>
        <v>-20</v>
      </c>
      <c r="AA14" s="4">
        <f t="shared" si="6"/>
        <v>31</v>
      </c>
      <c r="AB14" s="4">
        <f t="shared" si="7"/>
        <v>35</v>
      </c>
      <c r="AC14" s="4">
        <f t="shared" si="8"/>
        <v>48</v>
      </c>
      <c r="AD14" s="4">
        <f t="shared" si="9"/>
        <v>12</v>
      </c>
      <c r="AE14" s="4">
        <f t="shared" si="10"/>
        <v>11</v>
      </c>
      <c r="AF14" s="4">
        <f t="shared" si="11"/>
        <v>50</v>
      </c>
    </row>
    <row r="15">
      <c r="A15" s="1">
        <v>0.158703443366787</v>
      </c>
      <c r="B15" s="1">
        <v>0.29641201632079</v>
      </c>
      <c r="C15" s="1">
        <v>0.331286091318525</v>
      </c>
      <c r="D15" s="1">
        <v>0.491561041028869</v>
      </c>
      <c r="E15" s="1">
        <v>1.21023526978648</v>
      </c>
      <c r="F15" s="3">
        <v>2.11640756617387E7</v>
      </c>
      <c r="G15" s="1">
        <v>0.0</v>
      </c>
      <c r="H15" s="1">
        <v>0.0</v>
      </c>
      <c r="I15" s="3">
        <v>2.8586012695371E8</v>
      </c>
      <c r="J15" s="3">
        <v>3.61066220007046E8</v>
      </c>
      <c r="K15" s="1">
        <v>0.287693234866731</v>
      </c>
      <c r="L15" s="1">
        <v>0.0</v>
      </c>
      <c r="M15" s="1">
        <v>0.0</v>
      </c>
      <c r="N15" s="1">
        <v>0.0</v>
      </c>
      <c r="O15" s="1">
        <v>0.0</v>
      </c>
      <c r="P15" s="1">
        <v>6074499.7833373</v>
      </c>
      <c r="Q15" s="1">
        <v>1.0</v>
      </c>
      <c r="R15" s="1">
        <v>0.0</v>
      </c>
      <c r="S15" s="3">
        <v>2.79787840549226E8</v>
      </c>
      <c r="T15" s="3">
        <v>3.53396454681461E8</v>
      </c>
      <c r="V15" s="4">
        <f t="shared" si="1"/>
        <v>-1</v>
      </c>
      <c r="W15" s="4">
        <f t="shared" si="2"/>
        <v>-1</v>
      </c>
      <c r="X15" s="4">
        <f t="shared" si="3"/>
        <v>1</v>
      </c>
      <c r="Y15" s="4">
        <f t="shared" si="4"/>
        <v>27.5</v>
      </c>
      <c r="Z15" s="4">
        <f t="shared" si="5"/>
        <v>-27.5</v>
      </c>
      <c r="AA15" s="4">
        <f t="shared" si="6"/>
        <v>29</v>
      </c>
      <c r="AB15" s="4">
        <f t="shared" si="7"/>
        <v>34</v>
      </c>
      <c r="AC15" s="4">
        <f t="shared" si="8"/>
        <v>41</v>
      </c>
      <c r="AD15" s="4">
        <f t="shared" si="9"/>
        <v>12</v>
      </c>
      <c r="AE15" s="4">
        <f t="shared" si="10"/>
        <v>3.5</v>
      </c>
      <c r="AF15" s="4">
        <f t="shared" si="11"/>
        <v>57.5</v>
      </c>
    </row>
    <row r="16">
      <c r="A16" s="1">
        <v>0.510601339967697</v>
      </c>
      <c r="B16" s="1">
        <v>0.140441021526423</v>
      </c>
      <c r="C16" s="1">
        <v>0.221182814403362</v>
      </c>
      <c r="D16" s="1">
        <v>0.311156343906788</v>
      </c>
      <c r="E16" s="1">
        <v>0.602308454362496</v>
      </c>
      <c r="F16" s="1">
        <v>4437693.86311778</v>
      </c>
      <c r="G16" s="1">
        <v>0.4</v>
      </c>
      <c r="H16" s="1">
        <v>0.0</v>
      </c>
      <c r="I16" s="3">
        <v>2.76194487074058E8</v>
      </c>
      <c r="J16" s="3">
        <v>3.14160636621409E8</v>
      </c>
      <c r="K16" s="1">
        <v>0.652894724918764</v>
      </c>
      <c r="L16" s="1">
        <v>0.0</v>
      </c>
      <c r="M16" s="1">
        <v>0.284463600404834</v>
      </c>
      <c r="N16" s="1">
        <v>0.243968173586971</v>
      </c>
      <c r="O16" s="1">
        <v>0.0</v>
      </c>
      <c r="P16" s="3">
        <v>1.20364622693475E7</v>
      </c>
      <c r="Q16" s="1">
        <v>0.6</v>
      </c>
      <c r="R16" s="1">
        <v>0.0</v>
      </c>
      <c r="S16" s="3">
        <v>2.84665956426264E8</v>
      </c>
      <c r="T16" s="3">
        <v>3.23796634535769E8</v>
      </c>
      <c r="V16" s="4">
        <f t="shared" si="1"/>
        <v>-0.2</v>
      </c>
      <c r="W16" s="4">
        <f t="shared" si="2"/>
        <v>-1</v>
      </c>
      <c r="X16" s="4">
        <f t="shared" si="3"/>
        <v>0.2</v>
      </c>
      <c r="Y16" s="4">
        <f t="shared" si="4"/>
        <v>10.5</v>
      </c>
      <c r="Z16" s="4">
        <f t="shared" si="5"/>
        <v>-10.5</v>
      </c>
      <c r="AA16" s="4">
        <f t="shared" si="6"/>
        <v>47</v>
      </c>
      <c r="AB16" s="4">
        <f t="shared" si="7"/>
        <v>56</v>
      </c>
      <c r="AC16" s="4">
        <f t="shared" si="8"/>
        <v>35</v>
      </c>
      <c r="AD16" s="4">
        <f t="shared" si="9"/>
        <v>12</v>
      </c>
      <c r="AE16" s="4">
        <f t="shared" si="10"/>
        <v>20.5</v>
      </c>
      <c r="AF16" s="4">
        <f t="shared" si="11"/>
        <v>40.5</v>
      </c>
    </row>
    <row r="17">
      <c r="A17" s="1">
        <v>0.0</v>
      </c>
      <c r="B17" s="1">
        <v>3.14692204178834</v>
      </c>
      <c r="C17" s="1">
        <v>0.707106781186547</v>
      </c>
      <c r="D17" s="1">
        <v>1.0</v>
      </c>
      <c r="E17" s="1">
        <v>6.29384408357669</v>
      </c>
      <c r="F17" s="1">
        <v>0.0</v>
      </c>
      <c r="G17" s="1">
        <v>0.5</v>
      </c>
      <c r="H17" s="1">
        <v>0.0</v>
      </c>
      <c r="I17" s="3">
        <v>2.33824249350555E9</v>
      </c>
      <c r="J17" s="3">
        <v>3.23968738619388E9</v>
      </c>
      <c r="K17" s="1">
        <v>0.0</v>
      </c>
      <c r="L17" s="1">
        <v>0.0</v>
      </c>
      <c r="M17" s="1">
        <v>0.707106781186547</v>
      </c>
      <c r="N17" s="1">
        <v>1.0</v>
      </c>
      <c r="O17" s="1">
        <v>0.0</v>
      </c>
      <c r="P17" s="1">
        <v>0.0</v>
      </c>
      <c r="Q17" s="1">
        <v>0.5</v>
      </c>
      <c r="R17" s="1">
        <v>0.0</v>
      </c>
      <c r="S17" s="3">
        <v>2.09347399808609E9</v>
      </c>
      <c r="T17" s="3">
        <v>2.9005534987065E9</v>
      </c>
      <c r="V17" s="4">
        <f t="shared" si="1"/>
        <v>0</v>
      </c>
      <c r="W17" s="4">
        <f t="shared" si="2"/>
        <v>-1</v>
      </c>
      <c r="X17" s="4">
        <f t="shared" si="3"/>
        <v>0</v>
      </c>
      <c r="Y17" s="4">
        <f t="shared" si="4"/>
        <v>3</v>
      </c>
      <c r="Z17" s="4">
        <f t="shared" si="5"/>
        <v>-3</v>
      </c>
      <c r="AA17" s="4">
        <f t="shared" si="6"/>
        <v>10</v>
      </c>
      <c r="AB17" s="4">
        <f t="shared" si="7"/>
        <v>10</v>
      </c>
      <c r="AC17" s="4">
        <f t="shared" si="8"/>
        <v>58</v>
      </c>
      <c r="AD17" s="4">
        <f t="shared" si="9"/>
        <v>12</v>
      </c>
      <c r="AE17" s="4">
        <f t="shared" si="10"/>
        <v>30.5</v>
      </c>
      <c r="AF17" s="4">
        <f t="shared" si="11"/>
        <v>30.5</v>
      </c>
    </row>
    <row r="18">
      <c r="A18" s="5">
        <v>0.315035356010937</v>
      </c>
      <c r="B18" s="5">
        <v>0.0</v>
      </c>
      <c r="C18" s="5">
        <v>0.049022742479452</v>
      </c>
      <c r="D18" s="5">
        <v>0.204492733844161</v>
      </c>
      <c r="E18" s="5">
        <v>0.0</v>
      </c>
      <c r="F18" s="5">
        <v>1.94532331763404E7</v>
      </c>
      <c r="G18" s="5">
        <v>0.8</v>
      </c>
      <c r="H18" s="5">
        <v>0.0</v>
      </c>
      <c r="I18" s="6">
        <v>2.1372284070178E8</v>
      </c>
      <c r="J18" s="6">
        <v>2.61321971930834E8</v>
      </c>
      <c r="K18" s="5">
        <v>0.406681572968728</v>
      </c>
      <c r="L18" s="5">
        <v>0.037912025658332</v>
      </c>
      <c r="M18" s="5">
        <v>0.265463938597438</v>
      </c>
      <c r="N18" s="5">
        <v>0.391422441537973</v>
      </c>
      <c r="O18" s="5">
        <v>0.075824051316665</v>
      </c>
      <c r="P18" s="5">
        <v>0.0</v>
      </c>
      <c r="Q18" s="5">
        <v>0.2</v>
      </c>
      <c r="R18" s="5">
        <v>0.0</v>
      </c>
      <c r="S18" s="6">
        <v>2.31565514872311E8</v>
      </c>
      <c r="T18" s="6">
        <v>2.83138502364378E8</v>
      </c>
      <c r="V18" s="4">
        <f t="shared" si="1"/>
        <v>0.6</v>
      </c>
      <c r="W18" s="4">
        <f t="shared" si="2"/>
        <v>1</v>
      </c>
      <c r="X18" s="4">
        <f t="shared" si="3"/>
        <v>0.6</v>
      </c>
      <c r="Y18" s="4">
        <f t="shared" si="4"/>
        <v>23.5</v>
      </c>
      <c r="Z18" s="4">
        <f t="shared" si="5"/>
        <v>23.5</v>
      </c>
      <c r="AA18" s="4">
        <f t="shared" si="6"/>
        <v>36</v>
      </c>
      <c r="AB18" s="4">
        <f t="shared" si="7"/>
        <v>40</v>
      </c>
      <c r="AC18" s="4">
        <f t="shared" si="8"/>
        <v>12</v>
      </c>
      <c r="AD18" s="4">
        <f t="shared" si="9"/>
        <v>26</v>
      </c>
      <c r="AE18" s="4">
        <f t="shared" si="10"/>
        <v>53.5</v>
      </c>
      <c r="AF18" s="4">
        <f t="shared" si="11"/>
        <v>7.5</v>
      </c>
    </row>
    <row r="19">
      <c r="A19" s="5">
        <v>0.648334261752988</v>
      </c>
      <c r="B19" s="5">
        <v>0.048734087168683</v>
      </c>
      <c r="C19" s="5">
        <v>0.190849427127355</v>
      </c>
      <c r="D19" s="5">
        <v>0.213142032242526</v>
      </c>
      <c r="E19" s="5">
        <v>0.153444816398028</v>
      </c>
      <c r="F19" s="5">
        <v>1.71029895707553E7</v>
      </c>
      <c r="G19" s="5">
        <v>0.333333333333333</v>
      </c>
      <c r="H19" s="5">
        <v>0.0</v>
      </c>
      <c r="I19" s="6">
        <v>2.12003043793863E8</v>
      </c>
      <c r="J19" s="6">
        <v>2.36587508552462E8</v>
      </c>
      <c r="K19" s="5">
        <v>0.695690258518548</v>
      </c>
      <c r="L19" s="5">
        <v>0.0</v>
      </c>
      <c r="M19" s="5">
        <v>0.090358738246511</v>
      </c>
      <c r="N19" s="5">
        <v>0.108657497512096</v>
      </c>
      <c r="O19" s="5">
        <v>0.0</v>
      </c>
      <c r="P19" s="5">
        <v>4.05087206734184E7</v>
      </c>
      <c r="Q19" s="5">
        <v>0.666666666666667</v>
      </c>
      <c r="R19" s="5">
        <v>0.0</v>
      </c>
      <c r="S19" s="6">
        <v>2.15291708570093E8</v>
      </c>
      <c r="T19" s="6">
        <v>2.40257555221631E8</v>
      </c>
      <c r="V19" s="4">
        <f t="shared" si="1"/>
        <v>-0.3333333333</v>
      </c>
      <c r="W19" s="4">
        <f t="shared" si="2"/>
        <v>-1</v>
      </c>
      <c r="X19" s="4">
        <f t="shared" si="3"/>
        <v>0.3333333333</v>
      </c>
      <c r="Y19" s="4">
        <f t="shared" si="4"/>
        <v>17.5</v>
      </c>
      <c r="Z19" s="4">
        <f t="shared" si="5"/>
        <v>-17.5</v>
      </c>
      <c r="AA19" s="4">
        <f t="shared" si="6"/>
        <v>55</v>
      </c>
      <c r="AB19" s="4">
        <f t="shared" si="7"/>
        <v>59</v>
      </c>
      <c r="AC19" s="4">
        <f t="shared" si="8"/>
        <v>28</v>
      </c>
      <c r="AD19" s="4">
        <f t="shared" si="9"/>
        <v>12</v>
      </c>
      <c r="AE19" s="4">
        <f t="shared" si="10"/>
        <v>15.5</v>
      </c>
      <c r="AF19" s="4">
        <f t="shared" si="11"/>
        <v>47.5</v>
      </c>
    </row>
    <row r="20">
      <c r="A20" s="5">
        <v>0.047384836503141</v>
      </c>
      <c r="B20" s="5">
        <v>0.132716295627479</v>
      </c>
      <c r="C20" s="5">
        <v>0.292472595563287</v>
      </c>
      <c r="D20" s="5">
        <v>0.68383768986</v>
      </c>
      <c r="E20" s="5">
        <v>0.39696201585943</v>
      </c>
      <c r="F20" s="5">
        <v>452215.068583661</v>
      </c>
      <c r="G20" s="5">
        <v>0.4</v>
      </c>
      <c r="H20" s="5">
        <v>0.0</v>
      </c>
      <c r="I20" s="6">
        <v>2.19730482928285E8</v>
      </c>
      <c r="J20" s="6">
        <v>2.86497305934138E8</v>
      </c>
      <c r="K20" s="5">
        <v>0.185092663804734</v>
      </c>
      <c r="L20" s="5">
        <v>0.387670996889154</v>
      </c>
      <c r="M20" s="5">
        <v>0.242385199379061</v>
      </c>
      <c r="N20" s="5">
        <v>0.605098538015893</v>
      </c>
      <c r="O20" s="5">
        <v>2.36110222882179</v>
      </c>
      <c r="P20" s="5">
        <v>7804036.89210112</v>
      </c>
      <c r="Q20" s="5">
        <v>0.6</v>
      </c>
      <c r="R20" s="5">
        <v>0.0</v>
      </c>
      <c r="S20" s="6">
        <v>2.25647454704263E8</v>
      </c>
      <c r="T20" s="6">
        <v>2.9421230602292E8</v>
      </c>
      <c r="V20" s="4">
        <f t="shared" si="1"/>
        <v>-0.2</v>
      </c>
      <c r="W20" s="4">
        <f t="shared" si="2"/>
        <v>-1</v>
      </c>
      <c r="X20" s="4">
        <f t="shared" si="3"/>
        <v>0.2</v>
      </c>
      <c r="Y20" s="4">
        <f t="shared" si="4"/>
        <v>10.5</v>
      </c>
      <c r="Z20" s="4">
        <f t="shared" si="5"/>
        <v>-10.5</v>
      </c>
      <c r="AA20" s="4">
        <f t="shared" si="6"/>
        <v>22</v>
      </c>
      <c r="AB20" s="4">
        <f t="shared" si="7"/>
        <v>30</v>
      </c>
      <c r="AC20" s="4">
        <f t="shared" si="8"/>
        <v>32</v>
      </c>
      <c r="AD20" s="4">
        <f t="shared" si="9"/>
        <v>43</v>
      </c>
      <c r="AE20" s="4">
        <f t="shared" si="10"/>
        <v>20.5</v>
      </c>
      <c r="AF20" s="4">
        <f t="shared" si="11"/>
        <v>40.5</v>
      </c>
    </row>
    <row r="21">
      <c r="A21" s="5">
        <v>0.665551251045516</v>
      </c>
      <c r="B21" s="5">
        <v>0.0</v>
      </c>
      <c r="C21" s="5">
        <v>0.076945164818702</v>
      </c>
      <c r="D21" s="5">
        <v>0.072369353780097</v>
      </c>
      <c r="E21" s="5">
        <v>0.0</v>
      </c>
      <c r="F21" s="5">
        <v>4.69049633778348E7</v>
      </c>
      <c r="G21" s="5">
        <v>0.75</v>
      </c>
      <c r="H21" s="5">
        <v>0.0</v>
      </c>
      <c r="I21" s="6">
        <v>2.34808097169901E8</v>
      </c>
      <c r="J21" s="6">
        <v>2.59289213887957E8</v>
      </c>
      <c r="K21" s="5">
        <v>0.567448430417928</v>
      </c>
      <c r="L21" s="5">
        <v>0.333455296703163</v>
      </c>
      <c r="M21" s="5">
        <v>0.336576884855683</v>
      </c>
      <c r="N21" s="5">
        <v>0.299151484798398</v>
      </c>
      <c r="O21" s="5">
        <v>1.22695079419385</v>
      </c>
      <c r="P21" s="5">
        <v>4039871.32091902</v>
      </c>
      <c r="Q21" s="5">
        <v>0.25</v>
      </c>
      <c r="R21" s="5">
        <v>0.0</v>
      </c>
      <c r="S21" s="6">
        <v>2.35269339550921E8</v>
      </c>
      <c r="T21" s="6">
        <v>2.59798519179053E8</v>
      </c>
      <c r="V21" s="4">
        <f t="shared" si="1"/>
        <v>0.5</v>
      </c>
      <c r="W21" s="4">
        <f t="shared" si="2"/>
        <v>1</v>
      </c>
      <c r="X21" s="4">
        <f t="shared" si="3"/>
        <v>0.5</v>
      </c>
      <c r="Y21" s="4">
        <f t="shared" si="4"/>
        <v>20</v>
      </c>
      <c r="Z21" s="4">
        <f t="shared" si="5"/>
        <v>20</v>
      </c>
      <c r="AA21" s="4">
        <f t="shared" si="6"/>
        <v>58</v>
      </c>
      <c r="AB21" s="4">
        <f t="shared" si="7"/>
        <v>53</v>
      </c>
      <c r="AC21" s="4">
        <f t="shared" si="8"/>
        <v>12</v>
      </c>
      <c r="AD21" s="4">
        <f t="shared" si="9"/>
        <v>42</v>
      </c>
      <c r="AE21" s="4">
        <f t="shared" si="10"/>
        <v>50</v>
      </c>
      <c r="AF21" s="4">
        <f t="shared" si="11"/>
        <v>11</v>
      </c>
    </row>
    <row r="22">
      <c r="A22" s="5">
        <v>0.56297195609806</v>
      </c>
      <c r="B22" s="5">
        <v>0.135026524981145</v>
      </c>
      <c r="C22" s="5">
        <v>0.174228749230615</v>
      </c>
      <c r="D22" s="5">
        <v>0.397723972593538</v>
      </c>
      <c r="E22" s="5">
        <v>0.458199711063967</v>
      </c>
      <c r="F22" s="5">
        <v>3.10642281667216E7</v>
      </c>
      <c r="G22" s="5">
        <v>0.5</v>
      </c>
      <c r="H22" s="5">
        <v>0.0</v>
      </c>
      <c r="I22" s="6">
        <v>2.29313080006978E8</v>
      </c>
      <c r="J22" s="6">
        <v>2.40521261322075E8</v>
      </c>
      <c r="K22" s="5">
        <v>0.842097472836604</v>
      </c>
      <c r="L22" s="5">
        <v>0.0</v>
      </c>
      <c r="M22" s="5">
        <v>0.345562278108457</v>
      </c>
      <c r="N22" s="5">
        <v>0.125658362994383</v>
      </c>
      <c r="O22" s="5">
        <v>0.0</v>
      </c>
      <c r="P22" s="5">
        <v>0.0</v>
      </c>
      <c r="Q22" s="5">
        <v>0.5</v>
      </c>
      <c r="R22" s="5">
        <v>0.0</v>
      </c>
      <c r="S22" s="6">
        <v>2.11769895453773E8</v>
      </c>
      <c r="T22" s="6">
        <v>2.22120602853014E8</v>
      </c>
      <c r="V22" s="4">
        <f t="shared" si="1"/>
        <v>0</v>
      </c>
      <c r="W22" s="4">
        <f t="shared" si="2"/>
        <v>-1</v>
      </c>
      <c r="X22" s="4">
        <f t="shared" si="3"/>
        <v>0</v>
      </c>
      <c r="Y22" s="4">
        <f t="shared" si="4"/>
        <v>3</v>
      </c>
      <c r="Z22" s="4">
        <f t="shared" si="5"/>
        <v>-3</v>
      </c>
      <c r="AA22" s="4">
        <f t="shared" si="6"/>
        <v>51</v>
      </c>
      <c r="AB22" s="4">
        <f t="shared" si="7"/>
        <v>60</v>
      </c>
      <c r="AC22" s="4">
        <f t="shared" si="8"/>
        <v>33</v>
      </c>
      <c r="AD22" s="4">
        <f t="shared" si="9"/>
        <v>12</v>
      </c>
      <c r="AE22" s="4">
        <f t="shared" si="10"/>
        <v>30.5</v>
      </c>
      <c r="AF22" s="4">
        <f t="shared" si="11"/>
        <v>30.5</v>
      </c>
    </row>
    <row r="23">
      <c r="A23" s="5">
        <v>0.365903876133904</v>
      </c>
      <c r="B23" s="5">
        <v>0.499645726304433</v>
      </c>
      <c r="C23" s="5">
        <v>0.215698166819738</v>
      </c>
      <c r="D23" s="5">
        <v>0.360687974658934</v>
      </c>
      <c r="E23" s="5">
        <v>2.008139062813</v>
      </c>
      <c r="F23" s="5">
        <v>6549993.57935139</v>
      </c>
      <c r="G23" s="5">
        <v>0.2</v>
      </c>
      <c r="H23" s="5">
        <v>0.0</v>
      </c>
      <c r="I23" s="6">
        <v>2.39688813034164E8</v>
      </c>
      <c r="J23" s="6">
        <v>2.78675253651305E8</v>
      </c>
      <c r="K23" s="5">
        <v>0.566301953383873</v>
      </c>
      <c r="L23" s="5">
        <v>0.04145901670856</v>
      </c>
      <c r="M23" s="5">
        <v>0.04145901670856</v>
      </c>
      <c r="N23" s="5">
        <v>0.196188973812857</v>
      </c>
      <c r="O23" s="5">
        <v>0.207295083542802</v>
      </c>
      <c r="P23" s="5">
        <v>5882822.34800583</v>
      </c>
      <c r="Q23" s="5">
        <v>0.8</v>
      </c>
      <c r="R23" s="5">
        <v>0.0</v>
      </c>
      <c r="S23" s="6">
        <v>2.34277079264784E8</v>
      </c>
      <c r="T23" s="6">
        <v>2.72383245284599E8</v>
      </c>
      <c r="V23" s="4">
        <f t="shared" si="1"/>
        <v>-0.6</v>
      </c>
      <c r="W23" s="4">
        <f t="shared" si="2"/>
        <v>-1</v>
      </c>
      <c r="X23" s="4">
        <f t="shared" si="3"/>
        <v>0.6</v>
      </c>
      <c r="Y23" s="4">
        <f t="shared" si="4"/>
        <v>23.5</v>
      </c>
      <c r="Z23" s="4">
        <f t="shared" si="5"/>
        <v>-23.5</v>
      </c>
      <c r="AA23" s="4">
        <f t="shared" si="6"/>
        <v>39</v>
      </c>
      <c r="AB23" s="4">
        <f t="shared" si="7"/>
        <v>52</v>
      </c>
      <c r="AC23" s="4">
        <f t="shared" si="8"/>
        <v>47</v>
      </c>
      <c r="AD23" s="4">
        <f t="shared" si="9"/>
        <v>27</v>
      </c>
      <c r="AE23" s="4">
        <f t="shared" si="10"/>
        <v>7.5</v>
      </c>
      <c r="AF23" s="4">
        <f t="shared" si="11"/>
        <v>53.5</v>
      </c>
    </row>
    <row r="24">
      <c r="A24" s="5">
        <v>0.0</v>
      </c>
      <c r="B24" s="5">
        <v>0.0</v>
      </c>
      <c r="C24" s="5">
        <v>0.719254108951238</v>
      </c>
      <c r="D24" s="5">
        <v>1.0</v>
      </c>
      <c r="E24" s="5">
        <v>0.0</v>
      </c>
      <c r="F24" s="5">
        <v>0.0</v>
      </c>
      <c r="G24" s="5">
        <v>0.333333333333333</v>
      </c>
      <c r="H24" s="5">
        <v>0.0</v>
      </c>
      <c r="I24" s="6">
        <v>2.1957595829102E8</v>
      </c>
      <c r="J24" s="6">
        <v>2.94124220687074E8</v>
      </c>
      <c r="K24" s="5">
        <v>0.104876892577294</v>
      </c>
      <c r="L24" s="5">
        <v>0.395207267312398</v>
      </c>
      <c r="M24" s="5">
        <v>0.247849588160207</v>
      </c>
      <c r="N24" s="5">
        <v>0.67151303794104</v>
      </c>
      <c r="O24" s="5">
        <v>1.16493839210059</v>
      </c>
      <c r="P24" s="5">
        <v>9882036.15497404</v>
      </c>
      <c r="Q24" s="5">
        <v>0.666666666666667</v>
      </c>
      <c r="R24" s="5">
        <v>0.0</v>
      </c>
      <c r="S24" s="6">
        <v>2.24838350698235E8</v>
      </c>
      <c r="T24" s="6">
        <v>3.01173308752007E8</v>
      </c>
      <c r="V24" s="4">
        <f t="shared" si="1"/>
        <v>-0.3333333333</v>
      </c>
      <c r="W24" s="4">
        <f t="shared" si="2"/>
        <v>-1</v>
      </c>
      <c r="X24" s="4">
        <f t="shared" si="3"/>
        <v>0.3333333333</v>
      </c>
      <c r="Y24" s="4">
        <f t="shared" si="4"/>
        <v>17.5</v>
      </c>
      <c r="Z24" s="4">
        <f t="shared" si="5"/>
        <v>-17.5</v>
      </c>
      <c r="AA24" s="4">
        <f t="shared" si="6"/>
        <v>10</v>
      </c>
      <c r="AB24" s="4">
        <f t="shared" si="7"/>
        <v>26</v>
      </c>
      <c r="AC24" s="4">
        <f t="shared" si="8"/>
        <v>12</v>
      </c>
      <c r="AD24" s="4">
        <f t="shared" si="9"/>
        <v>44</v>
      </c>
      <c r="AE24" s="4">
        <f t="shared" si="10"/>
        <v>15.5</v>
      </c>
      <c r="AF24" s="4">
        <f t="shared" si="11"/>
        <v>47.5</v>
      </c>
    </row>
    <row r="25">
      <c r="A25" s="5">
        <v>0.0</v>
      </c>
      <c r="B25" s="5">
        <v>1.12870851232295</v>
      </c>
      <c r="C25" s="5">
        <v>0.743127909575253</v>
      </c>
      <c r="D25" s="5">
        <v>1.0</v>
      </c>
      <c r="E25" s="5">
        <v>3.67672031231706</v>
      </c>
      <c r="F25" s="5">
        <v>5657483.53449321</v>
      </c>
      <c r="G25" s="5">
        <v>0.25</v>
      </c>
      <c r="H25" s="5">
        <v>0.0</v>
      </c>
      <c r="I25" s="6">
        <v>2.34441044646499E8</v>
      </c>
      <c r="J25" s="6">
        <v>3.1610702721926E8</v>
      </c>
      <c r="K25" s="5">
        <v>0.08225831091918</v>
      </c>
      <c r="L25" s="5">
        <v>0.27290399025013</v>
      </c>
      <c r="M25" s="5">
        <v>0.184224309841335</v>
      </c>
      <c r="N25" s="5">
        <v>0.736073929479747</v>
      </c>
      <c r="O25" s="5">
        <v>1.09161596100052</v>
      </c>
      <c r="P25" s="5">
        <v>1.82524818275076E7</v>
      </c>
      <c r="Q25" s="5">
        <v>0.75</v>
      </c>
      <c r="R25" s="5">
        <v>0.0</v>
      </c>
      <c r="S25" s="6">
        <v>2.34271222323956E8</v>
      </c>
      <c r="T25" s="6">
        <v>3.15878078091995E8</v>
      </c>
      <c r="V25" s="4">
        <f t="shared" si="1"/>
        <v>-0.5</v>
      </c>
      <c r="W25" s="4">
        <f t="shared" si="2"/>
        <v>-1</v>
      </c>
      <c r="X25" s="4">
        <f t="shared" si="3"/>
        <v>0.5</v>
      </c>
      <c r="Y25" s="4">
        <f t="shared" si="4"/>
        <v>20</v>
      </c>
      <c r="Z25" s="4">
        <f t="shared" si="5"/>
        <v>-20</v>
      </c>
      <c r="AA25" s="4">
        <f t="shared" si="6"/>
        <v>10</v>
      </c>
      <c r="AB25" s="4">
        <f t="shared" si="7"/>
        <v>24</v>
      </c>
      <c r="AC25" s="4">
        <f t="shared" si="8"/>
        <v>51</v>
      </c>
      <c r="AD25" s="4">
        <f t="shared" si="9"/>
        <v>40</v>
      </c>
      <c r="AE25" s="4">
        <f t="shared" si="10"/>
        <v>11</v>
      </c>
      <c r="AF25" s="4">
        <f t="shared" si="11"/>
        <v>50</v>
      </c>
    </row>
    <row r="26">
      <c r="A26" s="1">
        <v>0.50937125206798</v>
      </c>
      <c r="B26" s="1">
        <v>0.141127290550085</v>
      </c>
      <c r="C26" s="1">
        <v>0.115126038071248</v>
      </c>
      <c r="D26" s="1">
        <v>0.284852197233043</v>
      </c>
      <c r="E26" s="1">
        <v>0.788109755519099</v>
      </c>
      <c r="F26" s="3">
        <v>2.06011266877318E7</v>
      </c>
      <c r="G26" s="1">
        <v>0.428571428571428</v>
      </c>
      <c r="H26" s="1">
        <v>0.0</v>
      </c>
      <c r="I26" s="3">
        <v>4.17865384571059E8</v>
      </c>
      <c r="J26" s="3">
        <v>4.96689365159491E8</v>
      </c>
      <c r="K26" s="1">
        <v>0.56150186934742</v>
      </c>
      <c r="L26" s="1">
        <v>0.0677523547770633</v>
      </c>
      <c r="M26" s="1">
        <v>0.109733370102632</v>
      </c>
      <c r="N26" s="1">
        <v>0.102431916325396</v>
      </c>
      <c r="O26" s="1">
        <v>0.338761773885316</v>
      </c>
      <c r="P26" s="3">
        <v>1.82480532542151E7</v>
      </c>
      <c r="Q26" s="1">
        <v>0.571428571428571</v>
      </c>
      <c r="R26" s="1">
        <v>0.0</v>
      </c>
      <c r="S26" s="3">
        <v>4.00885536355969E8</v>
      </c>
      <c r="T26" s="3">
        <v>4.76506468379458E8</v>
      </c>
      <c r="V26" s="4">
        <f t="shared" si="1"/>
        <v>-0.1428571429</v>
      </c>
      <c r="W26" s="4">
        <f t="shared" si="2"/>
        <v>-1</v>
      </c>
      <c r="X26" s="4">
        <f t="shared" si="3"/>
        <v>0.1428571429</v>
      </c>
      <c r="Y26" s="4">
        <f t="shared" si="4"/>
        <v>7.5</v>
      </c>
      <c r="Z26" s="4">
        <f t="shared" si="5"/>
        <v>-7.5</v>
      </c>
      <c r="AA26" s="4">
        <f t="shared" si="6"/>
        <v>46</v>
      </c>
      <c r="AB26" s="4">
        <f t="shared" si="7"/>
        <v>50</v>
      </c>
      <c r="AC26" s="4">
        <f t="shared" si="8"/>
        <v>36</v>
      </c>
      <c r="AD26" s="4">
        <f t="shared" si="9"/>
        <v>29</v>
      </c>
      <c r="AE26" s="4">
        <f t="shared" si="10"/>
        <v>23.5</v>
      </c>
      <c r="AF26" s="4">
        <f t="shared" si="11"/>
        <v>37.5</v>
      </c>
    </row>
    <row r="27">
      <c r="A27" s="1">
        <v>0.0</v>
      </c>
      <c r="B27" s="1">
        <v>1.81350128159065</v>
      </c>
      <c r="C27" s="1">
        <v>1.27029158596451</v>
      </c>
      <c r="D27" s="1">
        <v>1.3030266199503</v>
      </c>
      <c r="E27" s="1">
        <v>10.0710169380242</v>
      </c>
      <c r="F27" s="3">
        <v>2.09155992964523E7</v>
      </c>
      <c r="G27" s="1">
        <v>0.0</v>
      </c>
      <c r="H27" s="1">
        <v>0.0</v>
      </c>
      <c r="I27" s="3">
        <v>2.75738797694263E8</v>
      </c>
      <c r="J27" s="3">
        <v>3.66551660119079E8</v>
      </c>
      <c r="K27" s="1">
        <v>0.148886625971913</v>
      </c>
      <c r="L27" s="1">
        <v>0.0</v>
      </c>
      <c r="M27" s="1">
        <v>0.0</v>
      </c>
      <c r="N27" s="1">
        <v>0.0</v>
      </c>
      <c r="O27" s="1">
        <v>0.0</v>
      </c>
      <c r="P27" s="3">
        <v>4.34119047171596E7</v>
      </c>
      <c r="Q27" s="1">
        <v>1.0</v>
      </c>
      <c r="R27" s="1">
        <v>0.0</v>
      </c>
      <c r="S27" s="3">
        <v>2.48529080791731E8</v>
      </c>
      <c r="T27" s="3">
        <v>3.30380598469166E8</v>
      </c>
      <c r="V27" s="4">
        <f t="shared" si="1"/>
        <v>-1</v>
      </c>
      <c r="W27" s="4">
        <f t="shared" si="2"/>
        <v>-1</v>
      </c>
      <c r="X27" s="4">
        <f t="shared" si="3"/>
        <v>1</v>
      </c>
      <c r="Y27" s="4">
        <f t="shared" si="4"/>
        <v>27.5</v>
      </c>
      <c r="Z27" s="4">
        <f t="shared" si="5"/>
        <v>-27.5</v>
      </c>
      <c r="AA27" s="4">
        <f t="shared" si="6"/>
        <v>10</v>
      </c>
      <c r="AB27" s="4">
        <f t="shared" si="7"/>
        <v>27</v>
      </c>
      <c r="AC27" s="4">
        <f t="shared" si="8"/>
        <v>57</v>
      </c>
      <c r="AD27" s="4">
        <f t="shared" si="9"/>
        <v>12</v>
      </c>
      <c r="AE27" s="4">
        <f t="shared" si="10"/>
        <v>3.5</v>
      </c>
      <c r="AF27" s="4">
        <f t="shared" si="11"/>
        <v>57.5</v>
      </c>
    </row>
    <row r="28">
      <c r="A28" s="1">
        <v>0.554142955681551</v>
      </c>
      <c r="B28" s="1">
        <v>0.22828228349273</v>
      </c>
      <c r="C28" s="1">
        <v>0.0828797005253169</v>
      </c>
      <c r="D28" s="1">
        <v>0.262560574502347</v>
      </c>
      <c r="E28" s="1">
        <v>1.36969370095638</v>
      </c>
      <c r="F28" s="1">
        <v>5929237.00512062</v>
      </c>
      <c r="G28" s="1">
        <v>0.555555555555555</v>
      </c>
      <c r="H28" s="1">
        <v>0.0</v>
      </c>
      <c r="I28" s="3">
        <v>2.80143120943334E8</v>
      </c>
      <c r="J28" s="3">
        <v>3.27940652795845E8</v>
      </c>
      <c r="K28" s="1">
        <v>0.536497244084914</v>
      </c>
      <c r="L28" s="1">
        <v>0.0181933892638467</v>
      </c>
      <c r="M28" s="1">
        <v>0.0713689253991497</v>
      </c>
      <c r="N28" s="1">
        <v>0.166097850891569</v>
      </c>
      <c r="O28" s="1">
        <v>0.0909669463192335</v>
      </c>
      <c r="P28" s="1">
        <v>6306732.59812802</v>
      </c>
      <c r="Q28" s="1">
        <v>0.444444444444444</v>
      </c>
      <c r="R28" s="1">
        <v>0.0</v>
      </c>
      <c r="S28" s="3">
        <v>2.73998518604689E8</v>
      </c>
      <c r="T28" s="3">
        <v>3.20747643000286E8</v>
      </c>
      <c r="V28" s="4">
        <f t="shared" si="1"/>
        <v>0.1111111111</v>
      </c>
      <c r="W28" s="4">
        <f t="shared" si="2"/>
        <v>1</v>
      </c>
      <c r="X28" s="4">
        <f t="shared" si="3"/>
        <v>0.1111111111</v>
      </c>
      <c r="Y28" s="4">
        <f t="shared" si="4"/>
        <v>6</v>
      </c>
      <c r="Z28" s="4">
        <f t="shared" si="5"/>
        <v>6</v>
      </c>
      <c r="AA28" s="4">
        <f t="shared" si="6"/>
        <v>49</v>
      </c>
      <c r="AB28" s="4">
        <f t="shared" si="7"/>
        <v>48</v>
      </c>
      <c r="AC28" s="4">
        <f t="shared" si="8"/>
        <v>39</v>
      </c>
      <c r="AD28" s="4">
        <f t="shared" si="9"/>
        <v>24</v>
      </c>
      <c r="AE28" s="4">
        <f t="shared" si="10"/>
        <v>36</v>
      </c>
      <c r="AF28" s="4">
        <f t="shared" si="11"/>
        <v>25</v>
      </c>
    </row>
    <row r="29">
      <c r="A29" s="1">
        <v>0.0</v>
      </c>
      <c r="B29" s="1">
        <v>0.687885424612614</v>
      </c>
      <c r="C29" s="1">
        <v>0.687885424612614</v>
      </c>
      <c r="D29" s="1">
        <v>1.0</v>
      </c>
      <c r="E29" s="1">
        <v>1.37577084922522</v>
      </c>
      <c r="F29" s="1">
        <v>0.0</v>
      </c>
      <c r="G29" s="1">
        <v>0.5</v>
      </c>
      <c r="H29" s="1">
        <v>0.0</v>
      </c>
      <c r="I29" s="3">
        <v>1.86232650194043E9</v>
      </c>
      <c r="J29" s="3">
        <v>2.58029007386917E9</v>
      </c>
      <c r="K29" s="1">
        <v>0.0</v>
      </c>
      <c r="L29" s="1">
        <v>0.0</v>
      </c>
      <c r="M29" s="1">
        <v>0.707106781186547</v>
      </c>
      <c r="N29" s="1">
        <v>1.0</v>
      </c>
      <c r="O29" s="1">
        <v>0.0</v>
      </c>
      <c r="P29" s="1">
        <v>0.0</v>
      </c>
      <c r="Q29" s="1">
        <v>0.5</v>
      </c>
      <c r="R29" s="1">
        <v>0.0</v>
      </c>
      <c r="S29" s="3">
        <v>1.93226136495309E9</v>
      </c>
      <c r="T29" s="3">
        <v>2.67719222120485E9</v>
      </c>
      <c r="V29" s="4">
        <f t="shared" si="1"/>
        <v>0</v>
      </c>
      <c r="W29" s="4">
        <f t="shared" si="2"/>
        <v>-1</v>
      </c>
      <c r="X29" s="4">
        <f t="shared" si="3"/>
        <v>0</v>
      </c>
      <c r="Y29" s="4">
        <f t="shared" si="4"/>
        <v>3</v>
      </c>
      <c r="Z29" s="4">
        <f t="shared" si="5"/>
        <v>-3</v>
      </c>
      <c r="AA29" s="4">
        <f t="shared" si="6"/>
        <v>10</v>
      </c>
      <c r="AB29" s="4">
        <f t="shared" si="7"/>
        <v>10</v>
      </c>
      <c r="AC29" s="4">
        <f t="shared" si="8"/>
        <v>50</v>
      </c>
      <c r="AD29" s="4">
        <f t="shared" si="9"/>
        <v>12</v>
      </c>
      <c r="AE29" s="4">
        <f t="shared" si="10"/>
        <v>30.5</v>
      </c>
      <c r="AF29" s="4">
        <f t="shared" si="11"/>
        <v>30.5</v>
      </c>
    </row>
    <row r="30">
      <c r="A30" s="1">
        <v>0.489209398147802</v>
      </c>
      <c r="B30" s="1">
        <v>0.0</v>
      </c>
      <c r="C30" s="1">
        <v>0.0177228777471167</v>
      </c>
      <c r="D30" s="1">
        <v>0.00637117555710087</v>
      </c>
      <c r="E30" s="1">
        <v>0.0</v>
      </c>
      <c r="F30" s="3">
        <v>1.56745272099979E7</v>
      </c>
      <c r="G30" s="1">
        <v>0.777777777777777</v>
      </c>
      <c r="H30" s="1">
        <v>0.0</v>
      </c>
      <c r="I30" s="3">
        <v>2.5190796348043E8</v>
      </c>
      <c r="J30" s="3">
        <v>3.05648462648732E8</v>
      </c>
      <c r="K30" s="1">
        <v>0.416627249933374</v>
      </c>
      <c r="L30" s="1">
        <v>0.135559691217331</v>
      </c>
      <c r="M30" s="1">
        <v>0.219723326964015</v>
      </c>
      <c r="N30" s="1">
        <v>0.321118177456815</v>
      </c>
      <c r="O30" s="1">
        <v>0.513632318971981</v>
      </c>
      <c r="P30" s="1">
        <v>7576341.66815293</v>
      </c>
      <c r="Q30" s="1">
        <v>0.222222222222222</v>
      </c>
      <c r="R30" s="1">
        <v>0.0</v>
      </c>
      <c r="S30" s="3">
        <v>2.74625461780275E8</v>
      </c>
      <c r="T30" s="3">
        <v>3.33212370646886E8</v>
      </c>
      <c r="V30" s="4">
        <f t="shared" si="1"/>
        <v>0.5555555556</v>
      </c>
      <c r="W30" s="4">
        <f t="shared" si="2"/>
        <v>1</v>
      </c>
      <c r="X30" s="4">
        <f t="shared" si="3"/>
        <v>0.5555555556</v>
      </c>
      <c r="Y30" s="4">
        <f t="shared" si="4"/>
        <v>22</v>
      </c>
      <c r="Z30" s="4">
        <f t="shared" si="5"/>
        <v>22</v>
      </c>
      <c r="AA30" s="4">
        <f t="shared" si="6"/>
        <v>45</v>
      </c>
      <c r="AB30" s="4">
        <f t="shared" si="7"/>
        <v>41</v>
      </c>
      <c r="AC30" s="4">
        <f t="shared" si="8"/>
        <v>12</v>
      </c>
      <c r="AD30" s="4">
        <f t="shared" si="9"/>
        <v>34</v>
      </c>
      <c r="AE30" s="4">
        <f t="shared" si="10"/>
        <v>52</v>
      </c>
      <c r="AF30" s="4">
        <f t="shared" si="11"/>
        <v>9</v>
      </c>
    </row>
    <row r="31">
      <c r="A31" s="1">
        <v>0.0</v>
      </c>
      <c r="B31" s="1">
        <v>1.68033022705231</v>
      </c>
      <c r="C31" s="1">
        <v>2.58165041704338</v>
      </c>
      <c r="D31" s="1">
        <v>2.57664772574275</v>
      </c>
      <c r="E31" s="1">
        <v>5.18413753076148</v>
      </c>
      <c r="F31" s="1">
        <v>6837974.99793406</v>
      </c>
      <c r="G31" s="1">
        <v>0.0</v>
      </c>
      <c r="H31" s="1">
        <v>0.0</v>
      </c>
      <c r="I31" s="3">
        <v>2.83156336443149E8</v>
      </c>
      <c r="J31" s="3">
        <v>3.92319476024958E8</v>
      </c>
      <c r="K31" s="1">
        <v>0.0</v>
      </c>
      <c r="L31" s="1">
        <v>0.0</v>
      </c>
      <c r="M31" s="1">
        <v>0.0</v>
      </c>
      <c r="N31" s="1">
        <v>0.0</v>
      </c>
      <c r="O31" s="1">
        <v>0.0</v>
      </c>
      <c r="P31" s="1">
        <v>0.0</v>
      </c>
      <c r="Q31" s="1">
        <v>1.0</v>
      </c>
      <c r="R31" s="1">
        <v>0.0</v>
      </c>
      <c r="S31" s="3">
        <v>2.7406961527308E8</v>
      </c>
      <c r="T31" s="3">
        <v>3.79729771443422E8</v>
      </c>
      <c r="V31" s="4">
        <f t="shared" si="1"/>
        <v>-1</v>
      </c>
      <c r="W31" s="4">
        <f t="shared" si="2"/>
        <v>-1</v>
      </c>
      <c r="X31" s="4">
        <f t="shared" si="3"/>
        <v>1</v>
      </c>
      <c r="Y31" s="4">
        <f t="shared" si="4"/>
        <v>27.5</v>
      </c>
      <c r="Z31" s="4">
        <f t="shared" si="5"/>
        <v>-27.5</v>
      </c>
      <c r="AA31" s="4">
        <f t="shared" si="6"/>
        <v>10</v>
      </c>
      <c r="AB31" s="4">
        <f t="shared" si="7"/>
        <v>10</v>
      </c>
      <c r="AC31" s="4">
        <f t="shared" si="8"/>
        <v>56</v>
      </c>
      <c r="AD31" s="4">
        <f t="shared" si="9"/>
        <v>12</v>
      </c>
      <c r="AE31" s="4">
        <f t="shared" si="10"/>
        <v>3.5</v>
      </c>
      <c r="AF31" s="4">
        <f t="shared" si="11"/>
        <v>57.5</v>
      </c>
    </row>
    <row r="32">
      <c r="A32">
        <f t="shared" ref="A32:T32" si="12">AVERAGE(A2:A31)</f>
        <v>0.2335376577</v>
      </c>
      <c r="B32">
        <f t="shared" si="12"/>
        <v>0.5474438761</v>
      </c>
      <c r="C32">
        <f t="shared" si="12"/>
        <v>0.4623703356</v>
      </c>
      <c r="D32">
        <f t="shared" si="12"/>
        <v>0.6157070628</v>
      </c>
      <c r="E32">
        <f t="shared" si="12"/>
        <v>1.796801311</v>
      </c>
      <c r="F32" s="7">
        <f t="shared" si="12"/>
        <v>16639901.05</v>
      </c>
      <c r="G32">
        <f t="shared" si="12"/>
        <v>0.4357936508</v>
      </c>
      <c r="H32">
        <f t="shared" si="12"/>
        <v>0</v>
      </c>
      <c r="I32" s="7">
        <f t="shared" si="12"/>
        <v>626500636.9</v>
      </c>
      <c r="J32" s="7">
        <f t="shared" si="12"/>
        <v>818239632.8</v>
      </c>
      <c r="K32">
        <f t="shared" si="12"/>
        <v>0.2845465185</v>
      </c>
      <c r="L32">
        <f t="shared" si="12"/>
        <v>0.6854201649</v>
      </c>
      <c r="M32">
        <f t="shared" si="12"/>
        <v>0.3877960192</v>
      </c>
      <c r="N32">
        <f t="shared" si="12"/>
        <v>0.5536741708</v>
      </c>
      <c r="O32">
        <f t="shared" si="12"/>
        <v>1.8784209</v>
      </c>
      <c r="P32">
        <f t="shared" si="12"/>
        <v>7950384.868</v>
      </c>
      <c r="Q32">
        <f t="shared" si="12"/>
        <v>0.5642063492</v>
      </c>
      <c r="R32">
        <f t="shared" si="12"/>
        <v>0</v>
      </c>
      <c r="S32" s="7">
        <f t="shared" si="12"/>
        <v>630799866.9</v>
      </c>
      <c r="T32" s="7">
        <f t="shared" si="12"/>
        <v>824046416.6</v>
      </c>
      <c r="V32" s="4"/>
      <c r="W32" s="4"/>
      <c r="X32" s="4"/>
      <c r="Y32" s="4"/>
      <c r="Z32" s="4"/>
      <c r="AA32" s="2"/>
      <c r="AB32" s="2"/>
      <c r="AC32" s="2"/>
      <c r="AD32" s="2"/>
      <c r="AE32" s="2"/>
      <c r="AF32" s="2"/>
    </row>
    <row r="33">
      <c r="A33">
        <f t="shared" ref="A33:T33" si="13">STDEV(A3:A31)</f>
        <v>0.2473372745</v>
      </c>
      <c r="B33">
        <f t="shared" si="13"/>
        <v>0.7489188897</v>
      </c>
      <c r="C33">
        <f t="shared" si="13"/>
        <v>0.5227361724</v>
      </c>
      <c r="D33">
        <f t="shared" si="13"/>
        <v>0.5358466008</v>
      </c>
      <c r="E33">
        <f t="shared" si="13"/>
        <v>2.471880301</v>
      </c>
      <c r="F33">
        <f t="shared" si="13"/>
        <v>17768952.89</v>
      </c>
      <c r="G33">
        <f t="shared" si="13"/>
        <v>0.2566597989</v>
      </c>
      <c r="H33">
        <f t="shared" si="13"/>
        <v>0</v>
      </c>
      <c r="I33">
        <f t="shared" si="13"/>
        <v>747256301.9</v>
      </c>
      <c r="J33">
        <f t="shared" si="13"/>
        <v>1011799622</v>
      </c>
      <c r="K33">
        <f t="shared" si="13"/>
        <v>0.2601305603</v>
      </c>
      <c r="L33">
        <f t="shared" si="13"/>
        <v>2.526770964</v>
      </c>
      <c r="M33">
        <f t="shared" si="13"/>
        <v>0.7526842259</v>
      </c>
      <c r="N33">
        <f t="shared" si="13"/>
        <v>0.8525631561</v>
      </c>
      <c r="O33">
        <f t="shared" si="13"/>
        <v>7.550819133</v>
      </c>
      <c r="P33">
        <f t="shared" si="13"/>
        <v>11234173.78</v>
      </c>
      <c r="Q33">
        <f t="shared" si="13"/>
        <v>0.2566597989</v>
      </c>
      <c r="R33">
        <f t="shared" si="13"/>
        <v>0</v>
      </c>
      <c r="S33">
        <f t="shared" si="13"/>
        <v>755070537.7</v>
      </c>
      <c r="T33">
        <f t="shared" si="13"/>
        <v>1022515708</v>
      </c>
      <c r="V33" s="2"/>
      <c r="W33" s="2"/>
      <c r="X33" s="2"/>
      <c r="Y33" s="2"/>
      <c r="Z33" s="8"/>
      <c r="AA33" s="8"/>
      <c r="AB33" s="8"/>
      <c r="AC33" s="8"/>
      <c r="AD33" s="8"/>
      <c r="AE33" s="8"/>
      <c r="AF33" s="8"/>
    </row>
    <row r="34">
      <c r="V34" s="2"/>
      <c r="W34" s="2"/>
      <c r="X34" s="2"/>
      <c r="Y34" s="2"/>
      <c r="Z34" s="4">
        <f>SUMif(Z2:Z31,"&gt;0",Z2:Z31)</f>
        <v>151.5</v>
      </c>
      <c r="AA34" s="4">
        <f>sum(AA2:AA31)</f>
        <v>852</v>
      </c>
      <c r="AB34" s="4">
        <f>SUM(AB2:AB31)</f>
        <v>978</v>
      </c>
      <c r="AC34" s="4">
        <f>sum(AC2:AC31)</f>
        <v>1062</v>
      </c>
      <c r="AD34" s="4">
        <f>SUM(AD2:AD31)</f>
        <v>768</v>
      </c>
      <c r="AE34" s="4">
        <f>sum(AE2:AE31)</f>
        <v>773.5</v>
      </c>
      <c r="AF34" s="4">
        <f>SUM(AF2:AF31)</f>
        <v>1056.5</v>
      </c>
    </row>
    <row r="35">
      <c r="V35" s="2"/>
      <c r="W35" s="2"/>
      <c r="X35" s="2"/>
      <c r="Y35" s="2"/>
      <c r="Z35" s="4">
        <f>sum(Z2:Z31)</f>
        <v>-162</v>
      </c>
      <c r="AA35" s="2" t="s">
        <v>31</v>
      </c>
      <c r="AB35" s="4">
        <f>(AA34/Z36-(Z36+1)/2)/Z36</f>
        <v>0.43</v>
      </c>
      <c r="AC35" s="2" t="s">
        <v>32</v>
      </c>
      <c r="AD35" s="4">
        <f>(AC34/Z36-(Z36+1)/2)/Z36</f>
        <v>0.6633333333</v>
      </c>
      <c r="AE35" s="2" t="s">
        <v>33</v>
      </c>
      <c r="AF35" s="4">
        <f>(AE34/Z36-(Z36+1)/2)/Z36</f>
        <v>0.3427777778</v>
      </c>
    </row>
    <row r="36">
      <c r="V36" s="8"/>
      <c r="W36" s="8"/>
      <c r="X36" s="8"/>
      <c r="Y36" s="8"/>
      <c r="Z36" s="4">
        <v>30.0</v>
      </c>
      <c r="AA36" s="2" t="s">
        <v>34</v>
      </c>
      <c r="AB36" s="9">
        <f>(AB34/Z36-(Z36+1)/2)/Z36</f>
        <v>0.57</v>
      </c>
      <c r="AC36" s="2" t="s">
        <v>35</v>
      </c>
      <c r="AD36" s="9">
        <f>(AD34/Z36-(Z36+1)/2)/Z36</f>
        <v>0.3366666667</v>
      </c>
      <c r="AE36" s="2" t="s">
        <v>36</v>
      </c>
      <c r="AF36" s="9">
        <f>(AF34/Z36-(Z36+1)/2)/Z36</f>
        <v>0.6572222222</v>
      </c>
    </row>
  </sheetData>
  <drawing r:id="rId1"/>
</worksheet>
</file>