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tform_analysis_9" sheetId="1" r:id="rId3"/>
  </sheets>
  <definedNames/>
  <calcPr/>
</workbook>
</file>

<file path=xl/sharedStrings.xml><?xml version="1.0" encoding="utf-8"?>
<sst xmlns="http://schemas.openxmlformats.org/spreadsheetml/2006/main" count="37" uniqueCount="37">
  <si>
    <t>NSGAII:    Hypervolume</t>
  </si>
  <si>
    <t>NSGAII:    GenerationalDistance</t>
  </si>
  <si>
    <t>NSGAII:    InvertedGenerationalDistance</t>
  </si>
  <si>
    <t>NSGAII:    AdditiveEpsilonIndicator</t>
  </si>
  <si>
    <t>NSGAII:    MaximumParetoFrontError</t>
  </si>
  <si>
    <t>NSGAII:    Spacing</t>
  </si>
  <si>
    <t>NSGAII:    Contribution</t>
  </si>
  <si>
    <t>NSGAII:    R1Indicator</t>
  </si>
  <si>
    <t>NSGAII:    R2Indicator</t>
  </si>
  <si>
    <t>NSGAII:    R3Indicator</t>
  </si>
  <si>
    <t>ID:    Hypervolume</t>
  </si>
  <si>
    <t>ID:    GenerationalDistance</t>
  </si>
  <si>
    <t>ID:    InvertedGenerationalDistance</t>
  </si>
  <si>
    <t>ID:    AdditiveEpsilonIndicator</t>
  </si>
  <si>
    <t>ID:    MaximumParetoFrontError</t>
  </si>
  <si>
    <t>ID:    Spacing</t>
  </si>
  <si>
    <t>ID:    Contribution</t>
  </si>
  <si>
    <t>ID:    R1Indicator</t>
  </si>
  <si>
    <t>ID:    R2Indicator</t>
  </si>
  <si>
    <t>ID:    R3Indicator</t>
  </si>
  <si>
    <t>diff</t>
  </si>
  <si>
    <t>positive</t>
  </si>
  <si>
    <t>|diff|</t>
  </si>
  <si>
    <t>rank</t>
  </si>
  <si>
    <t>sign rank</t>
  </si>
  <si>
    <t>rank_1_HV</t>
  </si>
  <si>
    <t>rank_2_HV</t>
  </si>
  <si>
    <t>rank_1_GD</t>
  </si>
  <si>
    <t>rank_2_GD</t>
  </si>
  <si>
    <t>rank_1_C</t>
  </si>
  <si>
    <t>rank_2_C</t>
  </si>
  <si>
    <t>A12_HV</t>
  </si>
  <si>
    <t>A12_GD</t>
  </si>
  <si>
    <t>A12_C</t>
  </si>
  <si>
    <t>A21_HV</t>
  </si>
  <si>
    <t>A21_GD</t>
  </si>
  <si>
    <t>A21_C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</si>
</sst>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1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readingOrder="0"/>
    </xf>
    <xf borderId="0" fillId="0" fontId="1" numFmtId="11" xfId="0" applyAlignment="1" applyFont="1" applyNumberFormat="1">
      <alignment horizontal="right" readingOrder="0"/>
    </xf>
    <xf borderId="0" fillId="0" fontId="1" numFmtId="11" xfId="0" applyFont="1" applyNumberFormat="1"/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>
      <c r="A2" s="1">
        <v>0.0</v>
      </c>
      <c r="B2" s="1">
        <v>6.79709024837412</v>
      </c>
      <c r="C2" s="1">
        <v>0.707106781186547</v>
      </c>
      <c r="D2" s="1">
        <v>1.0</v>
      </c>
      <c r="E2" s="1">
        <v>13.5941804967482</v>
      </c>
      <c r="F2" s="1">
        <v>0.0</v>
      </c>
      <c r="G2" s="1">
        <v>0.5</v>
      </c>
      <c r="H2" s="1">
        <v>0.0</v>
      </c>
      <c r="I2" s="3">
        <v>6.94462880974624E9</v>
      </c>
      <c r="J2" s="3">
        <v>9.62194326894521E9</v>
      </c>
      <c r="K2" s="1">
        <v>0.0</v>
      </c>
      <c r="L2" s="1">
        <v>0.0</v>
      </c>
      <c r="M2" s="1">
        <v>0.707106781186547</v>
      </c>
      <c r="N2" s="1">
        <v>1.0</v>
      </c>
      <c r="O2" s="1">
        <v>0.0</v>
      </c>
      <c r="P2" s="1">
        <v>0.0</v>
      </c>
      <c r="Q2" s="1">
        <v>0.5</v>
      </c>
      <c r="R2" s="1">
        <v>0.0</v>
      </c>
      <c r="S2" s="3">
        <v>7.01513165651114E9</v>
      </c>
      <c r="T2" s="3">
        <v>9.71962765580925E9</v>
      </c>
      <c r="V2" s="4">
        <f t="shared" ref="V2:V31" si="1">G2-Q2</f>
        <v>0</v>
      </c>
      <c r="W2" s="4">
        <f t="shared" ref="W2:W31" si="2">if(V2&gt;0,1,-1)</f>
        <v>-1</v>
      </c>
      <c r="X2" s="4">
        <f t="shared" ref="X2:X31" si="3">ABS(V2)</f>
        <v>0</v>
      </c>
      <c r="Y2" s="4">
        <f t="shared" ref="Y2:Y31" si="4">RANK.AVG(X2,$X$2:$X$31,1)</f>
        <v>5</v>
      </c>
      <c r="Z2" s="4">
        <f t="shared" ref="Z2:Z31" si="5">Y2*W2</f>
        <v>-5</v>
      </c>
      <c r="AA2" s="4">
        <f t="shared" ref="AA2:AA31" si="6">RANK.AVG(A2,{$A$2:$A$31,$K$2:$K$31},1)</f>
        <v>14</v>
      </c>
      <c r="AB2" s="4">
        <f t="shared" ref="AB2:AB31" si="7">RANK.AVG(K2,{$A$2:$A$31,$K$2:$K$31},1)</f>
        <v>14</v>
      </c>
      <c r="AC2" s="4">
        <f t="shared" ref="AC2:AC31" si="8">RANK.AVG(B2,{$B$2:$B$31,$L$2:$L$31},1)</f>
        <v>60</v>
      </c>
      <c r="AD2" s="4">
        <f t="shared" ref="AD2:AD31" si="9">RANK.AVG(L2,{$B$2:$B$31,$L$2:$L$31},1)</f>
        <v>12.5</v>
      </c>
      <c r="AE2" s="4">
        <f t="shared" ref="AE2:AE31" si="10">RANK.AVG(G2,{$G$2:$G$31,$Q$2:$Q$31},1)</f>
        <v>30.5</v>
      </c>
      <c r="AF2" s="4">
        <f t="shared" ref="AF2:AF31" si="11">RANK.AVG(Q2,{$G$2:$G$31,$Q$2:$Q$31},1)</f>
        <v>30.5</v>
      </c>
    </row>
    <row r="3">
      <c r="A3" s="1">
        <v>0.0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1.0</v>
      </c>
      <c r="H3" s="1">
        <v>0.0</v>
      </c>
      <c r="I3" s="3">
        <v>5.35277843294645E9</v>
      </c>
      <c r="J3" s="3">
        <v>7.41639852021848E9</v>
      </c>
      <c r="K3" s="1">
        <v>0.0</v>
      </c>
      <c r="L3" s="1">
        <v>2.43109901994565</v>
      </c>
      <c r="M3" s="1">
        <v>2.30250735528918</v>
      </c>
      <c r="N3" s="1">
        <v>2.19790709513427</v>
      </c>
      <c r="O3" s="1">
        <v>5.6189774726637</v>
      </c>
      <c r="P3" s="3">
        <v>2.33137520537758E8</v>
      </c>
      <c r="Q3" s="1">
        <v>0.0</v>
      </c>
      <c r="R3" s="1">
        <v>0.0</v>
      </c>
      <c r="S3" s="3">
        <v>5.72616848708452E9</v>
      </c>
      <c r="T3" s="3">
        <v>7.93373781063861E9</v>
      </c>
      <c r="V3" s="4">
        <f t="shared" si="1"/>
        <v>1</v>
      </c>
      <c r="W3" s="4">
        <f t="shared" si="2"/>
        <v>1</v>
      </c>
      <c r="X3" s="4">
        <f t="shared" si="3"/>
        <v>1</v>
      </c>
      <c r="Y3" s="4">
        <f t="shared" si="4"/>
        <v>26.5</v>
      </c>
      <c r="Z3" s="4">
        <f t="shared" si="5"/>
        <v>26.5</v>
      </c>
      <c r="AA3" s="4">
        <f t="shared" si="6"/>
        <v>14</v>
      </c>
      <c r="AB3" s="4">
        <f t="shared" si="7"/>
        <v>14</v>
      </c>
      <c r="AC3" s="4">
        <f t="shared" si="8"/>
        <v>12.5</v>
      </c>
      <c r="AD3" s="4">
        <f t="shared" si="9"/>
        <v>56</v>
      </c>
      <c r="AE3" s="4">
        <f t="shared" si="10"/>
        <v>56.5</v>
      </c>
      <c r="AF3" s="4">
        <f t="shared" si="11"/>
        <v>4.5</v>
      </c>
    </row>
    <row r="4">
      <c r="A4" s="1">
        <v>0.462669010809959</v>
      </c>
      <c r="B4" s="1">
        <v>0.126064042135645</v>
      </c>
      <c r="C4" s="1">
        <v>0.16576716284492</v>
      </c>
      <c r="D4" s="1">
        <v>0.399731051558975</v>
      </c>
      <c r="E4" s="1">
        <v>0.531872518324361</v>
      </c>
      <c r="F4" s="3">
        <v>4.56422286544907E8</v>
      </c>
      <c r="G4" s="1">
        <v>0.5</v>
      </c>
      <c r="H4" s="1">
        <v>0.0</v>
      </c>
      <c r="I4" s="3">
        <v>6.38512318436832E9</v>
      </c>
      <c r="J4" s="3">
        <v>6.68672674964152E9</v>
      </c>
      <c r="K4" s="1">
        <v>0.920699085976775</v>
      </c>
      <c r="L4" s="1">
        <v>0.0</v>
      </c>
      <c r="M4" s="1">
        <v>0.264011707444244</v>
      </c>
      <c r="N4" s="1">
        <v>0.0672318076159358</v>
      </c>
      <c r="O4" s="1">
        <v>0.0</v>
      </c>
      <c r="P4" s="1">
        <v>0.0</v>
      </c>
      <c r="Q4" s="1">
        <v>0.5</v>
      </c>
      <c r="R4" s="1">
        <v>0.0</v>
      </c>
      <c r="S4" s="3">
        <v>6.50284262973812E9</v>
      </c>
      <c r="T4" s="3">
        <v>6.81000673895032E9</v>
      </c>
      <c r="V4" s="4">
        <f t="shared" si="1"/>
        <v>0</v>
      </c>
      <c r="W4" s="4">
        <f t="shared" si="2"/>
        <v>-1</v>
      </c>
      <c r="X4" s="4">
        <f t="shared" si="3"/>
        <v>0</v>
      </c>
      <c r="Y4" s="4">
        <f t="shared" si="4"/>
        <v>5</v>
      </c>
      <c r="Z4" s="4">
        <f t="shared" si="5"/>
        <v>-5</v>
      </c>
      <c r="AA4" s="4">
        <f t="shared" si="6"/>
        <v>42</v>
      </c>
      <c r="AB4" s="4">
        <f t="shared" si="7"/>
        <v>59</v>
      </c>
      <c r="AC4" s="4">
        <f t="shared" si="8"/>
        <v>35</v>
      </c>
      <c r="AD4" s="4">
        <f t="shared" si="9"/>
        <v>12.5</v>
      </c>
      <c r="AE4" s="4">
        <f t="shared" si="10"/>
        <v>30.5</v>
      </c>
      <c r="AF4" s="4">
        <f t="shared" si="11"/>
        <v>30.5</v>
      </c>
    </row>
    <row r="5">
      <c r="A5" s="1">
        <v>0.0</v>
      </c>
      <c r="B5" s="1">
        <v>0.0</v>
      </c>
      <c r="C5" s="1">
        <v>0.256764196360115</v>
      </c>
      <c r="D5" s="1">
        <v>0.0979872720029401</v>
      </c>
      <c r="E5" s="1">
        <v>0.0</v>
      </c>
      <c r="F5" s="1">
        <v>0.0</v>
      </c>
      <c r="G5" s="1">
        <v>0.666666666666666</v>
      </c>
      <c r="H5" s="1">
        <v>0.0</v>
      </c>
      <c r="I5" s="3">
        <v>4.36232909507041E9</v>
      </c>
      <c r="J5" s="3">
        <v>5.9993439455155E9</v>
      </c>
      <c r="K5" s="1">
        <v>0.0231215867674487</v>
      </c>
      <c r="L5" s="1">
        <v>0.396839494106744</v>
      </c>
      <c r="M5" s="1">
        <v>0.567364646214842</v>
      </c>
      <c r="N5" s="1">
        <v>0.764034794572554</v>
      </c>
      <c r="O5" s="1">
        <v>0.793678988213489</v>
      </c>
      <c r="P5" s="1">
        <v>0.0</v>
      </c>
      <c r="Q5" s="1">
        <v>0.333333333333333</v>
      </c>
      <c r="R5" s="1">
        <v>0.0</v>
      </c>
      <c r="S5" s="3">
        <v>4.49069499626405E9</v>
      </c>
      <c r="T5" s="3">
        <v>6.17587904414392E9</v>
      </c>
      <c r="V5" s="4">
        <f t="shared" si="1"/>
        <v>0.3333333333</v>
      </c>
      <c r="W5" s="4">
        <f t="shared" si="2"/>
        <v>1</v>
      </c>
      <c r="X5" s="4">
        <f t="shared" si="3"/>
        <v>0.3333333333</v>
      </c>
      <c r="Y5" s="4">
        <f t="shared" si="4"/>
        <v>14.5</v>
      </c>
      <c r="Z5" s="4">
        <f t="shared" si="5"/>
        <v>14.5</v>
      </c>
      <c r="AA5" s="4">
        <f t="shared" si="6"/>
        <v>14</v>
      </c>
      <c r="AB5" s="4">
        <f t="shared" si="7"/>
        <v>29</v>
      </c>
      <c r="AC5" s="4">
        <f t="shared" si="8"/>
        <v>12.5</v>
      </c>
      <c r="AD5" s="4">
        <f t="shared" si="9"/>
        <v>43</v>
      </c>
      <c r="AE5" s="4">
        <f t="shared" si="10"/>
        <v>44.5</v>
      </c>
      <c r="AF5" s="4">
        <f t="shared" si="11"/>
        <v>15</v>
      </c>
    </row>
    <row r="6">
      <c r="A6" s="1">
        <v>0.0</v>
      </c>
      <c r="B6" s="1">
        <v>1.30242620862203</v>
      </c>
      <c r="C6" s="1">
        <v>0.87869278358493</v>
      </c>
      <c r="D6" s="1">
        <v>1.14225977406395</v>
      </c>
      <c r="E6" s="1">
        <v>5.07100854603113</v>
      </c>
      <c r="F6" s="3">
        <v>6.78862731744131E8</v>
      </c>
      <c r="G6" s="1">
        <v>0.0</v>
      </c>
      <c r="H6" s="1">
        <v>0.0</v>
      </c>
      <c r="I6" s="3">
        <v>4.51095775257769E9</v>
      </c>
      <c r="J6" s="3">
        <v>6.25003705289298E9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1.0</v>
      </c>
      <c r="R6" s="1">
        <v>0.0</v>
      </c>
      <c r="S6" s="3">
        <v>4.3134876513607E9</v>
      </c>
      <c r="T6" s="3">
        <v>5.97643713976497E9</v>
      </c>
      <c r="V6" s="4">
        <f t="shared" si="1"/>
        <v>-1</v>
      </c>
      <c r="W6" s="4">
        <f t="shared" si="2"/>
        <v>-1</v>
      </c>
      <c r="X6" s="4">
        <f t="shared" si="3"/>
        <v>1</v>
      </c>
      <c r="Y6" s="4">
        <f t="shared" si="4"/>
        <v>26.5</v>
      </c>
      <c r="Z6" s="4">
        <f t="shared" si="5"/>
        <v>-26.5</v>
      </c>
      <c r="AA6" s="4">
        <f t="shared" si="6"/>
        <v>14</v>
      </c>
      <c r="AB6" s="4">
        <f t="shared" si="7"/>
        <v>14</v>
      </c>
      <c r="AC6" s="4">
        <f t="shared" si="8"/>
        <v>52</v>
      </c>
      <c r="AD6" s="4">
        <f t="shared" si="9"/>
        <v>12.5</v>
      </c>
      <c r="AE6" s="4">
        <f t="shared" si="10"/>
        <v>4.5</v>
      </c>
      <c r="AF6" s="4">
        <f t="shared" si="11"/>
        <v>56.5</v>
      </c>
    </row>
    <row r="7">
      <c r="A7" s="1">
        <v>0.101208612671835</v>
      </c>
      <c r="B7" s="1">
        <v>0.249675997604038</v>
      </c>
      <c r="C7" s="1">
        <v>0.352900098235505</v>
      </c>
      <c r="D7" s="1">
        <v>0.507082094819126</v>
      </c>
      <c r="E7" s="1">
        <v>0.546953797689406</v>
      </c>
      <c r="F7" s="3">
        <v>3.72210037046119E7</v>
      </c>
      <c r="G7" s="1">
        <v>0.333333333333333</v>
      </c>
      <c r="H7" s="1">
        <v>0.0</v>
      </c>
      <c r="I7" s="3">
        <v>6.856150063159E9</v>
      </c>
      <c r="J7" s="3">
        <v>8.25145162889939E9</v>
      </c>
      <c r="K7" s="1">
        <v>0.430638291027423</v>
      </c>
      <c r="L7" s="1">
        <v>0.0</v>
      </c>
      <c r="M7" s="1">
        <v>0.287906632495446</v>
      </c>
      <c r="N7" s="1">
        <v>0.426594502481805</v>
      </c>
      <c r="O7" s="1">
        <v>0.0</v>
      </c>
      <c r="P7" s="1">
        <v>0.0</v>
      </c>
      <c r="Q7" s="1">
        <v>0.666666666666666</v>
      </c>
      <c r="R7" s="1">
        <v>0.0</v>
      </c>
      <c r="S7" s="3">
        <v>6.44461912851411E9</v>
      </c>
      <c r="T7" s="3">
        <v>7.75616742036398E9</v>
      </c>
      <c r="V7" s="4">
        <f t="shared" si="1"/>
        <v>-0.3333333333</v>
      </c>
      <c r="W7" s="4">
        <f t="shared" si="2"/>
        <v>-1</v>
      </c>
      <c r="X7" s="4">
        <f t="shared" si="3"/>
        <v>0.3333333333</v>
      </c>
      <c r="Y7" s="4">
        <f t="shared" si="4"/>
        <v>14.5</v>
      </c>
      <c r="Z7" s="4">
        <f t="shared" si="5"/>
        <v>-14.5</v>
      </c>
      <c r="AA7" s="4">
        <f t="shared" si="6"/>
        <v>31</v>
      </c>
      <c r="AB7" s="4">
        <f t="shared" si="7"/>
        <v>41</v>
      </c>
      <c r="AC7" s="4">
        <f t="shared" si="8"/>
        <v>40</v>
      </c>
      <c r="AD7" s="4">
        <f t="shared" si="9"/>
        <v>12.5</v>
      </c>
      <c r="AE7" s="4">
        <f t="shared" si="10"/>
        <v>15</v>
      </c>
      <c r="AF7" s="4">
        <f t="shared" si="11"/>
        <v>44.5</v>
      </c>
    </row>
    <row r="8">
      <c r="A8" s="1">
        <v>0.0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1.0</v>
      </c>
      <c r="H8" s="1">
        <v>0.0</v>
      </c>
      <c r="I8" s="3">
        <v>6.51180592222724E9</v>
      </c>
      <c r="J8" s="3">
        <v>9.02225941126936E9</v>
      </c>
      <c r="K8" s="1">
        <v>0.0</v>
      </c>
      <c r="L8" s="1">
        <v>0.872050783983314</v>
      </c>
      <c r="M8" s="1">
        <v>1.18599337087742</v>
      </c>
      <c r="N8" s="1">
        <v>1.15818716868509</v>
      </c>
      <c r="O8" s="1">
        <v>1.52417211640503</v>
      </c>
      <c r="P8" s="1">
        <v>0.0</v>
      </c>
      <c r="Q8" s="1">
        <v>0.0</v>
      </c>
      <c r="R8" s="1">
        <v>0.0</v>
      </c>
      <c r="S8" s="3">
        <v>6.79185818315237E9</v>
      </c>
      <c r="T8" s="3">
        <v>9.41027667985858E9</v>
      </c>
      <c r="V8" s="4">
        <f t="shared" si="1"/>
        <v>1</v>
      </c>
      <c r="W8" s="4">
        <f t="shared" si="2"/>
        <v>1</v>
      </c>
      <c r="X8" s="4">
        <f t="shared" si="3"/>
        <v>1</v>
      </c>
      <c r="Y8" s="4">
        <f t="shared" si="4"/>
        <v>26.5</v>
      </c>
      <c r="Z8" s="4">
        <f t="shared" si="5"/>
        <v>26.5</v>
      </c>
      <c r="AA8" s="4">
        <f t="shared" si="6"/>
        <v>14</v>
      </c>
      <c r="AB8" s="4">
        <f t="shared" si="7"/>
        <v>14</v>
      </c>
      <c r="AC8" s="4">
        <f t="shared" si="8"/>
        <v>12.5</v>
      </c>
      <c r="AD8" s="4">
        <f t="shared" si="9"/>
        <v>45</v>
      </c>
      <c r="AE8" s="4">
        <f t="shared" si="10"/>
        <v>56.5</v>
      </c>
      <c r="AF8" s="4">
        <f t="shared" si="11"/>
        <v>4.5</v>
      </c>
    </row>
    <row r="9">
      <c r="A9" s="1">
        <v>0.0</v>
      </c>
      <c r="B9" s="1">
        <v>0.263244277819486</v>
      </c>
      <c r="C9" s="1">
        <v>0.263244277819486</v>
      </c>
      <c r="D9" s="1">
        <v>0.523723705826102</v>
      </c>
      <c r="E9" s="1">
        <v>0.526488555638973</v>
      </c>
      <c r="F9" s="1">
        <v>0.0</v>
      </c>
      <c r="G9" s="1">
        <v>0.5</v>
      </c>
      <c r="H9" s="1">
        <v>0.0</v>
      </c>
      <c r="I9" s="3">
        <v>5.17627239940541E9</v>
      </c>
      <c r="J9" s="3">
        <v>7.17184671685995E9</v>
      </c>
      <c r="K9" s="1">
        <v>0.0</v>
      </c>
      <c r="L9" s="1">
        <v>1.22463003986664</v>
      </c>
      <c r="M9" s="1">
        <v>0.707106781186547</v>
      </c>
      <c r="N9" s="1">
        <v>1.0</v>
      </c>
      <c r="O9" s="1">
        <v>2.44926007973329</v>
      </c>
      <c r="P9" s="1">
        <v>0.0</v>
      </c>
      <c r="Q9" s="1">
        <v>0.5</v>
      </c>
      <c r="R9" s="1">
        <v>0.0</v>
      </c>
      <c r="S9" s="3">
        <v>5.42101148877928E9</v>
      </c>
      <c r="T9" s="3">
        <v>7.51093966889795E9</v>
      </c>
      <c r="V9" s="4">
        <f t="shared" si="1"/>
        <v>0</v>
      </c>
      <c r="W9" s="4">
        <f t="shared" si="2"/>
        <v>-1</v>
      </c>
      <c r="X9" s="4">
        <f t="shared" si="3"/>
        <v>0</v>
      </c>
      <c r="Y9" s="4">
        <f t="shared" si="4"/>
        <v>5</v>
      </c>
      <c r="Z9" s="4">
        <f t="shared" si="5"/>
        <v>-5</v>
      </c>
      <c r="AA9" s="4">
        <f t="shared" si="6"/>
        <v>14</v>
      </c>
      <c r="AB9" s="4">
        <f t="shared" si="7"/>
        <v>14</v>
      </c>
      <c r="AC9" s="4">
        <f t="shared" si="8"/>
        <v>41</v>
      </c>
      <c r="AD9" s="4">
        <f t="shared" si="9"/>
        <v>51</v>
      </c>
      <c r="AE9" s="4">
        <f t="shared" si="10"/>
        <v>30.5</v>
      </c>
      <c r="AF9" s="4">
        <f t="shared" si="11"/>
        <v>30.5</v>
      </c>
    </row>
    <row r="10">
      <c r="A10" s="1">
        <v>0.0</v>
      </c>
      <c r="B10" s="1">
        <v>0.983030803662272</v>
      </c>
      <c r="C10" s="1">
        <v>1.06738856485208</v>
      </c>
      <c r="D10" s="1">
        <v>1.21367069039156</v>
      </c>
      <c r="E10" s="1">
        <v>2.95928995912261</v>
      </c>
      <c r="F10" s="3">
        <v>1.87405599016379E8</v>
      </c>
      <c r="G10" s="1">
        <v>0.0</v>
      </c>
      <c r="H10" s="1">
        <v>0.0</v>
      </c>
      <c r="I10" s="3">
        <v>4.61036654159313E9</v>
      </c>
      <c r="J10" s="3">
        <v>6.38777043332265E9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1.0</v>
      </c>
      <c r="R10" s="1">
        <v>0.0</v>
      </c>
      <c r="S10" s="3">
        <v>4.35874855920014E9</v>
      </c>
      <c r="T10" s="3">
        <v>6.03914864186071E9</v>
      </c>
      <c r="V10" s="4">
        <f t="shared" si="1"/>
        <v>-1</v>
      </c>
      <c r="W10" s="4">
        <f t="shared" si="2"/>
        <v>-1</v>
      </c>
      <c r="X10" s="4">
        <f t="shared" si="3"/>
        <v>1</v>
      </c>
      <c r="Y10" s="4">
        <f t="shared" si="4"/>
        <v>26.5</v>
      </c>
      <c r="Z10" s="4">
        <f t="shared" si="5"/>
        <v>-26.5</v>
      </c>
      <c r="AA10" s="4">
        <f t="shared" si="6"/>
        <v>14</v>
      </c>
      <c r="AB10" s="4">
        <f t="shared" si="7"/>
        <v>14</v>
      </c>
      <c r="AC10" s="4">
        <f t="shared" si="8"/>
        <v>47</v>
      </c>
      <c r="AD10" s="4">
        <f t="shared" si="9"/>
        <v>12.5</v>
      </c>
      <c r="AE10" s="4">
        <f t="shared" si="10"/>
        <v>4.5</v>
      </c>
      <c r="AF10" s="4">
        <f t="shared" si="11"/>
        <v>56.5</v>
      </c>
    </row>
    <row r="11">
      <c r="A11" s="1">
        <v>0.0</v>
      </c>
      <c r="B11" s="1">
        <v>0.739143898993744</v>
      </c>
      <c r="C11" s="1">
        <v>0.707106781186547</v>
      </c>
      <c r="D11" s="1">
        <v>1.0</v>
      </c>
      <c r="E11" s="1">
        <v>1.47828779798748</v>
      </c>
      <c r="F11" s="1">
        <v>0.0</v>
      </c>
      <c r="G11" s="1">
        <v>0.5</v>
      </c>
      <c r="H11" s="1">
        <v>0.0</v>
      </c>
      <c r="I11" s="3">
        <v>4.37555819619317E9</v>
      </c>
      <c r="J11" s="3">
        <v>6.06243865091902E9</v>
      </c>
      <c r="K11" s="1">
        <v>0.0</v>
      </c>
      <c r="L11" s="1">
        <v>0.0</v>
      </c>
      <c r="M11" s="1">
        <v>0.707106781186547</v>
      </c>
      <c r="N11" s="1">
        <v>1.0</v>
      </c>
      <c r="O11" s="1">
        <v>0.0</v>
      </c>
      <c r="P11" s="1">
        <v>0.0</v>
      </c>
      <c r="Q11" s="1">
        <v>0.5</v>
      </c>
      <c r="R11" s="1">
        <v>0.0</v>
      </c>
      <c r="S11" s="3">
        <v>3.98610867679835E9</v>
      </c>
      <c r="T11" s="3">
        <v>5.52284546382772E9</v>
      </c>
      <c r="V11" s="4">
        <f t="shared" si="1"/>
        <v>0</v>
      </c>
      <c r="W11" s="4">
        <f t="shared" si="2"/>
        <v>-1</v>
      </c>
      <c r="X11" s="4">
        <f t="shared" si="3"/>
        <v>0</v>
      </c>
      <c r="Y11" s="4">
        <f t="shared" si="4"/>
        <v>5</v>
      </c>
      <c r="Z11" s="4">
        <f t="shared" si="5"/>
        <v>-5</v>
      </c>
      <c r="AA11" s="4">
        <f t="shared" si="6"/>
        <v>14</v>
      </c>
      <c r="AB11" s="4">
        <f t="shared" si="7"/>
        <v>14</v>
      </c>
      <c r="AC11" s="4">
        <f t="shared" si="8"/>
        <v>44</v>
      </c>
      <c r="AD11" s="4">
        <f t="shared" si="9"/>
        <v>12.5</v>
      </c>
      <c r="AE11" s="4">
        <f t="shared" si="10"/>
        <v>30.5</v>
      </c>
      <c r="AF11" s="4">
        <f t="shared" si="11"/>
        <v>30.5</v>
      </c>
    </row>
    <row r="12">
      <c r="A12" s="1">
        <v>0.755219591891075</v>
      </c>
      <c r="B12" s="1">
        <v>0.0</v>
      </c>
      <c r="C12" s="1">
        <v>0.132146087365519</v>
      </c>
      <c r="D12" s="1">
        <v>0.107591590349625</v>
      </c>
      <c r="E12" s="1">
        <v>0.0</v>
      </c>
      <c r="F12" s="3">
        <v>3.52097090735316E8</v>
      </c>
      <c r="G12" s="1">
        <v>0.5</v>
      </c>
      <c r="H12" s="1">
        <v>0.0</v>
      </c>
      <c r="I12" s="3">
        <v>4.46903294936001E9</v>
      </c>
      <c r="J12" s="3">
        <v>4.93027851546731E9</v>
      </c>
      <c r="K12" s="1">
        <v>0.694231285905066</v>
      </c>
      <c r="L12" s="1">
        <v>0.0569938687997531</v>
      </c>
      <c r="M12" s="1">
        <v>0.0602226748731152</v>
      </c>
      <c r="N12" s="1">
        <v>0.162652396159296</v>
      </c>
      <c r="O12" s="1">
        <v>0.282091945313669</v>
      </c>
      <c r="P12" s="3">
        <v>1.73123686808369E8</v>
      </c>
      <c r="Q12" s="1">
        <v>0.5</v>
      </c>
      <c r="R12" s="1">
        <v>0.0</v>
      </c>
      <c r="S12" s="3">
        <v>4.39612861412666E9</v>
      </c>
      <c r="T12" s="3">
        <v>4.84984980188165E9</v>
      </c>
      <c r="V12" s="4">
        <f t="shared" si="1"/>
        <v>0</v>
      </c>
      <c r="W12" s="4">
        <f t="shared" si="2"/>
        <v>-1</v>
      </c>
      <c r="X12" s="4">
        <f t="shared" si="3"/>
        <v>0</v>
      </c>
      <c r="Y12" s="4">
        <f t="shared" si="4"/>
        <v>5</v>
      </c>
      <c r="Z12" s="4">
        <f t="shared" si="5"/>
        <v>-5</v>
      </c>
      <c r="AA12" s="4">
        <f t="shared" si="6"/>
        <v>56</v>
      </c>
      <c r="AB12" s="4">
        <f t="shared" si="7"/>
        <v>54</v>
      </c>
      <c r="AC12" s="4">
        <f t="shared" si="8"/>
        <v>12.5</v>
      </c>
      <c r="AD12" s="4">
        <f t="shared" si="9"/>
        <v>28</v>
      </c>
      <c r="AE12" s="4">
        <f t="shared" si="10"/>
        <v>30.5</v>
      </c>
      <c r="AF12" s="4">
        <f t="shared" si="11"/>
        <v>30.5</v>
      </c>
    </row>
    <row r="13">
      <c r="A13" s="1">
        <v>0.676592910524134</v>
      </c>
      <c r="B13" s="1">
        <v>0.0</v>
      </c>
      <c r="C13" s="1">
        <v>0.0794614286554249</v>
      </c>
      <c r="D13" s="1">
        <v>0.164748682908965</v>
      </c>
      <c r="E13" s="1">
        <v>0.0</v>
      </c>
      <c r="F13" s="3">
        <v>1.88792215793235E8</v>
      </c>
      <c r="G13" s="1">
        <v>0.666666666666666</v>
      </c>
      <c r="H13" s="1">
        <v>0.0</v>
      </c>
      <c r="I13" s="3">
        <v>4.48622132313796E9</v>
      </c>
      <c r="J13" s="3">
        <v>5.06255450265763E9</v>
      </c>
      <c r="K13" s="1">
        <v>0.65752412491369</v>
      </c>
      <c r="L13" s="1">
        <v>0.0</v>
      </c>
      <c r="M13" s="1">
        <v>0.267210770607646</v>
      </c>
      <c r="N13" s="1">
        <v>0.189097121548007</v>
      </c>
      <c r="O13" s="1">
        <v>0.0</v>
      </c>
      <c r="P13" s="1">
        <v>0.0</v>
      </c>
      <c r="Q13" s="1">
        <v>0.333333333333333</v>
      </c>
      <c r="R13" s="1">
        <v>0.0</v>
      </c>
      <c r="S13" s="3">
        <v>4.62609464403639E9</v>
      </c>
      <c r="T13" s="3">
        <v>5.22039714963048E9</v>
      </c>
      <c r="V13" s="4">
        <f t="shared" si="1"/>
        <v>0.3333333333</v>
      </c>
      <c r="W13" s="4">
        <f t="shared" si="2"/>
        <v>1</v>
      </c>
      <c r="X13" s="4">
        <f t="shared" si="3"/>
        <v>0.3333333333</v>
      </c>
      <c r="Y13" s="4">
        <f t="shared" si="4"/>
        <v>14.5</v>
      </c>
      <c r="Z13" s="4">
        <f t="shared" si="5"/>
        <v>14.5</v>
      </c>
      <c r="AA13" s="4">
        <f t="shared" si="6"/>
        <v>52</v>
      </c>
      <c r="AB13" s="4">
        <f t="shared" si="7"/>
        <v>51</v>
      </c>
      <c r="AC13" s="4">
        <f t="shared" si="8"/>
        <v>12.5</v>
      </c>
      <c r="AD13" s="4">
        <f t="shared" si="9"/>
        <v>12.5</v>
      </c>
      <c r="AE13" s="4">
        <f t="shared" si="10"/>
        <v>44.5</v>
      </c>
      <c r="AF13" s="4">
        <f t="shared" si="11"/>
        <v>15</v>
      </c>
    </row>
    <row r="14">
      <c r="A14" s="1">
        <v>0.427035636911177</v>
      </c>
      <c r="B14" s="1">
        <v>0.0380496060140193</v>
      </c>
      <c r="C14" s="1">
        <v>0.125696864706184</v>
      </c>
      <c r="D14" s="1">
        <v>0.439381393517158</v>
      </c>
      <c r="E14" s="1">
        <v>0.152198424056077</v>
      </c>
      <c r="F14" s="3">
        <v>1.9370836187902E8</v>
      </c>
      <c r="G14" s="1">
        <v>0.6</v>
      </c>
      <c r="H14" s="1">
        <v>0.0</v>
      </c>
      <c r="I14" s="3">
        <v>3.63580672044806E9</v>
      </c>
      <c r="J14" s="3">
        <v>4.1840042941116E9</v>
      </c>
      <c r="K14" s="1">
        <v>0.626223484230362</v>
      </c>
      <c r="L14" s="1">
        <v>0.0480616620444546</v>
      </c>
      <c r="M14" s="1">
        <v>0.198574314358839</v>
      </c>
      <c r="N14" s="1">
        <v>0.186358130349422</v>
      </c>
      <c r="O14" s="1">
        <v>0.144184986133364</v>
      </c>
      <c r="P14" s="1">
        <v>7681598.90607332</v>
      </c>
      <c r="Q14" s="1">
        <v>0.4</v>
      </c>
      <c r="R14" s="1">
        <v>0.0</v>
      </c>
      <c r="S14" s="3">
        <v>3.67694366174116E9</v>
      </c>
      <c r="T14" s="3">
        <v>4.2313437803421E9</v>
      </c>
      <c r="V14" s="4">
        <f t="shared" si="1"/>
        <v>0.2</v>
      </c>
      <c r="W14" s="4">
        <f t="shared" si="2"/>
        <v>1</v>
      </c>
      <c r="X14" s="4">
        <f t="shared" si="3"/>
        <v>0.2</v>
      </c>
      <c r="Y14" s="4">
        <f t="shared" si="4"/>
        <v>10.5</v>
      </c>
      <c r="Z14" s="4">
        <f t="shared" si="5"/>
        <v>10.5</v>
      </c>
      <c r="AA14" s="4">
        <f t="shared" si="6"/>
        <v>39</v>
      </c>
      <c r="AB14" s="4">
        <f t="shared" si="7"/>
        <v>50</v>
      </c>
      <c r="AC14" s="4">
        <f t="shared" si="8"/>
        <v>26</v>
      </c>
      <c r="AD14" s="4">
        <f t="shared" si="9"/>
        <v>27</v>
      </c>
      <c r="AE14" s="4">
        <f t="shared" si="10"/>
        <v>40.5</v>
      </c>
      <c r="AF14" s="4">
        <f t="shared" si="11"/>
        <v>20.5</v>
      </c>
    </row>
    <row r="15">
      <c r="A15" s="1">
        <v>0.0200336781573842</v>
      </c>
      <c r="B15" s="1">
        <v>1.13164822869118</v>
      </c>
      <c r="C15" s="1">
        <v>0.461923804314825</v>
      </c>
      <c r="D15" s="1">
        <v>0.979227971320138</v>
      </c>
      <c r="E15" s="1">
        <v>4.41142596649273</v>
      </c>
      <c r="F15" s="3">
        <v>1.25757304808387E8</v>
      </c>
      <c r="G15" s="1">
        <v>0.5</v>
      </c>
      <c r="H15" s="1">
        <v>0.0</v>
      </c>
      <c r="I15" s="3">
        <v>6.97323863735454E9</v>
      </c>
      <c r="J15" s="3">
        <v>9.48136944700374E9</v>
      </c>
      <c r="K15" s="1">
        <v>0.0488874321758899</v>
      </c>
      <c r="L15" s="1">
        <v>0.0</v>
      </c>
      <c r="M15" s="1">
        <v>0.426636704129202</v>
      </c>
      <c r="N15" s="1">
        <v>0.826647110586752</v>
      </c>
      <c r="O15" s="1">
        <v>0.0</v>
      </c>
      <c r="P15" s="1">
        <v>0.0</v>
      </c>
      <c r="Q15" s="1">
        <v>0.5</v>
      </c>
      <c r="R15" s="1">
        <v>0.0</v>
      </c>
      <c r="S15" s="3">
        <v>6.97229197910998E9</v>
      </c>
      <c r="T15" s="3">
        <v>9.48008155546051E9</v>
      </c>
      <c r="V15" s="4">
        <f t="shared" si="1"/>
        <v>0</v>
      </c>
      <c r="W15" s="4">
        <f t="shared" si="2"/>
        <v>-1</v>
      </c>
      <c r="X15" s="4">
        <f t="shared" si="3"/>
        <v>0</v>
      </c>
      <c r="Y15" s="4">
        <f t="shared" si="4"/>
        <v>5</v>
      </c>
      <c r="Z15" s="4">
        <f t="shared" si="5"/>
        <v>-5</v>
      </c>
      <c r="AA15" s="4">
        <f t="shared" si="6"/>
        <v>28</v>
      </c>
      <c r="AB15" s="4">
        <f t="shared" si="7"/>
        <v>30</v>
      </c>
      <c r="AC15" s="4">
        <f t="shared" si="8"/>
        <v>49</v>
      </c>
      <c r="AD15" s="4">
        <f t="shared" si="9"/>
        <v>12.5</v>
      </c>
      <c r="AE15" s="4">
        <f t="shared" si="10"/>
        <v>30.5</v>
      </c>
      <c r="AF15" s="4">
        <f t="shared" si="11"/>
        <v>30.5</v>
      </c>
    </row>
    <row r="16">
      <c r="A16" s="1">
        <v>0.610722063120402</v>
      </c>
      <c r="B16" s="1">
        <v>0.0</v>
      </c>
      <c r="C16" s="1">
        <v>0.240737787224127</v>
      </c>
      <c r="D16" s="1">
        <v>0.138405031426504</v>
      </c>
      <c r="E16" s="1">
        <v>0.0</v>
      </c>
      <c r="F16" s="1">
        <v>0.0</v>
      </c>
      <c r="G16" s="1">
        <v>0.666666666666666</v>
      </c>
      <c r="H16" s="1">
        <v>0.0</v>
      </c>
      <c r="I16" s="3">
        <v>4.19545608037087E9</v>
      </c>
      <c r="J16" s="3">
        <v>4.8843551006836E9</v>
      </c>
      <c r="K16" s="1">
        <v>0.513610167831678</v>
      </c>
      <c r="L16" s="1">
        <v>0.116798148481105</v>
      </c>
      <c r="M16" s="1">
        <v>0.135859433791455</v>
      </c>
      <c r="N16" s="1">
        <v>0.296911438414616</v>
      </c>
      <c r="O16" s="1">
        <v>0.442107077894029</v>
      </c>
      <c r="P16" s="3">
        <v>9.31300488936204E7</v>
      </c>
      <c r="Q16" s="1">
        <v>0.333333333333333</v>
      </c>
      <c r="R16" s="1">
        <v>0.0</v>
      </c>
      <c r="S16" s="3">
        <v>4.3148152112774E9</v>
      </c>
      <c r="T16" s="3">
        <v>5.02331327563657E9</v>
      </c>
      <c r="V16" s="4">
        <f t="shared" si="1"/>
        <v>0.3333333333</v>
      </c>
      <c r="W16" s="4">
        <f t="shared" si="2"/>
        <v>1</v>
      </c>
      <c r="X16" s="4">
        <f t="shared" si="3"/>
        <v>0.3333333333</v>
      </c>
      <c r="Y16" s="4">
        <f t="shared" si="4"/>
        <v>14.5</v>
      </c>
      <c r="Z16" s="4">
        <f t="shared" si="5"/>
        <v>14.5</v>
      </c>
      <c r="AA16" s="4">
        <f t="shared" si="6"/>
        <v>49</v>
      </c>
      <c r="AB16" s="4">
        <f t="shared" si="7"/>
        <v>45</v>
      </c>
      <c r="AC16" s="4">
        <f t="shared" si="8"/>
        <v>12.5</v>
      </c>
      <c r="AD16" s="4">
        <f t="shared" si="9"/>
        <v>34</v>
      </c>
      <c r="AE16" s="4">
        <f t="shared" si="10"/>
        <v>44.5</v>
      </c>
      <c r="AF16" s="4">
        <f t="shared" si="11"/>
        <v>15</v>
      </c>
    </row>
    <row r="17">
      <c r="A17" s="1">
        <v>0.0</v>
      </c>
      <c r="B17" s="1">
        <v>1.45756074382311</v>
      </c>
      <c r="C17" s="1">
        <v>0.768972276307073</v>
      </c>
      <c r="D17" s="1">
        <v>0.972440660050013</v>
      </c>
      <c r="E17" s="1">
        <v>7.68424336712622</v>
      </c>
      <c r="F17" s="3">
        <v>8.25760800233655E7</v>
      </c>
      <c r="G17" s="1">
        <v>0.333333333333333</v>
      </c>
      <c r="H17" s="1">
        <v>0.0</v>
      </c>
      <c r="I17" s="3">
        <v>4.35412036444761E9</v>
      </c>
      <c r="J17" s="3">
        <v>4.76003230172009E9</v>
      </c>
      <c r="K17" s="1">
        <v>0.790325882467787</v>
      </c>
      <c r="L17" s="1">
        <v>0.0</v>
      </c>
      <c r="M17" s="1">
        <v>0.314893992229663</v>
      </c>
      <c r="N17" s="1">
        <v>0.152305130116204</v>
      </c>
      <c r="O17" s="1">
        <v>0.0</v>
      </c>
      <c r="P17" s="1">
        <v>0.0</v>
      </c>
      <c r="Q17" s="1">
        <v>0.666666666666666</v>
      </c>
      <c r="R17" s="1">
        <v>0.0</v>
      </c>
      <c r="S17" s="3">
        <v>4.36135567344213E9</v>
      </c>
      <c r="T17" s="3">
        <v>4.76794248200267E9</v>
      </c>
      <c r="V17" s="4">
        <f t="shared" si="1"/>
        <v>-0.3333333333</v>
      </c>
      <c r="W17" s="4">
        <f t="shared" si="2"/>
        <v>-1</v>
      </c>
      <c r="X17" s="4">
        <f t="shared" si="3"/>
        <v>0.3333333333</v>
      </c>
      <c r="Y17" s="4">
        <f t="shared" si="4"/>
        <v>14.5</v>
      </c>
      <c r="Z17" s="4">
        <f t="shared" si="5"/>
        <v>-14.5</v>
      </c>
      <c r="AA17" s="4">
        <f t="shared" si="6"/>
        <v>14</v>
      </c>
      <c r="AB17" s="4">
        <f t="shared" si="7"/>
        <v>57</v>
      </c>
      <c r="AC17" s="4">
        <f t="shared" si="8"/>
        <v>54</v>
      </c>
      <c r="AD17" s="4">
        <f t="shared" si="9"/>
        <v>12.5</v>
      </c>
      <c r="AE17" s="4">
        <f t="shared" si="10"/>
        <v>15</v>
      </c>
      <c r="AF17" s="4">
        <f t="shared" si="11"/>
        <v>44.5</v>
      </c>
    </row>
    <row r="18">
      <c r="A18" s="5">
        <v>0.283979920879177</v>
      </c>
      <c r="B18" s="5">
        <v>0.246706876864364</v>
      </c>
      <c r="C18" s="5">
        <v>0.207495008942679</v>
      </c>
      <c r="D18" s="5">
        <v>0.402237296524894</v>
      </c>
      <c r="E18" s="5">
        <v>0.740120630593091</v>
      </c>
      <c r="F18" s="6">
        <v>3.03825393017586E8</v>
      </c>
      <c r="G18" s="5">
        <v>0.666666666666667</v>
      </c>
      <c r="H18" s="5">
        <v>0.0</v>
      </c>
      <c r="I18" s="6">
        <v>2.63703234970059E9</v>
      </c>
      <c r="J18" s="6">
        <v>3.33327051494977E9</v>
      </c>
      <c r="K18" s="5">
        <v>0.0</v>
      </c>
      <c r="L18" s="5">
        <v>0.187328282855983</v>
      </c>
      <c r="M18" s="5">
        <v>0.332380530846668</v>
      </c>
      <c r="N18" s="5">
        <v>0.475071327180927</v>
      </c>
      <c r="O18" s="5">
        <v>0.374656565711966</v>
      </c>
      <c r="P18" s="5">
        <v>0.0</v>
      </c>
      <c r="Q18" s="5">
        <v>0.333333333333333</v>
      </c>
      <c r="R18" s="5">
        <v>0.0</v>
      </c>
      <c r="S18" s="6">
        <v>2.46714693745677E9</v>
      </c>
      <c r="T18" s="6">
        <v>3.1185307044231E9</v>
      </c>
      <c r="V18" s="4">
        <f t="shared" si="1"/>
        <v>0.3333333333</v>
      </c>
      <c r="W18" s="4">
        <f t="shared" si="2"/>
        <v>1</v>
      </c>
      <c r="X18" s="4">
        <f t="shared" si="3"/>
        <v>0.3333333333</v>
      </c>
      <c r="Y18" s="4">
        <f t="shared" si="4"/>
        <v>19</v>
      </c>
      <c r="Z18" s="4">
        <f t="shared" si="5"/>
        <v>19</v>
      </c>
      <c r="AA18" s="4">
        <f t="shared" si="6"/>
        <v>36</v>
      </c>
      <c r="AB18" s="4">
        <f t="shared" si="7"/>
        <v>14</v>
      </c>
      <c r="AC18" s="4">
        <f t="shared" si="8"/>
        <v>39</v>
      </c>
      <c r="AD18" s="4">
        <f t="shared" si="9"/>
        <v>37</v>
      </c>
      <c r="AE18" s="4">
        <f t="shared" si="10"/>
        <v>49</v>
      </c>
      <c r="AF18" s="4">
        <f t="shared" si="11"/>
        <v>15</v>
      </c>
    </row>
    <row r="19">
      <c r="A19" s="5">
        <v>0.0</v>
      </c>
      <c r="B19" s="5">
        <v>2.71043140707694</v>
      </c>
      <c r="C19" s="5">
        <v>2.82641208398944</v>
      </c>
      <c r="D19" s="5">
        <v>3.22496305182159</v>
      </c>
      <c r="E19" s="5">
        <v>4.90243957193543</v>
      </c>
      <c r="F19" s="6">
        <v>0.0</v>
      </c>
      <c r="G19" s="5">
        <v>0.0</v>
      </c>
      <c r="H19" s="5">
        <v>0.0</v>
      </c>
      <c r="I19" s="6">
        <v>3.59145312025276E9</v>
      </c>
      <c r="J19" s="6">
        <v>4.57225376814426E9</v>
      </c>
      <c r="K19" s="5">
        <v>0.340541032334774</v>
      </c>
      <c r="L19" s="5">
        <v>0.0</v>
      </c>
      <c r="M19" s="5">
        <v>0.0</v>
      </c>
      <c r="N19" s="5">
        <v>0.0</v>
      </c>
      <c r="O19" s="5">
        <v>0.0</v>
      </c>
      <c r="P19" s="5">
        <v>1.45614527685421E8</v>
      </c>
      <c r="Q19" s="5">
        <v>1.0</v>
      </c>
      <c r="R19" s="5">
        <v>0.0</v>
      </c>
      <c r="S19" s="6">
        <v>3.41410372097169E9</v>
      </c>
      <c r="T19" s="6">
        <v>4.34647259035111E9</v>
      </c>
      <c r="V19" s="4">
        <f t="shared" si="1"/>
        <v>-1</v>
      </c>
      <c r="W19" s="4">
        <f t="shared" si="2"/>
        <v>-1</v>
      </c>
      <c r="X19" s="4">
        <f t="shared" si="3"/>
        <v>1</v>
      </c>
      <c r="Y19" s="4">
        <f t="shared" si="4"/>
        <v>26.5</v>
      </c>
      <c r="Z19" s="4">
        <f t="shared" si="5"/>
        <v>-26.5</v>
      </c>
      <c r="AA19" s="4">
        <f t="shared" si="6"/>
        <v>14</v>
      </c>
      <c r="AB19" s="4">
        <f t="shared" si="7"/>
        <v>37</v>
      </c>
      <c r="AC19" s="4">
        <f t="shared" si="8"/>
        <v>58</v>
      </c>
      <c r="AD19" s="4">
        <f t="shared" si="9"/>
        <v>12.5</v>
      </c>
      <c r="AE19" s="4">
        <f t="shared" si="10"/>
        <v>4.5</v>
      </c>
      <c r="AF19" s="4">
        <f t="shared" si="11"/>
        <v>56.5</v>
      </c>
    </row>
    <row r="20">
      <c r="A20" s="5">
        <v>0.0</v>
      </c>
      <c r="B20" s="5">
        <v>0.0</v>
      </c>
      <c r="C20" s="5">
        <v>0.0</v>
      </c>
      <c r="D20" s="5">
        <v>0.0</v>
      </c>
      <c r="E20" s="5">
        <v>0.0</v>
      </c>
      <c r="F20" s="6">
        <v>0.0</v>
      </c>
      <c r="G20" s="5">
        <v>1.0</v>
      </c>
      <c r="H20" s="5">
        <v>0.0</v>
      </c>
      <c r="I20" s="6">
        <v>5.19198578448407E8</v>
      </c>
      <c r="J20" s="6">
        <v>7.19361561196018E8</v>
      </c>
      <c r="K20" s="5">
        <v>0.0</v>
      </c>
      <c r="L20" s="5">
        <v>1.37137141090686</v>
      </c>
      <c r="M20" s="5">
        <v>0.871074684779107</v>
      </c>
      <c r="N20" s="5">
        <v>1.18416972730412</v>
      </c>
      <c r="O20" s="5">
        <v>5.68446235697449</v>
      </c>
      <c r="P20" s="5">
        <v>1.77024481481251E7</v>
      </c>
      <c r="Q20" s="5">
        <v>0.0</v>
      </c>
      <c r="R20" s="5">
        <v>0.0</v>
      </c>
      <c r="S20" s="6">
        <v>5.78138198507761E8</v>
      </c>
      <c r="T20" s="6">
        <v>8.0102380338987E8</v>
      </c>
      <c r="V20" s="4">
        <f t="shared" si="1"/>
        <v>1</v>
      </c>
      <c r="W20" s="4">
        <f t="shared" si="2"/>
        <v>1</v>
      </c>
      <c r="X20" s="4">
        <f t="shared" si="3"/>
        <v>1</v>
      </c>
      <c r="Y20" s="4">
        <f t="shared" si="4"/>
        <v>26.5</v>
      </c>
      <c r="Z20" s="4">
        <f t="shared" si="5"/>
        <v>26.5</v>
      </c>
      <c r="AA20" s="4">
        <f t="shared" si="6"/>
        <v>14</v>
      </c>
      <c r="AB20" s="4">
        <f t="shared" si="7"/>
        <v>14</v>
      </c>
      <c r="AC20" s="4">
        <f t="shared" si="8"/>
        <v>12.5</v>
      </c>
      <c r="AD20" s="4">
        <f t="shared" si="9"/>
        <v>53</v>
      </c>
      <c r="AE20" s="4">
        <f t="shared" si="10"/>
        <v>56.5</v>
      </c>
      <c r="AF20" s="4">
        <f t="shared" si="11"/>
        <v>4.5</v>
      </c>
    </row>
    <row r="21">
      <c r="A21" s="5">
        <v>0.0</v>
      </c>
      <c r="B21" s="5">
        <v>0.357639575415589</v>
      </c>
      <c r="C21" s="5">
        <v>0.783282474646564</v>
      </c>
      <c r="D21" s="5">
        <v>1.02365375285731</v>
      </c>
      <c r="E21" s="5">
        <v>0.357639575415589</v>
      </c>
      <c r="F21" s="6">
        <v>0.0</v>
      </c>
      <c r="G21" s="5">
        <v>0.0</v>
      </c>
      <c r="H21" s="5">
        <v>0.0</v>
      </c>
      <c r="I21" s="6">
        <v>3.64323413839536E9</v>
      </c>
      <c r="J21" s="6">
        <v>5.0477857361745E9</v>
      </c>
      <c r="K21" s="5">
        <v>0.0</v>
      </c>
      <c r="L21" s="5">
        <v>0.0</v>
      </c>
      <c r="M21" s="5">
        <v>0.0</v>
      </c>
      <c r="N21" s="5">
        <v>0.0</v>
      </c>
      <c r="O21" s="5">
        <v>0.0</v>
      </c>
      <c r="P21" s="5">
        <v>0.0</v>
      </c>
      <c r="Q21" s="5">
        <v>1.0</v>
      </c>
      <c r="R21" s="5">
        <v>0.0</v>
      </c>
      <c r="S21" s="6">
        <v>3.28729891302079E9</v>
      </c>
      <c r="T21" s="6">
        <v>4.55462867031415E9</v>
      </c>
      <c r="V21" s="4">
        <f t="shared" si="1"/>
        <v>-1</v>
      </c>
      <c r="W21" s="4">
        <f t="shared" si="2"/>
        <v>-1</v>
      </c>
      <c r="X21" s="4">
        <f t="shared" si="3"/>
        <v>1</v>
      </c>
      <c r="Y21" s="4">
        <f t="shared" si="4"/>
        <v>26.5</v>
      </c>
      <c r="Z21" s="4">
        <f t="shared" si="5"/>
        <v>-26.5</v>
      </c>
      <c r="AA21" s="4">
        <f t="shared" si="6"/>
        <v>14</v>
      </c>
      <c r="AB21" s="4">
        <f t="shared" si="7"/>
        <v>14</v>
      </c>
      <c r="AC21" s="4">
        <f t="shared" si="8"/>
        <v>42</v>
      </c>
      <c r="AD21" s="4">
        <f t="shared" si="9"/>
        <v>12.5</v>
      </c>
      <c r="AE21" s="4">
        <f t="shared" si="10"/>
        <v>4.5</v>
      </c>
      <c r="AF21" s="4">
        <f t="shared" si="11"/>
        <v>56.5</v>
      </c>
    </row>
    <row r="22">
      <c r="A22" s="5">
        <v>0.342107214266786</v>
      </c>
      <c r="B22" s="5">
        <v>0.150906626559906</v>
      </c>
      <c r="C22" s="5">
        <v>0.215111495662437</v>
      </c>
      <c r="D22" s="5">
        <v>0.58466804748183</v>
      </c>
      <c r="E22" s="5">
        <v>0.529292620236974</v>
      </c>
      <c r="F22" s="6">
        <v>4.44497682147772E7</v>
      </c>
      <c r="G22" s="5">
        <v>0.666666666666667</v>
      </c>
      <c r="H22" s="5">
        <v>0.0</v>
      </c>
      <c r="I22" s="6">
        <v>3.66326208287018E9</v>
      </c>
      <c r="J22" s="6">
        <v>3.69917609981822E9</v>
      </c>
      <c r="K22" s="5">
        <v>0.980435201347628</v>
      </c>
      <c r="L22" s="5">
        <v>0.0</v>
      </c>
      <c r="M22" s="5">
        <v>0.660161482707944</v>
      </c>
      <c r="N22" s="5">
        <v>0.014744892331824</v>
      </c>
      <c r="O22" s="5">
        <v>0.0</v>
      </c>
      <c r="P22" s="5">
        <v>0.0</v>
      </c>
      <c r="Q22" s="5">
        <v>0.333333333333333</v>
      </c>
      <c r="R22" s="5">
        <v>0.0</v>
      </c>
      <c r="S22" s="6">
        <v>3.66659016489227E9</v>
      </c>
      <c r="T22" s="6">
        <v>3.70253681750407E9</v>
      </c>
      <c r="V22" s="4">
        <f t="shared" si="1"/>
        <v>0.3333333333</v>
      </c>
      <c r="W22" s="4">
        <f t="shared" si="2"/>
        <v>1</v>
      </c>
      <c r="X22" s="4">
        <f t="shared" si="3"/>
        <v>0.3333333333</v>
      </c>
      <c r="Y22" s="4">
        <f t="shared" si="4"/>
        <v>19</v>
      </c>
      <c r="Z22" s="4">
        <f t="shared" si="5"/>
        <v>19</v>
      </c>
      <c r="AA22" s="4">
        <f t="shared" si="6"/>
        <v>38</v>
      </c>
      <c r="AB22" s="4">
        <f t="shared" si="7"/>
        <v>60</v>
      </c>
      <c r="AC22" s="4">
        <f t="shared" si="8"/>
        <v>36</v>
      </c>
      <c r="AD22" s="4">
        <f t="shared" si="9"/>
        <v>12.5</v>
      </c>
      <c r="AE22" s="4">
        <f t="shared" si="10"/>
        <v>49</v>
      </c>
      <c r="AF22" s="4">
        <f t="shared" si="11"/>
        <v>15</v>
      </c>
    </row>
    <row r="23">
      <c r="A23" s="5">
        <v>0.585627739199806</v>
      </c>
      <c r="B23" s="5">
        <v>0.082513231071426</v>
      </c>
      <c r="C23" s="5">
        <v>0.177446842456997</v>
      </c>
      <c r="D23" s="5">
        <v>0.296790779609436</v>
      </c>
      <c r="E23" s="5">
        <v>0.310235262578335</v>
      </c>
      <c r="F23" s="6">
        <v>4.42194125546103E7</v>
      </c>
      <c r="G23" s="5">
        <v>0.6</v>
      </c>
      <c r="H23" s="5">
        <v>0.0</v>
      </c>
      <c r="I23" s="6">
        <v>2.04762558172222E9</v>
      </c>
      <c r="J23" s="6">
        <v>2.34445114065457E9</v>
      </c>
      <c r="K23" s="5">
        <v>0.505756040077048</v>
      </c>
      <c r="L23" s="5">
        <v>0.114511218987535</v>
      </c>
      <c r="M23" s="5">
        <v>0.239204004399663</v>
      </c>
      <c r="N23" s="5">
        <v>0.333888655808262</v>
      </c>
      <c r="O23" s="5">
        <v>0.343533656962604</v>
      </c>
      <c r="P23" s="5">
        <v>8.65156039815675E7</v>
      </c>
      <c r="Q23" s="5">
        <v>0.4</v>
      </c>
      <c r="R23" s="5">
        <v>0.0</v>
      </c>
      <c r="S23" s="6">
        <v>2.02434248886047E9</v>
      </c>
      <c r="T23" s="6">
        <v>2.31779282786976E9</v>
      </c>
      <c r="V23" s="4">
        <f t="shared" si="1"/>
        <v>0.2</v>
      </c>
      <c r="W23" s="4">
        <f t="shared" si="2"/>
        <v>1</v>
      </c>
      <c r="X23" s="4">
        <f t="shared" si="3"/>
        <v>0.2</v>
      </c>
      <c r="Y23" s="4">
        <f t="shared" si="4"/>
        <v>10.5</v>
      </c>
      <c r="Z23" s="4">
        <f t="shared" si="5"/>
        <v>10.5</v>
      </c>
      <c r="AA23" s="4">
        <f t="shared" si="6"/>
        <v>47</v>
      </c>
      <c r="AB23" s="4">
        <f t="shared" si="7"/>
        <v>44</v>
      </c>
      <c r="AC23" s="4">
        <f t="shared" si="8"/>
        <v>30</v>
      </c>
      <c r="AD23" s="4">
        <f t="shared" si="9"/>
        <v>33</v>
      </c>
      <c r="AE23" s="4">
        <f t="shared" si="10"/>
        <v>40.5</v>
      </c>
      <c r="AF23" s="4">
        <f t="shared" si="11"/>
        <v>20.5</v>
      </c>
    </row>
    <row r="24">
      <c r="A24" s="5">
        <v>0.0</v>
      </c>
      <c r="B24" s="5">
        <v>0.0</v>
      </c>
      <c r="C24" s="5">
        <v>0.707106781186548</v>
      </c>
      <c r="D24" s="5">
        <v>1.0</v>
      </c>
      <c r="E24" s="5">
        <v>0.0</v>
      </c>
      <c r="F24" s="6">
        <v>0.0</v>
      </c>
      <c r="G24" s="5">
        <v>0.5</v>
      </c>
      <c r="H24" s="5">
        <v>0.0</v>
      </c>
      <c r="I24" s="6">
        <v>3.60375174783325E9</v>
      </c>
      <c r="J24" s="6">
        <v>4.99308211432109E9</v>
      </c>
      <c r="K24" s="5">
        <v>0.0</v>
      </c>
      <c r="L24" s="5">
        <v>4.36380078430685</v>
      </c>
      <c r="M24" s="5">
        <v>0.707106781186548</v>
      </c>
      <c r="N24" s="5">
        <v>1.0</v>
      </c>
      <c r="O24" s="5">
        <v>8.72760156861369</v>
      </c>
      <c r="P24" s="5">
        <v>0.0</v>
      </c>
      <c r="Q24" s="5">
        <v>0.5</v>
      </c>
      <c r="R24" s="5">
        <v>0.0</v>
      </c>
      <c r="S24" s="6">
        <v>3.61297453229036E9</v>
      </c>
      <c r="T24" s="6">
        <v>5.00586115997196E9</v>
      </c>
      <c r="V24" s="4">
        <f t="shared" si="1"/>
        <v>0</v>
      </c>
      <c r="W24" s="4">
        <f t="shared" si="2"/>
        <v>-1</v>
      </c>
      <c r="X24" s="4">
        <f t="shared" si="3"/>
        <v>0</v>
      </c>
      <c r="Y24" s="4">
        <f t="shared" si="4"/>
        <v>5</v>
      </c>
      <c r="Z24" s="4">
        <f t="shared" si="5"/>
        <v>-5</v>
      </c>
      <c r="AA24" s="4">
        <f t="shared" si="6"/>
        <v>14</v>
      </c>
      <c r="AB24" s="4">
        <f t="shared" si="7"/>
        <v>14</v>
      </c>
      <c r="AC24" s="4">
        <f t="shared" si="8"/>
        <v>12.5</v>
      </c>
      <c r="AD24" s="4">
        <f t="shared" si="9"/>
        <v>59</v>
      </c>
      <c r="AE24" s="4">
        <f t="shared" si="10"/>
        <v>30.5</v>
      </c>
      <c r="AF24" s="4">
        <f t="shared" si="11"/>
        <v>30.5</v>
      </c>
    </row>
    <row r="25">
      <c r="A25" s="5">
        <v>0.685001619550419</v>
      </c>
      <c r="B25" s="5">
        <v>0.021462976149983</v>
      </c>
      <c r="C25" s="5">
        <v>0.083635996863055</v>
      </c>
      <c r="D25" s="5">
        <v>0.076870709168537</v>
      </c>
      <c r="E25" s="5">
        <v>0.107314880749914</v>
      </c>
      <c r="F25" s="6">
        <v>9.96515979052703E7</v>
      </c>
      <c r="G25" s="5">
        <v>0.666666666666667</v>
      </c>
      <c r="H25" s="5">
        <v>0.0</v>
      </c>
      <c r="I25" s="6">
        <v>3.6761498131973E9</v>
      </c>
      <c r="J25" s="6">
        <v>4.22481679158827E9</v>
      </c>
      <c r="K25" s="5">
        <v>0.497239923868012</v>
      </c>
      <c r="L25" s="5">
        <v>0.090982732017587</v>
      </c>
      <c r="M25" s="5">
        <v>0.119490161770038</v>
      </c>
      <c r="N25" s="5">
        <v>0.220609693768166</v>
      </c>
      <c r="O25" s="5">
        <v>0.328423839753966</v>
      </c>
      <c r="P25" s="5">
        <v>2.18835179779618E8</v>
      </c>
      <c r="Q25" s="5">
        <v>0.333333333333333</v>
      </c>
      <c r="R25" s="5">
        <v>0.0</v>
      </c>
      <c r="S25" s="6">
        <v>3.62864922355249E9</v>
      </c>
      <c r="T25" s="6">
        <v>4.17022663619366E9</v>
      </c>
      <c r="V25" s="4">
        <f t="shared" si="1"/>
        <v>0.3333333333</v>
      </c>
      <c r="W25" s="4">
        <f t="shared" si="2"/>
        <v>1</v>
      </c>
      <c r="X25" s="4">
        <f t="shared" si="3"/>
        <v>0.3333333333</v>
      </c>
      <c r="Y25" s="4">
        <f t="shared" si="4"/>
        <v>19</v>
      </c>
      <c r="Z25" s="4">
        <f t="shared" si="5"/>
        <v>19</v>
      </c>
      <c r="AA25" s="4">
        <f t="shared" si="6"/>
        <v>53</v>
      </c>
      <c r="AB25" s="4">
        <f t="shared" si="7"/>
        <v>43</v>
      </c>
      <c r="AC25" s="4">
        <f t="shared" si="8"/>
        <v>25</v>
      </c>
      <c r="AD25" s="4">
        <f t="shared" si="9"/>
        <v>31</v>
      </c>
      <c r="AE25" s="4">
        <f t="shared" si="10"/>
        <v>49</v>
      </c>
      <c r="AF25" s="4">
        <f t="shared" si="11"/>
        <v>15</v>
      </c>
    </row>
    <row r="26">
      <c r="A26" s="1">
        <v>0.201031612119321</v>
      </c>
      <c r="B26" s="1">
        <v>0.0939814095920775</v>
      </c>
      <c r="C26" s="1">
        <v>0.0939814095920775</v>
      </c>
      <c r="D26" s="1">
        <v>0.223753205568052</v>
      </c>
      <c r="E26" s="1">
        <v>0.37592563836831</v>
      </c>
      <c r="F26" s="3">
        <v>4.85150842008733E7</v>
      </c>
      <c r="G26" s="1">
        <v>0.75</v>
      </c>
      <c r="H26" s="1">
        <v>0.0</v>
      </c>
      <c r="I26" s="3">
        <v>4.51265939184649E9</v>
      </c>
      <c r="J26" s="3">
        <v>5.74912717269361E9</v>
      </c>
      <c r="K26" s="1">
        <v>0.146626273135363</v>
      </c>
      <c r="L26" s="1">
        <v>1.19572108748387</v>
      </c>
      <c r="M26" s="1">
        <v>0.499051522614136</v>
      </c>
      <c r="N26" s="1">
        <v>0.776246794431947</v>
      </c>
      <c r="O26" s="1">
        <v>2.86489187562652</v>
      </c>
      <c r="P26" s="3">
        <v>2.58696418605228E8</v>
      </c>
      <c r="Q26" s="1">
        <v>0.25</v>
      </c>
      <c r="R26" s="1">
        <v>0.0</v>
      </c>
      <c r="S26" s="3">
        <v>4.61739325497528E9</v>
      </c>
      <c r="T26" s="3">
        <v>5.882556999043E9</v>
      </c>
      <c r="V26" s="4">
        <f t="shared" si="1"/>
        <v>0.5</v>
      </c>
      <c r="W26" s="4">
        <f t="shared" si="2"/>
        <v>1</v>
      </c>
      <c r="X26" s="4">
        <f t="shared" si="3"/>
        <v>0.5</v>
      </c>
      <c r="Y26" s="4">
        <f t="shared" si="4"/>
        <v>21</v>
      </c>
      <c r="Z26" s="4">
        <f t="shared" si="5"/>
        <v>21</v>
      </c>
      <c r="AA26" s="4">
        <f t="shared" si="6"/>
        <v>34</v>
      </c>
      <c r="AB26" s="4">
        <f t="shared" si="7"/>
        <v>32</v>
      </c>
      <c r="AC26" s="4">
        <f t="shared" si="8"/>
        <v>32</v>
      </c>
      <c r="AD26" s="4">
        <f t="shared" si="9"/>
        <v>50</v>
      </c>
      <c r="AE26" s="4">
        <f t="shared" si="10"/>
        <v>51</v>
      </c>
      <c r="AF26" s="4">
        <f t="shared" si="11"/>
        <v>10</v>
      </c>
    </row>
    <row r="27">
      <c r="A27" s="1">
        <v>0.232320291507415</v>
      </c>
      <c r="B27" s="1">
        <v>0.20354070214954</v>
      </c>
      <c r="C27" s="1">
        <v>0.465330817434604</v>
      </c>
      <c r="D27" s="1">
        <v>0.677500340279013</v>
      </c>
      <c r="E27" s="1">
        <v>0.407081404299081</v>
      </c>
      <c r="F27" s="1">
        <v>0.0</v>
      </c>
      <c r="G27" s="1">
        <v>0.333333333333333</v>
      </c>
      <c r="H27" s="1">
        <v>0.0</v>
      </c>
      <c r="I27" s="3">
        <v>6.77178381466269E9</v>
      </c>
      <c r="J27" s="3">
        <v>7.90676863273702E9</v>
      </c>
      <c r="K27" s="1">
        <v>0.563308534907709</v>
      </c>
      <c r="L27" s="1">
        <v>0.907897668686613</v>
      </c>
      <c r="M27" s="1">
        <v>0.144045850282196</v>
      </c>
      <c r="N27" s="1">
        <v>0.22381121526266</v>
      </c>
      <c r="O27" s="1">
        <v>3.43142470024677</v>
      </c>
      <c r="P27" s="3">
        <v>1.7002754544583E8</v>
      </c>
      <c r="Q27" s="1">
        <v>0.666666666666666</v>
      </c>
      <c r="R27" s="1">
        <v>0.0</v>
      </c>
      <c r="S27" s="3">
        <v>6.60778563681865E9</v>
      </c>
      <c r="T27" s="3">
        <v>7.71528322748138E9</v>
      </c>
      <c r="V27" s="4">
        <f t="shared" si="1"/>
        <v>-0.3333333333</v>
      </c>
      <c r="W27" s="4">
        <f t="shared" si="2"/>
        <v>-1</v>
      </c>
      <c r="X27" s="4">
        <f t="shared" si="3"/>
        <v>0.3333333333</v>
      </c>
      <c r="Y27" s="4">
        <f t="shared" si="4"/>
        <v>14.5</v>
      </c>
      <c r="Z27" s="4">
        <f t="shared" si="5"/>
        <v>-14.5</v>
      </c>
      <c r="AA27" s="4">
        <f t="shared" si="6"/>
        <v>35</v>
      </c>
      <c r="AB27" s="4">
        <f t="shared" si="7"/>
        <v>46</v>
      </c>
      <c r="AC27" s="4">
        <f t="shared" si="8"/>
        <v>38</v>
      </c>
      <c r="AD27" s="4">
        <f t="shared" si="9"/>
        <v>46</v>
      </c>
      <c r="AE27" s="4">
        <f t="shared" si="10"/>
        <v>15</v>
      </c>
      <c r="AF27" s="4">
        <f t="shared" si="11"/>
        <v>44.5</v>
      </c>
    </row>
    <row r="28">
      <c r="A28" s="1">
        <v>0.0</v>
      </c>
      <c r="B28" s="1">
        <v>2.43857432385517</v>
      </c>
      <c r="C28" s="1">
        <v>0.707106781186547</v>
      </c>
      <c r="D28" s="1">
        <v>1.0</v>
      </c>
      <c r="E28" s="1">
        <v>4.87714864771034</v>
      </c>
      <c r="F28" s="1">
        <v>0.0</v>
      </c>
      <c r="G28" s="1">
        <v>0.5</v>
      </c>
      <c r="H28" s="1">
        <v>0.0</v>
      </c>
      <c r="I28" s="3">
        <v>4.27925205598266E9</v>
      </c>
      <c r="J28" s="3">
        <v>5.92900342806882E9</v>
      </c>
      <c r="K28" s="1">
        <v>0.0</v>
      </c>
      <c r="L28" s="1">
        <v>1.83760833217994</v>
      </c>
      <c r="M28" s="1">
        <v>0.707106781186547</v>
      </c>
      <c r="N28" s="1">
        <v>1.0</v>
      </c>
      <c r="O28" s="1">
        <v>3.67521666435989</v>
      </c>
      <c r="P28" s="1">
        <v>0.0</v>
      </c>
      <c r="Q28" s="1">
        <v>0.5</v>
      </c>
      <c r="R28" s="1">
        <v>0.0</v>
      </c>
      <c r="S28" s="3">
        <v>4.29897448732281E9</v>
      </c>
      <c r="T28" s="3">
        <v>5.9563311251312E9</v>
      </c>
      <c r="V28" s="4">
        <f t="shared" si="1"/>
        <v>0</v>
      </c>
      <c r="W28" s="4">
        <f t="shared" si="2"/>
        <v>-1</v>
      </c>
      <c r="X28" s="4">
        <f t="shared" si="3"/>
        <v>0</v>
      </c>
      <c r="Y28" s="4">
        <f t="shared" si="4"/>
        <v>5</v>
      </c>
      <c r="Z28" s="4">
        <f t="shared" si="5"/>
        <v>-5</v>
      </c>
      <c r="AA28" s="4">
        <f t="shared" si="6"/>
        <v>14</v>
      </c>
      <c r="AB28" s="4">
        <f t="shared" si="7"/>
        <v>14</v>
      </c>
      <c r="AC28" s="4">
        <f t="shared" si="8"/>
        <v>57</v>
      </c>
      <c r="AD28" s="4">
        <f t="shared" si="9"/>
        <v>55</v>
      </c>
      <c r="AE28" s="4">
        <f t="shared" si="10"/>
        <v>30.5</v>
      </c>
      <c r="AF28" s="4">
        <f t="shared" si="11"/>
        <v>30.5</v>
      </c>
    </row>
    <row r="29">
      <c r="A29" s="1">
        <v>0.187184588150459</v>
      </c>
      <c r="B29" s="1">
        <v>0.0</v>
      </c>
      <c r="C29" s="1">
        <v>0.0</v>
      </c>
      <c r="D29" s="1">
        <v>0.0</v>
      </c>
      <c r="E29" s="1">
        <v>0.0</v>
      </c>
      <c r="F29" s="3">
        <v>3.16439499891135E7</v>
      </c>
      <c r="G29" s="1">
        <v>1.0</v>
      </c>
      <c r="H29" s="1">
        <v>0.0</v>
      </c>
      <c r="I29" s="3">
        <v>2.966965656037E9</v>
      </c>
      <c r="J29" s="3">
        <v>3.87402956044417E9</v>
      </c>
      <c r="K29" s="1">
        <v>0.0</v>
      </c>
      <c r="L29" s="1">
        <v>1.10436524747879</v>
      </c>
      <c r="M29" s="1">
        <v>0.681870884014509</v>
      </c>
      <c r="N29" s="1">
        <v>1.0654367063268</v>
      </c>
      <c r="O29" s="1">
        <v>4.75191517200139</v>
      </c>
      <c r="P29" s="3">
        <v>2.30225579476039E8</v>
      </c>
      <c r="Q29" s="1">
        <v>0.0</v>
      </c>
      <c r="R29" s="1">
        <v>0.0</v>
      </c>
      <c r="S29" s="3">
        <v>3.13537501997562E9</v>
      </c>
      <c r="T29" s="3">
        <v>4.09392505570079E9</v>
      </c>
      <c r="V29" s="4">
        <f t="shared" si="1"/>
        <v>1</v>
      </c>
      <c r="W29" s="4">
        <f t="shared" si="2"/>
        <v>1</v>
      </c>
      <c r="X29" s="4">
        <f t="shared" si="3"/>
        <v>1</v>
      </c>
      <c r="Y29" s="4">
        <f t="shared" si="4"/>
        <v>26.5</v>
      </c>
      <c r="Z29" s="4">
        <f t="shared" si="5"/>
        <v>26.5</v>
      </c>
      <c r="AA29" s="4">
        <f t="shared" si="6"/>
        <v>33</v>
      </c>
      <c r="AB29" s="4">
        <f t="shared" si="7"/>
        <v>14</v>
      </c>
      <c r="AC29" s="4">
        <f t="shared" si="8"/>
        <v>12.5</v>
      </c>
      <c r="AD29" s="4">
        <f t="shared" si="9"/>
        <v>48</v>
      </c>
      <c r="AE29" s="4">
        <f t="shared" si="10"/>
        <v>56.5</v>
      </c>
      <c r="AF29" s="4">
        <f t="shared" si="11"/>
        <v>4.5</v>
      </c>
    </row>
    <row r="30">
      <c r="A30" s="1">
        <v>0.596738140391012</v>
      </c>
      <c r="B30" s="1">
        <v>0.0615593710901027</v>
      </c>
      <c r="C30" s="1">
        <v>0.148295306303841</v>
      </c>
      <c r="D30" s="1">
        <v>0.157711292032322</v>
      </c>
      <c r="E30" s="1">
        <v>0.151788104838576</v>
      </c>
      <c r="F30" s="3">
        <v>1.24149012981119E8</v>
      </c>
      <c r="G30" s="1">
        <v>0.166666666666666</v>
      </c>
      <c r="H30" s="1">
        <v>0.0</v>
      </c>
      <c r="I30" s="3">
        <v>4.43719504547611E9</v>
      </c>
      <c r="J30" s="3">
        <v>4.85120479832063E9</v>
      </c>
      <c r="K30" s="1">
        <v>0.727732137301375</v>
      </c>
      <c r="L30" s="1">
        <v>0.0</v>
      </c>
      <c r="M30" s="1">
        <v>0.0140131102727581</v>
      </c>
      <c r="N30" s="1">
        <v>0.0197514586091951</v>
      </c>
      <c r="O30" s="1">
        <v>0.0</v>
      </c>
      <c r="P30" s="3">
        <v>6.70936682404398E7</v>
      </c>
      <c r="Q30" s="1">
        <v>0.833333333333333</v>
      </c>
      <c r="R30" s="1">
        <v>0.0</v>
      </c>
      <c r="S30" s="3">
        <v>4.43129583865347E9</v>
      </c>
      <c r="T30" s="3">
        <v>4.84475526967555E9</v>
      </c>
      <c r="V30" s="4">
        <f t="shared" si="1"/>
        <v>-0.6666666667</v>
      </c>
      <c r="W30" s="4">
        <f t="shared" si="2"/>
        <v>-1</v>
      </c>
      <c r="X30" s="4">
        <f t="shared" si="3"/>
        <v>0.6666666667</v>
      </c>
      <c r="Y30" s="4">
        <f t="shared" si="4"/>
        <v>22</v>
      </c>
      <c r="Z30" s="4">
        <f t="shared" si="5"/>
        <v>-22</v>
      </c>
      <c r="AA30" s="4">
        <f t="shared" si="6"/>
        <v>48</v>
      </c>
      <c r="AB30" s="4">
        <f t="shared" si="7"/>
        <v>55</v>
      </c>
      <c r="AC30" s="4">
        <f t="shared" si="8"/>
        <v>29</v>
      </c>
      <c r="AD30" s="4">
        <f t="shared" si="9"/>
        <v>12.5</v>
      </c>
      <c r="AE30" s="4">
        <f t="shared" si="10"/>
        <v>9</v>
      </c>
      <c r="AF30" s="4">
        <f t="shared" si="11"/>
        <v>52</v>
      </c>
    </row>
    <row r="31">
      <c r="A31" s="1">
        <v>0.427580995233612</v>
      </c>
      <c r="B31" s="1">
        <v>0.0</v>
      </c>
      <c r="C31" s="1">
        <v>0.196167296621947</v>
      </c>
      <c r="D31" s="1">
        <v>0.520385834394287</v>
      </c>
      <c r="E31" s="1">
        <v>0.0</v>
      </c>
      <c r="F31" s="3">
        <v>1.77256231901762E7</v>
      </c>
      <c r="G31" s="1">
        <v>0.5</v>
      </c>
      <c r="H31" s="1">
        <v>0.0</v>
      </c>
      <c r="I31" s="3">
        <v>4.3634677122183E9</v>
      </c>
      <c r="J31" s="3">
        <v>4.73184068885475E9</v>
      </c>
      <c r="K31" s="1">
        <v>0.802072389085347</v>
      </c>
      <c r="L31" s="1">
        <v>0.0</v>
      </c>
      <c r="M31" s="1">
        <v>0.185566486558959</v>
      </c>
      <c r="N31" s="1">
        <v>0.109112655122907</v>
      </c>
      <c r="O31" s="1">
        <v>0.0</v>
      </c>
      <c r="P31" s="3">
        <v>1.19329905716673E8</v>
      </c>
      <c r="Q31" s="1">
        <v>0.5</v>
      </c>
      <c r="R31" s="1">
        <v>0.0</v>
      </c>
      <c r="S31" s="3">
        <v>4.36406774933366E9</v>
      </c>
      <c r="T31" s="3">
        <v>4.73249125009889E9</v>
      </c>
      <c r="V31" s="4">
        <f t="shared" si="1"/>
        <v>0</v>
      </c>
      <c r="W31" s="4">
        <f t="shared" si="2"/>
        <v>-1</v>
      </c>
      <c r="X31" s="4">
        <f t="shared" si="3"/>
        <v>0</v>
      </c>
      <c r="Y31" s="4">
        <f t="shared" si="4"/>
        <v>5</v>
      </c>
      <c r="Z31" s="4">
        <f t="shared" si="5"/>
        <v>-5</v>
      </c>
      <c r="AA31" s="4">
        <f t="shared" si="6"/>
        <v>40</v>
      </c>
      <c r="AB31" s="4">
        <f t="shared" si="7"/>
        <v>58</v>
      </c>
      <c r="AC31" s="4">
        <f t="shared" si="8"/>
        <v>12.5</v>
      </c>
      <c r="AD31" s="4">
        <f t="shared" si="9"/>
        <v>12.5</v>
      </c>
      <c r="AE31" s="4">
        <f t="shared" si="10"/>
        <v>30.5</v>
      </c>
      <c r="AF31" s="4">
        <f t="shared" si="11"/>
        <v>30.5</v>
      </c>
    </row>
    <row r="32">
      <c r="A32">
        <f t="shared" ref="A32:T32" si="12">AVERAGE(A2:A31)</f>
        <v>0.2198351208</v>
      </c>
      <c r="B32">
        <f t="shared" si="12"/>
        <v>0.6485083519</v>
      </c>
      <c r="C32">
        <f t="shared" si="12"/>
        <v>0.427309373</v>
      </c>
      <c r="D32">
        <f t="shared" si="12"/>
        <v>0.5958261409</v>
      </c>
      <c r="E32">
        <f t="shared" si="12"/>
        <v>1.657164526</v>
      </c>
      <c r="F32">
        <f t="shared" si="12"/>
        <v>100567417.2</v>
      </c>
      <c r="G32">
        <f t="shared" si="12"/>
        <v>0.5205555556</v>
      </c>
      <c r="H32">
        <f t="shared" si="12"/>
        <v>0</v>
      </c>
      <c r="I32" s="7">
        <f t="shared" si="12"/>
        <v>4463762585</v>
      </c>
      <c r="J32" s="7">
        <f t="shared" si="12"/>
        <v>5604966085</v>
      </c>
      <c r="K32">
        <f t="shared" si="12"/>
        <v>0.3089657624</v>
      </c>
      <c r="L32">
        <f t="shared" si="12"/>
        <v>0.5440019927</v>
      </c>
      <c r="M32">
        <f t="shared" si="12"/>
        <v>0.4431191409</v>
      </c>
      <c r="N32">
        <f t="shared" si="12"/>
        <v>0.5283589941</v>
      </c>
      <c r="O32">
        <f t="shared" si="12"/>
        <v>1.381219969</v>
      </c>
      <c r="P32">
        <f t="shared" si="12"/>
        <v>60703791.07</v>
      </c>
      <c r="Q32">
        <f t="shared" si="12"/>
        <v>0.4794444444</v>
      </c>
      <c r="R32">
        <f t="shared" si="12"/>
        <v>0</v>
      </c>
      <c r="S32" s="7">
        <f t="shared" si="12"/>
        <v>4451081247</v>
      </c>
      <c r="T32" s="7">
        <f t="shared" si="12"/>
        <v>5589013682</v>
      </c>
      <c r="V32" s="4"/>
      <c r="W32" s="4"/>
      <c r="X32" s="4"/>
      <c r="Y32" s="4"/>
      <c r="Z32" s="4"/>
      <c r="AA32" s="2"/>
      <c r="AB32" s="2"/>
      <c r="AC32" s="2"/>
      <c r="AD32" s="2"/>
      <c r="AE32" s="2"/>
      <c r="AF32" s="2"/>
    </row>
    <row r="33">
      <c r="A33">
        <f t="shared" ref="A33:S33" si="13">STDEV(A2:A31)</f>
        <v>0.2650031638</v>
      </c>
      <c r="B33">
        <f t="shared" si="13"/>
        <v>1.363471401</v>
      </c>
      <c r="C33">
        <f t="shared" si="13"/>
        <v>0.5457949159</v>
      </c>
      <c r="D33">
        <f t="shared" si="13"/>
        <v>0.6388129975</v>
      </c>
      <c r="E33">
        <f t="shared" si="13"/>
        <v>3.038140407</v>
      </c>
      <c r="F33">
        <f t="shared" si="13"/>
        <v>160526417.3</v>
      </c>
      <c r="G33">
        <f t="shared" si="13"/>
        <v>0.2895260804</v>
      </c>
      <c r="H33">
        <f t="shared" si="13"/>
        <v>0</v>
      </c>
      <c r="I33">
        <f t="shared" si="13"/>
        <v>1485045085</v>
      </c>
      <c r="J33">
        <f t="shared" si="13"/>
        <v>2024386304</v>
      </c>
      <c r="K33">
        <f t="shared" si="13"/>
        <v>0.3453691087</v>
      </c>
      <c r="L33">
        <f t="shared" si="13"/>
        <v>0.9702350194</v>
      </c>
      <c r="M33">
        <f t="shared" si="13"/>
        <v>0.4680116287</v>
      </c>
      <c r="N33">
        <f t="shared" si="13"/>
        <v>0.5267862896</v>
      </c>
      <c r="O33">
        <f t="shared" si="13"/>
        <v>2.262956247</v>
      </c>
      <c r="P33">
        <f t="shared" si="13"/>
        <v>88469277.78</v>
      </c>
      <c r="Q33">
        <f t="shared" si="13"/>
        <v>0.2895260804</v>
      </c>
      <c r="R33">
        <f t="shared" si="13"/>
        <v>0</v>
      </c>
      <c r="S33">
        <f t="shared" si="13"/>
        <v>1505797116</v>
      </c>
      <c r="V33" s="2"/>
      <c r="W33" s="2"/>
      <c r="X33" s="2"/>
      <c r="Y33" s="2"/>
      <c r="Z33" s="8"/>
      <c r="AA33" s="8"/>
      <c r="AB33" s="8"/>
      <c r="AC33" s="8"/>
      <c r="AD33" s="8"/>
      <c r="AE33" s="8"/>
      <c r="AF33" s="8"/>
    </row>
    <row r="34">
      <c r="V34" s="2"/>
      <c r="W34" s="2"/>
      <c r="X34" s="2"/>
      <c r="Y34" s="2"/>
      <c r="Z34" s="4">
        <f>SUMif(Z2:Z31,"&gt;0",Z2:Z31)</f>
        <v>248.5</v>
      </c>
      <c r="AA34" s="4">
        <f>sum(AA2:AA31)</f>
        <v>857</v>
      </c>
      <c r="AB34" s="4">
        <f>SUM(AB2:AB31)</f>
        <v>973</v>
      </c>
      <c r="AC34" s="4">
        <f>sum(AC2:AC31)</f>
        <v>959</v>
      </c>
      <c r="AD34" s="4">
        <f>SUM(AD2:AD31)</f>
        <v>871</v>
      </c>
      <c r="AE34" s="4">
        <f>sum(AE2:AE31)</f>
        <v>985</v>
      </c>
      <c r="AF34" s="4">
        <f>SUM(AF2:AF31)</f>
        <v>845</v>
      </c>
    </row>
    <row r="35">
      <c r="V35" s="2"/>
      <c r="W35" s="2"/>
      <c r="X35" s="2"/>
      <c r="Y35" s="2"/>
      <c r="Z35" s="4">
        <f>sum(Z2:Z31)</f>
        <v>32</v>
      </c>
      <c r="AA35" s="2" t="s">
        <v>31</v>
      </c>
      <c r="AB35" s="4">
        <f>(AA34/Z36-(Z36+1)/2)/Z36</f>
        <v>0.4355555556</v>
      </c>
      <c r="AC35" s="2" t="s">
        <v>32</v>
      </c>
      <c r="AD35" s="4">
        <f>(AC34/Z36-(Z36+1)/2)/Z36</f>
        <v>0.5488888889</v>
      </c>
      <c r="AE35" s="2" t="s">
        <v>33</v>
      </c>
      <c r="AF35" s="4">
        <f>(AE34/Z36-(Z36+1)/2)/Z36</f>
        <v>0.5777777778</v>
      </c>
    </row>
    <row r="36">
      <c r="V36" s="8"/>
      <c r="W36" s="8"/>
      <c r="X36" s="8"/>
      <c r="Y36" s="8"/>
      <c r="Z36" s="4">
        <v>30.0</v>
      </c>
      <c r="AA36" s="2" t="s">
        <v>34</v>
      </c>
      <c r="AB36" s="9">
        <f>(AB34/Z36-(Z36+1)/2)/Z36</f>
        <v>0.5644444444</v>
      </c>
      <c r="AC36" s="2" t="s">
        <v>35</v>
      </c>
      <c r="AD36" s="9">
        <f>(AD34/Z36-(Z36+1)/2)/Z36</f>
        <v>0.4511111111</v>
      </c>
      <c r="AE36" s="2" t="s">
        <v>36</v>
      </c>
      <c r="AF36" s="9">
        <f>(AF34/Z36-(Z36+1)/2)/Z36</f>
        <v>0.4222222222</v>
      </c>
    </row>
  </sheetData>
  <drawing r:id="rId1"/>
</worksheet>
</file>