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DT_RQ2_5Devs_Analysis_3" sheetId="1" r:id="rId3"/>
  </sheets>
  <definedNames/>
  <calcPr/>
</workbook>
</file>

<file path=xl/sharedStrings.xml><?xml version="1.0" encoding="utf-8"?>
<sst xmlns="http://schemas.openxmlformats.org/spreadsheetml/2006/main" count="37" uniqueCount="37">
  <si>
    <t>NSGAII:    Hypervolume</t>
  </si>
  <si>
    <t>NSGAII:    GenerationalDistance</t>
  </si>
  <si>
    <t>NSGAII:    InvertedGenerationalDistance</t>
  </si>
  <si>
    <t>NSGAII:    AdditiveEpsilonIndicator</t>
  </si>
  <si>
    <t>NSGAII:    MaximumParetoFrontError</t>
  </si>
  <si>
    <t>NSGAII:    Spacing</t>
  </si>
  <si>
    <t>NSGAII:    Contribution</t>
  </si>
  <si>
    <t>NSGAII:    R1Indicator</t>
  </si>
  <si>
    <t>NSGAII:    R2Indicator</t>
  </si>
  <si>
    <t>NSGAII:    R3Indicator</t>
  </si>
  <si>
    <t>ID:    Hypervolume</t>
  </si>
  <si>
    <t>ID:    GenerationalDistance</t>
  </si>
  <si>
    <t>ID:    InvertedGenerationalDistance</t>
  </si>
  <si>
    <t>ID:    AdditiveEpsilonIndicator</t>
  </si>
  <si>
    <t>ID:    MaximumParetoFrontError</t>
  </si>
  <si>
    <t>ID:    Spacing</t>
  </si>
  <si>
    <t>ID:    Contribution</t>
  </si>
  <si>
    <t>ID:    R1Indicator</t>
  </si>
  <si>
    <t>ID:    R2Indicator</t>
  </si>
  <si>
    <t>ID:    R3Indicator</t>
  </si>
  <si>
    <t>diff</t>
  </si>
  <si>
    <t>positive</t>
  </si>
  <si>
    <t>|diff|</t>
  </si>
  <si>
    <t>rank</t>
  </si>
  <si>
    <t>sign rank</t>
  </si>
  <si>
    <t>rank_1_HV</t>
  </si>
  <si>
    <t>rank_2_HV</t>
  </si>
  <si>
    <t>rank_1_GD</t>
  </si>
  <si>
    <t>rank_2_GD</t>
  </si>
  <si>
    <t>rank_1_C</t>
  </si>
  <si>
    <t>rank_2_C</t>
  </si>
  <si>
    <t>A12_HV</t>
  </si>
  <si>
    <t>A12_GD</t>
  </si>
  <si>
    <t>A12_C</t>
  </si>
  <si>
    <t>A21_HV</t>
  </si>
  <si>
    <t>A21_GD</t>
  </si>
  <si>
    <t>A21_C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</si>
</sst>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>
      <c r="A2" s="1">
        <v>0.793986721482248</v>
      </c>
      <c r="B2" s="1">
        <v>0.0291409154517444</v>
      </c>
      <c r="C2" s="1">
        <v>0.125337261686479</v>
      </c>
      <c r="D2" s="1">
        <v>0.116159422427252</v>
      </c>
      <c r="E2" s="1">
        <v>0.144255382171118</v>
      </c>
      <c r="F2" s="1">
        <v>6185.40876549018</v>
      </c>
      <c r="G2" s="1">
        <v>0.555555555555555</v>
      </c>
      <c r="H2" s="1">
        <v>0.0</v>
      </c>
      <c r="I2" s="1">
        <v>186962.363878108</v>
      </c>
      <c r="J2" s="1">
        <v>208523.984966606</v>
      </c>
      <c r="K2" s="1">
        <v>0.740042898148</v>
      </c>
      <c r="L2" s="1">
        <v>0.0225369009539584</v>
      </c>
      <c r="M2" s="1">
        <v>0.0697344166075462</v>
      </c>
      <c r="N2" s="1">
        <v>0.116472653317531</v>
      </c>
      <c r="O2" s="1">
        <v>0.167647842273608</v>
      </c>
      <c r="P2" s="1">
        <v>3147.48094566772</v>
      </c>
      <c r="Q2" s="1">
        <v>0.444444444444444</v>
      </c>
      <c r="R2" s="1">
        <v>0.0</v>
      </c>
      <c r="S2" s="1">
        <v>181950.130366744</v>
      </c>
      <c r="T2" s="1">
        <v>202933.659863677</v>
      </c>
      <c r="V2" s="3">
        <f t="shared" ref="V2:V31" si="1">G2-Q2</f>
        <v>0.1111111111</v>
      </c>
      <c r="W2" s="3">
        <f t="shared" ref="W2:W31" si="2">if(V2&gt;0,1,-1)</f>
        <v>1</v>
      </c>
      <c r="X2" s="3">
        <f t="shared" ref="X2:X31" si="3">ABS(V2)</f>
        <v>0.1111111111</v>
      </c>
      <c r="Y2" s="3">
        <f t="shared" ref="Y2:Y31" si="4">RANK.AVG(X2,$X$2:$X$31,1)</f>
        <v>10</v>
      </c>
      <c r="Z2" s="3">
        <f t="shared" ref="Z2:Z31" si="5">Y2*W2</f>
        <v>10</v>
      </c>
      <c r="AA2" s="3">
        <f t="shared" ref="AA2:AA31" si="6">RANK.AVG(A2,{$A$2:$A$31,$K$2:$K$31},1)</f>
        <v>60</v>
      </c>
      <c r="AB2" s="3">
        <f t="shared" ref="AB2:AB31" si="7">RANK.AVG(K2,{$A$2:$A$31,$K$2:$K$31},1)</f>
        <v>59</v>
      </c>
      <c r="AC2" s="3">
        <f t="shared" ref="AC2:AC31" si="8">RANK.AVG(B2,{$B$2:$B$31,$L$2:$L$31},1)</f>
        <v>33</v>
      </c>
      <c r="AD2" s="3">
        <f t="shared" ref="AD2:AD31" si="9">RANK.AVG(L2,{$B$2:$B$31,$L$2:$L$31},1)</f>
        <v>24</v>
      </c>
      <c r="AE2" s="3">
        <f t="shared" ref="AE2:AE31" si="10">RANK.AVG(G2,{$G$2:$G$31,$Q$2:$Q$31},1)</f>
        <v>40</v>
      </c>
      <c r="AF2" s="3">
        <f t="shared" ref="AF2:AF31" si="11">RANK.AVG(Q2,{$G$2:$G$31,$Q$2:$Q$31},1)</f>
        <v>21</v>
      </c>
    </row>
    <row r="3">
      <c r="A3" s="1">
        <v>0.317129129832964</v>
      </c>
      <c r="B3" s="1">
        <v>0.08486509190987</v>
      </c>
      <c r="C3" s="1">
        <v>0.139317965222608</v>
      </c>
      <c r="D3" s="1">
        <v>0.329896025464471</v>
      </c>
      <c r="E3" s="1">
        <v>0.425491459732725</v>
      </c>
      <c r="F3" s="1">
        <v>25822.3763587144</v>
      </c>
      <c r="G3" s="1">
        <v>0.428571428571428</v>
      </c>
      <c r="H3" s="1">
        <v>0.0</v>
      </c>
      <c r="I3" s="1">
        <v>324828.739077459</v>
      </c>
      <c r="J3" s="1">
        <v>400493.172703268</v>
      </c>
      <c r="K3" s="1">
        <v>0.366888160132988</v>
      </c>
      <c r="L3" s="1">
        <v>0.0</v>
      </c>
      <c r="M3" s="1">
        <v>0.0925191775500783</v>
      </c>
      <c r="N3" s="1">
        <v>0.0447946315972658</v>
      </c>
      <c r="O3" s="1">
        <v>0.0</v>
      </c>
      <c r="P3" s="1">
        <v>16016.0405961155</v>
      </c>
      <c r="Q3" s="1">
        <v>0.571428571428571</v>
      </c>
      <c r="R3" s="1">
        <v>0.0</v>
      </c>
      <c r="S3" s="1">
        <v>316618.028917745</v>
      </c>
      <c r="T3" s="1">
        <v>390369.918777048</v>
      </c>
      <c r="V3" s="3">
        <f t="shared" si="1"/>
        <v>-0.1428571429</v>
      </c>
      <c r="W3" s="3">
        <f t="shared" si="2"/>
        <v>-1</v>
      </c>
      <c r="X3" s="3">
        <f t="shared" si="3"/>
        <v>0.1428571429</v>
      </c>
      <c r="Y3" s="3">
        <f t="shared" si="4"/>
        <v>11</v>
      </c>
      <c r="Z3" s="3">
        <f t="shared" si="5"/>
        <v>-11</v>
      </c>
      <c r="AA3" s="3">
        <f t="shared" si="6"/>
        <v>6</v>
      </c>
      <c r="AB3" s="3">
        <f t="shared" si="7"/>
        <v>8</v>
      </c>
      <c r="AC3" s="3">
        <f t="shared" si="8"/>
        <v>57</v>
      </c>
      <c r="AD3" s="3">
        <f t="shared" si="9"/>
        <v>5.5</v>
      </c>
      <c r="AE3" s="3">
        <f t="shared" si="10"/>
        <v>20</v>
      </c>
      <c r="AF3" s="3">
        <f t="shared" si="11"/>
        <v>41</v>
      </c>
    </row>
    <row r="4">
      <c r="A4" s="1">
        <v>0.585163152295755</v>
      </c>
      <c r="B4" s="1">
        <v>0.0538678519542443</v>
      </c>
      <c r="C4" s="1">
        <v>0.0726784395632854</v>
      </c>
      <c r="D4" s="1">
        <v>0.193056486622454</v>
      </c>
      <c r="E4" s="1">
        <v>0.251113567408853</v>
      </c>
      <c r="F4" s="1">
        <v>4226.12562507384</v>
      </c>
      <c r="G4" s="1">
        <v>0.5</v>
      </c>
      <c r="H4" s="1">
        <v>0.0</v>
      </c>
      <c r="I4" s="1">
        <v>133033.483026263</v>
      </c>
      <c r="J4" s="1">
        <v>153089.880510054</v>
      </c>
      <c r="K4" s="1">
        <v>0.63990668099576</v>
      </c>
      <c r="L4" s="1">
        <v>0.0</v>
      </c>
      <c r="M4" s="1">
        <v>0.129245279961463</v>
      </c>
      <c r="N4" s="1">
        <v>0.204536658648779</v>
      </c>
      <c r="O4" s="1">
        <v>0.0</v>
      </c>
      <c r="P4" s="1">
        <v>10963.0866472702</v>
      </c>
      <c r="Q4" s="1">
        <v>0.5</v>
      </c>
      <c r="R4" s="1">
        <v>0.0</v>
      </c>
      <c r="S4" s="1">
        <v>133119.265116127</v>
      </c>
      <c r="T4" s="1">
        <v>153188.630869891</v>
      </c>
      <c r="V4" s="3">
        <f t="shared" si="1"/>
        <v>0</v>
      </c>
      <c r="W4" s="3">
        <f t="shared" si="2"/>
        <v>-1</v>
      </c>
      <c r="X4" s="3">
        <f t="shared" si="3"/>
        <v>0</v>
      </c>
      <c r="Y4" s="3">
        <f t="shared" si="4"/>
        <v>3.5</v>
      </c>
      <c r="Z4" s="3">
        <f t="shared" si="5"/>
        <v>-3.5</v>
      </c>
      <c r="AA4" s="3">
        <f t="shared" si="6"/>
        <v>40</v>
      </c>
      <c r="AB4" s="3">
        <f t="shared" si="7"/>
        <v>51</v>
      </c>
      <c r="AC4" s="3">
        <f t="shared" si="8"/>
        <v>49</v>
      </c>
      <c r="AD4" s="3">
        <f t="shared" si="9"/>
        <v>5.5</v>
      </c>
      <c r="AE4" s="3">
        <f t="shared" si="10"/>
        <v>30.5</v>
      </c>
      <c r="AF4" s="3">
        <f t="shared" si="11"/>
        <v>30.5</v>
      </c>
    </row>
    <row r="5">
      <c r="A5" s="1">
        <v>0.562345795053076</v>
      </c>
      <c r="B5" s="1">
        <v>0.0204269517535019</v>
      </c>
      <c r="C5" s="1">
        <v>0.0525151779357526</v>
      </c>
      <c r="D5" s="1">
        <v>0.057670474870639</v>
      </c>
      <c r="E5" s="1">
        <v>0.163415614028015</v>
      </c>
      <c r="F5" s="1">
        <v>36746.4825757799</v>
      </c>
      <c r="G5" s="1">
        <v>0.636363636363636</v>
      </c>
      <c r="H5" s="1">
        <v>0.0</v>
      </c>
      <c r="I5" s="1">
        <v>441999.087985429</v>
      </c>
      <c r="J5" s="1">
        <v>526059.281689108</v>
      </c>
      <c r="K5" s="1">
        <v>0.457461248538946</v>
      </c>
      <c r="L5" s="1">
        <v>0.0291999165431192</v>
      </c>
      <c r="M5" s="1">
        <v>0.106857682505328</v>
      </c>
      <c r="N5" s="1">
        <v>0.338957177153989</v>
      </c>
      <c r="O5" s="1">
        <v>0.150298498863251</v>
      </c>
      <c r="P5" s="1">
        <v>9158.49395413759</v>
      </c>
      <c r="Q5" s="1">
        <v>0.363636363636363</v>
      </c>
      <c r="R5" s="1">
        <v>0.0</v>
      </c>
      <c r="S5" s="1">
        <v>484342.779183924</v>
      </c>
      <c r="T5" s="1">
        <v>576456.407370173</v>
      </c>
      <c r="V5" s="3">
        <f t="shared" si="1"/>
        <v>0.2727272727</v>
      </c>
      <c r="W5" s="3">
        <f t="shared" si="2"/>
        <v>1</v>
      </c>
      <c r="X5" s="3">
        <f t="shared" si="3"/>
        <v>0.2727272727</v>
      </c>
      <c r="Y5" s="3">
        <f t="shared" si="4"/>
        <v>13.5</v>
      </c>
      <c r="Z5" s="3">
        <f t="shared" si="5"/>
        <v>13.5</v>
      </c>
      <c r="AA5" s="3">
        <f t="shared" si="6"/>
        <v>36</v>
      </c>
      <c r="AB5" s="3">
        <f t="shared" si="7"/>
        <v>19</v>
      </c>
      <c r="AC5" s="3">
        <f t="shared" si="8"/>
        <v>20</v>
      </c>
      <c r="AD5" s="3">
        <f t="shared" si="9"/>
        <v>34</v>
      </c>
      <c r="AE5" s="3">
        <f t="shared" si="10"/>
        <v>43.5</v>
      </c>
      <c r="AF5" s="3">
        <f t="shared" si="11"/>
        <v>17.5</v>
      </c>
    </row>
    <row r="6">
      <c r="A6" s="1">
        <v>0.377259505977341</v>
      </c>
      <c r="B6" s="1">
        <v>0.0305627108700065</v>
      </c>
      <c r="C6" s="1">
        <v>0.0389333424881042</v>
      </c>
      <c r="D6" s="1">
        <v>0.138602826275335</v>
      </c>
      <c r="E6" s="1">
        <v>0.231830796658362</v>
      </c>
      <c r="F6" s="1">
        <v>20609.551180188</v>
      </c>
      <c r="G6" s="1">
        <v>0.636363636363636</v>
      </c>
      <c r="H6" s="1">
        <v>0.0</v>
      </c>
      <c r="I6" s="1">
        <v>355027.858922605</v>
      </c>
      <c r="J6" s="1">
        <v>432067.579083973</v>
      </c>
      <c r="K6" s="1">
        <v>0.45667631962692</v>
      </c>
      <c r="L6" s="1">
        <v>0.0562227982020113</v>
      </c>
      <c r="M6" s="1">
        <v>0.0928426468429715</v>
      </c>
      <c r="N6" s="1">
        <v>0.283396441266535</v>
      </c>
      <c r="O6" s="1">
        <v>0.333459243389285</v>
      </c>
      <c r="P6" s="1">
        <v>7269.91287018377</v>
      </c>
      <c r="Q6" s="1">
        <v>0.363636363636363</v>
      </c>
      <c r="R6" s="1">
        <v>0.0</v>
      </c>
      <c r="S6" s="1">
        <v>384064.281862626</v>
      </c>
      <c r="T6" s="1">
        <v>467404.913008591</v>
      </c>
      <c r="V6" s="3">
        <f t="shared" si="1"/>
        <v>0.2727272727</v>
      </c>
      <c r="W6" s="3">
        <f t="shared" si="2"/>
        <v>1</v>
      </c>
      <c r="X6" s="3">
        <f t="shared" si="3"/>
        <v>0.2727272727</v>
      </c>
      <c r="Y6" s="3">
        <f t="shared" si="4"/>
        <v>13.5</v>
      </c>
      <c r="Z6" s="3">
        <f t="shared" si="5"/>
        <v>13.5</v>
      </c>
      <c r="AA6" s="3">
        <f t="shared" si="6"/>
        <v>9</v>
      </c>
      <c r="AB6" s="3">
        <f t="shared" si="7"/>
        <v>18</v>
      </c>
      <c r="AC6" s="3">
        <f t="shared" si="8"/>
        <v>35</v>
      </c>
      <c r="AD6" s="3">
        <f t="shared" si="9"/>
        <v>50</v>
      </c>
      <c r="AE6" s="3">
        <f t="shared" si="10"/>
        <v>43.5</v>
      </c>
      <c r="AF6" s="3">
        <f t="shared" si="11"/>
        <v>17.5</v>
      </c>
    </row>
    <row r="7">
      <c r="A7" s="1">
        <v>0.560311410805311</v>
      </c>
      <c r="B7" s="1">
        <v>0.0220363603698607</v>
      </c>
      <c r="C7" s="1">
        <v>0.0457543536387144</v>
      </c>
      <c r="D7" s="1">
        <v>0.119414273813858</v>
      </c>
      <c r="E7" s="1">
        <v>0.120111542025438</v>
      </c>
      <c r="F7" s="1">
        <v>21637.5690986532</v>
      </c>
      <c r="G7" s="1">
        <v>0.625</v>
      </c>
      <c r="H7" s="1">
        <v>0.0</v>
      </c>
      <c r="I7" s="1">
        <v>330383.150062674</v>
      </c>
      <c r="J7" s="1">
        <v>384596.800508492</v>
      </c>
      <c r="K7" s="1">
        <v>0.609821496325925</v>
      </c>
      <c r="L7" s="1">
        <v>0.0385207114310554</v>
      </c>
      <c r="M7" s="1">
        <v>0.0652155321959525</v>
      </c>
      <c r="N7" s="1">
        <v>0.105407345250658</v>
      </c>
      <c r="O7" s="1">
        <v>0.223151920189522</v>
      </c>
      <c r="P7" s="1">
        <v>20624.0752588604</v>
      </c>
      <c r="Q7" s="1">
        <v>0.375</v>
      </c>
      <c r="R7" s="1">
        <v>0.0</v>
      </c>
      <c r="S7" s="1">
        <v>336879.362899429</v>
      </c>
      <c r="T7" s="1">
        <v>392159.012608844</v>
      </c>
      <c r="V7" s="3">
        <f t="shared" si="1"/>
        <v>0.25</v>
      </c>
      <c r="W7" s="3">
        <f t="shared" si="2"/>
        <v>1</v>
      </c>
      <c r="X7" s="3">
        <f t="shared" si="3"/>
        <v>0.25</v>
      </c>
      <c r="Y7" s="3">
        <f t="shared" si="4"/>
        <v>12</v>
      </c>
      <c r="Z7" s="3">
        <f t="shared" si="5"/>
        <v>12</v>
      </c>
      <c r="AA7" s="3">
        <f t="shared" si="6"/>
        <v>35</v>
      </c>
      <c r="AB7" s="3">
        <f t="shared" si="7"/>
        <v>45</v>
      </c>
      <c r="AC7" s="3">
        <f t="shared" si="8"/>
        <v>23</v>
      </c>
      <c r="AD7" s="3">
        <f t="shared" si="9"/>
        <v>41</v>
      </c>
      <c r="AE7" s="3">
        <f t="shared" si="10"/>
        <v>42</v>
      </c>
      <c r="AF7" s="3">
        <f t="shared" si="11"/>
        <v>19</v>
      </c>
    </row>
    <row r="8">
      <c r="A8" s="1">
        <v>0.274648976535097</v>
      </c>
      <c r="B8" s="1">
        <v>0.0772846402431175</v>
      </c>
      <c r="C8" s="1">
        <v>0.0843488457213497</v>
      </c>
      <c r="D8" s="1">
        <v>0.193286202571614</v>
      </c>
      <c r="E8" s="1">
        <v>0.376796993790757</v>
      </c>
      <c r="F8" s="1">
        <v>12754.757130096</v>
      </c>
      <c r="G8" s="1">
        <v>0.5</v>
      </c>
      <c r="H8" s="1">
        <v>0.0</v>
      </c>
      <c r="I8" s="1">
        <v>241716.322239629</v>
      </c>
      <c r="J8" s="1">
        <v>306510.913993424</v>
      </c>
      <c r="K8" s="1">
        <v>0.217482765212937</v>
      </c>
      <c r="L8" s="1">
        <v>0.118411805392169</v>
      </c>
      <c r="M8" s="1">
        <v>0.110510812629478</v>
      </c>
      <c r="N8" s="1">
        <v>0.283469686286646</v>
      </c>
      <c r="O8" s="1">
        <v>0.568483003373821</v>
      </c>
      <c r="P8" s="1">
        <v>13696.4512922578</v>
      </c>
      <c r="Q8" s="1">
        <v>0.5</v>
      </c>
      <c r="R8" s="1">
        <v>0.0</v>
      </c>
      <c r="S8" s="1">
        <v>245052.535900739</v>
      </c>
      <c r="T8" s="1">
        <v>310741.533948377</v>
      </c>
      <c r="V8" s="3">
        <f t="shared" si="1"/>
        <v>0</v>
      </c>
      <c r="W8" s="3">
        <f t="shared" si="2"/>
        <v>-1</v>
      </c>
      <c r="X8" s="3">
        <f t="shared" si="3"/>
        <v>0</v>
      </c>
      <c r="Y8" s="3">
        <f t="shared" si="4"/>
        <v>3.5</v>
      </c>
      <c r="Z8" s="3">
        <f t="shared" si="5"/>
        <v>-3.5</v>
      </c>
      <c r="AA8" s="3">
        <f t="shared" si="6"/>
        <v>4</v>
      </c>
      <c r="AB8" s="3">
        <f t="shared" si="7"/>
        <v>1</v>
      </c>
      <c r="AC8" s="3">
        <f t="shared" si="8"/>
        <v>56</v>
      </c>
      <c r="AD8" s="3">
        <f t="shared" si="9"/>
        <v>59</v>
      </c>
      <c r="AE8" s="3">
        <f t="shared" si="10"/>
        <v>30.5</v>
      </c>
      <c r="AF8" s="3">
        <f t="shared" si="11"/>
        <v>30.5</v>
      </c>
    </row>
    <row r="9">
      <c r="A9" s="1">
        <v>0.552564063311827</v>
      </c>
      <c r="B9" s="1">
        <v>0.0226510006777391</v>
      </c>
      <c r="C9" s="1">
        <v>0.13618168527216</v>
      </c>
      <c r="D9" s="1">
        <v>0.259952228837905</v>
      </c>
      <c r="E9" s="1">
        <v>0.146550640738626</v>
      </c>
      <c r="F9" s="1">
        <v>11572.0126656682</v>
      </c>
      <c r="G9" s="1">
        <v>0.454545454545454</v>
      </c>
      <c r="H9" s="1">
        <v>0.0</v>
      </c>
      <c r="I9" s="1">
        <v>342784.900277999</v>
      </c>
      <c r="J9" s="1">
        <v>394786.169406602</v>
      </c>
      <c r="K9" s="1">
        <v>0.615262315566619</v>
      </c>
      <c r="L9" s="1">
        <v>0.0096237946599939</v>
      </c>
      <c r="M9" s="1">
        <v>0.0263032737626537</v>
      </c>
      <c r="N9" s="1">
        <v>0.0969409382454901</v>
      </c>
      <c r="O9" s="1">
        <v>0.0568402479004624</v>
      </c>
      <c r="P9" s="1">
        <v>8839.14991316353</v>
      </c>
      <c r="Q9" s="1">
        <v>0.545454545454545</v>
      </c>
      <c r="R9" s="1">
        <v>0.0</v>
      </c>
      <c r="S9" s="1">
        <v>320854.457224465</v>
      </c>
      <c r="T9" s="1">
        <v>369528.478924917</v>
      </c>
      <c r="V9" s="3">
        <f t="shared" si="1"/>
        <v>-0.09090909091</v>
      </c>
      <c r="W9" s="3">
        <f t="shared" si="2"/>
        <v>-1</v>
      </c>
      <c r="X9" s="3">
        <f t="shared" si="3"/>
        <v>0.09090909091</v>
      </c>
      <c r="Y9" s="3">
        <f t="shared" si="4"/>
        <v>8</v>
      </c>
      <c r="Z9" s="3">
        <f t="shared" si="5"/>
        <v>-8</v>
      </c>
      <c r="AA9" s="3">
        <f t="shared" si="6"/>
        <v>33</v>
      </c>
      <c r="AB9" s="3">
        <f t="shared" si="7"/>
        <v>47</v>
      </c>
      <c r="AC9" s="3">
        <f t="shared" si="8"/>
        <v>25</v>
      </c>
      <c r="AD9" s="3">
        <f t="shared" si="9"/>
        <v>12</v>
      </c>
      <c r="AE9" s="3">
        <f t="shared" si="10"/>
        <v>23</v>
      </c>
      <c r="AF9" s="3">
        <f t="shared" si="11"/>
        <v>38</v>
      </c>
    </row>
    <row r="10">
      <c r="A10" s="1">
        <v>0.271284595856945</v>
      </c>
      <c r="B10" s="1">
        <v>0.0677348349569917</v>
      </c>
      <c r="C10" s="1">
        <v>0.0701235228461713</v>
      </c>
      <c r="D10" s="1">
        <v>0.318508670772719</v>
      </c>
      <c r="E10" s="1">
        <v>0.338674174784958</v>
      </c>
      <c r="F10" s="1">
        <v>8083.65462365392</v>
      </c>
      <c r="G10" s="1">
        <v>0.666666666666666</v>
      </c>
      <c r="H10" s="1">
        <v>0.0</v>
      </c>
      <c r="I10" s="1">
        <v>140214.321247222</v>
      </c>
      <c r="J10" s="1">
        <v>174716.267055874</v>
      </c>
      <c r="K10" s="1">
        <v>0.283449523597039</v>
      </c>
      <c r="L10" s="1">
        <v>0.0498645197387884</v>
      </c>
      <c r="M10" s="1">
        <v>0.143504458468278</v>
      </c>
      <c r="N10" s="1">
        <v>0.312813871749377</v>
      </c>
      <c r="O10" s="1">
        <v>0.185223921451923</v>
      </c>
      <c r="P10" s="1">
        <v>1165.5339018607</v>
      </c>
      <c r="Q10" s="1">
        <v>0.333333333333333</v>
      </c>
      <c r="R10" s="1">
        <v>0.0</v>
      </c>
      <c r="S10" s="1">
        <v>142162.500419132</v>
      </c>
      <c r="T10" s="1">
        <v>177143.77934291</v>
      </c>
      <c r="V10" s="3">
        <f t="shared" si="1"/>
        <v>0.3333333333</v>
      </c>
      <c r="W10" s="3">
        <f t="shared" si="2"/>
        <v>1</v>
      </c>
      <c r="X10" s="3">
        <f t="shared" si="3"/>
        <v>0.3333333333</v>
      </c>
      <c r="Y10" s="3">
        <f t="shared" si="4"/>
        <v>19</v>
      </c>
      <c r="Z10" s="3">
        <f t="shared" si="5"/>
        <v>19</v>
      </c>
      <c r="AA10" s="3">
        <f t="shared" si="6"/>
        <v>3</v>
      </c>
      <c r="AB10" s="3">
        <f t="shared" si="7"/>
        <v>5</v>
      </c>
      <c r="AC10" s="3">
        <f t="shared" si="8"/>
        <v>53</v>
      </c>
      <c r="AD10" s="3">
        <f t="shared" si="9"/>
        <v>46</v>
      </c>
      <c r="AE10" s="3">
        <f t="shared" si="10"/>
        <v>49</v>
      </c>
      <c r="AF10" s="3">
        <f t="shared" si="11"/>
        <v>12</v>
      </c>
    </row>
    <row r="11">
      <c r="A11" s="1">
        <v>0.507361331107186</v>
      </c>
      <c r="B11" s="1">
        <v>0.0727013291547348</v>
      </c>
      <c r="C11" s="1">
        <v>0.163358304555645</v>
      </c>
      <c r="D11" s="1">
        <v>0.207488552567856</v>
      </c>
      <c r="E11" s="1">
        <v>0.30545693922234</v>
      </c>
      <c r="F11" s="1">
        <v>9649.18382985829</v>
      </c>
      <c r="G11" s="1">
        <v>0.166666666666666</v>
      </c>
      <c r="H11" s="1">
        <v>0.0</v>
      </c>
      <c r="I11" s="1">
        <v>235906.512311181</v>
      </c>
      <c r="J11" s="1">
        <v>271243.503866571</v>
      </c>
      <c r="K11" s="1">
        <v>0.656274074432192</v>
      </c>
      <c r="L11" s="1">
        <v>0.0</v>
      </c>
      <c r="M11" s="1">
        <v>0.0345624786841795</v>
      </c>
      <c r="N11" s="1">
        <v>0.115714882745592</v>
      </c>
      <c r="O11" s="1">
        <v>0.0</v>
      </c>
      <c r="P11" s="1">
        <v>9957.54440305654</v>
      </c>
      <c r="Q11" s="1">
        <v>0.833333333333333</v>
      </c>
      <c r="R11" s="1">
        <v>0.0</v>
      </c>
      <c r="S11" s="1">
        <v>228671.16556246</v>
      </c>
      <c r="T11" s="1">
        <v>262924.356835454</v>
      </c>
      <c r="V11" s="3">
        <f t="shared" si="1"/>
        <v>-0.6666666667</v>
      </c>
      <c r="W11" s="3">
        <f t="shared" si="2"/>
        <v>-1</v>
      </c>
      <c r="X11" s="3">
        <f t="shared" si="3"/>
        <v>0.6666666667</v>
      </c>
      <c r="Y11" s="3">
        <f t="shared" si="4"/>
        <v>28</v>
      </c>
      <c r="Z11" s="3">
        <f t="shared" si="5"/>
        <v>-28</v>
      </c>
      <c r="AA11" s="3">
        <f t="shared" si="6"/>
        <v>24</v>
      </c>
      <c r="AB11" s="3">
        <f t="shared" si="7"/>
        <v>52</v>
      </c>
      <c r="AC11" s="3">
        <f t="shared" si="8"/>
        <v>54</v>
      </c>
      <c r="AD11" s="3">
        <f t="shared" si="9"/>
        <v>5.5</v>
      </c>
      <c r="AE11" s="3">
        <f t="shared" si="10"/>
        <v>3</v>
      </c>
      <c r="AF11" s="3">
        <f t="shared" si="11"/>
        <v>58</v>
      </c>
    </row>
    <row r="12">
      <c r="A12" s="1">
        <v>0.601476944402833</v>
      </c>
      <c r="B12" s="1">
        <v>0.0427963668949361</v>
      </c>
      <c r="C12" s="1">
        <v>0.170971673097298</v>
      </c>
      <c r="D12" s="1">
        <v>0.190461360657851</v>
      </c>
      <c r="E12" s="1">
        <v>0.231534969693906</v>
      </c>
      <c r="F12" s="1">
        <v>4829.15752095395</v>
      </c>
      <c r="G12" s="1">
        <v>0.333333333333333</v>
      </c>
      <c r="H12" s="1">
        <v>0.0</v>
      </c>
      <c r="I12" s="1">
        <v>198961.495725634</v>
      </c>
      <c r="J12" s="1">
        <v>228120.863431621</v>
      </c>
      <c r="K12" s="1">
        <v>0.680607876311459</v>
      </c>
      <c r="L12" s="1">
        <v>0.0</v>
      </c>
      <c r="M12" s="1">
        <v>0.0844594528726201</v>
      </c>
      <c r="N12" s="1">
        <v>0.146101872521589</v>
      </c>
      <c r="O12" s="1">
        <v>0.0</v>
      </c>
      <c r="P12" s="1">
        <v>8183.82711928741</v>
      </c>
      <c r="Q12" s="1">
        <v>0.666666666666666</v>
      </c>
      <c r="R12" s="1">
        <v>0.0</v>
      </c>
      <c r="S12" s="1">
        <v>207396.340138899</v>
      </c>
      <c r="T12" s="1">
        <v>237792.034423882</v>
      </c>
      <c r="V12" s="3">
        <f t="shared" si="1"/>
        <v>-0.3333333333</v>
      </c>
      <c r="W12" s="3">
        <f t="shared" si="2"/>
        <v>-1</v>
      </c>
      <c r="X12" s="3">
        <f t="shared" si="3"/>
        <v>0.3333333333</v>
      </c>
      <c r="Y12" s="3">
        <f t="shared" si="4"/>
        <v>19</v>
      </c>
      <c r="Z12" s="3">
        <f t="shared" si="5"/>
        <v>-19</v>
      </c>
      <c r="AA12" s="3">
        <f t="shared" si="6"/>
        <v>44</v>
      </c>
      <c r="AB12" s="3">
        <f t="shared" si="7"/>
        <v>56</v>
      </c>
      <c r="AC12" s="3">
        <f t="shared" si="8"/>
        <v>45</v>
      </c>
      <c r="AD12" s="3">
        <f t="shared" si="9"/>
        <v>5.5</v>
      </c>
      <c r="AE12" s="3">
        <f t="shared" si="10"/>
        <v>12</v>
      </c>
      <c r="AF12" s="3">
        <f t="shared" si="11"/>
        <v>49</v>
      </c>
    </row>
    <row r="13">
      <c r="A13" s="1">
        <v>0.559930662814412</v>
      </c>
      <c r="B13" s="1">
        <v>0.0123438844057223</v>
      </c>
      <c r="C13" s="1">
        <v>0.0300547712875675</v>
      </c>
      <c r="D13" s="1">
        <v>0.101576647232203</v>
      </c>
      <c r="E13" s="1">
        <v>0.11147460044272</v>
      </c>
      <c r="F13" s="1">
        <v>8004.10845394382</v>
      </c>
      <c r="G13" s="1">
        <v>0.642857142857142</v>
      </c>
      <c r="H13" s="1">
        <v>0.0</v>
      </c>
      <c r="I13" s="1">
        <v>301602.231630016</v>
      </c>
      <c r="J13" s="1">
        <v>356326.750142805</v>
      </c>
      <c r="K13" s="1">
        <v>0.538470157210944</v>
      </c>
      <c r="L13" s="1">
        <v>0.0266507355677374</v>
      </c>
      <c r="M13" s="1">
        <v>0.0546094450617711</v>
      </c>
      <c r="N13" s="1">
        <v>0.0893183359727156</v>
      </c>
      <c r="O13" s="1">
        <v>0.228714669534891</v>
      </c>
      <c r="P13" s="1">
        <v>17173.4959636652</v>
      </c>
      <c r="Q13" s="1">
        <v>0.357142857142857</v>
      </c>
      <c r="R13" s="1">
        <v>0.0</v>
      </c>
      <c r="S13" s="1">
        <v>292733.40821724</v>
      </c>
      <c r="T13" s="1">
        <v>345848.648284675</v>
      </c>
      <c r="V13" s="3">
        <f t="shared" si="1"/>
        <v>0.2857142857</v>
      </c>
      <c r="W13" s="3">
        <f t="shared" si="2"/>
        <v>1</v>
      </c>
      <c r="X13" s="3">
        <f t="shared" si="3"/>
        <v>0.2857142857</v>
      </c>
      <c r="Y13" s="3">
        <f t="shared" si="4"/>
        <v>15.5</v>
      </c>
      <c r="Z13" s="3">
        <f t="shared" si="5"/>
        <v>15.5</v>
      </c>
      <c r="AA13" s="3">
        <f t="shared" si="6"/>
        <v>34</v>
      </c>
      <c r="AB13" s="3">
        <f t="shared" si="7"/>
        <v>29</v>
      </c>
      <c r="AC13" s="3">
        <f t="shared" si="8"/>
        <v>14</v>
      </c>
      <c r="AD13" s="3">
        <f t="shared" si="9"/>
        <v>30</v>
      </c>
      <c r="AE13" s="3">
        <f t="shared" si="10"/>
        <v>45.5</v>
      </c>
      <c r="AF13" s="3">
        <f t="shared" si="11"/>
        <v>15.5</v>
      </c>
    </row>
    <row r="14">
      <c r="A14" s="1">
        <v>0.591357251124137</v>
      </c>
      <c r="B14" s="1">
        <v>0.0203988970000121</v>
      </c>
      <c r="C14" s="1">
        <v>0.0356401244237184</v>
      </c>
      <c r="D14" s="1">
        <v>0.101857577087852</v>
      </c>
      <c r="E14" s="1">
        <v>0.11178293348315</v>
      </c>
      <c r="F14" s="1">
        <v>14683.3338489155</v>
      </c>
      <c r="G14" s="1">
        <v>0.5</v>
      </c>
      <c r="H14" s="1">
        <v>0.0</v>
      </c>
      <c r="I14" s="1">
        <v>169405.603657248</v>
      </c>
      <c r="J14" s="1">
        <v>199384.867431527</v>
      </c>
      <c r="K14" s="1">
        <v>0.595570842303137</v>
      </c>
      <c r="L14" s="1">
        <v>0.04059514652778</v>
      </c>
      <c r="M14" s="1">
        <v>0.0520428435033078</v>
      </c>
      <c r="N14" s="1">
        <v>0.168766386423863</v>
      </c>
      <c r="O14" s="1">
        <v>0.272652117379652</v>
      </c>
      <c r="P14" s="1">
        <v>7191.28835978205</v>
      </c>
      <c r="Q14" s="1">
        <v>0.5</v>
      </c>
      <c r="R14" s="1">
        <v>0.0</v>
      </c>
      <c r="S14" s="1">
        <v>171871.677782561</v>
      </c>
      <c r="T14" s="1">
        <v>202287.361632291</v>
      </c>
      <c r="V14" s="3">
        <f t="shared" si="1"/>
        <v>0</v>
      </c>
      <c r="W14" s="3">
        <f t="shared" si="2"/>
        <v>-1</v>
      </c>
      <c r="X14" s="3">
        <f t="shared" si="3"/>
        <v>0</v>
      </c>
      <c r="Y14" s="3">
        <f t="shared" si="4"/>
        <v>3.5</v>
      </c>
      <c r="Z14" s="3">
        <f t="shared" si="5"/>
        <v>-3.5</v>
      </c>
      <c r="AA14" s="3">
        <f t="shared" si="6"/>
        <v>42</v>
      </c>
      <c r="AB14" s="3">
        <f t="shared" si="7"/>
        <v>43</v>
      </c>
      <c r="AC14" s="3">
        <f t="shared" si="8"/>
        <v>19</v>
      </c>
      <c r="AD14" s="3">
        <f t="shared" si="9"/>
        <v>43</v>
      </c>
      <c r="AE14" s="3">
        <f t="shared" si="10"/>
        <v>30.5</v>
      </c>
      <c r="AF14" s="3">
        <f t="shared" si="11"/>
        <v>30.5</v>
      </c>
    </row>
    <row r="15">
      <c r="A15" s="1">
        <v>0.544404334862554</v>
      </c>
      <c r="B15" s="1">
        <v>0.0261988598348789</v>
      </c>
      <c r="C15" s="1">
        <v>0.101938712244953</v>
      </c>
      <c r="D15" s="1">
        <v>0.203225112915541</v>
      </c>
      <c r="E15" s="1">
        <v>0.127164566144868</v>
      </c>
      <c r="F15" s="1">
        <v>4060.20280348135</v>
      </c>
      <c r="G15" s="1">
        <v>0.333333333333333</v>
      </c>
      <c r="H15" s="1">
        <v>0.0</v>
      </c>
      <c r="I15" s="1">
        <v>128047.375757276</v>
      </c>
      <c r="J15" s="1">
        <v>150169.336520377</v>
      </c>
      <c r="K15" s="1">
        <v>0.515034474509062</v>
      </c>
      <c r="L15" s="1">
        <v>0.0312846695060887</v>
      </c>
      <c r="M15" s="1">
        <v>0.040385100105596</v>
      </c>
      <c r="N15" s="1">
        <v>0.170265571138208</v>
      </c>
      <c r="O15" s="1">
        <v>0.234233927638299</v>
      </c>
      <c r="P15" s="1">
        <v>1904.51812829576</v>
      </c>
      <c r="Q15" s="1">
        <v>0.666666666666666</v>
      </c>
      <c r="R15" s="1">
        <v>0.0</v>
      </c>
      <c r="S15" s="1">
        <v>120486.717715187</v>
      </c>
      <c r="T15" s="1">
        <v>141302.403408392</v>
      </c>
      <c r="V15" s="3">
        <f t="shared" si="1"/>
        <v>-0.3333333333</v>
      </c>
      <c r="W15" s="3">
        <f t="shared" si="2"/>
        <v>-1</v>
      </c>
      <c r="X15" s="3">
        <f t="shared" si="3"/>
        <v>0.3333333333</v>
      </c>
      <c r="Y15" s="3">
        <f t="shared" si="4"/>
        <v>19</v>
      </c>
      <c r="Z15" s="3">
        <f t="shared" si="5"/>
        <v>-19</v>
      </c>
      <c r="AA15" s="3">
        <f t="shared" si="6"/>
        <v>30</v>
      </c>
      <c r="AB15" s="3">
        <f t="shared" si="7"/>
        <v>25</v>
      </c>
      <c r="AC15" s="3">
        <f t="shared" si="8"/>
        <v>28</v>
      </c>
      <c r="AD15" s="3">
        <f t="shared" si="9"/>
        <v>36</v>
      </c>
      <c r="AE15" s="3">
        <f t="shared" si="10"/>
        <v>12</v>
      </c>
      <c r="AF15" s="3">
        <f t="shared" si="11"/>
        <v>49</v>
      </c>
    </row>
    <row r="16">
      <c r="A16" s="1">
        <v>0.452519259569135</v>
      </c>
      <c r="B16" s="1">
        <v>0.0203436125912961</v>
      </c>
      <c r="C16" s="1">
        <v>0.0530663427159765</v>
      </c>
      <c r="D16" s="1">
        <v>0.107594677739063</v>
      </c>
      <c r="E16" s="1">
        <v>0.138589348808878</v>
      </c>
      <c r="F16" s="1">
        <v>4283.90867591911</v>
      </c>
      <c r="G16" s="1">
        <v>0.545454545454545</v>
      </c>
      <c r="H16" s="1">
        <v>0.0</v>
      </c>
      <c r="I16" s="1">
        <v>259900.752795826</v>
      </c>
      <c r="J16" s="1">
        <v>313938.386877841</v>
      </c>
      <c r="K16" s="1">
        <v>0.434896404875358</v>
      </c>
      <c r="L16" s="1">
        <v>0.0264752227732347</v>
      </c>
      <c r="M16" s="1">
        <v>0.080099810236108</v>
      </c>
      <c r="N16" s="1">
        <v>0.13754482252098</v>
      </c>
      <c r="O16" s="1">
        <v>0.140811148566691</v>
      </c>
      <c r="P16" s="1">
        <v>22774.0843952812</v>
      </c>
      <c r="Q16" s="1">
        <v>0.454545454545454</v>
      </c>
      <c r="R16" s="1">
        <v>0.0</v>
      </c>
      <c r="S16" s="1">
        <v>253984.091391134</v>
      </c>
      <c r="T16" s="1">
        <v>306791.434946506</v>
      </c>
      <c r="V16" s="3">
        <f t="shared" si="1"/>
        <v>0.09090909091</v>
      </c>
      <c r="W16" s="3">
        <f t="shared" si="2"/>
        <v>1</v>
      </c>
      <c r="X16" s="3">
        <f t="shared" si="3"/>
        <v>0.09090909091</v>
      </c>
      <c r="Y16" s="3">
        <f t="shared" si="4"/>
        <v>8</v>
      </c>
      <c r="Z16" s="3">
        <f t="shared" si="5"/>
        <v>8</v>
      </c>
      <c r="AA16" s="3">
        <f t="shared" si="6"/>
        <v>17</v>
      </c>
      <c r="AB16" s="3">
        <f t="shared" si="7"/>
        <v>13</v>
      </c>
      <c r="AC16" s="3">
        <f t="shared" si="8"/>
        <v>18</v>
      </c>
      <c r="AD16" s="3">
        <f t="shared" si="9"/>
        <v>29</v>
      </c>
      <c r="AE16" s="3">
        <f t="shared" si="10"/>
        <v>38</v>
      </c>
      <c r="AF16" s="3">
        <f t="shared" si="11"/>
        <v>23</v>
      </c>
    </row>
    <row r="17">
      <c r="A17" s="1">
        <v>0.43759064853467</v>
      </c>
      <c r="B17" s="1">
        <v>0.0342496569654519</v>
      </c>
      <c r="C17" s="1">
        <v>0.10330461543311</v>
      </c>
      <c r="D17" s="1">
        <v>0.274315435845622</v>
      </c>
      <c r="E17" s="1">
        <v>0.143244499308651</v>
      </c>
      <c r="F17" s="1">
        <v>7184.81915078982</v>
      </c>
      <c r="G17" s="1">
        <v>0.153846153846153</v>
      </c>
      <c r="H17" s="1">
        <v>0.0</v>
      </c>
      <c r="I17" s="1">
        <v>172501.865438946</v>
      </c>
      <c r="J17" s="1">
        <v>206357.567953478</v>
      </c>
      <c r="K17" s="1">
        <v>0.527778483915169</v>
      </c>
      <c r="L17" s="1">
        <v>0.0</v>
      </c>
      <c r="M17" s="1">
        <v>0.0134551812294182</v>
      </c>
      <c r="N17" s="1">
        <v>0.00853044408781344</v>
      </c>
      <c r="O17" s="1">
        <v>0.0</v>
      </c>
      <c r="P17" s="1">
        <v>7960.45255917688</v>
      </c>
      <c r="Q17" s="1">
        <v>0.846153846153846</v>
      </c>
      <c r="R17" s="1">
        <v>0.0</v>
      </c>
      <c r="S17" s="1">
        <v>158605.592134418</v>
      </c>
      <c r="T17" s="1">
        <v>189733.874624769</v>
      </c>
      <c r="V17" s="3">
        <f t="shared" si="1"/>
        <v>-0.6923076923</v>
      </c>
      <c r="W17" s="3">
        <f t="shared" si="2"/>
        <v>-1</v>
      </c>
      <c r="X17" s="3">
        <f t="shared" si="3"/>
        <v>0.6923076923</v>
      </c>
      <c r="Y17" s="3">
        <f t="shared" si="4"/>
        <v>29</v>
      </c>
      <c r="Z17" s="3">
        <f t="shared" si="5"/>
        <v>-29</v>
      </c>
      <c r="AA17" s="3">
        <f t="shared" si="6"/>
        <v>14</v>
      </c>
      <c r="AB17" s="3">
        <f t="shared" si="7"/>
        <v>28</v>
      </c>
      <c r="AC17" s="3">
        <f t="shared" si="8"/>
        <v>38</v>
      </c>
      <c r="AD17" s="3">
        <f t="shared" si="9"/>
        <v>5.5</v>
      </c>
      <c r="AE17" s="3">
        <f t="shared" si="10"/>
        <v>2</v>
      </c>
      <c r="AF17" s="3">
        <f t="shared" si="11"/>
        <v>59</v>
      </c>
    </row>
    <row r="18">
      <c r="A18" s="1">
        <v>0.62590071490891</v>
      </c>
      <c r="B18" s="1">
        <v>0.0126987837116722</v>
      </c>
      <c r="C18" s="1">
        <v>0.0148910351659918</v>
      </c>
      <c r="D18" s="1">
        <v>0.0859147527277737</v>
      </c>
      <c r="E18" s="1">
        <v>0.109894722848596</v>
      </c>
      <c r="F18" s="1">
        <v>10638.9284185851</v>
      </c>
      <c r="G18" s="1">
        <v>0.727272727272727</v>
      </c>
      <c r="H18" s="1">
        <v>0.0</v>
      </c>
      <c r="I18" s="1">
        <v>344119.867729208</v>
      </c>
      <c r="J18" s="1">
        <v>398781.217893625</v>
      </c>
      <c r="K18" s="1">
        <v>0.520270688895067</v>
      </c>
      <c r="L18" s="1">
        <v>0.0401663002721162</v>
      </c>
      <c r="M18" s="1">
        <v>0.083760414484098</v>
      </c>
      <c r="N18" s="1">
        <v>0.198673933973212</v>
      </c>
      <c r="O18" s="1">
        <v>0.25145601164332</v>
      </c>
      <c r="P18" s="1">
        <v>9289.22587095057</v>
      </c>
      <c r="Q18" s="1">
        <v>0.272727272727272</v>
      </c>
      <c r="R18" s="1">
        <v>0.0</v>
      </c>
      <c r="S18" s="1">
        <v>364293.363184068</v>
      </c>
      <c r="T18" s="1">
        <v>422159.22670474</v>
      </c>
      <c r="V18" s="3">
        <f t="shared" si="1"/>
        <v>0.4545454545</v>
      </c>
      <c r="W18" s="3">
        <f t="shared" si="2"/>
        <v>1</v>
      </c>
      <c r="X18" s="3">
        <f t="shared" si="3"/>
        <v>0.4545454545</v>
      </c>
      <c r="Y18" s="3">
        <f t="shared" si="4"/>
        <v>23</v>
      </c>
      <c r="Z18" s="3">
        <f t="shared" si="5"/>
        <v>23</v>
      </c>
      <c r="AA18" s="3">
        <f t="shared" si="6"/>
        <v>48</v>
      </c>
      <c r="AB18" s="3">
        <f t="shared" si="7"/>
        <v>26</v>
      </c>
      <c r="AC18" s="3">
        <f t="shared" si="8"/>
        <v>15</v>
      </c>
      <c r="AD18" s="3">
        <f t="shared" si="9"/>
        <v>42</v>
      </c>
      <c r="AE18" s="3">
        <f t="shared" si="10"/>
        <v>53</v>
      </c>
      <c r="AF18" s="3">
        <f t="shared" si="11"/>
        <v>8</v>
      </c>
    </row>
    <row r="19">
      <c r="A19" s="1">
        <v>0.610768104243765</v>
      </c>
      <c r="B19" s="1">
        <v>0.0244202104335675</v>
      </c>
      <c r="C19" s="1">
        <v>0.136640434642956</v>
      </c>
      <c r="D19" s="1">
        <v>0.242525153690175</v>
      </c>
      <c r="E19" s="1">
        <v>0.102758263351152</v>
      </c>
      <c r="F19" s="1">
        <v>9929.18109343086</v>
      </c>
      <c r="G19" s="1">
        <v>0.3</v>
      </c>
      <c r="H19" s="1">
        <v>0.0</v>
      </c>
      <c r="I19" s="1">
        <v>426277.587136354</v>
      </c>
      <c r="J19" s="1">
        <v>481656.568271144</v>
      </c>
      <c r="K19" s="1">
        <v>0.718012643151072</v>
      </c>
      <c r="L19" s="1">
        <v>0.0238783277520508</v>
      </c>
      <c r="M19" s="1">
        <v>0.0523205981058983</v>
      </c>
      <c r="N19" s="1">
        <v>0.147189573769179</v>
      </c>
      <c r="O19" s="1">
        <v>0.191026622016406</v>
      </c>
      <c r="P19" s="1">
        <v>10768.1678729134</v>
      </c>
      <c r="Q19" s="1">
        <v>0.7</v>
      </c>
      <c r="R19" s="1">
        <v>0.0</v>
      </c>
      <c r="S19" s="1">
        <v>430413.771925946</v>
      </c>
      <c r="T19" s="1">
        <v>486330.228760464</v>
      </c>
      <c r="V19" s="3">
        <f t="shared" si="1"/>
        <v>-0.4</v>
      </c>
      <c r="W19" s="3">
        <f t="shared" si="2"/>
        <v>-1</v>
      </c>
      <c r="X19" s="3">
        <f t="shared" si="3"/>
        <v>0.4</v>
      </c>
      <c r="Y19" s="3">
        <f t="shared" si="4"/>
        <v>22</v>
      </c>
      <c r="Z19" s="3">
        <f t="shared" si="5"/>
        <v>-22</v>
      </c>
      <c r="AA19" s="3">
        <f t="shared" si="6"/>
        <v>46</v>
      </c>
      <c r="AB19" s="3">
        <f t="shared" si="7"/>
        <v>58</v>
      </c>
      <c r="AC19" s="3">
        <f t="shared" si="8"/>
        <v>27</v>
      </c>
      <c r="AD19" s="3">
        <f t="shared" si="9"/>
        <v>26</v>
      </c>
      <c r="AE19" s="3">
        <f t="shared" si="10"/>
        <v>9</v>
      </c>
      <c r="AF19" s="3">
        <f t="shared" si="11"/>
        <v>52</v>
      </c>
    </row>
    <row r="20">
      <c r="A20" s="1">
        <v>0.56515688404713</v>
      </c>
      <c r="B20" s="1">
        <v>0.052077883730913</v>
      </c>
      <c r="C20" s="1">
        <v>0.109640874579912</v>
      </c>
      <c r="D20" s="1">
        <v>0.138458338555965</v>
      </c>
      <c r="E20" s="1">
        <v>0.163969634746552</v>
      </c>
      <c r="F20" s="1">
        <v>71596.7138402743</v>
      </c>
      <c r="G20" s="1">
        <v>0.2</v>
      </c>
      <c r="H20" s="1">
        <v>0.0</v>
      </c>
      <c r="I20" s="1">
        <v>417459.760417113</v>
      </c>
      <c r="J20" s="1">
        <v>476466.961399483</v>
      </c>
      <c r="K20" s="1">
        <v>0.679469540094907</v>
      </c>
      <c r="L20" s="1">
        <v>0.0</v>
      </c>
      <c r="M20" s="1">
        <v>0.0618624428353916</v>
      </c>
      <c r="N20" s="1">
        <v>0.104399106481718</v>
      </c>
      <c r="O20" s="1">
        <v>0.0</v>
      </c>
      <c r="P20" s="1">
        <v>13763.2083576609</v>
      </c>
      <c r="Q20" s="1">
        <v>0.8</v>
      </c>
      <c r="R20" s="1">
        <v>0.0</v>
      </c>
      <c r="S20" s="1">
        <v>402006.743241359</v>
      </c>
      <c r="T20" s="1">
        <v>458829.441585463</v>
      </c>
      <c r="V20" s="3">
        <f t="shared" si="1"/>
        <v>-0.6</v>
      </c>
      <c r="W20" s="3">
        <f t="shared" si="2"/>
        <v>-1</v>
      </c>
      <c r="X20" s="3">
        <f t="shared" si="3"/>
        <v>0.6</v>
      </c>
      <c r="Y20" s="3">
        <f t="shared" si="4"/>
        <v>27</v>
      </c>
      <c r="Z20" s="3">
        <f t="shared" si="5"/>
        <v>-27</v>
      </c>
      <c r="AA20" s="3">
        <f t="shared" si="6"/>
        <v>37</v>
      </c>
      <c r="AB20" s="3">
        <f t="shared" si="7"/>
        <v>55</v>
      </c>
      <c r="AC20" s="3">
        <f t="shared" si="8"/>
        <v>48</v>
      </c>
      <c r="AD20" s="3">
        <f t="shared" si="9"/>
        <v>5.5</v>
      </c>
      <c r="AE20" s="3">
        <f t="shared" si="10"/>
        <v>4</v>
      </c>
      <c r="AF20" s="3">
        <f t="shared" si="11"/>
        <v>57</v>
      </c>
    </row>
    <row r="21">
      <c r="A21" s="1">
        <v>0.674026614019541</v>
      </c>
      <c r="B21" s="1">
        <v>0.0268837468361698</v>
      </c>
      <c r="C21" s="1">
        <v>0.0878250370307278</v>
      </c>
      <c r="D21" s="1">
        <v>0.0939453015194905</v>
      </c>
      <c r="E21" s="1">
        <v>0.0946285999810451</v>
      </c>
      <c r="F21" s="1">
        <v>18284.6205173727</v>
      </c>
      <c r="G21" s="1">
        <v>0.25</v>
      </c>
      <c r="H21" s="1">
        <v>0.0</v>
      </c>
      <c r="I21" s="1">
        <v>295938.395918896</v>
      </c>
      <c r="J21" s="1">
        <v>336493.676886298</v>
      </c>
      <c r="K21" s="1">
        <v>0.710301246240286</v>
      </c>
      <c r="L21" s="1">
        <v>0.0</v>
      </c>
      <c r="M21" s="1">
        <v>0.055480363006924</v>
      </c>
      <c r="N21" s="1">
        <v>0.156207040020829</v>
      </c>
      <c r="O21" s="1">
        <v>0.0</v>
      </c>
      <c r="P21" s="1">
        <v>35863.899611513</v>
      </c>
      <c r="Q21" s="1">
        <v>0.75</v>
      </c>
      <c r="R21" s="1">
        <v>0.0</v>
      </c>
      <c r="S21" s="1">
        <v>308418.788562204</v>
      </c>
      <c r="T21" s="1">
        <v>350684.621438581</v>
      </c>
      <c r="V21" s="3">
        <f t="shared" si="1"/>
        <v>-0.5</v>
      </c>
      <c r="W21" s="3">
        <f t="shared" si="2"/>
        <v>-1</v>
      </c>
      <c r="X21" s="3">
        <f t="shared" si="3"/>
        <v>0.5</v>
      </c>
      <c r="Y21" s="3">
        <f t="shared" si="4"/>
        <v>24.5</v>
      </c>
      <c r="Z21" s="3">
        <f t="shared" si="5"/>
        <v>-24.5</v>
      </c>
      <c r="AA21" s="3">
        <f t="shared" si="6"/>
        <v>54</v>
      </c>
      <c r="AB21" s="3">
        <f t="shared" si="7"/>
        <v>57</v>
      </c>
      <c r="AC21" s="3">
        <f t="shared" si="8"/>
        <v>31</v>
      </c>
      <c r="AD21" s="3">
        <f t="shared" si="9"/>
        <v>5.5</v>
      </c>
      <c r="AE21" s="3">
        <f t="shared" si="10"/>
        <v>6.5</v>
      </c>
      <c r="AF21" s="3">
        <f t="shared" si="11"/>
        <v>54.5</v>
      </c>
    </row>
    <row r="22">
      <c r="A22" s="1">
        <v>0.48444702699773</v>
      </c>
      <c r="B22" s="1">
        <v>0.12005017254187</v>
      </c>
      <c r="C22" s="1">
        <v>0.187402511020071</v>
      </c>
      <c r="D22" s="1">
        <v>0.169953353860443</v>
      </c>
      <c r="E22" s="1">
        <v>0.360150517625611</v>
      </c>
      <c r="F22" s="1">
        <v>29116.8797446365</v>
      </c>
      <c r="G22" s="1">
        <v>0.333333333333333</v>
      </c>
      <c r="H22" s="1">
        <v>0.0</v>
      </c>
      <c r="I22" s="1">
        <v>356461.268027034</v>
      </c>
      <c r="J22" s="1">
        <v>429370.534307837</v>
      </c>
      <c r="K22" s="1">
        <v>0.425435451948712</v>
      </c>
      <c r="L22" s="1">
        <v>0.0506031235277739</v>
      </c>
      <c r="M22" s="1">
        <v>0.0558303695725184</v>
      </c>
      <c r="N22" s="1">
        <v>0.169584028761989</v>
      </c>
      <c r="O22" s="1">
        <v>0.246110929562823</v>
      </c>
      <c r="P22" s="1">
        <v>14068.5167513678</v>
      </c>
      <c r="Q22" s="1">
        <v>0.666666666666666</v>
      </c>
      <c r="R22" s="1">
        <v>0.0</v>
      </c>
      <c r="S22" s="1">
        <v>346591.986336414</v>
      </c>
      <c r="T22" s="1">
        <v>417482.561349097</v>
      </c>
      <c r="V22" s="3">
        <f t="shared" si="1"/>
        <v>-0.3333333333</v>
      </c>
      <c r="W22" s="3">
        <f t="shared" si="2"/>
        <v>-1</v>
      </c>
      <c r="X22" s="3">
        <f t="shared" si="3"/>
        <v>0.3333333333</v>
      </c>
      <c r="Y22" s="3">
        <f t="shared" si="4"/>
        <v>19</v>
      </c>
      <c r="Z22" s="3">
        <f t="shared" si="5"/>
        <v>-19</v>
      </c>
      <c r="AA22" s="3">
        <f t="shared" si="6"/>
        <v>20</v>
      </c>
      <c r="AB22" s="3">
        <f t="shared" si="7"/>
        <v>12</v>
      </c>
      <c r="AC22" s="3">
        <f t="shared" si="8"/>
        <v>60</v>
      </c>
      <c r="AD22" s="3">
        <f t="shared" si="9"/>
        <v>47</v>
      </c>
      <c r="AE22" s="3">
        <f t="shared" si="10"/>
        <v>12</v>
      </c>
      <c r="AF22" s="3">
        <f t="shared" si="11"/>
        <v>49</v>
      </c>
    </row>
    <row r="23">
      <c r="A23" s="1">
        <v>0.577766137725746</v>
      </c>
      <c r="B23" s="1">
        <v>0.076988215957914</v>
      </c>
      <c r="C23" s="1">
        <v>0.094780515164452</v>
      </c>
      <c r="D23" s="1">
        <v>0.212499047852826</v>
      </c>
      <c r="E23" s="1">
        <v>0.293163877985163</v>
      </c>
      <c r="F23" s="1">
        <v>14702.4830061473</v>
      </c>
      <c r="G23" s="1">
        <v>0.5</v>
      </c>
      <c r="H23" s="1">
        <v>0.0</v>
      </c>
      <c r="I23" s="1">
        <v>332297.720163778</v>
      </c>
      <c r="J23" s="1">
        <v>381348.378536215</v>
      </c>
      <c r="K23" s="1">
        <v>0.637870094231575</v>
      </c>
      <c r="L23" s="1">
        <v>0.0322568561456354</v>
      </c>
      <c r="M23" s="1">
        <v>0.148967697016224</v>
      </c>
      <c r="N23" s="1">
        <v>0.176985110588099</v>
      </c>
      <c r="O23" s="1">
        <v>0.129027424582541</v>
      </c>
      <c r="P23" s="1">
        <v>43187.8652259647</v>
      </c>
      <c r="Q23" s="1">
        <v>0.5</v>
      </c>
      <c r="R23" s="1">
        <v>0.0</v>
      </c>
      <c r="S23" s="1">
        <v>351708.100216576</v>
      </c>
      <c r="T23" s="1">
        <v>403624.181241522</v>
      </c>
      <c r="V23" s="3">
        <f t="shared" si="1"/>
        <v>0</v>
      </c>
      <c r="W23" s="3">
        <f t="shared" si="2"/>
        <v>-1</v>
      </c>
      <c r="X23" s="3">
        <f t="shared" si="3"/>
        <v>0</v>
      </c>
      <c r="Y23" s="3">
        <f t="shared" si="4"/>
        <v>3.5</v>
      </c>
      <c r="Z23" s="3">
        <f t="shared" si="5"/>
        <v>-3.5</v>
      </c>
      <c r="AA23" s="3">
        <f t="shared" si="6"/>
        <v>39</v>
      </c>
      <c r="AB23" s="3">
        <f t="shared" si="7"/>
        <v>50</v>
      </c>
      <c r="AC23" s="3">
        <f t="shared" si="8"/>
        <v>55</v>
      </c>
      <c r="AD23" s="3">
        <f t="shared" si="9"/>
        <v>37</v>
      </c>
      <c r="AE23" s="3">
        <f t="shared" si="10"/>
        <v>30.5</v>
      </c>
      <c r="AF23" s="3">
        <f t="shared" si="11"/>
        <v>30.5</v>
      </c>
    </row>
    <row r="24">
      <c r="A24" s="1">
        <v>0.322638598907221</v>
      </c>
      <c r="B24" s="1">
        <v>0.0929938496783237</v>
      </c>
      <c r="C24" s="1">
        <v>0.265716709670096</v>
      </c>
      <c r="D24" s="1">
        <v>0.51658120141011</v>
      </c>
      <c r="E24" s="1">
        <v>0.223761524636621</v>
      </c>
      <c r="F24" s="1">
        <v>19480.6514427244</v>
      </c>
      <c r="G24" s="1">
        <v>0.0</v>
      </c>
      <c r="H24" s="1">
        <v>0.0</v>
      </c>
      <c r="I24" s="1">
        <v>363742.285963382</v>
      </c>
      <c r="J24" s="1">
        <v>439931.942599906</v>
      </c>
      <c r="K24" s="1">
        <v>0.495644999233476</v>
      </c>
      <c r="L24" s="1">
        <v>0.0</v>
      </c>
      <c r="M24" s="1">
        <v>0.0</v>
      </c>
      <c r="N24" s="1">
        <v>0.0</v>
      </c>
      <c r="O24" s="1">
        <v>0.0</v>
      </c>
      <c r="P24" s="1">
        <v>18309.819739196</v>
      </c>
      <c r="Q24" s="1">
        <v>1.0</v>
      </c>
      <c r="R24" s="1">
        <v>0.0</v>
      </c>
      <c r="S24" s="1">
        <v>315591.945954444</v>
      </c>
      <c r="T24" s="1">
        <v>381695.679264289</v>
      </c>
      <c r="V24" s="3">
        <f t="shared" si="1"/>
        <v>-1</v>
      </c>
      <c r="W24" s="3">
        <f t="shared" si="2"/>
        <v>-1</v>
      </c>
      <c r="X24" s="3">
        <f t="shared" si="3"/>
        <v>1</v>
      </c>
      <c r="Y24" s="3">
        <f t="shared" si="4"/>
        <v>30</v>
      </c>
      <c r="Z24" s="3">
        <f t="shared" si="5"/>
        <v>-30</v>
      </c>
      <c r="AA24" s="3">
        <f t="shared" si="6"/>
        <v>7</v>
      </c>
      <c r="AB24" s="3">
        <f t="shared" si="7"/>
        <v>22</v>
      </c>
      <c r="AC24" s="3">
        <f t="shared" si="8"/>
        <v>58</v>
      </c>
      <c r="AD24" s="3">
        <f t="shared" si="9"/>
        <v>5.5</v>
      </c>
      <c r="AE24" s="3">
        <f t="shared" si="10"/>
        <v>1</v>
      </c>
      <c r="AF24" s="3">
        <f t="shared" si="11"/>
        <v>60</v>
      </c>
    </row>
    <row r="25">
      <c r="A25" s="1">
        <v>0.574895470255136</v>
      </c>
      <c r="B25" s="1">
        <v>0.0</v>
      </c>
      <c r="C25" s="1">
        <v>0.0260214639345601</v>
      </c>
      <c r="D25" s="1">
        <v>0.13039971220428</v>
      </c>
      <c r="E25" s="1">
        <v>0.0</v>
      </c>
      <c r="F25" s="1">
        <v>7736.39535913525</v>
      </c>
      <c r="G25" s="1">
        <v>0.642857142857142</v>
      </c>
      <c r="H25" s="1">
        <v>0.0</v>
      </c>
      <c r="I25" s="1">
        <v>254572.123028978</v>
      </c>
      <c r="J25" s="1">
        <v>297782.407825971</v>
      </c>
      <c r="K25" s="1">
        <v>0.525709767747866</v>
      </c>
      <c r="L25" s="1">
        <v>0.0211738113630949</v>
      </c>
      <c r="M25" s="1">
        <v>0.0469514623374894</v>
      </c>
      <c r="N25" s="1">
        <v>0.177298835302915</v>
      </c>
      <c r="O25" s="1">
        <v>0.160929342959469</v>
      </c>
      <c r="P25" s="1">
        <v>4450.23504135561</v>
      </c>
      <c r="Q25" s="1">
        <v>0.357142857142857</v>
      </c>
      <c r="R25" s="1">
        <v>0.0</v>
      </c>
      <c r="S25" s="1">
        <v>254960.630801263</v>
      </c>
      <c r="T25" s="1">
        <v>298236.845969913</v>
      </c>
      <c r="V25" s="3">
        <f t="shared" si="1"/>
        <v>0.2857142857</v>
      </c>
      <c r="W25" s="3">
        <f t="shared" si="2"/>
        <v>1</v>
      </c>
      <c r="X25" s="3">
        <f t="shared" si="3"/>
        <v>0.2857142857</v>
      </c>
      <c r="Y25" s="3">
        <f t="shared" si="4"/>
        <v>15.5</v>
      </c>
      <c r="Z25" s="3">
        <f t="shared" si="5"/>
        <v>15.5</v>
      </c>
      <c r="AA25" s="3">
        <f t="shared" si="6"/>
        <v>38</v>
      </c>
      <c r="AB25" s="3">
        <f t="shared" si="7"/>
        <v>27</v>
      </c>
      <c r="AC25" s="3">
        <f t="shared" si="8"/>
        <v>5.5</v>
      </c>
      <c r="AD25" s="3">
        <f t="shared" si="9"/>
        <v>22</v>
      </c>
      <c r="AE25" s="3">
        <f t="shared" si="10"/>
        <v>45.5</v>
      </c>
      <c r="AF25" s="3">
        <f t="shared" si="11"/>
        <v>15.5</v>
      </c>
    </row>
    <row r="26">
      <c r="A26" s="1">
        <v>0.545181693984825</v>
      </c>
      <c r="B26" s="1">
        <v>0.0144899065793132</v>
      </c>
      <c r="C26" s="1">
        <v>0.0803577546954658</v>
      </c>
      <c r="D26" s="1">
        <v>0.125824335392303</v>
      </c>
      <c r="E26" s="1">
        <v>0.0869394394758794</v>
      </c>
      <c r="F26" s="1">
        <v>20585.9507088753</v>
      </c>
      <c r="G26" s="1">
        <v>0.454545454545454</v>
      </c>
      <c r="H26" s="1">
        <v>0.0</v>
      </c>
      <c r="I26" s="1">
        <v>284860.707229744</v>
      </c>
      <c r="J26" s="1">
        <v>331885.469367283</v>
      </c>
      <c r="K26" s="1">
        <v>0.495264950271717</v>
      </c>
      <c r="L26" s="1">
        <v>0.0207743154385313</v>
      </c>
      <c r="M26" s="1">
        <v>0.0620489264227642</v>
      </c>
      <c r="N26" s="1">
        <v>0.215402852596188</v>
      </c>
      <c r="O26" s="1">
        <v>0.123026793806606</v>
      </c>
      <c r="P26" s="1">
        <v>4849.7984396654</v>
      </c>
      <c r="Q26" s="1">
        <v>0.545454545454545</v>
      </c>
      <c r="R26" s="1">
        <v>0.0</v>
      </c>
      <c r="S26" s="1">
        <v>277516.500045626</v>
      </c>
      <c r="T26" s="1">
        <v>323328.714804879</v>
      </c>
      <c r="V26" s="3">
        <f t="shared" si="1"/>
        <v>-0.09090909091</v>
      </c>
      <c r="W26" s="3">
        <f t="shared" si="2"/>
        <v>-1</v>
      </c>
      <c r="X26" s="3">
        <f t="shared" si="3"/>
        <v>0.09090909091</v>
      </c>
      <c r="Y26" s="3">
        <f t="shared" si="4"/>
        <v>8</v>
      </c>
      <c r="Z26" s="3">
        <f t="shared" si="5"/>
        <v>-8</v>
      </c>
      <c r="AA26" s="3">
        <f t="shared" si="6"/>
        <v>31</v>
      </c>
      <c r="AB26" s="3">
        <f t="shared" si="7"/>
        <v>21</v>
      </c>
      <c r="AC26" s="3">
        <f t="shared" si="8"/>
        <v>16</v>
      </c>
      <c r="AD26" s="3">
        <f t="shared" si="9"/>
        <v>21</v>
      </c>
      <c r="AE26" s="3">
        <f t="shared" si="10"/>
        <v>23</v>
      </c>
      <c r="AF26" s="3">
        <f t="shared" si="11"/>
        <v>38</v>
      </c>
    </row>
    <row r="27">
      <c r="A27" s="1">
        <v>0.422602746710404</v>
      </c>
      <c r="B27" s="1">
        <v>0.0</v>
      </c>
      <c r="C27" s="1">
        <v>0.0304787538746855</v>
      </c>
      <c r="D27" s="1">
        <v>0.0335744006812683</v>
      </c>
      <c r="E27" s="1">
        <v>0.0</v>
      </c>
      <c r="F27" s="1">
        <v>6721.27313833411</v>
      </c>
      <c r="G27" s="1">
        <v>0.75</v>
      </c>
      <c r="H27" s="1">
        <v>0.0</v>
      </c>
      <c r="I27" s="1">
        <v>314829.989745036</v>
      </c>
      <c r="J27" s="1">
        <v>387542.632924476</v>
      </c>
      <c r="K27" s="1">
        <v>0.225088168729334</v>
      </c>
      <c r="L27" s="1">
        <v>0.0641709954553802</v>
      </c>
      <c r="M27" s="1">
        <v>0.122527616169758</v>
      </c>
      <c r="N27" s="1">
        <v>0.321038833595436</v>
      </c>
      <c r="O27" s="1">
        <v>0.382891692242928</v>
      </c>
      <c r="P27" s="1">
        <v>10506.3642964654</v>
      </c>
      <c r="Q27" s="1">
        <v>0.25</v>
      </c>
      <c r="R27" s="1">
        <v>0.0</v>
      </c>
      <c r="S27" s="1">
        <v>317826.588014783</v>
      </c>
      <c r="T27" s="1">
        <v>391231.362687458</v>
      </c>
      <c r="V27" s="3">
        <f t="shared" si="1"/>
        <v>0.5</v>
      </c>
      <c r="W27" s="3">
        <f t="shared" si="2"/>
        <v>1</v>
      </c>
      <c r="X27" s="3">
        <f t="shared" si="3"/>
        <v>0.5</v>
      </c>
      <c r="Y27" s="3">
        <f t="shared" si="4"/>
        <v>24.5</v>
      </c>
      <c r="Z27" s="3">
        <f t="shared" si="5"/>
        <v>24.5</v>
      </c>
      <c r="AA27" s="3">
        <f t="shared" si="6"/>
        <v>11</v>
      </c>
      <c r="AB27" s="3">
        <f t="shared" si="7"/>
        <v>2</v>
      </c>
      <c r="AC27" s="3">
        <f t="shared" si="8"/>
        <v>5.5</v>
      </c>
      <c r="AD27" s="3">
        <f t="shared" si="9"/>
        <v>52</v>
      </c>
      <c r="AE27" s="3">
        <f t="shared" si="10"/>
        <v>54.5</v>
      </c>
      <c r="AF27" s="3">
        <f t="shared" si="11"/>
        <v>6.5</v>
      </c>
    </row>
    <row r="28">
      <c r="A28" s="1">
        <v>0.591104596081728</v>
      </c>
      <c r="B28" s="1">
        <v>0.00314332511002873</v>
      </c>
      <c r="C28" s="1">
        <v>0.0785102087606398</v>
      </c>
      <c r="D28" s="1">
        <v>0.17318578034008</v>
      </c>
      <c r="E28" s="1">
        <v>0.0220032757702011</v>
      </c>
      <c r="F28" s="1">
        <v>17398.354262929</v>
      </c>
      <c r="G28" s="1">
        <v>0.5</v>
      </c>
      <c r="H28" s="1">
        <v>0.0</v>
      </c>
      <c r="I28" s="1">
        <v>305050.516098378</v>
      </c>
      <c r="J28" s="1">
        <v>355350.382257784</v>
      </c>
      <c r="K28" s="1">
        <v>0.496521432196143</v>
      </c>
      <c r="L28" s="1">
        <v>0.0408084226919721</v>
      </c>
      <c r="M28" s="1">
        <v>0.054652689109602</v>
      </c>
      <c r="N28" s="1">
        <v>0.153447820842903</v>
      </c>
      <c r="O28" s="1">
        <v>0.27146703412322</v>
      </c>
      <c r="P28" s="1">
        <v>13162.4326214684</v>
      </c>
      <c r="Q28" s="1">
        <v>0.5</v>
      </c>
      <c r="R28" s="1">
        <v>0.0</v>
      </c>
      <c r="S28" s="1">
        <v>287665.573532147</v>
      </c>
      <c r="T28" s="1">
        <v>335098.792359308</v>
      </c>
      <c r="V28" s="3">
        <f t="shared" si="1"/>
        <v>0</v>
      </c>
      <c r="W28" s="3">
        <f t="shared" si="2"/>
        <v>-1</v>
      </c>
      <c r="X28" s="3">
        <f t="shared" si="3"/>
        <v>0</v>
      </c>
      <c r="Y28" s="3">
        <f t="shared" si="4"/>
        <v>3.5</v>
      </c>
      <c r="Z28" s="3">
        <f t="shared" si="5"/>
        <v>-3.5</v>
      </c>
      <c r="AA28" s="3">
        <f t="shared" si="6"/>
        <v>41</v>
      </c>
      <c r="AB28" s="3">
        <f t="shared" si="7"/>
        <v>23</v>
      </c>
      <c r="AC28" s="3">
        <f t="shared" si="8"/>
        <v>11</v>
      </c>
      <c r="AD28" s="3">
        <f t="shared" si="9"/>
        <v>44</v>
      </c>
      <c r="AE28" s="3">
        <f t="shared" si="10"/>
        <v>30.5</v>
      </c>
      <c r="AF28" s="3">
        <f t="shared" si="11"/>
        <v>30.5</v>
      </c>
    </row>
    <row r="29">
      <c r="A29" s="1">
        <v>0.384808913366142</v>
      </c>
      <c r="B29" s="1">
        <v>0.0355083287876907</v>
      </c>
      <c r="C29" s="1">
        <v>0.116319088546067</v>
      </c>
      <c r="D29" s="1">
        <v>0.316009589975496</v>
      </c>
      <c r="E29" s="1">
        <v>0.213049972726144</v>
      </c>
      <c r="F29" s="1">
        <v>9908.03784051883</v>
      </c>
      <c r="G29" s="1">
        <v>0.5</v>
      </c>
      <c r="H29" s="1">
        <v>0.0</v>
      </c>
      <c r="I29" s="1">
        <v>384627.667965184</v>
      </c>
      <c r="J29" s="1">
        <v>466064.963193478</v>
      </c>
      <c r="K29" s="1">
        <v>0.439662643921688</v>
      </c>
      <c r="L29" s="1">
        <v>0.0349883794760392</v>
      </c>
      <c r="M29" s="1">
        <v>0.0686165210120905</v>
      </c>
      <c r="N29" s="1">
        <v>0.123340477564262</v>
      </c>
      <c r="O29" s="1">
        <v>0.171146414020392</v>
      </c>
      <c r="P29" s="1">
        <v>18160.8418879389</v>
      </c>
      <c r="Q29" s="1">
        <v>0.5</v>
      </c>
      <c r="R29" s="1">
        <v>0.0</v>
      </c>
      <c r="S29" s="1">
        <v>353787.71762277</v>
      </c>
      <c r="T29" s="1">
        <v>428694.738414511</v>
      </c>
      <c r="V29" s="3">
        <f t="shared" si="1"/>
        <v>0</v>
      </c>
      <c r="W29" s="3">
        <f t="shared" si="2"/>
        <v>-1</v>
      </c>
      <c r="X29" s="3">
        <f t="shared" si="3"/>
        <v>0</v>
      </c>
      <c r="Y29" s="3">
        <f t="shared" si="4"/>
        <v>3.5</v>
      </c>
      <c r="Z29" s="3">
        <f t="shared" si="5"/>
        <v>-3.5</v>
      </c>
      <c r="AA29" s="3">
        <f t="shared" si="6"/>
        <v>10</v>
      </c>
      <c r="AB29" s="3">
        <f t="shared" si="7"/>
        <v>15</v>
      </c>
      <c r="AC29" s="3">
        <f t="shared" si="8"/>
        <v>40</v>
      </c>
      <c r="AD29" s="3">
        <f t="shared" si="9"/>
        <v>39</v>
      </c>
      <c r="AE29" s="3">
        <f t="shared" si="10"/>
        <v>30.5</v>
      </c>
      <c r="AF29" s="3">
        <f t="shared" si="11"/>
        <v>30.5</v>
      </c>
    </row>
    <row r="30">
      <c r="A30" s="1">
        <v>0.450491104433922</v>
      </c>
      <c r="B30" s="1">
        <v>0.0584721113990923</v>
      </c>
      <c r="C30" s="1">
        <v>0.167664049869809</v>
      </c>
      <c r="D30" s="1">
        <v>0.410491191553528</v>
      </c>
      <c r="E30" s="1">
        <v>0.237770265880575</v>
      </c>
      <c r="F30" s="1">
        <v>18582.6984535248</v>
      </c>
      <c r="G30" s="1">
        <v>0.222222222222222</v>
      </c>
      <c r="H30" s="1">
        <v>0.0</v>
      </c>
      <c r="I30" s="1">
        <v>456964.653922073</v>
      </c>
      <c r="J30" s="1">
        <v>532160.401496081</v>
      </c>
      <c r="K30" s="1">
        <v>0.630602400771858</v>
      </c>
      <c r="L30" s="1">
        <v>0.0119673445187355</v>
      </c>
      <c r="M30" s="1">
        <v>0.0267696088721856</v>
      </c>
      <c r="N30" s="1">
        <v>0.0730611284750319</v>
      </c>
      <c r="O30" s="1">
        <v>0.0957387561498844</v>
      </c>
      <c r="P30" s="1">
        <v>5596.05491005891</v>
      </c>
      <c r="Q30" s="1">
        <v>0.777777777777777</v>
      </c>
      <c r="R30" s="1">
        <v>0.0</v>
      </c>
      <c r="S30" s="1">
        <v>413142.909509223</v>
      </c>
      <c r="T30" s="1">
        <v>481127.245518954</v>
      </c>
      <c r="V30" s="3">
        <f t="shared" si="1"/>
        <v>-0.5555555556</v>
      </c>
      <c r="W30" s="3">
        <f t="shared" si="2"/>
        <v>-1</v>
      </c>
      <c r="X30" s="3">
        <f t="shared" si="3"/>
        <v>0.5555555556</v>
      </c>
      <c r="Y30" s="3">
        <f t="shared" si="4"/>
        <v>26</v>
      </c>
      <c r="Z30" s="3">
        <f t="shared" si="5"/>
        <v>-26</v>
      </c>
      <c r="AA30" s="3">
        <f t="shared" si="6"/>
        <v>16</v>
      </c>
      <c r="AB30" s="3">
        <f t="shared" si="7"/>
        <v>49</v>
      </c>
      <c r="AC30" s="3">
        <f t="shared" si="8"/>
        <v>51</v>
      </c>
      <c r="AD30" s="3">
        <f t="shared" si="9"/>
        <v>13</v>
      </c>
      <c r="AE30" s="3">
        <f t="shared" si="10"/>
        <v>5</v>
      </c>
      <c r="AF30" s="3">
        <f t="shared" si="11"/>
        <v>56</v>
      </c>
    </row>
    <row r="31">
      <c r="A31" s="1">
        <v>0.55196425968821</v>
      </c>
      <c r="B31" s="1">
        <v>0.0270275799272138</v>
      </c>
      <c r="C31" s="1">
        <v>0.0901860021497201</v>
      </c>
      <c r="D31" s="1">
        <v>0.177980275612457</v>
      </c>
      <c r="E31" s="1">
        <v>0.190589414023142</v>
      </c>
      <c r="F31" s="1">
        <v>2832.89537041826</v>
      </c>
      <c r="G31" s="1">
        <v>0.333333333333333</v>
      </c>
      <c r="H31" s="1">
        <v>0.0</v>
      </c>
      <c r="I31" s="1">
        <v>195278.447520773</v>
      </c>
      <c r="J31" s="1">
        <v>225193.738652589</v>
      </c>
      <c r="K31" s="1">
        <v>0.662923318159968</v>
      </c>
      <c r="L31" s="1">
        <v>0.0150957211315958</v>
      </c>
      <c r="M31" s="1">
        <v>0.032739275190046</v>
      </c>
      <c r="N31" s="1">
        <v>0.0781473778547612</v>
      </c>
      <c r="O31" s="1">
        <v>0.143676428058945</v>
      </c>
      <c r="P31" s="1">
        <v>4080.37699388417</v>
      </c>
      <c r="Q31" s="1">
        <v>0.666666666666666</v>
      </c>
      <c r="R31" s="1">
        <v>0.0</v>
      </c>
      <c r="S31" s="1">
        <v>195312.227285879</v>
      </c>
      <c r="T31" s="1">
        <v>225232.684879433</v>
      </c>
      <c r="V31" s="3">
        <f t="shared" si="1"/>
        <v>-0.3333333333</v>
      </c>
      <c r="W31" s="3">
        <f t="shared" si="2"/>
        <v>-1</v>
      </c>
      <c r="X31" s="3">
        <f t="shared" si="3"/>
        <v>0.3333333333</v>
      </c>
      <c r="Y31" s="3">
        <f t="shared" si="4"/>
        <v>19</v>
      </c>
      <c r="Z31" s="3">
        <f t="shared" si="5"/>
        <v>-19</v>
      </c>
      <c r="AA31" s="3">
        <f t="shared" si="6"/>
        <v>32</v>
      </c>
      <c r="AB31" s="3">
        <f t="shared" si="7"/>
        <v>53</v>
      </c>
      <c r="AC31" s="3">
        <f t="shared" si="8"/>
        <v>32</v>
      </c>
      <c r="AD31" s="3">
        <f t="shared" si="9"/>
        <v>17</v>
      </c>
      <c r="AE31" s="3">
        <f t="shared" si="10"/>
        <v>12</v>
      </c>
      <c r="AF31" s="3">
        <f t="shared" si="11"/>
        <v>49</v>
      </c>
    </row>
    <row r="32">
      <c r="A32">
        <f t="shared" ref="A32:T32" si="12">AVERAGE(A2:A31)</f>
        <v>0.512369555</v>
      </c>
      <c r="B32">
        <f t="shared" si="12"/>
        <v>0.03941190266</v>
      </c>
      <c r="C32">
        <f t="shared" si="12"/>
        <v>0.09699865257</v>
      </c>
      <c r="D32">
        <f t="shared" si="12"/>
        <v>0.191346947</v>
      </c>
      <c r="E32">
        <f t="shared" si="12"/>
        <v>0.1822055846</v>
      </c>
      <c r="F32">
        <f t="shared" si="12"/>
        <v>15261.59052</v>
      </c>
      <c r="G32">
        <f t="shared" si="12"/>
        <v>0.4464040589</v>
      </c>
      <c r="H32">
        <f t="shared" si="12"/>
        <v>0</v>
      </c>
      <c r="I32">
        <f t="shared" si="12"/>
        <v>289858.5685</v>
      </c>
      <c r="J32">
        <f t="shared" si="12"/>
        <v>341547.1534</v>
      </c>
      <c r="K32">
        <f t="shared" si="12"/>
        <v>0.5332800356</v>
      </c>
      <c r="L32">
        <f t="shared" si="12"/>
        <v>0.0268423273</v>
      </c>
      <c r="M32">
        <f t="shared" si="12"/>
        <v>0.06896251921</v>
      </c>
      <c r="N32">
        <f t="shared" si="12"/>
        <v>0.1572602613</v>
      </c>
      <c r="O32">
        <f t="shared" si="12"/>
        <v>0.1576004663</v>
      </c>
      <c r="P32">
        <f t="shared" si="12"/>
        <v>12402.74146</v>
      </c>
      <c r="Q32">
        <f t="shared" si="12"/>
        <v>0.5535959411</v>
      </c>
      <c r="R32">
        <f t="shared" si="12"/>
        <v>0</v>
      </c>
      <c r="S32">
        <f t="shared" si="12"/>
        <v>286600.9727</v>
      </c>
      <c r="T32">
        <f t="shared" si="12"/>
        <v>337678.7591</v>
      </c>
      <c r="V32" s="3"/>
      <c r="W32" s="3"/>
      <c r="X32" s="3"/>
      <c r="Y32" s="3"/>
      <c r="Z32" s="3"/>
      <c r="AA32" s="2"/>
      <c r="AB32" s="2"/>
      <c r="AC32" s="2"/>
      <c r="AD32" s="2"/>
      <c r="AE32" s="2"/>
      <c r="AF32" s="2"/>
    </row>
    <row r="33">
      <c r="V33" s="2"/>
      <c r="W33" s="2"/>
      <c r="X33" s="2"/>
      <c r="Y33" s="2"/>
      <c r="Z33" s="4"/>
      <c r="AA33" s="4"/>
      <c r="AB33" s="4"/>
      <c r="AC33" s="4"/>
      <c r="AD33" s="4"/>
      <c r="AE33" s="4"/>
      <c r="AF33" s="4"/>
    </row>
    <row r="34">
      <c r="V34" s="2"/>
      <c r="W34" s="2"/>
      <c r="X34" s="2"/>
      <c r="Y34" s="2"/>
      <c r="Z34" s="3">
        <f>SUMif(Z2:Z31,"&gt;0",Z2:Z31)</f>
        <v>154.5</v>
      </c>
      <c r="AA34" s="3">
        <f>sum(AA2:AA31)</f>
        <v>861</v>
      </c>
      <c r="AB34" s="3">
        <f>SUM(AB2:AB31)</f>
        <v>969</v>
      </c>
      <c r="AC34" s="3">
        <f>sum(AC2:AC31)</f>
        <v>1022</v>
      </c>
      <c r="AD34" s="3">
        <f>SUM(AD2:AD31)</f>
        <v>808</v>
      </c>
      <c r="AE34" s="3">
        <f>sum(AE2:AE31)</f>
        <v>782</v>
      </c>
      <c r="AF34" s="3">
        <f>SUM(AF2:AF31)</f>
        <v>1048</v>
      </c>
    </row>
    <row r="35">
      <c r="V35" s="2"/>
      <c r="W35" s="2"/>
      <c r="X35" s="2"/>
      <c r="Y35" s="2"/>
      <c r="Z35" s="3">
        <f>sum(Z2:Z31)</f>
        <v>-156</v>
      </c>
      <c r="AA35" s="2" t="s">
        <v>31</v>
      </c>
      <c r="AB35" s="3">
        <f>(AA34/Z36-(Z36+1)/2)/Z36</f>
        <v>0.44</v>
      </c>
      <c r="AC35" s="2" t="s">
        <v>32</v>
      </c>
      <c r="AD35" s="3">
        <f>(AC34/Z36-(Z36+1)/2)/Z36</f>
        <v>0.6188888889</v>
      </c>
      <c r="AE35" s="2" t="s">
        <v>33</v>
      </c>
      <c r="AF35" s="3">
        <f>(AE34/Z36-(Z36+1)/2)/Z36</f>
        <v>0.3522222222</v>
      </c>
    </row>
    <row r="36">
      <c r="V36" s="4"/>
      <c r="W36" s="4"/>
      <c r="X36" s="4"/>
      <c r="Y36" s="4"/>
      <c r="Z36" s="3">
        <v>30.0</v>
      </c>
      <c r="AA36" s="2" t="s">
        <v>34</v>
      </c>
      <c r="AB36" s="5">
        <f>(AB34/Z36-(Z36+1)/2)/Z36</f>
        <v>0.56</v>
      </c>
      <c r="AC36" s="2" t="s">
        <v>35</v>
      </c>
      <c r="AD36" s="5">
        <f>(AD34/Z36-(Z36+1)/2)/Z36</f>
        <v>0.3811111111</v>
      </c>
      <c r="AE36" s="2" t="s">
        <v>36</v>
      </c>
      <c r="AF36" s="5">
        <f>(AF34/Z36-(Z36+1)/2)/Z36</f>
        <v>0.6477777778</v>
      </c>
    </row>
  </sheetData>
  <drawing r:id="rId1"/>
</worksheet>
</file>