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latform_RQ2_9Devs_Analysis_5" sheetId="1" r:id="rId3"/>
  </sheets>
  <definedNames/>
  <calcPr/>
</workbook>
</file>

<file path=xl/sharedStrings.xml><?xml version="1.0" encoding="utf-8"?>
<sst xmlns="http://schemas.openxmlformats.org/spreadsheetml/2006/main" count="37" uniqueCount="37">
  <si>
    <t>NSGAII:    Hypervolume</t>
  </si>
  <si>
    <t>NSGAII:    GenerationalDistance</t>
  </si>
  <si>
    <t>NSGAII:    InvertedGenerationalDistance</t>
  </si>
  <si>
    <t>NSGAII:    AdditiveEpsilonIndicator</t>
  </si>
  <si>
    <t>NSGAII:    MaximumParetoFrontError</t>
  </si>
  <si>
    <t>NSGAII:    Spacing</t>
  </si>
  <si>
    <t>NSGAII:    Contribution</t>
  </si>
  <si>
    <t>NSGAII:    R1Indicator</t>
  </si>
  <si>
    <t>NSGAII:    R2Indicator</t>
  </si>
  <si>
    <t>NSGAII:    R3Indicator</t>
  </si>
  <si>
    <t>ID:    Hypervolume</t>
  </si>
  <si>
    <t>ID:    GenerationalDistance</t>
  </si>
  <si>
    <t>ID:    InvertedGenerationalDistance</t>
  </si>
  <si>
    <t>ID:    AdditiveEpsilonIndicator</t>
  </si>
  <si>
    <t>ID:    MaximumParetoFrontError</t>
  </si>
  <si>
    <t>ID:    Spacing</t>
  </si>
  <si>
    <t>ID:    Contribution</t>
  </si>
  <si>
    <t>ID:    R1Indicator</t>
  </si>
  <si>
    <t>ID:    R2Indicator</t>
  </si>
  <si>
    <t>ID:    R3Indicator</t>
  </si>
  <si>
    <t>diff</t>
  </si>
  <si>
    <t>positive</t>
  </si>
  <si>
    <t>|diff|</t>
  </si>
  <si>
    <t>rank</t>
  </si>
  <si>
    <t>sign rank</t>
  </si>
  <si>
    <t>rank_1_HV</t>
  </si>
  <si>
    <t>rank_2_HV</t>
  </si>
  <si>
    <t>rank_1_GD</t>
  </si>
  <si>
    <t>rank_2_GD</t>
  </si>
  <si>
    <t>rank_1_C</t>
  </si>
  <si>
    <t>rank_2_C</t>
  </si>
  <si>
    <t>A12_HV</t>
  </si>
  <si>
    <t>A12_GD</t>
  </si>
  <si>
    <t>A12_C</t>
  </si>
  <si>
    <t>A21_HV</t>
  </si>
  <si>
    <t>A21_GD</t>
  </si>
  <si>
    <t>A21_C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</si>
</sst>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/>
    <font>
      <color rgb="FF000000"/>
      <name val="Arial"/>
    </font>
    <font>
      <name val="Arial"/>
    </font>
    <font>
      <sz val="11.0"/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1" numFmtId="11" xfId="0" applyAlignment="1" applyFont="1" applyNumberFormat="1">
      <alignment readingOrder="0"/>
    </xf>
    <xf borderId="0" fillId="0" fontId="2" numFmtId="0" xfId="0" applyAlignment="1" applyFont="1">
      <alignment horizontal="right" vertical="bottom"/>
    </xf>
    <xf borderId="0" fillId="0" fontId="3" numFmtId="0" xfId="0" applyAlignment="1" applyFont="1">
      <alignment vertical="bottom"/>
    </xf>
    <xf borderId="0" fillId="2" fontId="4" numFmtId="0" xfId="0" applyAlignment="1" applyFill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</row>
    <row r="2">
      <c r="A2" s="1">
        <v>0.00672107790205039</v>
      </c>
      <c r="B2" s="1">
        <v>0.284361033895706</v>
      </c>
      <c r="C2" s="1">
        <v>0.25440976372242</v>
      </c>
      <c r="D2" s="1">
        <v>0.763016287733656</v>
      </c>
      <c r="E2" s="1">
        <v>0.853083101687118</v>
      </c>
      <c r="F2" s="3">
        <v>3.20200598049367E7</v>
      </c>
      <c r="G2" s="1">
        <v>0.666666666666666</v>
      </c>
      <c r="H2" s="1">
        <v>0.0</v>
      </c>
      <c r="I2" s="3">
        <v>1.2421182111904E8</v>
      </c>
      <c r="J2" s="3">
        <v>1.40870325670316E8</v>
      </c>
      <c r="K2" s="1">
        <v>0.749258794105516</v>
      </c>
      <c r="L2" s="1">
        <v>0.223214378477671</v>
      </c>
      <c r="M2" s="1">
        <v>0.33286665576363</v>
      </c>
      <c r="N2" s="1">
        <v>0.23403645122906</v>
      </c>
      <c r="O2" s="1">
        <v>0.62691512476065</v>
      </c>
      <c r="P2" s="1">
        <v>1700080.49601804</v>
      </c>
      <c r="Q2" s="1">
        <v>0.333333333333333</v>
      </c>
      <c r="R2" s="1">
        <v>0.0</v>
      </c>
      <c r="S2" s="3">
        <v>1.29721350951449E8</v>
      </c>
      <c r="T2" s="3">
        <v>1.4711885368263E8</v>
      </c>
      <c r="V2" s="4">
        <f t="shared" ref="V2:V31" si="1">G2-Q2</f>
        <v>0.3333333333</v>
      </c>
      <c r="W2" s="4">
        <f t="shared" ref="W2:W31" si="2">if(V2&gt;0,1,-1)</f>
        <v>1</v>
      </c>
      <c r="X2" s="4">
        <f t="shared" ref="X2:X31" si="3">ABS(V2)</f>
        <v>0.3333333333</v>
      </c>
      <c r="Y2" s="4">
        <f t="shared" ref="Y2:Y31" si="4">RANK.AVG(X2,$X$2:$X$31,1)</f>
        <v>16</v>
      </c>
      <c r="Z2" s="4">
        <f t="shared" ref="Z2:Z31" si="5">Y2*W2</f>
        <v>16</v>
      </c>
      <c r="AA2" s="4">
        <f t="shared" ref="AA2:AA31" si="6">RANK.AVG(A2,{$A$2:$A$31,$K$2:$K$31},1)</f>
        <v>8</v>
      </c>
      <c r="AB2" s="4">
        <f t="shared" ref="AB2:AB31" si="7">RANK.AVG(K2,{$A$2:$A$31,$K$2:$K$31},1)</f>
        <v>60</v>
      </c>
      <c r="AC2" s="4">
        <f t="shared" ref="AC2:AC31" si="8">RANK.AVG(B2,{$B$2:$B$31,$L$2:$L$31},1)</f>
        <v>46</v>
      </c>
      <c r="AD2" s="4">
        <f t="shared" ref="AD2:AD31" si="9">RANK.AVG(L2,{$B$2:$B$31,$L$2:$L$31},1)</f>
        <v>44</v>
      </c>
      <c r="AE2" s="4">
        <f t="shared" ref="AE2:AE31" si="10">RANK.AVG(G2,{$G$2:$G$31,$Q$2:$Q$31},1)</f>
        <v>46</v>
      </c>
      <c r="AF2" s="4">
        <f t="shared" ref="AF2:AF31" si="11">RANK.AVG(Q2,{$G$2:$G$31,$Q$2:$Q$31},1)</f>
        <v>15</v>
      </c>
    </row>
    <row r="3">
      <c r="A3" s="1">
        <v>0.32862478665839</v>
      </c>
      <c r="B3" s="1">
        <v>0.0</v>
      </c>
      <c r="C3" s="1">
        <v>0.0</v>
      </c>
      <c r="D3" s="1">
        <v>0.0</v>
      </c>
      <c r="E3" s="1">
        <v>0.0</v>
      </c>
      <c r="F3" s="1">
        <v>2563278.83345709</v>
      </c>
      <c r="G3" s="1">
        <v>1.0</v>
      </c>
      <c r="H3" s="1">
        <v>0.0</v>
      </c>
      <c r="I3" s="3">
        <v>2.9803643566293E7</v>
      </c>
      <c r="J3" s="3">
        <v>3.74978182838301E7</v>
      </c>
      <c r="K3" s="1">
        <v>0.0511002660970483</v>
      </c>
      <c r="L3" s="1">
        <v>0.313953950994905</v>
      </c>
      <c r="M3" s="1">
        <v>0.54134871196338</v>
      </c>
      <c r="N3" s="1">
        <v>0.614182363966827</v>
      </c>
      <c r="O3" s="1">
        <v>1.93359925961599</v>
      </c>
      <c r="P3" s="1">
        <v>2542679.24333325</v>
      </c>
      <c r="Q3" s="1">
        <v>0.0</v>
      </c>
      <c r="R3" s="1">
        <v>0.0</v>
      </c>
      <c r="S3" s="3">
        <v>3.37562471415853E7</v>
      </c>
      <c r="T3" s="3">
        <v>4.24708287020208E7</v>
      </c>
      <c r="V3" s="4">
        <f t="shared" si="1"/>
        <v>1</v>
      </c>
      <c r="W3" s="4">
        <f t="shared" si="2"/>
        <v>1</v>
      </c>
      <c r="X3" s="4">
        <f t="shared" si="3"/>
        <v>1</v>
      </c>
      <c r="Y3" s="4">
        <f t="shared" si="4"/>
        <v>28</v>
      </c>
      <c r="Z3" s="4">
        <f t="shared" si="5"/>
        <v>28</v>
      </c>
      <c r="AA3" s="4">
        <f t="shared" si="6"/>
        <v>30</v>
      </c>
      <c r="AB3" s="4">
        <f t="shared" si="7"/>
        <v>11</v>
      </c>
      <c r="AC3" s="4">
        <f t="shared" si="8"/>
        <v>9.5</v>
      </c>
      <c r="AD3" s="4">
        <f t="shared" si="9"/>
        <v>48</v>
      </c>
      <c r="AE3" s="4">
        <f t="shared" si="10"/>
        <v>58</v>
      </c>
      <c r="AF3" s="4">
        <f t="shared" si="11"/>
        <v>3</v>
      </c>
    </row>
    <row r="4">
      <c r="A4" s="1">
        <v>0.479755626467371</v>
      </c>
      <c r="B4" s="1">
        <v>0.0</v>
      </c>
      <c r="C4" s="1">
        <v>0.0787845888205875</v>
      </c>
      <c r="D4" s="1">
        <v>0.100120760703454</v>
      </c>
      <c r="E4" s="1">
        <v>0.0</v>
      </c>
      <c r="F4" s="3">
        <v>4.19576994298041E7</v>
      </c>
      <c r="G4" s="1">
        <v>0.75</v>
      </c>
      <c r="H4" s="1">
        <v>0.0</v>
      </c>
      <c r="I4" s="3">
        <v>2.30386715996804E8</v>
      </c>
      <c r="J4" s="3">
        <v>2.72568967876208E8</v>
      </c>
      <c r="K4" s="1">
        <v>0.13574938468428</v>
      </c>
      <c r="L4" s="1">
        <v>0.273075499055217</v>
      </c>
      <c r="M4" s="1">
        <v>0.220981921912178</v>
      </c>
      <c r="N4" s="1">
        <v>0.436714429862182</v>
      </c>
      <c r="O4" s="1">
        <v>0.826517472974343</v>
      </c>
      <c r="P4" s="3">
        <v>2.91935384538644E7</v>
      </c>
      <c r="Q4" s="1">
        <v>0.25</v>
      </c>
      <c r="R4" s="1">
        <v>0.0</v>
      </c>
      <c r="S4" s="3">
        <v>2.34766601419529E8</v>
      </c>
      <c r="T4" s="3">
        <v>2.77750794402076E8</v>
      </c>
      <c r="V4" s="4">
        <f t="shared" si="1"/>
        <v>0.5</v>
      </c>
      <c r="W4" s="4">
        <f t="shared" si="2"/>
        <v>1</v>
      </c>
      <c r="X4" s="4">
        <f t="shared" si="3"/>
        <v>0.5</v>
      </c>
      <c r="Y4" s="4">
        <f t="shared" si="4"/>
        <v>20.5</v>
      </c>
      <c r="Z4" s="4">
        <f t="shared" si="5"/>
        <v>20.5</v>
      </c>
      <c r="AA4" s="4">
        <f t="shared" si="6"/>
        <v>38</v>
      </c>
      <c r="AB4" s="4">
        <f t="shared" si="7"/>
        <v>15</v>
      </c>
      <c r="AC4" s="4">
        <f t="shared" si="8"/>
        <v>9.5</v>
      </c>
      <c r="AD4" s="4">
        <f t="shared" si="9"/>
        <v>45</v>
      </c>
      <c r="AE4" s="4">
        <f t="shared" si="10"/>
        <v>50.5</v>
      </c>
      <c r="AF4" s="4">
        <f t="shared" si="11"/>
        <v>10.5</v>
      </c>
    </row>
    <row r="5">
      <c r="A5" s="1">
        <v>0.264038092393092</v>
      </c>
      <c r="B5" s="1">
        <v>0.0</v>
      </c>
      <c r="C5" s="1">
        <v>0.262248899750547</v>
      </c>
      <c r="D5" s="1">
        <v>0.539162246188286</v>
      </c>
      <c r="E5" s="1">
        <v>0.0</v>
      </c>
      <c r="F5" s="1">
        <v>0.0</v>
      </c>
      <c r="G5" s="1">
        <v>0.666666666666666</v>
      </c>
      <c r="H5" s="1">
        <v>0.0</v>
      </c>
      <c r="I5" s="3">
        <v>7.8139525262291E7</v>
      </c>
      <c r="J5" s="3">
        <v>9.94223029587612E7</v>
      </c>
      <c r="K5" s="1">
        <v>0.0</v>
      </c>
      <c r="L5" s="1">
        <v>1.80052315964334</v>
      </c>
      <c r="M5" s="1">
        <v>0.733653420541579</v>
      </c>
      <c r="N5" s="1">
        <v>1.0</v>
      </c>
      <c r="O5" s="1">
        <v>10.1006534475706</v>
      </c>
      <c r="P5" s="3">
        <v>1.15067661212369E7</v>
      </c>
      <c r="Q5" s="1">
        <v>0.333333333333333</v>
      </c>
      <c r="R5" s="1">
        <v>0.0</v>
      </c>
      <c r="S5" s="3">
        <v>7.95735797366294E7</v>
      </c>
      <c r="T5" s="3">
        <v>1.01246824818954E8</v>
      </c>
      <c r="V5" s="4">
        <f t="shared" si="1"/>
        <v>0.3333333333</v>
      </c>
      <c r="W5" s="4">
        <f t="shared" si="2"/>
        <v>1</v>
      </c>
      <c r="X5" s="4">
        <f t="shared" si="3"/>
        <v>0.3333333333</v>
      </c>
      <c r="Y5" s="4">
        <f t="shared" si="4"/>
        <v>16</v>
      </c>
      <c r="Z5" s="4">
        <f t="shared" si="5"/>
        <v>16</v>
      </c>
      <c r="AA5" s="4">
        <f t="shared" si="6"/>
        <v>24</v>
      </c>
      <c r="AB5" s="4">
        <f t="shared" si="7"/>
        <v>4</v>
      </c>
      <c r="AC5" s="4">
        <f t="shared" si="8"/>
        <v>9.5</v>
      </c>
      <c r="AD5" s="4">
        <f t="shared" si="9"/>
        <v>60</v>
      </c>
      <c r="AE5" s="4">
        <f t="shared" si="10"/>
        <v>46</v>
      </c>
      <c r="AF5" s="4">
        <f t="shared" si="11"/>
        <v>15</v>
      </c>
    </row>
    <row r="6">
      <c r="A6" s="1">
        <v>0.634916488688208</v>
      </c>
      <c r="B6" s="1">
        <v>0.0</v>
      </c>
      <c r="C6" s="1">
        <v>0.0349858996498177</v>
      </c>
      <c r="D6" s="1">
        <v>0.0529780607754618</v>
      </c>
      <c r="E6" s="1">
        <v>0.0</v>
      </c>
      <c r="F6" s="1">
        <v>1932177.5340401</v>
      </c>
      <c r="G6" s="1">
        <v>0.6</v>
      </c>
      <c r="H6" s="1">
        <v>0.0</v>
      </c>
      <c r="I6" s="3">
        <v>1.39495134856646E7</v>
      </c>
      <c r="J6" s="3">
        <v>1.5694442940444E7</v>
      </c>
      <c r="K6" s="1">
        <v>0.594151917613942</v>
      </c>
      <c r="L6" s="1">
        <v>0.087521935768257</v>
      </c>
      <c r="M6" s="1">
        <v>0.089770175167315</v>
      </c>
      <c r="N6" s="1">
        <v>0.230863519603299</v>
      </c>
      <c r="O6" s="1">
        <v>0.307486091033379</v>
      </c>
      <c r="P6" s="1">
        <v>1449203.05133909</v>
      </c>
      <c r="Q6" s="1">
        <v>0.4</v>
      </c>
      <c r="R6" s="1">
        <v>0.0</v>
      </c>
      <c r="S6" s="3">
        <v>1.41654507229907E7</v>
      </c>
      <c r="T6" s="3">
        <v>1.59373913946651E7</v>
      </c>
      <c r="V6" s="4">
        <f t="shared" si="1"/>
        <v>0.2</v>
      </c>
      <c r="W6" s="4">
        <f t="shared" si="2"/>
        <v>1</v>
      </c>
      <c r="X6" s="4">
        <f t="shared" si="3"/>
        <v>0.2</v>
      </c>
      <c r="Y6" s="4">
        <f t="shared" si="4"/>
        <v>10</v>
      </c>
      <c r="Z6" s="4">
        <f t="shared" si="5"/>
        <v>10</v>
      </c>
      <c r="AA6" s="4">
        <f t="shared" si="6"/>
        <v>44</v>
      </c>
      <c r="AB6" s="4">
        <f t="shared" si="7"/>
        <v>43</v>
      </c>
      <c r="AC6" s="4">
        <f t="shared" si="8"/>
        <v>9.5</v>
      </c>
      <c r="AD6" s="4">
        <f t="shared" si="9"/>
        <v>32</v>
      </c>
      <c r="AE6" s="4">
        <f t="shared" si="10"/>
        <v>40</v>
      </c>
      <c r="AF6" s="4">
        <f t="shared" si="11"/>
        <v>21</v>
      </c>
    </row>
    <row r="7">
      <c r="A7" s="1">
        <v>0.250291820936502</v>
      </c>
      <c r="B7" s="1">
        <v>0.315572336770198</v>
      </c>
      <c r="C7" s="1">
        <v>0.132474234065091</v>
      </c>
      <c r="D7" s="1">
        <v>0.315288883494848</v>
      </c>
      <c r="E7" s="1">
        <v>1.37147993089046</v>
      </c>
      <c r="F7" s="1">
        <v>931286.632173686</v>
      </c>
      <c r="G7" s="1">
        <v>0.428571428571428</v>
      </c>
      <c r="H7" s="1">
        <v>0.0</v>
      </c>
      <c r="I7" s="3">
        <v>1.64840134128262E7</v>
      </c>
      <c r="J7" s="3">
        <v>2.05902273655958E7</v>
      </c>
      <c r="K7" s="1">
        <v>0.315791067617655</v>
      </c>
      <c r="L7" s="1">
        <v>0.114082822406409</v>
      </c>
      <c r="M7" s="1">
        <v>0.103157191926532</v>
      </c>
      <c r="N7" s="1">
        <v>0.339034609545873</v>
      </c>
      <c r="O7" s="1">
        <v>0.510006759667036</v>
      </c>
      <c r="P7" s="1">
        <v>964348.058661237</v>
      </c>
      <c r="Q7" s="1">
        <v>0.571428571428571</v>
      </c>
      <c r="R7" s="1">
        <v>0.0</v>
      </c>
      <c r="S7" s="3">
        <v>1.59091623949542E7</v>
      </c>
      <c r="T7" s="3">
        <v>1.98721761771253E7</v>
      </c>
      <c r="V7" s="4">
        <f t="shared" si="1"/>
        <v>-0.1428571429</v>
      </c>
      <c r="W7" s="4">
        <f t="shared" si="2"/>
        <v>-1</v>
      </c>
      <c r="X7" s="4">
        <f t="shared" si="3"/>
        <v>0.1428571429</v>
      </c>
      <c r="Y7" s="4">
        <f t="shared" si="4"/>
        <v>6.5</v>
      </c>
      <c r="Z7" s="4">
        <f t="shared" si="5"/>
        <v>-6.5</v>
      </c>
      <c r="AA7" s="4">
        <f t="shared" si="6"/>
        <v>22</v>
      </c>
      <c r="AB7" s="4">
        <f t="shared" si="7"/>
        <v>28</v>
      </c>
      <c r="AC7" s="4">
        <f t="shared" si="8"/>
        <v>49</v>
      </c>
      <c r="AD7" s="4">
        <f t="shared" si="9"/>
        <v>36</v>
      </c>
      <c r="AE7" s="4">
        <f t="shared" si="10"/>
        <v>24.5</v>
      </c>
      <c r="AF7" s="4">
        <f t="shared" si="11"/>
        <v>36.5</v>
      </c>
    </row>
    <row r="8">
      <c r="A8" s="1">
        <v>0.326294293433467</v>
      </c>
      <c r="B8" s="1">
        <v>0.144238758539333</v>
      </c>
      <c r="C8" s="1">
        <v>0.113315377172479</v>
      </c>
      <c r="D8" s="1">
        <v>0.254624307960851</v>
      </c>
      <c r="E8" s="1">
        <v>0.710986739769621</v>
      </c>
      <c r="F8" s="1">
        <v>766702.776184985</v>
      </c>
      <c r="G8" s="1">
        <v>0.428571428571428</v>
      </c>
      <c r="H8" s="1">
        <v>0.0</v>
      </c>
      <c r="I8" s="3">
        <v>9.37452374407201E7</v>
      </c>
      <c r="J8" s="3">
        <v>1.12533619011038E8</v>
      </c>
      <c r="K8" s="1">
        <v>0.448023121106872</v>
      </c>
      <c r="L8" s="1">
        <v>0.113246231842947</v>
      </c>
      <c r="M8" s="1">
        <v>0.0910248652611821</v>
      </c>
      <c r="N8" s="1">
        <v>0.20208622193087</v>
      </c>
      <c r="O8" s="1">
        <v>0.566231159214736</v>
      </c>
      <c r="P8" s="3">
        <v>1.17077672715552E7</v>
      </c>
      <c r="Q8" s="1">
        <v>0.571428571428571</v>
      </c>
      <c r="R8" s="1">
        <v>0.0</v>
      </c>
      <c r="S8" s="3">
        <v>9.09840373296817E7</v>
      </c>
      <c r="T8" s="3">
        <v>1.09218958342196E8</v>
      </c>
      <c r="V8" s="4">
        <f t="shared" si="1"/>
        <v>-0.1428571429</v>
      </c>
      <c r="W8" s="4">
        <f t="shared" si="2"/>
        <v>-1</v>
      </c>
      <c r="X8" s="4">
        <f t="shared" si="3"/>
        <v>0.1428571429</v>
      </c>
      <c r="Y8" s="4">
        <f t="shared" si="4"/>
        <v>6.5</v>
      </c>
      <c r="Z8" s="4">
        <f t="shared" si="5"/>
        <v>-6.5</v>
      </c>
      <c r="AA8" s="4">
        <f t="shared" si="6"/>
        <v>29</v>
      </c>
      <c r="AB8" s="4">
        <f t="shared" si="7"/>
        <v>34</v>
      </c>
      <c r="AC8" s="4">
        <f t="shared" si="8"/>
        <v>38</v>
      </c>
      <c r="AD8" s="4">
        <f t="shared" si="9"/>
        <v>35</v>
      </c>
      <c r="AE8" s="4">
        <f t="shared" si="10"/>
        <v>24.5</v>
      </c>
      <c r="AF8" s="4">
        <f t="shared" si="11"/>
        <v>36.5</v>
      </c>
    </row>
    <row r="9">
      <c r="A9" s="1">
        <v>0.0661051943282588</v>
      </c>
      <c r="B9" s="1">
        <v>0.576956878357953</v>
      </c>
      <c r="C9" s="1">
        <v>0.52818974507512</v>
      </c>
      <c r="D9" s="1">
        <v>0.867706026052901</v>
      </c>
      <c r="E9" s="1">
        <v>2.099393090561</v>
      </c>
      <c r="F9" s="3">
        <v>8.32659564369182E7</v>
      </c>
      <c r="G9" s="1">
        <v>0.0</v>
      </c>
      <c r="H9" s="1">
        <v>0.0</v>
      </c>
      <c r="I9" s="3">
        <v>2.58717839149291E8</v>
      </c>
      <c r="J9" s="3">
        <v>3.22108701665217E8</v>
      </c>
      <c r="K9" s="1">
        <v>0.452384862939654</v>
      </c>
      <c r="L9" s="1">
        <v>0.0</v>
      </c>
      <c r="M9" s="1">
        <v>0.0</v>
      </c>
      <c r="N9" s="1">
        <v>0.0</v>
      </c>
      <c r="O9" s="1">
        <v>0.0</v>
      </c>
      <c r="P9" s="1">
        <v>781699.782120416</v>
      </c>
      <c r="Q9" s="1">
        <v>1.0</v>
      </c>
      <c r="R9" s="1">
        <v>0.0</v>
      </c>
      <c r="S9" s="3">
        <v>2.1781289944285E8</v>
      </c>
      <c r="T9" s="3">
        <v>2.71181019747809E8</v>
      </c>
      <c r="V9" s="4">
        <f t="shared" si="1"/>
        <v>-1</v>
      </c>
      <c r="W9" s="4">
        <f t="shared" si="2"/>
        <v>-1</v>
      </c>
      <c r="X9" s="4">
        <f t="shared" si="3"/>
        <v>1</v>
      </c>
      <c r="Y9" s="4">
        <f t="shared" si="4"/>
        <v>28</v>
      </c>
      <c r="Z9" s="4">
        <f t="shared" si="5"/>
        <v>-28</v>
      </c>
      <c r="AA9" s="4">
        <f t="shared" si="6"/>
        <v>12</v>
      </c>
      <c r="AB9" s="4">
        <f t="shared" si="7"/>
        <v>35</v>
      </c>
      <c r="AC9" s="4">
        <f t="shared" si="8"/>
        <v>55</v>
      </c>
      <c r="AD9" s="4">
        <f t="shared" si="9"/>
        <v>9.5</v>
      </c>
      <c r="AE9" s="4">
        <f t="shared" si="10"/>
        <v>3</v>
      </c>
      <c r="AF9" s="4">
        <f t="shared" si="11"/>
        <v>58</v>
      </c>
    </row>
    <row r="10">
      <c r="A10" s="1">
        <v>0.657926001733573</v>
      </c>
      <c r="B10" s="1">
        <v>0.0316974491127976</v>
      </c>
      <c r="C10" s="1">
        <v>0.117841068036483</v>
      </c>
      <c r="D10" s="1">
        <v>0.185478694878122</v>
      </c>
      <c r="E10" s="1">
        <v>0.136995870551524</v>
      </c>
      <c r="F10" s="1">
        <v>539853.485338749</v>
      </c>
      <c r="G10" s="1">
        <v>0.125</v>
      </c>
      <c r="H10" s="1">
        <v>0.0</v>
      </c>
      <c r="I10" s="3">
        <v>1.60891302088056E7</v>
      </c>
      <c r="J10" s="3">
        <v>1.82558641492432E7</v>
      </c>
      <c r="K10" s="1">
        <v>0.703626266835918</v>
      </c>
      <c r="L10" s="1">
        <v>0.0</v>
      </c>
      <c r="M10" s="1">
        <v>0.0379249749750185</v>
      </c>
      <c r="N10" s="1">
        <v>0.0327897351162703</v>
      </c>
      <c r="O10" s="1">
        <v>0.0</v>
      </c>
      <c r="P10" s="1">
        <v>1670133.33822642</v>
      </c>
      <c r="Q10" s="1">
        <v>0.875</v>
      </c>
      <c r="R10" s="1">
        <v>0.0</v>
      </c>
      <c r="S10" s="3">
        <v>1.58298692360109E7</v>
      </c>
      <c r="T10" s="3">
        <v>1.79616880027997E7</v>
      </c>
      <c r="V10" s="4">
        <f t="shared" si="1"/>
        <v>-0.75</v>
      </c>
      <c r="W10" s="4">
        <f t="shared" si="2"/>
        <v>-1</v>
      </c>
      <c r="X10" s="4">
        <f t="shared" si="3"/>
        <v>0.75</v>
      </c>
      <c r="Y10" s="4">
        <f t="shared" si="4"/>
        <v>25</v>
      </c>
      <c r="Z10" s="4">
        <f t="shared" si="5"/>
        <v>-25</v>
      </c>
      <c r="AA10" s="4">
        <f t="shared" si="6"/>
        <v>48</v>
      </c>
      <c r="AB10" s="4">
        <f t="shared" si="7"/>
        <v>52</v>
      </c>
      <c r="AC10" s="4">
        <f t="shared" si="8"/>
        <v>21</v>
      </c>
      <c r="AD10" s="4">
        <f t="shared" si="9"/>
        <v>9.5</v>
      </c>
      <c r="AE10" s="4">
        <f t="shared" si="10"/>
        <v>6</v>
      </c>
      <c r="AF10" s="4">
        <f t="shared" si="11"/>
        <v>55</v>
      </c>
    </row>
    <row r="11">
      <c r="A11" s="1">
        <v>0.64951828476322</v>
      </c>
      <c r="B11" s="1">
        <v>0.0269513207535219</v>
      </c>
      <c r="C11" s="1">
        <v>0.0566745267381152</v>
      </c>
      <c r="D11" s="1">
        <v>0.157735179584394</v>
      </c>
      <c r="E11" s="1">
        <v>0.157603708561341</v>
      </c>
      <c r="F11" s="3">
        <v>1.07075059698348E7</v>
      </c>
      <c r="G11" s="1">
        <v>0.625</v>
      </c>
      <c r="H11" s="1">
        <v>0.0</v>
      </c>
      <c r="I11" s="3">
        <v>8.12673478533464E7</v>
      </c>
      <c r="J11" s="3">
        <v>9.10775755959791E7</v>
      </c>
      <c r="K11" s="1">
        <v>0.731347981371478</v>
      </c>
      <c r="L11" s="1">
        <v>0.0</v>
      </c>
      <c r="M11" s="1">
        <v>0.23037504426983</v>
      </c>
      <c r="N11" s="1">
        <v>0.119110083108781</v>
      </c>
      <c r="O11" s="1">
        <v>0.0</v>
      </c>
      <c r="P11" s="1">
        <v>3825721.91571224</v>
      </c>
      <c r="Q11" s="1">
        <v>0.375</v>
      </c>
      <c r="R11" s="1">
        <v>0.0</v>
      </c>
      <c r="S11" s="3">
        <v>8.39709943140526E7</v>
      </c>
      <c r="T11" s="3">
        <v>9.41075944907323E7</v>
      </c>
      <c r="V11" s="4">
        <f t="shared" si="1"/>
        <v>0.25</v>
      </c>
      <c r="W11" s="4">
        <f t="shared" si="2"/>
        <v>1</v>
      </c>
      <c r="X11" s="4">
        <f t="shared" si="3"/>
        <v>0.25</v>
      </c>
      <c r="Y11" s="4">
        <f t="shared" si="4"/>
        <v>13</v>
      </c>
      <c r="Z11" s="4">
        <f t="shared" si="5"/>
        <v>13</v>
      </c>
      <c r="AA11" s="4">
        <f t="shared" si="6"/>
        <v>45</v>
      </c>
      <c r="AB11" s="4">
        <f t="shared" si="7"/>
        <v>56</v>
      </c>
      <c r="AC11" s="4">
        <f t="shared" si="8"/>
        <v>19</v>
      </c>
      <c r="AD11" s="4">
        <f t="shared" si="9"/>
        <v>9.5</v>
      </c>
      <c r="AE11" s="4">
        <f t="shared" si="10"/>
        <v>43</v>
      </c>
      <c r="AF11" s="4">
        <f t="shared" si="11"/>
        <v>18</v>
      </c>
    </row>
    <row r="12">
      <c r="A12" s="1">
        <v>0.739655090162395</v>
      </c>
      <c r="B12" s="1">
        <v>0.0297194820743366</v>
      </c>
      <c r="C12" s="1">
        <v>0.135568299800891</v>
      </c>
      <c r="D12" s="1">
        <v>0.117865367112893</v>
      </c>
      <c r="E12" s="1">
        <v>0.131247426204572</v>
      </c>
      <c r="F12" s="1">
        <v>2494155.68289482</v>
      </c>
      <c r="G12" s="1">
        <v>0.5</v>
      </c>
      <c r="H12" s="1">
        <v>0.0</v>
      </c>
      <c r="I12" s="3">
        <v>2.75054428080878E7</v>
      </c>
      <c r="J12" s="3">
        <v>3.05273686512258E7</v>
      </c>
      <c r="K12" s="1">
        <v>0.736776938740087</v>
      </c>
      <c r="L12" s="1">
        <v>0.0940335654218638</v>
      </c>
      <c r="M12" s="1">
        <v>0.112137251842129</v>
      </c>
      <c r="N12" s="1">
        <v>0.0981315748525713</v>
      </c>
      <c r="O12" s="1">
        <v>0.458181153655324</v>
      </c>
      <c r="P12" s="1">
        <v>5528189.34974983</v>
      </c>
      <c r="Q12" s="1">
        <v>0.5</v>
      </c>
      <c r="R12" s="1">
        <v>0.0</v>
      </c>
      <c r="S12" s="3">
        <v>2.73700123162896E7</v>
      </c>
      <c r="T12" s="3">
        <v>3.03770516977903E7</v>
      </c>
      <c r="V12" s="4">
        <f t="shared" si="1"/>
        <v>0</v>
      </c>
      <c r="W12" s="4">
        <f t="shared" si="2"/>
        <v>-1</v>
      </c>
      <c r="X12" s="4">
        <f t="shared" si="3"/>
        <v>0</v>
      </c>
      <c r="Y12" s="4">
        <f t="shared" si="4"/>
        <v>3</v>
      </c>
      <c r="Z12" s="4">
        <f t="shared" si="5"/>
        <v>-3</v>
      </c>
      <c r="AA12" s="4">
        <f t="shared" si="6"/>
        <v>59</v>
      </c>
      <c r="AB12" s="4">
        <f t="shared" si="7"/>
        <v>58</v>
      </c>
      <c r="AC12" s="4">
        <f t="shared" si="8"/>
        <v>20</v>
      </c>
      <c r="AD12" s="4">
        <f t="shared" si="9"/>
        <v>34</v>
      </c>
      <c r="AE12" s="4">
        <f t="shared" si="10"/>
        <v>30.5</v>
      </c>
      <c r="AF12" s="4">
        <f t="shared" si="11"/>
        <v>30.5</v>
      </c>
    </row>
    <row r="13">
      <c r="A13" s="1">
        <v>0.0</v>
      </c>
      <c r="B13" s="1">
        <v>0.524824748761883</v>
      </c>
      <c r="C13" s="1">
        <v>0.514678584857192</v>
      </c>
      <c r="D13" s="1">
        <v>0.860105404338668</v>
      </c>
      <c r="E13" s="1">
        <v>1.19138279716233</v>
      </c>
      <c r="F13" s="1">
        <v>5262828.79573791</v>
      </c>
      <c r="G13" s="1">
        <v>0.5</v>
      </c>
      <c r="H13" s="1">
        <v>0.0</v>
      </c>
      <c r="I13" s="3">
        <v>6.19257013688947E7</v>
      </c>
      <c r="J13" s="3">
        <v>8.57993899783674E7</v>
      </c>
      <c r="K13" s="1">
        <v>0.0</v>
      </c>
      <c r="L13" s="1">
        <v>0.72767535990039</v>
      </c>
      <c r="M13" s="1">
        <v>0.392926502213295</v>
      </c>
      <c r="N13" s="1">
        <v>0.784081551807499</v>
      </c>
      <c r="O13" s="1">
        <v>3.09953367912698</v>
      </c>
      <c r="P13" s="1">
        <v>8900969.86874372</v>
      </c>
      <c r="Q13" s="1">
        <v>0.5</v>
      </c>
      <c r="R13" s="1">
        <v>0.0</v>
      </c>
      <c r="S13" s="3">
        <v>6.19254134656415E7</v>
      </c>
      <c r="T13" s="3">
        <v>8.57989307053195E7</v>
      </c>
      <c r="V13" s="4">
        <f t="shared" si="1"/>
        <v>0</v>
      </c>
      <c r="W13" s="4">
        <f t="shared" si="2"/>
        <v>-1</v>
      </c>
      <c r="X13" s="4">
        <f t="shared" si="3"/>
        <v>0</v>
      </c>
      <c r="Y13" s="4">
        <f t="shared" si="4"/>
        <v>3</v>
      </c>
      <c r="Z13" s="4">
        <f t="shared" si="5"/>
        <v>-3</v>
      </c>
      <c r="AA13" s="4">
        <f t="shared" si="6"/>
        <v>4</v>
      </c>
      <c r="AB13" s="4">
        <f t="shared" si="7"/>
        <v>4</v>
      </c>
      <c r="AC13" s="4">
        <f t="shared" si="8"/>
        <v>52</v>
      </c>
      <c r="AD13" s="4">
        <f t="shared" si="9"/>
        <v>56</v>
      </c>
      <c r="AE13" s="4">
        <f t="shared" si="10"/>
        <v>30.5</v>
      </c>
      <c r="AF13" s="4">
        <f t="shared" si="11"/>
        <v>30.5</v>
      </c>
    </row>
    <row r="14">
      <c r="A14" s="1">
        <v>0.408311878611707</v>
      </c>
      <c r="B14" s="1">
        <v>0.0908000275591047</v>
      </c>
      <c r="C14" s="1">
        <v>0.110110320277664</v>
      </c>
      <c r="D14" s="1">
        <v>0.170667145714126</v>
      </c>
      <c r="E14" s="1">
        <v>0.324549299963038</v>
      </c>
      <c r="F14" s="1">
        <v>5692019.02332122</v>
      </c>
      <c r="G14" s="1">
        <v>0.5</v>
      </c>
      <c r="H14" s="1">
        <v>0.0</v>
      </c>
      <c r="I14" s="3">
        <v>1.28117221358193E8</v>
      </c>
      <c r="J14" s="3">
        <v>1.5069673784001E8</v>
      </c>
      <c r="K14" s="1">
        <v>0.532027956843736</v>
      </c>
      <c r="L14" s="1">
        <v>0.544629512433958</v>
      </c>
      <c r="M14" s="1">
        <v>0.190964043261261</v>
      </c>
      <c r="N14" s="1">
        <v>0.235951959617966</v>
      </c>
      <c r="O14" s="1">
        <v>2.16253080488247</v>
      </c>
      <c r="P14" s="3">
        <v>5.43239668034095E7</v>
      </c>
      <c r="Q14" s="1">
        <v>0.5</v>
      </c>
      <c r="R14" s="1">
        <v>0.0</v>
      </c>
      <c r="S14" s="3">
        <v>1.29856623142533E8</v>
      </c>
      <c r="T14" s="3">
        <v>1.52742688030576E8</v>
      </c>
      <c r="V14" s="4">
        <f t="shared" si="1"/>
        <v>0</v>
      </c>
      <c r="W14" s="4">
        <f t="shared" si="2"/>
        <v>-1</v>
      </c>
      <c r="X14" s="4">
        <f t="shared" si="3"/>
        <v>0</v>
      </c>
      <c r="Y14" s="4">
        <f t="shared" si="4"/>
        <v>3</v>
      </c>
      <c r="Z14" s="4">
        <f t="shared" si="5"/>
        <v>-3</v>
      </c>
      <c r="AA14" s="4">
        <f t="shared" si="6"/>
        <v>32</v>
      </c>
      <c r="AB14" s="4">
        <f t="shared" si="7"/>
        <v>40</v>
      </c>
      <c r="AC14" s="4">
        <f t="shared" si="8"/>
        <v>33</v>
      </c>
      <c r="AD14" s="4">
        <f t="shared" si="9"/>
        <v>54</v>
      </c>
      <c r="AE14" s="4">
        <f t="shared" si="10"/>
        <v>30.5</v>
      </c>
      <c r="AF14" s="4">
        <f t="shared" si="11"/>
        <v>30.5</v>
      </c>
    </row>
    <row r="15">
      <c r="A15" s="1">
        <v>0.143116344660618</v>
      </c>
      <c r="B15" s="1">
        <v>1.22861134756163</v>
      </c>
      <c r="C15" s="1">
        <v>0.471436080572229</v>
      </c>
      <c r="D15" s="1">
        <v>0.829175550033491</v>
      </c>
      <c r="E15" s="1">
        <v>4.23235508010435</v>
      </c>
      <c r="F15" s="3">
        <v>7.40002615794477E7</v>
      </c>
      <c r="G15" s="1">
        <v>0.333333333333333</v>
      </c>
      <c r="H15" s="1">
        <v>0.0</v>
      </c>
      <c r="I15" s="3">
        <v>3.51574971439528E8</v>
      </c>
      <c r="J15" s="3">
        <v>4.72649470831494E8</v>
      </c>
      <c r="K15" s="1">
        <v>0.0193836652837271</v>
      </c>
      <c r="L15" s="1">
        <v>0.174573942462782</v>
      </c>
      <c r="M15" s="1">
        <v>0.0785214432368597</v>
      </c>
      <c r="N15" s="1">
        <v>0.170824449966508</v>
      </c>
      <c r="O15" s="1">
        <v>0.523721827388348</v>
      </c>
      <c r="P15" s="3">
        <v>1.38508094403093E8</v>
      </c>
      <c r="Q15" s="1">
        <v>0.666666666666666</v>
      </c>
      <c r="R15" s="1">
        <v>0.0</v>
      </c>
      <c r="S15" s="3">
        <v>3.45194909220121E8</v>
      </c>
      <c r="T15" s="3">
        <v>4.64072649822997E8</v>
      </c>
      <c r="V15" s="4">
        <f t="shared" si="1"/>
        <v>-0.3333333333</v>
      </c>
      <c r="W15" s="4">
        <f t="shared" si="2"/>
        <v>-1</v>
      </c>
      <c r="X15" s="4">
        <f t="shared" si="3"/>
        <v>0.3333333333</v>
      </c>
      <c r="Y15" s="4">
        <f t="shared" si="4"/>
        <v>16</v>
      </c>
      <c r="Z15" s="4">
        <f t="shared" si="5"/>
        <v>-16</v>
      </c>
      <c r="AA15" s="4">
        <f t="shared" si="6"/>
        <v>16</v>
      </c>
      <c r="AB15" s="4">
        <f t="shared" si="7"/>
        <v>9</v>
      </c>
      <c r="AC15" s="4">
        <f t="shared" si="8"/>
        <v>58</v>
      </c>
      <c r="AD15" s="4">
        <f t="shared" si="9"/>
        <v>40</v>
      </c>
      <c r="AE15" s="4">
        <f t="shared" si="10"/>
        <v>15</v>
      </c>
      <c r="AF15" s="4">
        <f t="shared" si="11"/>
        <v>46</v>
      </c>
    </row>
    <row r="16">
      <c r="A16" s="1">
        <v>0.23149272181503</v>
      </c>
      <c r="B16" s="1">
        <v>0.0</v>
      </c>
      <c r="C16" s="1">
        <v>0.0</v>
      </c>
      <c r="D16" s="1">
        <v>0.0</v>
      </c>
      <c r="E16" s="1">
        <v>0.0</v>
      </c>
      <c r="F16" s="1">
        <v>7863341.12094374</v>
      </c>
      <c r="G16" s="1">
        <v>1.0</v>
      </c>
      <c r="H16" s="1">
        <v>0.0</v>
      </c>
      <c r="I16" s="3">
        <v>1.44726539429948E8</v>
      </c>
      <c r="J16" s="3">
        <v>1.88025983286827E8</v>
      </c>
      <c r="K16" s="1">
        <v>0.0</v>
      </c>
      <c r="L16" s="1">
        <v>1.47021701725456</v>
      </c>
      <c r="M16" s="1">
        <v>1.80098135385535</v>
      </c>
      <c r="N16" s="1">
        <v>2.23477642067116</v>
      </c>
      <c r="O16" s="1">
        <v>5.2174501347889</v>
      </c>
      <c r="P16" s="1">
        <v>9499957.42591398</v>
      </c>
      <c r="Q16" s="1">
        <v>0.0</v>
      </c>
      <c r="R16" s="1">
        <v>0.0</v>
      </c>
      <c r="S16" s="3">
        <v>1.51795294582614E8</v>
      </c>
      <c r="T16" s="3">
        <v>1.97209437822713E8</v>
      </c>
      <c r="V16" s="4">
        <f t="shared" si="1"/>
        <v>1</v>
      </c>
      <c r="W16" s="4">
        <f t="shared" si="2"/>
        <v>1</v>
      </c>
      <c r="X16" s="4">
        <f t="shared" si="3"/>
        <v>1</v>
      </c>
      <c r="Y16" s="4">
        <f t="shared" si="4"/>
        <v>28</v>
      </c>
      <c r="Z16" s="4">
        <f t="shared" si="5"/>
        <v>28</v>
      </c>
      <c r="AA16" s="4">
        <f t="shared" si="6"/>
        <v>21</v>
      </c>
      <c r="AB16" s="4">
        <f t="shared" si="7"/>
        <v>4</v>
      </c>
      <c r="AC16" s="4">
        <f t="shared" si="8"/>
        <v>9.5</v>
      </c>
      <c r="AD16" s="4">
        <f t="shared" si="9"/>
        <v>59</v>
      </c>
      <c r="AE16" s="4">
        <f t="shared" si="10"/>
        <v>58</v>
      </c>
      <c r="AF16" s="4">
        <f t="shared" si="11"/>
        <v>3</v>
      </c>
    </row>
    <row r="17">
      <c r="A17" s="1">
        <v>0.732740880535344</v>
      </c>
      <c r="B17" s="1">
        <v>0.0</v>
      </c>
      <c r="C17" s="1">
        <v>0.0276796819932932</v>
      </c>
      <c r="D17" s="1">
        <v>0.0131527596041185</v>
      </c>
      <c r="E17" s="1">
        <v>0.0</v>
      </c>
      <c r="F17" s="3">
        <v>2.1885867427638E7</v>
      </c>
      <c r="G17" s="1">
        <v>0.6</v>
      </c>
      <c r="H17" s="1">
        <v>0.0</v>
      </c>
      <c r="I17" s="3">
        <v>1.27448561603658E8</v>
      </c>
      <c r="J17" s="3">
        <v>1.44036547685395E8</v>
      </c>
      <c r="K17" s="1">
        <v>0.664268433844048</v>
      </c>
      <c r="L17" s="1">
        <v>0.0317132602361427</v>
      </c>
      <c r="M17" s="1">
        <v>0.108509281888743</v>
      </c>
      <c r="N17" s="1">
        <v>0.214985534308181</v>
      </c>
      <c r="O17" s="1">
        <v>0.167509841532818</v>
      </c>
      <c r="P17" s="3">
        <v>1.56473099271307E7</v>
      </c>
      <c r="Q17" s="1">
        <v>0.4</v>
      </c>
      <c r="R17" s="1">
        <v>0.0</v>
      </c>
      <c r="S17" s="3">
        <v>1.43838144730365E8</v>
      </c>
      <c r="T17" s="3">
        <v>1.62559655389028E8</v>
      </c>
      <c r="V17" s="4">
        <f t="shared" si="1"/>
        <v>0.2</v>
      </c>
      <c r="W17" s="4">
        <f t="shared" si="2"/>
        <v>1</v>
      </c>
      <c r="X17" s="4">
        <f t="shared" si="3"/>
        <v>0.2</v>
      </c>
      <c r="Y17" s="4">
        <f t="shared" si="4"/>
        <v>10</v>
      </c>
      <c r="Z17" s="4">
        <f t="shared" si="5"/>
        <v>10</v>
      </c>
      <c r="AA17" s="4">
        <f t="shared" si="6"/>
        <v>57</v>
      </c>
      <c r="AB17" s="4">
        <f t="shared" si="7"/>
        <v>49</v>
      </c>
      <c r="AC17" s="4">
        <f t="shared" si="8"/>
        <v>9.5</v>
      </c>
      <c r="AD17" s="4">
        <f t="shared" si="9"/>
        <v>22</v>
      </c>
      <c r="AE17" s="4">
        <f t="shared" si="10"/>
        <v>40</v>
      </c>
      <c r="AF17" s="4">
        <f t="shared" si="11"/>
        <v>21</v>
      </c>
    </row>
    <row r="18">
      <c r="A18" s="1">
        <v>0.302326258102377</v>
      </c>
      <c r="B18" s="1">
        <v>0.0</v>
      </c>
      <c r="C18" s="1">
        <v>0.0700714617656069</v>
      </c>
      <c r="D18" s="1">
        <v>0.136872706784696</v>
      </c>
      <c r="E18" s="1">
        <v>0.0</v>
      </c>
      <c r="F18" s="1">
        <v>787162.939834527</v>
      </c>
      <c r="G18" s="1">
        <v>0.75</v>
      </c>
      <c r="H18" s="1">
        <v>0.0</v>
      </c>
      <c r="I18" s="3">
        <v>2.61320034746721E7</v>
      </c>
      <c r="J18" s="3">
        <v>3.27894264838254E7</v>
      </c>
      <c r="K18" s="1">
        <v>0.277079061608825</v>
      </c>
      <c r="L18" s="1">
        <v>0.0817487043609079</v>
      </c>
      <c r="M18" s="1">
        <v>0.260136042755257</v>
      </c>
      <c r="N18" s="1">
        <v>0.542400859053291</v>
      </c>
      <c r="O18" s="1">
        <v>0.216646535010309</v>
      </c>
      <c r="P18" s="1">
        <v>165325.47392362</v>
      </c>
      <c r="Q18" s="1">
        <v>0.25</v>
      </c>
      <c r="R18" s="1">
        <v>0.0</v>
      </c>
      <c r="S18" s="3">
        <v>3.11876804204787E7</v>
      </c>
      <c r="T18" s="3">
        <v>3.91331372316994E7</v>
      </c>
      <c r="V18" s="4">
        <f t="shared" si="1"/>
        <v>0.5</v>
      </c>
      <c r="W18" s="4">
        <f t="shared" si="2"/>
        <v>1</v>
      </c>
      <c r="X18" s="4">
        <f t="shared" si="3"/>
        <v>0.5</v>
      </c>
      <c r="Y18" s="4">
        <f t="shared" si="4"/>
        <v>20.5</v>
      </c>
      <c r="Z18" s="4">
        <f t="shared" si="5"/>
        <v>20.5</v>
      </c>
      <c r="AA18" s="4">
        <f t="shared" si="6"/>
        <v>27</v>
      </c>
      <c r="AB18" s="4">
        <f t="shared" si="7"/>
        <v>25</v>
      </c>
      <c r="AC18" s="4">
        <f t="shared" si="8"/>
        <v>9.5</v>
      </c>
      <c r="AD18" s="4">
        <f t="shared" si="9"/>
        <v>31</v>
      </c>
      <c r="AE18" s="4">
        <f t="shared" si="10"/>
        <v>50.5</v>
      </c>
      <c r="AF18" s="4">
        <f t="shared" si="11"/>
        <v>10.5</v>
      </c>
    </row>
    <row r="19">
      <c r="A19" s="1">
        <v>0.359280864490847</v>
      </c>
      <c r="B19" s="1">
        <v>0.117805747460298</v>
      </c>
      <c r="C19" s="1">
        <v>0.268561393158337</v>
      </c>
      <c r="D19" s="1">
        <v>0.395930709650073</v>
      </c>
      <c r="E19" s="1">
        <v>0.595548286461887</v>
      </c>
      <c r="F19" s="1">
        <v>1980127.4873422</v>
      </c>
      <c r="G19" s="1">
        <v>0.0</v>
      </c>
      <c r="H19" s="1">
        <v>0.0</v>
      </c>
      <c r="I19" s="3">
        <v>5.41970072576204E7</v>
      </c>
      <c r="J19" s="3">
        <v>6.18872535266842E7</v>
      </c>
      <c r="K19" s="1">
        <v>0.72979629249145</v>
      </c>
      <c r="L19" s="1">
        <v>0.0</v>
      </c>
      <c r="M19" s="1">
        <v>0.0</v>
      </c>
      <c r="N19" s="1">
        <v>0.0</v>
      </c>
      <c r="O19" s="1">
        <v>0.0</v>
      </c>
      <c r="P19" s="1">
        <v>1120202.10276097</v>
      </c>
      <c r="Q19" s="1">
        <v>1.0</v>
      </c>
      <c r="R19" s="1">
        <v>0.0</v>
      </c>
      <c r="S19" s="3">
        <v>4.58681312433835E7</v>
      </c>
      <c r="T19" s="3">
        <v>5.23764705213699E7</v>
      </c>
      <c r="V19" s="4">
        <f t="shared" si="1"/>
        <v>-1</v>
      </c>
      <c r="W19" s="4">
        <f t="shared" si="2"/>
        <v>-1</v>
      </c>
      <c r="X19" s="4">
        <f t="shared" si="3"/>
        <v>1</v>
      </c>
      <c r="Y19" s="4">
        <f t="shared" si="4"/>
        <v>28</v>
      </c>
      <c r="Z19" s="4">
        <f t="shared" si="5"/>
        <v>-28</v>
      </c>
      <c r="AA19" s="4">
        <f t="shared" si="6"/>
        <v>31</v>
      </c>
      <c r="AB19" s="4">
        <f t="shared" si="7"/>
        <v>55</v>
      </c>
      <c r="AC19" s="4">
        <f t="shared" si="8"/>
        <v>37</v>
      </c>
      <c r="AD19" s="4">
        <f t="shared" si="9"/>
        <v>9.5</v>
      </c>
      <c r="AE19" s="4">
        <f t="shared" si="10"/>
        <v>3</v>
      </c>
      <c r="AF19" s="4">
        <f t="shared" si="11"/>
        <v>58</v>
      </c>
    </row>
    <row r="20">
      <c r="A20" s="1">
        <v>0.495472665484005</v>
      </c>
      <c r="B20" s="1">
        <v>0.0</v>
      </c>
      <c r="C20" s="1">
        <v>0.0217425698418006</v>
      </c>
      <c r="D20" s="1">
        <v>0.0592332483252678</v>
      </c>
      <c r="E20" s="1">
        <v>0.0</v>
      </c>
      <c r="F20" s="1">
        <v>3894493.29465054</v>
      </c>
      <c r="G20" s="1">
        <v>0.8</v>
      </c>
      <c r="H20" s="1">
        <v>0.0</v>
      </c>
      <c r="I20" s="3">
        <v>4.93167302552463E7</v>
      </c>
      <c r="J20" s="3">
        <v>5.90272101993713E7</v>
      </c>
      <c r="K20" s="1">
        <v>0.435816630721734</v>
      </c>
      <c r="L20" s="1">
        <v>0.316948732335138</v>
      </c>
      <c r="M20" s="1">
        <v>0.152682915764404</v>
      </c>
      <c r="N20" s="1">
        <v>0.29860554424014</v>
      </c>
      <c r="O20" s="1">
        <v>1.51547650399537</v>
      </c>
      <c r="P20" s="1">
        <v>3280093.24904447</v>
      </c>
      <c r="Q20" s="1">
        <v>0.2</v>
      </c>
      <c r="R20" s="1">
        <v>0.0</v>
      </c>
      <c r="S20" s="3">
        <v>5.04035094729195E7</v>
      </c>
      <c r="T20" s="3">
        <v>6.03279766136458E7</v>
      </c>
      <c r="V20" s="4">
        <f t="shared" si="1"/>
        <v>0.6</v>
      </c>
      <c r="W20" s="4">
        <f t="shared" si="2"/>
        <v>1</v>
      </c>
      <c r="X20" s="4">
        <f t="shared" si="3"/>
        <v>0.6</v>
      </c>
      <c r="Y20" s="4">
        <f t="shared" si="4"/>
        <v>22</v>
      </c>
      <c r="Z20" s="4">
        <f t="shared" si="5"/>
        <v>22</v>
      </c>
      <c r="AA20" s="4">
        <f t="shared" si="6"/>
        <v>39</v>
      </c>
      <c r="AB20" s="4">
        <f t="shared" si="7"/>
        <v>33</v>
      </c>
      <c r="AC20" s="4">
        <f t="shared" si="8"/>
        <v>9.5</v>
      </c>
      <c r="AD20" s="4">
        <f t="shared" si="9"/>
        <v>50</v>
      </c>
      <c r="AE20" s="4">
        <f t="shared" si="10"/>
        <v>52</v>
      </c>
      <c r="AF20" s="4">
        <f t="shared" si="11"/>
        <v>9</v>
      </c>
    </row>
    <row r="21">
      <c r="A21" s="1">
        <v>0.651293785551473</v>
      </c>
      <c r="B21" s="1">
        <v>0.0</v>
      </c>
      <c r="C21" s="1">
        <v>0.0162125382799719</v>
      </c>
      <c r="D21" s="1">
        <v>0.00617770394422873</v>
      </c>
      <c r="E21" s="1">
        <v>0.0</v>
      </c>
      <c r="F21" s="1">
        <v>1015627.64557384</v>
      </c>
      <c r="G21" s="1">
        <v>0.857142857142857</v>
      </c>
      <c r="H21" s="1">
        <v>0.0</v>
      </c>
      <c r="I21" s="3">
        <v>1.45305938265122E7</v>
      </c>
      <c r="J21" s="3">
        <v>1.6771292333768E7</v>
      </c>
      <c r="K21" s="1">
        <v>0.458729913685554</v>
      </c>
      <c r="L21" s="1">
        <v>0.151856298036257</v>
      </c>
      <c r="M21" s="1">
        <v>0.21162499558327</v>
      </c>
      <c r="N21" s="1">
        <v>0.283751046773608</v>
      </c>
      <c r="O21" s="1">
        <v>0.787746433553083</v>
      </c>
      <c r="P21" s="1">
        <v>412960.519072922</v>
      </c>
      <c r="Q21" s="1">
        <v>0.142857142857142</v>
      </c>
      <c r="R21" s="1">
        <v>0.0</v>
      </c>
      <c r="S21" s="3">
        <v>1.50319188783548E7</v>
      </c>
      <c r="T21" s="3">
        <v>1.73499239904011E7</v>
      </c>
      <c r="V21" s="4">
        <f t="shared" si="1"/>
        <v>0.7142857143</v>
      </c>
      <c r="W21" s="4">
        <f t="shared" si="2"/>
        <v>1</v>
      </c>
      <c r="X21" s="4">
        <f t="shared" si="3"/>
        <v>0.7142857143</v>
      </c>
      <c r="Y21" s="4">
        <f t="shared" si="4"/>
        <v>24</v>
      </c>
      <c r="Z21" s="4">
        <f t="shared" si="5"/>
        <v>24</v>
      </c>
      <c r="AA21" s="4">
        <f t="shared" si="6"/>
        <v>46</v>
      </c>
      <c r="AB21" s="4">
        <f t="shared" si="7"/>
        <v>36</v>
      </c>
      <c r="AC21" s="4">
        <f t="shared" si="8"/>
        <v>9.5</v>
      </c>
      <c r="AD21" s="4">
        <f t="shared" si="9"/>
        <v>39</v>
      </c>
      <c r="AE21" s="4">
        <f t="shared" si="10"/>
        <v>54</v>
      </c>
      <c r="AF21" s="4">
        <f t="shared" si="11"/>
        <v>7</v>
      </c>
    </row>
    <row r="22">
      <c r="A22" s="1">
        <v>0.191811585314876</v>
      </c>
      <c r="B22" s="1">
        <v>0.0577441486656478</v>
      </c>
      <c r="C22" s="1">
        <v>0.0934978992997927</v>
      </c>
      <c r="D22" s="1">
        <v>0.27801850672694</v>
      </c>
      <c r="E22" s="1">
        <v>0.288720743328239</v>
      </c>
      <c r="F22" s="1">
        <v>5276275.58238477</v>
      </c>
      <c r="G22" s="1">
        <v>0.666666666666666</v>
      </c>
      <c r="H22" s="1">
        <v>0.0</v>
      </c>
      <c r="I22" s="3">
        <v>3.16454936694311E7</v>
      </c>
      <c r="J22" s="3">
        <v>4.04489028695855E7</v>
      </c>
      <c r="K22" s="1">
        <v>0.301469180038706</v>
      </c>
      <c r="L22" s="1">
        <v>0.439156662637698</v>
      </c>
      <c r="M22" s="1">
        <v>0.23280040189482</v>
      </c>
      <c r="N22" s="1">
        <v>0.650567135210182</v>
      </c>
      <c r="O22" s="1">
        <v>1.97258791071304</v>
      </c>
      <c r="P22" s="1">
        <v>1314044.5391541</v>
      </c>
      <c r="Q22" s="1">
        <v>0.333333333333333</v>
      </c>
      <c r="R22" s="1">
        <v>0.0</v>
      </c>
      <c r="S22" s="3">
        <v>3.65914368726326E7</v>
      </c>
      <c r="T22" s="3">
        <v>4.67707817156799E7</v>
      </c>
      <c r="V22" s="4">
        <f t="shared" si="1"/>
        <v>0.3333333333</v>
      </c>
      <c r="W22" s="4">
        <f t="shared" si="2"/>
        <v>1</v>
      </c>
      <c r="X22" s="4">
        <f t="shared" si="3"/>
        <v>0.3333333333</v>
      </c>
      <c r="Y22" s="4">
        <f t="shared" si="4"/>
        <v>16</v>
      </c>
      <c r="Z22" s="4">
        <f t="shared" si="5"/>
        <v>16</v>
      </c>
      <c r="AA22" s="4">
        <f t="shared" si="6"/>
        <v>19</v>
      </c>
      <c r="AB22" s="4">
        <f t="shared" si="7"/>
        <v>26</v>
      </c>
      <c r="AC22" s="4">
        <f t="shared" si="8"/>
        <v>27</v>
      </c>
      <c r="AD22" s="4">
        <f t="shared" si="9"/>
        <v>51</v>
      </c>
      <c r="AE22" s="4">
        <f t="shared" si="10"/>
        <v>46</v>
      </c>
      <c r="AF22" s="4">
        <f t="shared" si="11"/>
        <v>15</v>
      </c>
    </row>
    <row r="23">
      <c r="A23" s="1">
        <v>0.112769530976593</v>
      </c>
      <c r="B23" s="1">
        <v>0.0</v>
      </c>
      <c r="C23" s="1">
        <v>0.129580501026249</v>
      </c>
      <c r="D23" s="1">
        <v>0.399218712865871</v>
      </c>
      <c r="E23" s="1">
        <v>0.0</v>
      </c>
      <c r="F23" s="1">
        <v>7190768.1344262</v>
      </c>
      <c r="G23" s="1">
        <v>0.6</v>
      </c>
      <c r="H23" s="1">
        <v>0.0</v>
      </c>
      <c r="I23" s="3">
        <v>8.64198024567164E7</v>
      </c>
      <c r="J23" s="3">
        <v>1.15245920397478E8</v>
      </c>
      <c r="K23" s="1">
        <v>0.0692912560099792</v>
      </c>
      <c r="L23" s="1">
        <v>0.0560224278701561</v>
      </c>
      <c r="M23" s="1">
        <v>0.112256914536922</v>
      </c>
      <c r="N23" s="1">
        <v>0.173067965596606</v>
      </c>
      <c r="O23" s="1">
        <v>0.18144353053634</v>
      </c>
      <c r="P23" s="3">
        <v>2.91432917513584E7</v>
      </c>
      <c r="Q23" s="1">
        <v>0.4</v>
      </c>
      <c r="R23" s="1">
        <v>0.0</v>
      </c>
      <c r="S23" s="3">
        <v>8.9416004409166E7</v>
      </c>
      <c r="T23" s="3">
        <v>1.19241611557938E8</v>
      </c>
      <c r="V23" s="4">
        <f t="shared" si="1"/>
        <v>0.2</v>
      </c>
      <c r="W23" s="4">
        <f t="shared" si="2"/>
        <v>1</v>
      </c>
      <c r="X23" s="4">
        <f t="shared" si="3"/>
        <v>0.2</v>
      </c>
      <c r="Y23" s="4">
        <f t="shared" si="4"/>
        <v>10</v>
      </c>
      <c r="Z23" s="4">
        <f t="shared" si="5"/>
        <v>10</v>
      </c>
      <c r="AA23" s="4">
        <f t="shared" si="6"/>
        <v>14</v>
      </c>
      <c r="AB23" s="4">
        <f t="shared" si="7"/>
        <v>13</v>
      </c>
      <c r="AC23" s="4">
        <f t="shared" si="8"/>
        <v>9.5</v>
      </c>
      <c r="AD23" s="4">
        <f t="shared" si="9"/>
        <v>26</v>
      </c>
      <c r="AE23" s="4">
        <f t="shared" si="10"/>
        <v>40</v>
      </c>
      <c r="AF23" s="4">
        <f t="shared" si="11"/>
        <v>21</v>
      </c>
    </row>
    <row r="24">
      <c r="A24" s="1">
        <v>0.0</v>
      </c>
      <c r="B24" s="1">
        <v>0.0</v>
      </c>
      <c r="C24" s="1">
        <v>0.0</v>
      </c>
      <c r="D24" s="1">
        <v>0.0</v>
      </c>
      <c r="E24" s="1">
        <v>0.0</v>
      </c>
      <c r="F24" s="1">
        <v>0.0</v>
      </c>
      <c r="G24" s="1">
        <v>1.0</v>
      </c>
      <c r="H24" s="1">
        <v>0.0</v>
      </c>
      <c r="I24" s="3">
        <v>1.34782497787789E8</v>
      </c>
      <c r="J24" s="3">
        <v>1.86743214809803E8</v>
      </c>
      <c r="K24" s="1">
        <v>0.0</v>
      </c>
      <c r="L24" s="1">
        <v>0.530858811941844</v>
      </c>
      <c r="M24" s="1">
        <v>0.997310585408082</v>
      </c>
      <c r="N24" s="1">
        <v>1.01391165779148</v>
      </c>
      <c r="O24" s="1">
        <v>2.89599441713251</v>
      </c>
      <c r="P24" s="3">
        <v>1.9430130686468E7</v>
      </c>
      <c r="Q24" s="1">
        <v>0.0</v>
      </c>
      <c r="R24" s="1">
        <v>0.0</v>
      </c>
      <c r="S24" s="3">
        <v>1.44593418858011E8</v>
      </c>
      <c r="T24" s="3">
        <v>2.003364292874E8</v>
      </c>
      <c r="V24" s="4">
        <f t="shared" si="1"/>
        <v>1</v>
      </c>
      <c r="W24" s="4">
        <f t="shared" si="2"/>
        <v>1</v>
      </c>
      <c r="X24" s="4">
        <f t="shared" si="3"/>
        <v>1</v>
      </c>
      <c r="Y24" s="4">
        <f t="shared" si="4"/>
        <v>28</v>
      </c>
      <c r="Z24" s="4">
        <f t="shared" si="5"/>
        <v>28</v>
      </c>
      <c r="AA24" s="4">
        <f t="shared" si="6"/>
        <v>4</v>
      </c>
      <c r="AB24" s="4">
        <f t="shared" si="7"/>
        <v>4</v>
      </c>
      <c r="AC24" s="4">
        <f t="shared" si="8"/>
        <v>9.5</v>
      </c>
      <c r="AD24" s="4">
        <f t="shared" si="9"/>
        <v>53</v>
      </c>
      <c r="AE24" s="4">
        <f t="shared" si="10"/>
        <v>58</v>
      </c>
      <c r="AF24" s="4">
        <f t="shared" si="11"/>
        <v>3</v>
      </c>
    </row>
    <row r="25">
      <c r="A25" s="1">
        <v>0.716461321183634</v>
      </c>
      <c r="B25" s="1">
        <v>0.0511793956599646</v>
      </c>
      <c r="C25" s="1">
        <v>0.128227967452857</v>
      </c>
      <c r="D25" s="1">
        <v>0.0954928939106037</v>
      </c>
      <c r="E25" s="1">
        <v>0.176151022360074</v>
      </c>
      <c r="F25" s="3">
        <v>1.62640415950347E7</v>
      </c>
      <c r="G25" s="1">
        <v>0.4</v>
      </c>
      <c r="H25" s="1">
        <v>0.0</v>
      </c>
      <c r="I25" s="3">
        <v>4.29991950085737E7</v>
      </c>
      <c r="J25" s="3">
        <v>4.81315678469087E7</v>
      </c>
      <c r="K25" s="1">
        <v>0.579981381337664</v>
      </c>
      <c r="L25" s="1">
        <v>0.203483950761692</v>
      </c>
      <c r="M25" s="1">
        <v>0.109879672160364</v>
      </c>
      <c r="N25" s="1">
        <v>0.292521160519941</v>
      </c>
      <c r="O25" s="1">
        <v>1.49058186157799</v>
      </c>
      <c r="P25" s="1">
        <v>4945677.34251589</v>
      </c>
      <c r="Q25" s="1">
        <v>0.6</v>
      </c>
      <c r="R25" s="1">
        <v>0.0</v>
      </c>
      <c r="S25" s="3">
        <v>4.3878876470966E7</v>
      </c>
      <c r="T25" s="3">
        <v>4.91162499977102E7</v>
      </c>
      <c r="V25" s="4">
        <f t="shared" si="1"/>
        <v>-0.2</v>
      </c>
      <c r="W25" s="4">
        <f t="shared" si="2"/>
        <v>-1</v>
      </c>
      <c r="X25" s="4">
        <f t="shared" si="3"/>
        <v>0.2</v>
      </c>
      <c r="Y25" s="4">
        <f t="shared" si="4"/>
        <v>10</v>
      </c>
      <c r="Z25" s="4">
        <f t="shared" si="5"/>
        <v>-10</v>
      </c>
      <c r="AA25" s="4">
        <f t="shared" si="6"/>
        <v>53</v>
      </c>
      <c r="AB25" s="4">
        <f t="shared" si="7"/>
        <v>42</v>
      </c>
      <c r="AC25" s="4">
        <f t="shared" si="8"/>
        <v>25</v>
      </c>
      <c r="AD25" s="4">
        <f t="shared" si="9"/>
        <v>43</v>
      </c>
      <c r="AE25" s="4">
        <f t="shared" si="10"/>
        <v>21</v>
      </c>
      <c r="AF25" s="4">
        <f t="shared" si="11"/>
        <v>40</v>
      </c>
    </row>
    <row r="26">
      <c r="A26" s="1">
        <v>0.716705917324559</v>
      </c>
      <c r="B26" s="1">
        <v>0.039131081965005</v>
      </c>
      <c r="C26" s="1">
        <v>0.0433515798635527</v>
      </c>
      <c r="D26" s="1">
        <v>0.117831041797442</v>
      </c>
      <c r="E26" s="1">
        <v>0.169108641902035</v>
      </c>
      <c r="F26" s="3">
        <v>5.87221044913241E7</v>
      </c>
      <c r="G26" s="1">
        <v>0.6</v>
      </c>
      <c r="H26" s="1">
        <v>0.0</v>
      </c>
      <c r="I26" s="3">
        <v>1.34936404146568E8</v>
      </c>
      <c r="J26" s="3">
        <v>1.50929914037191E8</v>
      </c>
      <c r="K26" s="1">
        <v>0.65585278527466</v>
      </c>
      <c r="L26" s="1">
        <v>0.0765035478663735</v>
      </c>
      <c r="M26" s="1">
        <v>0.189988846396055</v>
      </c>
      <c r="N26" s="1">
        <v>0.178267783266863</v>
      </c>
      <c r="O26" s="1">
        <v>0.265313757624947</v>
      </c>
      <c r="P26" s="3">
        <v>5.14452169116573E7</v>
      </c>
      <c r="Q26" s="1">
        <v>0.4</v>
      </c>
      <c r="R26" s="1">
        <v>0.0</v>
      </c>
      <c r="S26" s="3">
        <v>1.48360269313945E8</v>
      </c>
      <c r="T26" s="3">
        <v>1.65944911193772E8</v>
      </c>
      <c r="V26" s="4">
        <f t="shared" si="1"/>
        <v>0.2</v>
      </c>
      <c r="W26" s="4">
        <f t="shared" si="2"/>
        <v>1</v>
      </c>
      <c r="X26" s="4">
        <f t="shared" si="3"/>
        <v>0.2</v>
      </c>
      <c r="Y26" s="4">
        <f t="shared" si="4"/>
        <v>10</v>
      </c>
      <c r="Z26" s="4">
        <f t="shared" si="5"/>
        <v>10</v>
      </c>
      <c r="AA26" s="4">
        <f t="shared" si="6"/>
        <v>54</v>
      </c>
      <c r="AB26" s="4">
        <f t="shared" si="7"/>
        <v>47</v>
      </c>
      <c r="AC26" s="4">
        <f t="shared" si="8"/>
        <v>23</v>
      </c>
      <c r="AD26" s="4">
        <f t="shared" si="9"/>
        <v>29</v>
      </c>
      <c r="AE26" s="4">
        <f t="shared" si="10"/>
        <v>40</v>
      </c>
      <c r="AF26" s="4">
        <f t="shared" si="11"/>
        <v>21</v>
      </c>
    </row>
    <row r="27">
      <c r="A27" s="1">
        <v>0.0359909331883442</v>
      </c>
      <c r="B27" s="1">
        <v>0.175118188009192</v>
      </c>
      <c r="C27" s="1">
        <v>0.181208757771537</v>
      </c>
      <c r="D27" s="1">
        <v>0.28088285444488</v>
      </c>
      <c r="E27" s="1">
        <v>0.7071734552216</v>
      </c>
      <c r="F27" s="3">
        <v>2.91428916249787E7</v>
      </c>
      <c r="G27" s="1">
        <v>0.166666666666666</v>
      </c>
      <c r="H27" s="1">
        <v>0.0</v>
      </c>
      <c r="I27" s="3">
        <v>1.09304438972389E8</v>
      </c>
      <c r="J27" s="3">
        <v>1.39529947068638E8</v>
      </c>
      <c r="K27" s="1">
        <v>0.252457553217354</v>
      </c>
      <c r="L27" s="1">
        <v>0.0</v>
      </c>
      <c r="M27" s="1">
        <v>0.0386122700472105</v>
      </c>
      <c r="N27" s="1">
        <v>0.0465569006337689</v>
      </c>
      <c r="O27" s="1">
        <v>0.0</v>
      </c>
      <c r="P27" s="3">
        <v>1.1235217379618E7</v>
      </c>
      <c r="Q27" s="1">
        <v>0.833333333333333</v>
      </c>
      <c r="R27" s="1">
        <v>0.0</v>
      </c>
      <c r="S27" s="3">
        <v>1.00403050406353E8</v>
      </c>
      <c r="T27" s="3">
        <v>1.28166985702582E8</v>
      </c>
      <c r="V27" s="4">
        <f t="shared" si="1"/>
        <v>-0.6666666667</v>
      </c>
      <c r="W27" s="4">
        <f t="shared" si="2"/>
        <v>-1</v>
      </c>
      <c r="X27" s="4">
        <f t="shared" si="3"/>
        <v>0.6666666667</v>
      </c>
      <c r="Y27" s="4">
        <f t="shared" si="4"/>
        <v>23</v>
      </c>
      <c r="Z27" s="4">
        <f t="shared" si="5"/>
        <v>-23</v>
      </c>
      <c r="AA27" s="4">
        <f t="shared" si="6"/>
        <v>10</v>
      </c>
      <c r="AB27" s="4">
        <f t="shared" si="7"/>
        <v>23</v>
      </c>
      <c r="AC27" s="4">
        <f t="shared" si="8"/>
        <v>41</v>
      </c>
      <c r="AD27" s="4">
        <f t="shared" si="9"/>
        <v>9.5</v>
      </c>
      <c r="AE27" s="4">
        <f t="shared" si="10"/>
        <v>8</v>
      </c>
      <c r="AF27" s="4">
        <f t="shared" si="11"/>
        <v>53</v>
      </c>
    </row>
    <row r="28">
      <c r="A28" s="1">
        <v>0.191317739644342</v>
      </c>
      <c r="B28" s="1">
        <v>0.291869132380036</v>
      </c>
      <c r="C28" s="1">
        <v>0.167046455108334</v>
      </c>
      <c r="D28" s="1">
        <v>0.528847370878345</v>
      </c>
      <c r="E28" s="1">
        <v>2.33195549558631</v>
      </c>
      <c r="F28" s="1">
        <v>187708.631007466</v>
      </c>
      <c r="G28" s="1">
        <v>0.5</v>
      </c>
      <c r="H28" s="1">
        <v>0.0</v>
      </c>
      <c r="I28" s="3">
        <v>1.82752127175974E7</v>
      </c>
      <c r="J28" s="3">
        <v>2.37159853569463E7</v>
      </c>
      <c r="K28" s="1">
        <v>0.230422943752216</v>
      </c>
      <c r="L28" s="1">
        <v>0.0</v>
      </c>
      <c r="M28" s="1">
        <v>0.141579584673681</v>
      </c>
      <c r="N28" s="1">
        <v>0.285636262513298</v>
      </c>
      <c r="O28" s="1">
        <v>0.0</v>
      </c>
      <c r="P28" s="1">
        <v>1423473.99267507</v>
      </c>
      <c r="Q28" s="1">
        <v>0.5</v>
      </c>
      <c r="R28" s="1">
        <v>0.0</v>
      </c>
      <c r="S28" s="3">
        <v>1.73020408571087E7</v>
      </c>
      <c r="T28" s="3">
        <v>2.24530800146017E7</v>
      </c>
      <c r="V28" s="4">
        <f t="shared" si="1"/>
        <v>0</v>
      </c>
      <c r="W28" s="4">
        <f t="shared" si="2"/>
        <v>-1</v>
      </c>
      <c r="X28" s="4">
        <f t="shared" si="3"/>
        <v>0</v>
      </c>
      <c r="Y28" s="4">
        <f t="shared" si="4"/>
        <v>3</v>
      </c>
      <c r="Z28" s="4">
        <f t="shared" si="5"/>
        <v>-3</v>
      </c>
      <c r="AA28" s="4">
        <f t="shared" si="6"/>
        <v>18</v>
      </c>
      <c r="AB28" s="4">
        <f t="shared" si="7"/>
        <v>20</v>
      </c>
      <c r="AC28" s="4">
        <f t="shared" si="8"/>
        <v>47</v>
      </c>
      <c r="AD28" s="4">
        <f t="shared" si="9"/>
        <v>9.5</v>
      </c>
      <c r="AE28" s="4">
        <f t="shared" si="10"/>
        <v>30.5</v>
      </c>
      <c r="AF28" s="4">
        <f t="shared" si="11"/>
        <v>30.5</v>
      </c>
    </row>
    <row r="29">
      <c r="A29" s="1">
        <v>0.46940580828391</v>
      </c>
      <c r="B29" s="1">
        <v>0.0707326402685154</v>
      </c>
      <c r="C29" s="1">
        <v>0.147632466303905</v>
      </c>
      <c r="D29" s="1">
        <v>0.247197037542684</v>
      </c>
      <c r="E29" s="1">
        <v>0.255979666512075</v>
      </c>
      <c r="F29" s="3">
        <v>1.34321126280801E7</v>
      </c>
      <c r="G29" s="1">
        <v>0.5</v>
      </c>
      <c r="H29" s="1">
        <v>0.0</v>
      </c>
      <c r="I29" s="3">
        <v>1.66632983412162E8</v>
      </c>
      <c r="J29" s="3">
        <v>1.91651986633865E8</v>
      </c>
      <c r="K29" s="1">
        <v>0.56293370282567</v>
      </c>
      <c r="L29" s="1">
        <v>0.0794221533306426</v>
      </c>
      <c r="M29" s="1">
        <v>0.106549128055893</v>
      </c>
      <c r="N29" s="1">
        <v>0.247979722718022</v>
      </c>
      <c r="O29" s="1">
        <v>0.349750208800352</v>
      </c>
      <c r="P29" s="3">
        <v>1.36957277185006E7</v>
      </c>
      <c r="Q29" s="1">
        <v>0.5</v>
      </c>
      <c r="R29" s="1">
        <v>0.0</v>
      </c>
      <c r="S29" s="3">
        <v>1.57746123552024E8</v>
      </c>
      <c r="T29" s="3">
        <v>1.81430601633413E8</v>
      </c>
      <c r="V29" s="4">
        <f t="shared" si="1"/>
        <v>0</v>
      </c>
      <c r="W29" s="4">
        <f t="shared" si="2"/>
        <v>-1</v>
      </c>
      <c r="X29" s="4">
        <f t="shared" si="3"/>
        <v>0</v>
      </c>
      <c r="Y29" s="4">
        <f t="shared" si="4"/>
        <v>3</v>
      </c>
      <c r="Z29" s="4">
        <f t="shared" si="5"/>
        <v>-3</v>
      </c>
      <c r="AA29" s="4">
        <f t="shared" si="6"/>
        <v>37</v>
      </c>
      <c r="AB29" s="4">
        <f t="shared" si="7"/>
        <v>41</v>
      </c>
      <c r="AC29" s="4">
        <f t="shared" si="8"/>
        <v>28</v>
      </c>
      <c r="AD29" s="4">
        <f t="shared" si="9"/>
        <v>30</v>
      </c>
      <c r="AE29" s="4">
        <f t="shared" si="10"/>
        <v>30.5</v>
      </c>
      <c r="AF29" s="4">
        <f t="shared" si="11"/>
        <v>30.5</v>
      </c>
    </row>
    <row r="30">
      <c r="A30" s="1">
        <v>0.685195285771849</v>
      </c>
      <c r="B30" s="1">
        <v>0.0506563165575967</v>
      </c>
      <c r="C30" s="1">
        <v>0.0222886186676364</v>
      </c>
      <c r="D30" s="1">
        <v>0.0560925137177457</v>
      </c>
      <c r="E30" s="1">
        <v>0.30393789934558</v>
      </c>
      <c r="F30" s="3">
        <v>1.14900964941484E7</v>
      </c>
      <c r="G30" s="1">
        <v>0.714285714285714</v>
      </c>
      <c r="H30" s="1">
        <v>0.0</v>
      </c>
      <c r="I30" s="3">
        <v>5.84490827305302E7</v>
      </c>
      <c r="J30" s="3">
        <v>6.66878438942567E7</v>
      </c>
      <c r="K30" s="1">
        <v>0.67054644721035</v>
      </c>
      <c r="L30" s="1">
        <v>0.185304410144397</v>
      </c>
      <c r="M30" s="1">
        <v>0.122621476032408</v>
      </c>
      <c r="N30" s="1">
        <v>0.255655751930147</v>
      </c>
      <c r="O30" s="1">
        <v>0.875680458762296</v>
      </c>
      <c r="P30" s="3">
        <v>2.63766533119577E7</v>
      </c>
      <c r="Q30" s="1">
        <v>0.285714285714285</v>
      </c>
      <c r="R30" s="1">
        <v>0.0</v>
      </c>
      <c r="S30" s="3">
        <v>6.38925577522987E7</v>
      </c>
      <c r="T30" s="3">
        <v>7.28986455396977E7</v>
      </c>
      <c r="V30" s="4">
        <f t="shared" si="1"/>
        <v>0.4285714286</v>
      </c>
      <c r="W30" s="4">
        <f t="shared" si="2"/>
        <v>1</v>
      </c>
      <c r="X30" s="4">
        <f t="shared" si="3"/>
        <v>0.4285714286</v>
      </c>
      <c r="Y30" s="4">
        <f t="shared" si="4"/>
        <v>19</v>
      </c>
      <c r="Z30" s="4">
        <f t="shared" si="5"/>
        <v>19</v>
      </c>
      <c r="AA30" s="4">
        <f t="shared" si="6"/>
        <v>51</v>
      </c>
      <c r="AB30" s="4">
        <f t="shared" si="7"/>
        <v>50</v>
      </c>
      <c r="AC30" s="4">
        <f t="shared" si="8"/>
        <v>24</v>
      </c>
      <c r="AD30" s="4">
        <f t="shared" si="9"/>
        <v>42</v>
      </c>
      <c r="AE30" s="4">
        <f t="shared" si="10"/>
        <v>49</v>
      </c>
      <c r="AF30" s="4">
        <f t="shared" si="11"/>
        <v>12</v>
      </c>
    </row>
    <row r="31">
      <c r="A31" s="1">
        <v>0.0</v>
      </c>
      <c r="B31" s="1">
        <v>0.0</v>
      </c>
      <c r="C31" s="1">
        <v>0.72834280576073</v>
      </c>
      <c r="D31" s="1">
        <v>1.0</v>
      </c>
      <c r="E31" s="1">
        <v>0.0</v>
      </c>
      <c r="F31" s="1">
        <v>0.0</v>
      </c>
      <c r="G31" s="1">
        <v>0.333333333333333</v>
      </c>
      <c r="H31" s="1">
        <v>0.0</v>
      </c>
      <c r="I31" s="3">
        <v>3.51057841356071E8</v>
      </c>
      <c r="J31" s="3">
        <v>4.59295980557221E8</v>
      </c>
      <c r="K31" s="1">
        <v>0.177617914856045</v>
      </c>
      <c r="L31" s="1">
        <v>1.12995580867107</v>
      </c>
      <c r="M31" s="1">
        <v>0.168339420501558</v>
      </c>
      <c r="N31" s="1">
        <v>0.401829513598113</v>
      </c>
      <c r="O31" s="1">
        <v>7.21760566103117</v>
      </c>
      <c r="P31" s="3">
        <v>6.20994320185496E7</v>
      </c>
      <c r="Q31" s="1">
        <v>0.666666666666666</v>
      </c>
      <c r="R31" s="1">
        <v>0.0</v>
      </c>
      <c r="S31" s="3">
        <v>3.31545970661643E8</v>
      </c>
      <c r="T31" s="3">
        <v>4.3376786934003E8</v>
      </c>
      <c r="V31" s="4">
        <f t="shared" si="1"/>
        <v>-0.3333333333</v>
      </c>
      <c r="W31" s="4">
        <f t="shared" si="2"/>
        <v>-1</v>
      </c>
      <c r="X31" s="4">
        <f t="shared" si="3"/>
        <v>0.3333333333</v>
      </c>
      <c r="Y31" s="4">
        <f t="shared" si="4"/>
        <v>16</v>
      </c>
      <c r="Z31" s="4">
        <f t="shared" si="5"/>
        <v>-16</v>
      </c>
      <c r="AA31" s="4">
        <f t="shared" si="6"/>
        <v>4</v>
      </c>
      <c r="AB31" s="4">
        <f t="shared" si="7"/>
        <v>17</v>
      </c>
      <c r="AC31" s="4">
        <f t="shared" si="8"/>
        <v>9.5</v>
      </c>
      <c r="AD31" s="4">
        <f t="shared" si="9"/>
        <v>57</v>
      </c>
      <c r="AE31" s="4">
        <f t="shared" si="10"/>
        <v>15</v>
      </c>
      <c r="AF31" s="4">
        <f t="shared" si="11"/>
        <v>46</v>
      </c>
    </row>
    <row r="32">
      <c r="V32" s="4"/>
      <c r="W32" s="4"/>
      <c r="X32" s="4"/>
      <c r="Y32" s="4"/>
      <c r="Z32" s="4"/>
      <c r="AA32" s="2"/>
      <c r="AB32" s="2"/>
      <c r="AC32" s="2"/>
      <c r="AD32" s="2"/>
      <c r="AE32" s="2"/>
      <c r="AF32" s="2"/>
    </row>
    <row r="33">
      <c r="V33" s="2"/>
      <c r="W33" s="2"/>
      <c r="X33" s="2"/>
      <c r="Y33" s="2"/>
      <c r="Z33" s="5"/>
      <c r="AA33" s="5"/>
      <c r="AB33" s="5"/>
      <c r="AC33" s="5"/>
      <c r="AD33" s="5"/>
      <c r="AE33" s="5"/>
      <c r="AF33" s="5"/>
    </row>
    <row r="34">
      <c r="V34" s="2"/>
      <c r="W34" s="2"/>
      <c r="X34" s="2"/>
      <c r="Y34" s="2"/>
      <c r="Z34" s="4">
        <f>SUMif(Z2:Z31,"&gt;0",Z2:Z31)</f>
        <v>291</v>
      </c>
      <c r="AA34" s="4">
        <f>sum(AA2:AA31)</f>
        <v>896</v>
      </c>
      <c r="AB34" s="4">
        <f>SUM(AB2:AB31)</f>
        <v>934</v>
      </c>
      <c r="AC34" s="4">
        <f>sum(AC2:AC31)</f>
        <v>757</v>
      </c>
      <c r="AD34" s="4">
        <f>SUM(AD2:AD31)</f>
        <v>1073</v>
      </c>
      <c r="AE34" s="4">
        <f>sum(AE2:AE31)</f>
        <v>1043.5</v>
      </c>
      <c r="AF34" s="4">
        <f>SUM(AF2:AF31)</f>
        <v>786.5</v>
      </c>
    </row>
    <row r="35">
      <c r="V35" s="2"/>
      <c r="W35" s="2"/>
      <c r="X35" s="2"/>
      <c r="Y35" s="2"/>
      <c r="Z35" s="4">
        <f>sum(Z2:Z31)</f>
        <v>117</v>
      </c>
      <c r="AA35" s="2" t="s">
        <v>31</v>
      </c>
      <c r="AB35" s="4">
        <f>(AA34/Z36-(Z36+1)/2)/Z36</f>
        <v>0.4788888889</v>
      </c>
      <c r="AC35" s="2" t="s">
        <v>32</v>
      </c>
      <c r="AD35" s="4">
        <f>(AC34/Z36-(Z36+1)/2)/Z36</f>
        <v>0.3244444444</v>
      </c>
      <c r="AE35" s="2" t="s">
        <v>33</v>
      </c>
      <c r="AF35" s="4">
        <f>(AE34/Z36-(Z36+1)/2)/Z36</f>
        <v>0.6427777778</v>
      </c>
    </row>
    <row r="36">
      <c r="V36" s="5"/>
      <c r="W36" s="5"/>
      <c r="X36" s="5"/>
      <c r="Y36" s="5"/>
      <c r="Z36" s="4">
        <v>30.0</v>
      </c>
      <c r="AA36" s="2" t="s">
        <v>34</v>
      </c>
      <c r="AB36" s="6">
        <f>(AB34/Z36-(Z36+1)/2)/Z36</f>
        <v>0.5211111111</v>
      </c>
      <c r="AC36" s="2" t="s">
        <v>35</v>
      </c>
      <c r="AD36" s="6">
        <f>(AD34/Z36-(Z36+1)/2)/Z36</f>
        <v>0.6755555556</v>
      </c>
      <c r="AE36" s="2" t="s">
        <v>36</v>
      </c>
      <c r="AF36" s="6">
        <f>(AF34/Z36-(Z36+1)/2)/Z36</f>
        <v>0.3572222222</v>
      </c>
    </row>
  </sheetData>
  <drawing r:id="rId1"/>
</worksheet>
</file>