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latform_RQ2_9Devs_Analysis_9" sheetId="1" r:id="rId3"/>
  </sheets>
  <definedNames/>
  <calcPr/>
</workbook>
</file>

<file path=xl/sharedStrings.xml><?xml version="1.0" encoding="utf-8"?>
<sst xmlns="http://schemas.openxmlformats.org/spreadsheetml/2006/main" count="37" uniqueCount="37">
  <si>
    <t>NSGAII:    Hypervolume</t>
  </si>
  <si>
    <t>NSGAII:    GenerationalDistance</t>
  </si>
  <si>
    <t>NSGAII:    InvertedGenerationalDistance</t>
  </si>
  <si>
    <t>NSGAII:    AdditiveEpsilonIndicator</t>
  </si>
  <si>
    <t>NSGAII:    MaximumParetoFrontError</t>
  </si>
  <si>
    <t>NSGAII:    Spacing</t>
  </si>
  <si>
    <t>NSGAII:    Contribution</t>
  </si>
  <si>
    <t>NSGAII:    R1Indicator</t>
  </si>
  <si>
    <t>NSGAII:    R2Indicator</t>
  </si>
  <si>
    <t>NSGAII:    R3Indicator</t>
  </si>
  <si>
    <t>ID:    Hypervolume</t>
  </si>
  <si>
    <t>ID:    GenerationalDistance</t>
  </si>
  <si>
    <t>ID:    InvertedGenerationalDistance</t>
  </si>
  <si>
    <t>ID:    AdditiveEpsilonIndicator</t>
  </si>
  <si>
    <t>ID:    MaximumParetoFrontError</t>
  </si>
  <si>
    <t>ID:    Spacing</t>
  </si>
  <si>
    <t>ID:    Contribution</t>
  </si>
  <si>
    <t>ID:    R1Indicator</t>
  </si>
  <si>
    <t>ID:    R2Indicator</t>
  </si>
  <si>
    <t>ID:    R3Indicator</t>
  </si>
  <si>
    <t>diff</t>
  </si>
  <si>
    <t>positive</t>
  </si>
  <si>
    <t>|diff|</t>
  </si>
  <si>
    <t>rank</t>
  </si>
  <si>
    <t>sign rank</t>
  </si>
  <si>
    <t>rank_1_HV</t>
  </si>
  <si>
    <t>rank_2_HV</t>
  </si>
  <si>
    <t>rank_1_GD</t>
  </si>
  <si>
    <t>rank_2_GD</t>
  </si>
  <si>
    <t>rank_1_C</t>
  </si>
  <si>
    <t>rank_2_C</t>
  </si>
  <si>
    <t>A12_HV</t>
  </si>
  <si>
    <t>A12_GD</t>
  </si>
  <si>
    <t>A12_C</t>
  </si>
  <si>
    <t>A21_HV</t>
  </si>
  <si>
    <t>A21_GD</t>
  </si>
  <si>
    <t>A21_C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</si>
</sst>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color rgb="FF000000"/>
      <name val="Arial"/>
    </font>
    <font>
      <name val="Arial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11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2" fontId="4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</row>
    <row r="2">
      <c r="A2" s="1">
        <v>0.641909678128031</v>
      </c>
      <c r="B2" s="1">
        <v>0.0331605036373932</v>
      </c>
      <c r="C2" s="1">
        <v>0.299791378500691</v>
      </c>
      <c r="D2" s="1">
        <v>0.254962201156409</v>
      </c>
      <c r="E2" s="1">
        <v>0.132642014549572</v>
      </c>
      <c r="F2" s="3">
        <v>1.47298497593382E7</v>
      </c>
      <c r="G2" s="1">
        <v>0.5</v>
      </c>
      <c r="H2" s="1">
        <v>0.0</v>
      </c>
      <c r="I2" s="3">
        <v>1.54892324598394E8</v>
      </c>
      <c r="J2" s="3">
        <v>1.77979435976813E8</v>
      </c>
      <c r="K2" s="1">
        <v>0.581766541504611</v>
      </c>
      <c r="L2" s="1">
        <v>0.0675735173878655</v>
      </c>
      <c r="M2" s="1">
        <v>0.185969364924245</v>
      </c>
      <c r="N2" s="1">
        <v>0.237144732631242</v>
      </c>
      <c r="O2" s="1">
        <v>0.270294069551462</v>
      </c>
      <c r="P2" s="1">
        <v>6869679.72347036</v>
      </c>
      <c r="Q2" s="1">
        <v>0.5</v>
      </c>
      <c r="R2" s="1">
        <v>0.0</v>
      </c>
      <c r="S2" s="3">
        <v>1.44025333302995E8</v>
      </c>
      <c r="T2" s="3">
        <v>1.65492667151597E8</v>
      </c>
      <c r="V2" s="4">
        <f t="shared" ref="V2:V31" si="1">G2-Q2</f>
        <v>0</v>
      </c>
      <c r="W2" s="4">
        <f t="shared" ref="W2:W31" si="2">if(V2&gt;0,1,-1)</f>
        <v>-1</v>
      </c>
      <c r="X2" s="4">
        <f t="shared" ref="X2:X31" si="3">ABS(V2)</f>
        <v>0</v>
      </c>
      <c r="Y2" s="4">
        <f t="shared" ref="Y2:Y31" si="4">RANK.AVG(X2,$X$2:$X$31,1)</f>
        <v>3</v>
      </c>
      <c r="Z2" s="4">
        <f t="shared" ref="Z2:Z31" si="5">Y2*W2</f>
        <v>-3</v>
      </c>
      <c r="AA2" s="4">
        <f t="shared" ref="AA2:AA31" si="6">RANK.AVG(A2,{$A$2:$A$31,$K$2:$K$31},1)</f>
        <v>49</v>
      </c>
      <c r="AB2" s="4">
        <f t="shared" ref="AB2:AB31" si="7">RANK.AVG(K2,{$A$2:$A$31,$K$2:$K$31},1)</f>
        <v>44</v>
      </c>
      <c r="AC2" s="4">
        <f t="shared" ref="AC2:AC31" si="8">RANK.AVG(B2,{$B$2:$B$31,$L$2:$L$31},1)</f>
        <v>19</v>
      </c>
      <c r="AD2" s="4">
        <f t="shared" ref="AD2:AD31" si="9">RANK.AVG(L2,{$B$2:$B$31,$L$2:$L$31},1)</f>
        <v>29</v>
      </c>
      <c r="AE2" s="4">
        <f t="shared" ref="AE2:AE31" si="10">RANK.AVG(G2,{$G$2:$G$31,$Q$2:$Q$31},1)</f>
        <v>30.5</v>
      </c>
      <c r="AF2" s="4">
        <f t="shared" ref="AF2:AF31" si="11">RANK.AVG(Q2,{$G$2:$G$31,$Q$2:$Q$31},1)</f>
        <v>30.5</v>
      </c>
    </row>
    <row r="3">
      <c r="A3" s="1">
        <v>0.798301917498467</v>
      </c>
      <c r="B3" s="1">
        <v>0.0334430701626411</v>
      </c>
      <c r="C3" s="1">
        <v>0.125186547262941</v>
      </c>
      <c r="D3" s="1">
        <v>0.0933708888986646</v>
      </c>
      <c r="E3" s="1">
        <v>0.133772280650564</v>
      </c>
      <c r="F3" s="3">
        <v>3.63884150399126E7</v>
      </c>
      <c r="G3" s="1">
        <v>0.375</v>
      </c>
      <c r="H3" s="1">
        <v>0.0</v>
      </c>
      <c r="I3" s="3">
        <v>2.37439992728911E8</v>
      </c>
      <c r="J3" s="3">
        <v>2.59752672699122E8</v>
      </c>
      <c r="K3" s="1">
        <v>0.72916876265376</v>
      </c>
      <c r="L3" s="1">
        <v>0.0270712989258501</v>
      </c>
      <c r="M3" s="1">
        <v>0.0401667985224277</v>
      </c>
      <c r="N3" s="1">
        <v>0.132723073099416</v>
      </c>
      <c r="O3" s="1">
        <v>0.135853841995525</v>
      </c>
      <c r="P3" s="3">
        <v>1.64929847343906E7</v>
      </c>
      <c r="Q3" s="1">
        <v>0.625</v>
      </c>
      <c r="R3" s="1">
        <v>0.0</v>
      </c>
      <c r="S3" s="3">
        <v>2.32659133208592E8</v>
      </c>
      <c r="T3" s="3">
        <v>2.54522547303598E8</v>
      </c>
      <c r="V3" s="4">
        <f t="shared" si="1"/>
        <v>-0.25</v>
      </c>
      <c r="W3" s="4">
        <f t="shared" si="2"/>
        <v>-1</v>
      </c>
      <c r="X3" s="4">
        <f t="shared" si="3"/>
        <v>0.25</v>
      </c>
      <c r="Y3" s="4">
        <f t="shared" si="4"/>
        <v>17</v>
      </c>
      <c r="Z3" s="4">
        <f t="shared" si="5"/>
        <v>-17</v>
      </c>
      <c r="AA3" s="4">
        <f t="shared" si="6"/>
        <v>58</v>
      </c>
      <c r="AB3" s="4">
        <f t="shared" si="7"/>
        <v>55</v>
      </c>
      <c r="AC3" s="4">
        <f t="shared" si="8"/>
        <v>20</v>
      </c>
      <c r="AD3" s="4">
        <f t="shared" si="9"/>
        <v>17</v>
      </c>
      <c r="AE3" s="4">
        <f t="shared" si="10"/>
        <v>14</v>
      </c>
      <c r="AF3" s="4">
        <f t="shared" si="11"/>
        <v>47</v>
      </c>
    </row>
    <row r="4">
      <c r="A4" s="1">
        <v>0.38990499740438</v>
      </c>
      <c r="B4" s="1">
        <v>0.0514472013867063</v>
      </c>
      <c r="C4" s="1">
        <v>0.1504464064229</v>
      </c>
      <c r="D4" s="1">
        <v>0.332341177850566</v>
      </c>
      <c r="E4" s="1">
        <v>0.248208317933805</v>
      </c>
      <c r="F4" s="1">
        <v>2909785.54651865</v>
      </c>
      <c r="G4" s="1">
        <v>0.1</v>
      </c>
      <c r="H4" s="1">
        <v>0.0</v>
      </c>
      <c r="I4" s="3">
        <v>1.67650147246519E8</v>
      </c>
      <c r="J4" s="3">
        <v>1.97110036240439E8</v>
      </c>
      <c r="K4" s="1">
        <v>0.601840571260819</v>
      </c>
      <c r="L4" s="1">
        <v>0.0</v>
      </c>
      <c r="M4" s="1">
        <v>0.0262706866564801</v>
      </c>
      <c r="N4" s="1">
        <v>0.0158578711245792</v>
      </c>
      <c r="O4" s="1">
        <v>0.0</v>
      </c>
      <c r="P4" s="1">
        <v>4123414.63122551</v>
      </c>
      <c r="Q4" s="1">
        <v>0.9</v>
      </c>
      <c r="R4" s="1">
        <v>0.0</v>
      </c>
      <c r="S4" s="3">
        <v>1.54563289256138E8</v>
      </c>
      <c r="T4" s="3">
        <v>1.81723504586458E8</v>
      </c>
      <c r="V4" s="4">
        <f t="shared" si="1"/>
        <v>-0.8</v>
      </c>
      <c r="W4" s="4">
        <f t="shared" si="2"/>
        <v>-1</v>
      </c>
      <c r="X4" s="4">
        <f t="shared" si="3"/>
        <v>0.8</v>
      </c>
      <c r="Y4" s="4">
        <f t="shared" si="4"/>
        <v>27</v>
      </c>
      <c r="Z4" s="4">
        <f t="shared" si="5"/>
        <v>-27</v>
      </c>
      <c r="AA4" s="4">
        <f t="shared" si="6"/>
        <v>24</v>
      </c>
      <c r="AB4" s="4">
        <f t="shared" si="7"/>
        <v>45</v>
      </c>
      <c r="AC4" s="4">
        <f t="shared" si="8"/>
        <v>26</v>
      </c>
      <c r="AD4" s="4">
        <f t="shared" si="9"/>
        <v>8</v>
      </c>
      <c r="AE4" s="4">
        <f t="shared" si="10"/>
        <v>4</v>
      </c>
      <c r="AF4" s="4">
        <f t="shared" si="11"/>
        <v>57</v>
      </c>
    </row>
    <row r="5">
      <c r="A5" s="1">
        <v>0.471563952224846</v>
      </c>
      <c r="B5" s="1">
        <v>0.083049979668931</v>
      </c>
      <c r="C5" s="1">
        <v>0.107791130363427</v>
      </c>
      <c r="D5" s="1">
        <v>0.163659233367421</v>
      </c>
      <c r="E5" s="1">
        <v>0.260077209844364</v>
      </c>
      <c r="F5" s="3">
        <v>1.94494121539802E7</v>
      </c>
      <c r="G5" s="1">
        <v>0.25</v>
      </c>
      <c r="H5" s="1">
        <v>0.0</v>
      </c>
      <c r="I5" s="3">
        <v>3.96025835662096E8</v>
      </c>
      <c r="J5" s="3">
        <v>4.70328442129198E8</v>
      </c>
      <c r="K5" s="1">
        <v>0.556358000724437</v>
      </c>
      <c r="L5" s="1">
        <v>0.0</v>
      </c>
      <c r="M5" s="1">
        <v>0.198507043344083</v>
      </c>
      <c r="N5" s="1">
        <v>0.342968178705834</v>
      </c>
      <c r="O5" s="1">
        <v>0.0</v>
      </c>
      <c r="P5" s="3">
        <v>5.18059733374108E7</v>
      </c>
      <c r="Q5" s="1">
        <v>0.75</v>
      </c>
      <c r="R5" s="1">
        <v>0.0</v>
      </c>
      <c r="S5" s="3">
        <v>4.20984934232587E8</v>
      </c>
      <c r="T5" s="3">
        <v>4.99970582377628E8</v>
      </c>
      <c r="V5" s="4">
        <f t="shared" si="1"/>
        <v>-0.5</v>
      </c>
      <c r="W5" s="4">
        <f t="shared" si="2"/>
        <v>-1</v>
      </c>
      <c r="X5" s="4">
        <f t="shared" si="3"/>
        <v>0.5</v>
      </c>
      <c r="Y5" s="4">
        <f t="shared" si="4"/>
        <v>24</v>
      </c>
      <c r="Z5" s="4">
        <f t="shared" si="5"/>
        <v>-24</v>
      </c>
      <c r="AA5" s="4">
        <f t="shared" si="6"/>
        <v>34</v>
      </c>
      <c r="AB5" s="4">
        <f t="shared" si="7"/>
        <v>40</v>
      </c>
      <c r="AC5" s="4">
        <f t="shared" si="8"/>
        <v>36</v>
      </c>
      <c r="AD5" s="4">
        <f t="shared" si="9"/>
        <v>8</v>
      </c>
      <c r="AE5" s="4">
        <f t="shared" si="10"/>
        <v>7</v>
      </c>
      <c r="AF5" s="4">
        <f t="shared" si="11"/>
        <v>54</v>
      </c>
    </row>
    <row r="6">
      <c r="A6" s="1">
        <v>0.337980410654922</v>
      </c>
      <c r="B6" s="1">
        <v>0.0965021775400299</v>
      </c>
      <c r="C6" s="1">
        <v>0.164432740392109</v>
      </c>
      <c r="D6" s="1">
        <v>0.338827419397838</v>
      </c>
      <c r="E6" s="1">
        <v>0.338425580367867</v>
      </c>
      <c r="F6" s="3">
        <v>1.1068322456092E7</v>
      </c>
      <c r="G6" s="1">
        <v>0.428571428571428</v>
      </c>
      <c r="H6" s="1">
        <v>0.0</v>
      </c>
      <c r="I6" s="3">
        <v>2.84172673418825E8</v>
      </c>
      <c r="J6" s="3">
        <v>3.33770048970173E8</v>
      </c>
      <c r="K6" s="1">
        <v>0.508332634649022</v>
      </c>
      <c r="L6" s="1">
        <v>0.0265471570555135</v>
      </c>
      <c r="M6" s="1">
        <v>0.0578928292558886</v>
      </c>
      <c r="N6" s="1">
        <v>0.143878504542859</v>
      </c>
      <c r="O6" s="1">
        <v>0.114722112425973</v>
      </c>
      <c r="P6" s="1">
        <v>5815444.33116134</v>
      </c>
      <c r="Q6" s="1">
        <v>0.571428571428571</v>
      </c>
      <c r="R6" s="1">
        <v>0.0</v>
      </c>
      <c r="S6" s="3">
        <v>2.69536262626157E8</v>
      </c>
      <c r="T6" s="3">
        <v>3.16579033098593E8</v>
      </c>
      <c r="V6" s="4">
        <f t="shared" si="1"/>
        <v>-0.1428571429</v>
      </c>
      <c r="W6" s="4">
        <f t="shared" si="2"/>
        <v>-1</v>
      </c>
      <c r="X6" s="4">
        <f t="shared" si="3"/>
        <v>0.1428571429</v>
      </c>
      <c r="Y6" s="4">
        <f t="shared" si="4"/>
        <v>8.5</v>
      </c>
      <c r="Z6" s="4">
        <f t="shared" si="5"/>
        <v>-8.5</v>
      </c>
      <c r="AA6" s="4">
        <f t="shared" si="6"/>
        <v>19</v>
      </c>
      <c r="AB6" s="4">
        <f t="shared" si="7"/>
        <v>36</v>
      </c>
      <c r="AC6" s="4">
        <f t="shared" si="8"/>
        <v>40</v>
      </c>
      <c r="AD6" s="4">
        <f t="shared" si="9"/>
        <v>16</v>
      </c>
      <c r="AE6" s="4">
        <f t="shared" si="10"/>
        <v>22.5</v>
      </c>
      <c r="AF6" s="4">
        <f t="shared" si="11"/>
        <v>38.5</v>
      </c>
    </row>
    <row r="7">
      <c r="A7" s="1">
        <v>0.435282728827765</v>
      </c>
      <c r="B7" s="1">
        <v>0.260094513232246</v>
      </c>
      <c r="C7" s="1">
        <v>0.288240237336663</v>
      </c>
      <c r="D7" s="1">
        <v>0.378100498240107</v>
      </c>
      <c r="E7" s="1">
        <v>0.889696193839171</v>
      </c>
      <c r="F7" s="3">
        <v>1.43134427040681E7</v>
      </c>
      <c r="G7" s="1">
        <v>0.333333333333333</v>
      </c>
      <c r="H7" s="1">
        <v>0.0</v>
      </c>
      <c r="I7" s="3">
        <v>5.22579491501666E8</v>
      </c>
      <c r="J7" s="3">
        <v>5.94724292912629E8</v>
      </c>
      <c r="K7" s="1">
        <v>0.63596422718335</v>
      </c>
      <c r="L7" s="1">
        <v>0.129720343916914</v>
      </c>
      <c r="M7" s="1">
        <v>0.129720343916914</v>
      </c>
      <c r="N7" s="1">
        <v>0.191119075304018</v>
      </c>
      <c r="O7" s="1">
        <v>0.389161031750743</v>
      </c>
      <c r="P7" s="3">
        <v>5.10356365238716E7</v>
      </c>
      <c r="Q7" s="1">
        <v>0.666666666666666</v>
      </c>
      <c r="R7" s="1">
        <v>0.0</v>
      </c>
      <c r="S7" s="3">
        <v>5.16474926264463E8</v>
      </c>
      <c r="T7" s="3">
        <v>5.87776898909733E8</v>
      </c>
      <c r="V7" s="4">
        <f t="shared" si="1"/>
        <v>-0.3333333333</v>
      </c>
      <c r="W7" s="4">
        <f t="shared" si="2"/>
        <v>-1</v>
      </c>
      <c r="X7" s="4">
        <f t="shared" si="3"/>
        <v>0.3333333333</v>
      </c>
      <c r="Y7" s="4">
        <f t="shared" si="4"/>
        <v>20</v>
      </c>
      <c r="Z7" s="4">
        <f t="shared" si="5"/>
        <v>-20</v>
      </c>
      <c r="AA7" s="4">
        <f t="shared" si="6"/>
        <v>31</v>
      </c>
      <c r="AB7" s="4">
        <f t="shared" si="7"/>
        <v>48</v>
      </c>
      <c r="AC7" s="4">
        <f t="shared" si="8"/>
        <v>49</v>
      </c>
      <c r="AD7" s="4">
        <f t="shared" si="9"/>
        <v>42</v>
      </c>
      <c r="AE7" s="4">
        <f t="shared" si="10"/>
        <v>11</v>
      </c>
      <c r="AF7" s="4">
        <f t="shared" si="11"/>
        <v>50</v>
      </c>
    </row>
    <row r="8">
      <c r="A8" s="1">
        <v>0.387586776424736</v>
      </c>
      <c r="B8" s="1">
        <v>0.0729519975437244</v>
      </c>
      <c r="C8" s="1">
        <v>0.134621592523923</v>
      </c>
      <c r="D8" s="1">
        <v>0.381262551524584</v>
      </c>
      <c r="E8" s="1">
        <v>0.291807990174897</v>
      </c>
      <c r="F8" s="3">
        <v>1.08848092019974E8</v>
      </c>
      <c r="G8" s="1">
        <v>0.6</v>
      </c>
      <c r="H8" s="1">
        <v>0.0</v>
      </c>
      <c r="I8" s="3">
        <v>5.70554506951588E8</v>
      </c>
      <c r="J8" s="3">
        <v>6.62269422200366E8</v>
      </c>
      <c r="K8" s="1">
        <v>0.53733199944199</v>
      </c>
      <c r="L8" s="1">
        <v>0.117889580984085</v>
      </c>
      <c r="M8" s="1">
        <v>0.226851369911508</v>
      </c>
      <c r="N8" s="1">
        <v>0.13435668136366</v>
      </c>
      <c r="O8" s="1">
        <v>0.376727119605358</v>
      </c>
      <c r="P8" s="3">
        <v>8.99659065868295E7</v>
      </c>
      <c r="Q8" s="1">
        <v>0.4</v>
      </c>
      <c r="R8" s="1">
        <v>0.0</v>
      </c>
      <c r="S8" s="3">
        <v>5.72662870120739E8</v>
      </c>
      <c r="T8" s="3">
        <v>6.64716802778871E8</v>
      </c>
      <c r="V8" s="4">
        <f t="shared" si="1"/>
        <v>0.2</v>
      </c>
      <c r="W8" s="4">
        <f t="shared" si="2"/>
        <v>1</v>
      </c>
      <c r="X8" s="4">
        <f t="shared" si="3"/>
        <v>0.2</v>
      </c>
      <c r="Y8" s="4">
        <f t="shared" si="4"/>
        <v>13.5</v>
      </c>
      <c r="Z8" s="4">
        <f t="shared" si="5"/>
        <v>13.5</v>
      </c>
      <c r="AA8" s="4">
        <f t="shared" si="6"/>
        <v>23</v>
      </c>
      <c r="AB8" s="4">
        <f t="shared" si="7"/>
        <v>39</v>
      </c>
      <c r="AC8" s="4">
        <f t="shared" si="8"/>
        <v>32</v>
      </c>
      <c r="AD8" s="4">
        <f t="shared" si="9"/>
        <v>41</v>
      </c>
      <c r="AE8" s="4">
        <f t="shared" si="10"/>
        <v>43.5</v>
      </c>
      <c r="AF8" s="4">
        <f t="shared" si="11"/>
        <v>17.5</v>
      </c>
    </row>
    <row r="9">
      <c r="A9" s="1">
        <v>0.40838534647802</v>
      </c>
      <c r="B9" s="1">
        <v>0.0</v>
      </c>
      <c r="C9" s="1">
        <v>0.179848536810988</v>
      </c>
      <c r="D9" s="1">
        <v>0.312717001326308</v>
      </c>
      <c r="E9" s="1">
        <v>0.0</v>
      </c>
      <c r="F9" s="1">
        <v>0.0</v>
      </c>
      <c r="G9" s="1">
        <v>0.5</v>
      </c>
      <c r="H9" s="1">
        <v>0.0</v>
      </c>
      <c r="I9" s="3">
        <v>4.75208525293179E8</v>
      </c>
      <c r="J9" s="3">
        <v>6.02159431265999E8</v>
      </c>
      <c r="K9" s="1">
        <v>0.296074400853385</v>
      </c>
      <c r="L9" s="1">
        <v>0.0640119883032056</v>
      </c>
      <c r="M9" s="1">
        <v>0.130754381795776</v>
      </c>
      <c r="N9" s="1">
        <v>0.191907920629754</v>
      </c>
      <c r="O9" s="1">
        <v>0.192035964909616</v>
      </c>
      <c r="P9" s="3">
        <v>2.92512029133412E7</v>
      </c>
      <c r="Q9" s="1">
        <v>0.5</v>
      </c>
      <c r="R9" s="1">
        <v>0.0</v>
      </c>
      <c r="S9" s="3">
        <v>4.42258976195262E8</v>
      </c>
      <c r="T9" s="3">
        <v>5.60407322765321E8</v>
      </c>
      <c r="V9" s="4">
        <f t="shared" si="1"/>
        <v>0</v>
      </c>
      <c r="W9" s="4">
        <f t="shared" si="2"/>
        <v>-1</v>
      </c>
      <c r="X9" s="4">
        <f t="shared" si="3"/>
        <v>0</v>
      </c>
      <c r="Y9" s="4">
        <f t="shared" si="4"/>
        <v>3</v>
      </c>
      <c r="Z9" s="4">
        <f t="shared" si="5"/>
        <v>-3</v>
      </c>
      <c r="AA9" s="4">
        <f t="shared" si="6"/>
        <v>29</v>
      </c>
      <c r="AB9" s="4">
        <f t="shared" si="7"/>
        <v>16</v>
      </c>
      <c r="AC9" s="4">
        <f t="shared" si="8"/>
        <v>8</v>
      </c>
      <c r="AD9" s="4">
        <f t="shared" si="9"/>
        <v>28</v>
      </c>
      <c r="AE9" s="4">
        <f t="shared" si="10"/>
        <v>30.5</v>
      </c>
      <c r="AF9" s="4">
        <f t="shared" si="11"/>
        <v>30.5</v>
      </c>
    </row>
    <row r="10">
      <c r="A10" s="1">
        <v>0.421644015338598</v>
      </c>
      <c r="B10" s="1">
        <v>0.0323163215264456</v>
      </c>
      <c r="C10" s="1">
        <v>0.0426713299643869</v>
      </c>
      <c r="D10" s="1">
        <v>0.118968660830992</v>
      </c>
      <c r="E10" s="1">
        <v>0.129265286105782</v>
      </c>
      <c r="F10" s="1">
        <v>4963741.55809765</v>
      </c>
      <c r="G10" s="1">
        <v>0.6</v>
      </c>
      <c r="H10" s="1">
        <v>0.0</v>
      </c>
      <c r="I10" s="3">
        <v>1.41372846931546E8</v>
      </c>
      <c r="J10" s="3">
        <v>1.71827611510082E8</v>
      </c>
      <c r="K10" s="1">
        <v>0.0</v>
      </c>
      <c r="L10" s="1">
        <v>0.0</v>
      </c>
      <c r="M10" s="1">
        <v>0.208731845257182</v>
      </c>
      <c r="N10" s="1">
        <v>0.59551935845427</v>
      </c>
      <c r="O10" s="1">
        <v>0.0</v>
      </c>
      <c r="P10" s="1">
        <v>0.0</v>
      </c>
      <c r="Q10" s="1">
        <v>0.4</v>
      </c>
      <c r="R10" s="1">
        <v>0.0</v>
      </c>
      <c r="S10" s="3">
        <v>1.41123977475832E8</v>
      </c>
      <c r="T10" s="3">
        <v>1.71525137901117E8</v>
      </c>
      <c r="V10" s="4">
        <f t="shared" si="1"/>
        <v>0.2</v>
      </c>
      <c r="W10" s="4">
        <f t="shared" si="2"/>
        <v>1</v>
      </c>
      <c r="X10" s="4">
        <f t="shared" si="3"/>
        <v>0.2</v>
      </c>
      <c r="Y10" s="4">
        <f t="shared" si="4"/>
        <v>13.5</v>
      </c>
      <c r="Z10" s="4">
        <f t="shared" si="5"/>
        <v>13.5</v>
      </c>
      <c r="AA10" s="4">
        <f t="shared" si="6"/>
        <v>30</v>
      </c>
      <c r="AB10" s="4">
        <f t="shared" si="7"/>
        <v>2.5</v>
      </c>
      <c r="AC10" s="4">
        <f t="shared" si="8"/>
        <v>18</v>
      </c>
      <c r="AD10" s="4">
        <f t="shared" si="9"/>
        <v>8</v>
      </c>
      <c r="AE10" s="4">
        <f t="shared" si="10"/>
        <v>43.5</v>
      </c>
      <c r="AF10" s="4">
        <f t="shared" si="11"/>
        <v>17.5</v>
      </c>
    </row>
    <row r="11">
      <c r="A11" s="1">
        <v>0.363683668730352</v>
      </c>
      <c r="B11" s="1">
        <v>0.0</v>
      </c>
      <c r="C11" s="1">
        <v>0.0513328077597431</v>
      </c>
      <c r="D11" s="1">
        <v>0.0157564810573655</v>
      </c>
      <c r="E11" s="1">
        <v>0.0</v>
      </c>
      <c r="F11" s="1">
        <v>4200562.48811477</v>
      </c>
      <c r="G11" s="1">
        <v>0.666666666666666</v>
      </c>
      <c r="H11" s="1">
        <v>0.0</v>
      </c>
      <c r="I11" s="3">
        <v>1.88368127549852E8</v>
      </c>
      <c r="J11" s="3">
        <v>2.36943756615643E8</v>
      </c>
      <c r="K11" s="1">
        <v>0.213782307564059</v>
      </c>
      <c r="L11" s="1">
        <v>0.133201635936429</v>
      </c>
      <c r="M11" s="1">
        <v>0.165697883673616</v>
      </c>
      <c r="N11" s="1">
        <v>0.412989553890053</v>
      </c>
      <c r="O11" s="1">
        <v>0.787266912399842</v>
      </c>
      <c r="P11" s="1">
        <v>2807910.81170171</v>
      </c>
      <c r="Q11" s="1">
        <v>0.333333333333333</v>
      </c>
      <c r="R11" s="1">
        <v>0.0</v>
      </c>
      <c r="S11" s="3">
        <v>2.01617182202161E8</v>
      </c>
      <c r="T11" s="3">
        <v>2.53609482872077E8</v>
      </c>
      <c r="V11" s="4">
        <f t="shared" si="1"/>
        <v>0.3333333333</v>
      </c>
      <c r="W11" s="4">
        <f t="shared" si="2"/>
        <v>1</v>
      </c>
      <c r="X11" s="4">
        <f t="shared" si="3"/>
        <v>0.3333333333</v>
      </c>
      <c r="Y11" s="4">
        <f t="shared" si="4"/>
        <v>20</v>
      </c>
      <c r="Z11" s="4">
        <f t="shared" si="5"/>
        <v>20</v>
      </c>
      <c r="AA11" s="4">
        <f t="shared" si="6"/>
        <v>20</v>
      </c>
      <c r="AB11" s="4">
        <f t="shared" si="7"/>
        <v>9</v>
      </c>
      <c r="AC11" s="4">
        <f t="shared" si="8"/>
        <v>8</v>
      </c>
      <c r="AD11" s="4">
        <f t="shared" si="9"/>
        <v>44</v>
      </c>
      <c r="AE11" s="4">
        <f t="shared" si="10"/>
        <v>50</v>
      </c>
      <c r="AF11" s="4">
        <f t="shared" si="11"/>
        <v>11</v>
      </c>
    </row>
    <row r="12">
      <c r="A12" s="1">
        <v>0.61231131423093</v>
      </c>
      <c r="B12" s="1">
        <v>0.0720435257318792</v>
      </c>
      <c r="C12" s="1">
        <v>0.146802518177244</v>
      </c>
      <c r="D12" s="1">
        <v>0.169081468916819</v>
      </c>
      <c r="E12" s="1">
        <v>0.201165766181926</v>
      </c>
      <c r="F12" s="3">
        <v>1.71453571702138E7</v>
      </c>
      <c r="G12" s="1">
        <v>0.0</v>
      </c>
      <c r="H12" s="1">
        <v>0.0</v>
      </c>
      <c r="I12" s="3">
        <v>2.94190012797367E8</v>
      </c>
      <c r="J12" s="3">
        <v>3.27129587363656E8</v>
      </c>
      <c r="K12" s="1">
        <v>0.784527862865505</v>
      </c>
      <c r="L12" s="1">
        <v>0.0</v>
      </c>
      <c r="M12" s="1">
        <v>0.0</v>
      </c>
      <c r="N12" s="1">
        <v>0.0</v>
      </c>
      <c r="O12" s="1">
        <v>0.0</v>
      </c>
      <c r="P12" s="1">
        <v>8940161.82965915</v>
      </c>
      <c r="Q12" s="1">
        <v>1.0</v>
      </c>
      <c r="R12" s="1">
        <v>0.0</v>
      </c>
      <c r="S12" s="3">
        <v>2.83121460639365E8</v>
      </c>
      <c r="T12" s="3">
        <v>3.14821719339105E8</v>
      </c>
      <c r="V12" s="4">
        <f t="shared" si="1"/>
        <v>-1</v>
      </c>
      <c r="W12" s="4">
        <f t="shared" si="2"/>
        <v>-1</v>
      </c>
      <c r="X12" s="4">
        <f t="shared" si="3"/>
        <v>1</v>
      </c>
      <c r="Y12" s="4">
        <f t="shared" si="4"/>
        <v>29</v>
      </c>
      <c r="Z12" s="4">
        <f t="shared" si="5"/>
        <v>-29</v>
      </c>
      <c r="AA12" s="4">
        <f t="shared" si="6"/>
        <v>46</v>
      </c>
      <c r="AB12" s="4">
        <f t="shared" si="7"/>
        <v>57</v>
      </c>
      <c r="AC12" s="4">
        <f t="shared" si="8"/>
        <v>31</v>
      </c>
      <c r="AD12" s="4">
        <f t="shared" si="9"/>
        <v>8</v>
      </c>
      <c r="AE12" s="4">
        <f t="shared" si="10"/>
        <v>2</v>
      </c>
      <c r="AF12" s="4">
        <f t="shared" si="11"/>
        <v>59</v>
      </c>
    </row>
    <row r="13">
      <c r="A13" s="1">
        <v>0.158822961450535</v>
      </c>
      <c r="B13" s="1">
        <v>0.328802867329433</v>
      </c>
      <c r="C13" s="1">
        <v>0.138739928540598</v>
      </c>
      <c r="D13" s="1">
        <v>0.559665625299338</v>
      </c>
      <c r="E13" s="1">
        <v>2.19602488357334</v>
      </c>
      <c r="F13" s="1">
        <v>9609881.34046186</v>
      </c>
      <c r="G13" s="1">
        <v>0.428571428571428</v>
      </c>
      <c r="H13" s="1">
        <v>0.0</v>
      </c>
      <c r="I13" s="3">
        <v>4.53972653775634E8</v>
      </c>
      <c r="J13" s="3">
        <v>5.93124481373008E8</v>
      </c>
      <c r="K13" s="1">
        <v>0.193893808700107</v>
      </c>
      <c r="L13" s="1">
        <v>0.0</v>
      </c>
      <c r="M13" s="1">
        <v>0.0863253538264405</v>
      </c>
      <c r="N13" s="1">
        <v>0.349754339476998</v>
      </c>
      <c r="O13" s="1">
        <v>0.0</v>
      </c>
      <c r="P13" s="3">
        <v>5.4712750551972E7</v>
      </c>
      <c r="Q13" s="1">
        <v>0.571428571428571</v>
      </c>
      <c r="R13" s="1">
        <v>0.0</v>
      </c>
      <c r="S13" s="3">
        <v>4.10971461602051E8</v>
      </c>
      <c r="T13" s="3">
        <v>5.36942175885847E8</v>
      </c>
      <c r="V13" s="4">
        <f t="shared" si="1"/>
        <v>-0.1428571429</v>
      </c>
      <c r="W13" s="4">
        <f t="shared" si="2"/>
        <v>-1</v>
      </c>
      <c r="X13" s="4">
        <f t="shared" si="3"/>
        <v>0.1428571429</v>
      </c>
      <c r="Y13" s="4">
        <f t="shared" si="4"/>
        <v>8.5</v>
      </c>
      <c r="Z13" s="4">
        <f t="shared" si="5"/>
        <v>-8.5</v>
      </c>
      <c r="AA13" s="4">
        <f t="shared" si="6"/>
        <v>7</v>
      </c>
      <c r="AB13" s="4">
        <f t="shared" si="7"/>
        <v>8</v>
      </c>
      <c r="AC13" s="4">
        <f t="shared" si="8"/>
        <v>53</v>
      </c>
      <c r="AD13" s="4">
        <f t="shared" si="9"/>
        <v>8</v>
      </c>
      <c r="AE13" s="4">
        <f t="shared" si="10"/>
        <v>22.5</v>
      </c>
      <c r="AF13" s="4">
        <f t="shared" si="11"/>
        <v>38.5</v>
      </c>
    </row>
    <row r="14">
      <c r="A14" s="1">
        <v>0.494349160124775</v>
      </c>
      <c r="B14" s="1">
        <v>0.549155769981638</v>
      </c>
      <c r="C14" s="1">
        <v>0.145405946705218</v>
      </c>
      <c r="D14" s="1">
        <v>0.196653848529691</v>
      </c>
      <c r="E14" s="1">
        <v>2.60293477148888</v>
      </c>
      <c r="F14" s="1">
        <v>7394318.82728038</v>
      </c>
      <c r="G14" s="1">
        <v>0.75</v>
      </c>
      <c r="H14" s="1">
        <v>0.0</v>
      </c>
      <c r="I14" s="3">
        <v>1.13857360445171E8</v>
      </c>
      <c r="J14" s="3">
        <v>1.37332595943191E8</v>
      </c>
      <c r="K14" s="1">
        <v>0.117922688121017</v>
      </c>
      <c r="L14" s="1">
        <v>0.224976553747657</v>
      </c>
      <c r="M14" s="1">
        <v>0.371159173127068</v>
      </c>
      <c r="N14" s="1">
        <v>0.608925755508193</v>
      </c>
      <c r="O14" s="1">
        <v>0.6096568632638</v>
      </c>
      <c r="P14" s="1">
        <v>1265879.87654463</v>
      </c>
      <c r="Q14" s="1">
        <v>0.25</v>
      </c>
      <c r="R14" s="1">
        <v>0.0</v>
      </c>
      <c r="S14" s="3">
        <v>1.20198277701856E8</v>
      </c>
      <c r="T14" s="3">
        <v>1.44980950189268E8</v>
      </c>
      <c r="V14" s="4">
        <f t="shared" si="1"/>
        <v>0.5</v>
      </c>
      <c r="W14" s="4">
        <f t="shared" si="2"/>
        <v>1</v>
      </c>
      <c r="X14" s="4">
        <f t="shared" si="3"/>
        <v>0.5</v>
      </c>
      <c r="Y14" s="4">
        <f t="shared" si="4"/>
        <v>24</v>
      </c>
      <c r="Z14" s="4">
        <f t="shared" si="5"/>
        <v>24</v>
      </c>
      <c r="AA14" s="4">
        <f t="shared" si="6"/>
        <v>35</v>
      </c>
      <c r="AB14" s="4">
        <f t="shared" si="7"/>
        <v>6</v>
      </c>
      <c r="AC14" s="4">
        <f t="shared" si="8"/>
        <v>57</v>
      </c>
      <c r="AD14" s="4">
        <f t="shared" si="9"/>
        <v>48</v>
      </c>
      <c r="AE14" s="4">
        <f t="shared" si="10"/>
        <v>54</v>
      </c>
      <c r="AF14" s="4">
        <f t="shared" si="11"/>
        <v>7</v>
      </c>
    </row>
    <row r="15">
      <c r="A15" s="1">
        <v>0.403048767355769</v>
      </c>
      <c r="B15" s="1">
        <v>0.0</v>
      </c>
      <c r="C15" s="1">
        <v>0.155759402172132</v>
      </c>
      <c r="D15" s="1">
        <v>0.283830175899327</v>
      </c>
      <c r="E15" s="1">
        <v>0.0</v>
      </c>
      <c r="F15" s="1">
        <v>7257311.94689315</v>
      </c>
      <c r="G15" s="1">
        <v>0.6</v>
      </c>
      <c r="H15" s="1">
        <v>0.0</v>
      </c>
      <c r="I15" s="3">
        <v>1.05634695532055E8</v>
      </c>
      <c r="J15" s="3">
        <v>1.30270394901087E8</v>
      </c>
      <c r="K15" s="1">
        <v>0.275185190442858</v>
      </c>
      <c r="L15" s="1">
        <v>0.320857216577729</v>
      </c>
      <c r="M15" s="1">
        <v>0.190730090211592</v>
      </c>
      <c r="N15" s="1">
        <v>0.4374464857802</v>
      </c>
      <c r="O15" s="1">
        <v>2.47404854095483</v>
      </c>
      <c r="P15" s="1">
        <v>1426913.84822601</v>
      </c>
      <c r="Q15" s="1">
        <v>0.4</v>
      </c>
      <c r="R15" s="1">
        <v>0.0</v>
      </c>
      <c r="S15" s="3">
        <v>1.057422635441E8</v>
      </c>
      <c r="T15" s="3">
        <v>1.30403054780041E8</v>
      </c>
      <c r="V15" s="4">
        <f t="shared" si="1"/>
        <v>0.2</v>
      </c>
      <c r="W15" s="4">
        <f t="shared" si="2"/>
        <v>1</v>
      </c>
      <c r="X15" s="4">
        <f t="shared" si="3"/>
        <v>0.2</v>
      </c>
      <c r="Y15" s="4">
        <f t="shared" si="4"/>
        <v>13.5</v>
      </c>
      <c r="Z15" s="4">
        <f t="shared" si="5"/>
        <v>13.5</v>
      </c>
      <c r="AA15" s="4">
        <f t="shared" si="6"/>
        <v>27</v>
      </c>
      <c r="AB15" s="4">
        <f t="shared" si="7"/>
        <v>14</v>
      </c>
      <c r="AC15" s="4">
        <f t="shared" si="8"/>
        <v>8</v>
      </c>
      <c r="AD15" s="4">
        <f t="shared" si="9"/>
        <v>52</v>
      </c>
      <c r="AE15" s="4">
        <f t="shared" si="10"/>
        <v>43.5</v>
      </c>
      <c r="AF15" s="4">
        <f t="shared" si="11"/>
        <v>17.5</v>
      </c>
    </row>
    <row r="16">
      <c r="A16" s="1">
        <v>0.233566970595817</v>
      </c>
      <c r="B16" s="1">
        <v>0.164251691400823</v>
      </c>
      <c r="C16" s="1">
        <v>0.216589533436968</v>
      </c>
      <c r="D16" s="1">
        <v>0.299202270308965</v>
      </c>
      <c r="E16" s="1">
        <v>0.449501082445678</v>
      </c>
      <c r="F16" s="1">
        <v>1392842.05023775</v>
      </c>
      <c r="G16" s="1">
        <v>0.333333333333333</v>
      </c>
      <c r="H16" s="1">
        <v>0.0</v>
      </c>
      <c r="I16" s="3">
        <v>3.37746450936632E8</v>
      </c>
      <c r="J16" s="3">
        <v>4.19641749914522E8</v>
      </c>
      <c r="K16" s="1">
        <v>0.404242267729815</v>
      </c>
      <c r="L16" s="1">
        <v>0.343147552893943</v>
      </c>
      <c r="M16" s="1">
        <v>0.225488717135531</v>
      </c>
      <c r="N16" s="1">
        <v>0.47980376480216</v>
      </c>
      <c r="O16" s="1">
        <v>1.19431881627761</v>
      </c>
      <c r="P16" s="3">
        <v>1.71696943106283E7</v>
      </c>
      <c r="Q16" s="1">
        <v>0.666666666666666</v>
      </c>
      <c r="R16" s="1">
        <v>0.0</v>
      </c>
      <c r="S16" s="3">
        <v>3.40560766773081E8</v>
      </c>
      <c r="T16" s="3">
        <v>4.23138570359363E8</v>
      </c>
      <c r="V16" s="4">
        <f t="shared" si="1"/>
        <v>-0.3333333333</v>
      </c>
      <c r="W16" s="4">
        <f t="shared" si="2"/>
        <v>-1</v>
      </c>
      <c r="X16" s="4">
        <f t="shared" si="3"/>
        <v>0.3333333333</v>
      </c>
      <c r="Y16" s="4">
        <f t="shared" si="4"/>
        <v>20</v>
      </c>
      <c r="Z16" s="4">
        <f t="shared" si="5"/>
        <v>-20</v>
      </c>
      <c r="AA16" s="4">
        <f t="shared" si="6"/>
        <v>11</v>
      </c>
      <c r="AB16" s="4">
        <f t="shared" si="7"/>
        <v>28</v>
      </c>
      <c r="AC16" s="4">
        <f t="shared" si="8"/>
        <v>45</v>
      </c>
      <c r="AD16" s="4">
        <f t="shared" si="9"/>
        <v>55</v>
      </c>
      <c r="AE16" s="4">
        <f t="shared" si="10"/>
        <v>11</v>
      </c>
      <c r="AF16" s="4">
        <f t="shared" si="11"/>
        <v>50</v>
      </c>
    </row>
    <row r="17">
      <c r="A17" s="1">
        <v>0.302226781103676</v>
      </c>
      <c r="B17" s="1">
        <v>0.211502521931521</v>
      </c>
      <c r="C17" s="1">
        <v>0.236764988471137</v>
      </c>
      <c r="D17" s="1">
        <v>0.457677780422958</v>
      </c>
      <c r="E17" s="1">
        <v>1.00050892980386</v>
      </c>
      <c r="F17" s="3">
        <v>2.76006984722429E7</v>
      </c>
      <c r="G17" s="1">
        <v>0.333333333333333</v>
      </c>
      <c r="H17" s="1">
        <v>0.0</v>
      </c>
      <c r="I17" s="3">
        <v>3.05316752836716E8</v>
      </c>
      <c r="J17" s="3">
        <v>3.72455306538574E8</v>
      </c>
      <c r="K17" s="1">
        <v>0.370773670210513</v>
      </c>
      <c r="L17" s="1">
        <v>0.041592217082448</v>
      </c>
      <c r="M17" s="1">
        <v>0.0621036040546623</v>
      </c>
      <c r="N17" s="1">
        <v>0.19221904610623</v>
      </c>
      <c r="O17" s="1">
        <v>0.20796108541224</v>
      </c>
      <c r="P17" s="3">
        <v>1.2067787463354E7</v>
      </c>
      <c r="Q17" s="1">
        <v>0.666666666666666</v>
      </c>
      <c r="R17" s="1">
        <v>0.0</v>
      </c>
      <c r="S17" s="3">
        <v>3.04477460777329E8</v>
      </c>
      <c r="T17" s="3">
        <v>3.71431497606308E8</v>
      </c>
      <c r="V17" s="4">
        <f t="shared" si="1"/>
        <v>-0.3333333333</v>
      </c>
      <c r="W17" s="4">
        <f t="shared" si="2"/>
        <v>-1</v>
      </c>
      <c r="X17" s="4">
        <f t="shared" si="3"/>
        <v>0.3333333333</v>
      </c>
      <c r="Y17" s="4">
        <f t="shared" si="4"/>
        <v>20</v>
      </c>
      <c r="Z17" s="4">
        <f t="shared" si="5"/>
        <v>-20</v>
      </c>
      <c r="AA17" s="4">
        <f t="shared" si="6"/>
        <v>17</v>
      </c>
      <c r="AB17" s="4">
        <f t="shared" si="7"/>
        <v>21</v>
      </c>
      <c r="AC17" s="4">
        <f t="shared" si="8"/>
        <v>46</v>
      </c>
      <c r="AD17" s="4">
        <f t="shared" si="9"/>
        <v>23</v>
      </c>
      <c r="AE17" s="4">
        <f t="shared" si="10"/>
        <v>11</v>
      </c>
      <c r="AF17" s="4">
        <f t="shared" si="11"/>
        <v>50</v>
      </c>
    </row>
    <row r="18">
      <c r="A18" s="1">
        <v>0.460695994478575</v>
      </c>
      <c r="B18" s="1">
        <v>0.343118187268559</v>
      </c>
      <c r="C18" s="1">
        <v>0.063527979464271</v>
      </c>
      <c r="D18" s="1">
        <v>0.094380946660714</v>
      </c>
      <c r="E18" s="1">
        <v>2.4006828750547</v>
      </c>
      <c r="F18" s="1">
        <v>6371375.80638716</v>
      </c>
      <c r="G18" s="1">
        <v>0.444444444444444</v>
      </c>
      <c r="H18" s="1">
        <v>0.0</v>
      </c>
      <c r="I18" s="3">
        <v>2.61174973748789E8</v>
      </c>
      <c r="J18" s="3">
        <v>3.15302214008998E8</v>
      </c>
      <c r="K18" s="1">
        <v>0.383171015940288</v>
      </c>
      <c r="L18" s="1">
        <v>0.0491418923867112</v>
      </c>
      <c r="M18" s="1">
        <v>0.0817996076622568</v>
      </c>
      <c r="N18" s="1">
        <v>0.255244044885184</v>
      </c>
      <c r="O18" s="1">
        <v>0.292060261138904</v>
      </c>
      <c r="P18" s="3">
        <v>2.18274287988568E7</v>
      </c>
      <c r="Q18" s="1">
        <v>0.555555555555555</v>
      </c>
      <c r="R18" s="1">
        <v>0.0</v>
      </c>
      <c r="S18" s="3">
        <v>2.61132765299776E8</v>
      </c>
      <c r="T18" s="3">
        <v>3.15251242878557E8</v>
      </c>
      <c r="V18" s="4">
        <f t="shared" si="1"/>
        <v>-0.1111111111</v>
      </c>
      <c r="W18" s="4">
        <f t="shared" si="2"/>
        <v>-1</v>
      </c>
      <c r="X18" s="4">
        <f t="shared" si="3"/>
        <v>0.1111111111</v>
      </c>
      <c r="Y18" s="4">
        <f t="shared" si="4"/>
        <v>6</v>
      </c>
      <c r="Z18" s="4">
        <f t="shared" si="5"/>
        <v>-6</v>
      </c>
      <c r="AA18" s="4">
        <f t="shared" si="6"/>
        <v>33</v>
      </c>
      <c r="AB18" s="4">
        <f t="shared" si="7"/>
        <v>22</v>
      </c>
      <c r="AC18" s="4">
        <f t="shared" si="8"/>
        <v>54</v>
      </c>
      <c r="AD18" s="4">
        <f t="shared" si="9"/>
        <v>25</v>
      </c>
      <c r="AE18" s="4">
        <f t="shared" si="10"/>
        <v>25</v>
      </c>
      <c r="AF18" s="4">
        <f t="shared" si="11"/>
        <v>36</v>
      </c>
    </row>
    <row r="19">
      <c r="A19" s="1">
        <v>0.676467294374575</v>
      </c>
      <c r="B19" s="1">
        <v>0.0792257149274933</v>
      </c>
      <c r="C19" s="1">
        <v>0.117031690421988</v>
      </c>
      <c r="D19" s="1">
        <v>0.111030842233354</v>
      </c>
      <c r="E19" s="1">
        <v>0.316902859709973</v>
      </c>
      <c r="F19" s="3">
        <v>2.82764551566231E7</v>
      </c>
      <c r="G19" s="1">
        <v>0.5</v>
      </c>
      <c r="H19" s="1">
        <v>0.0</v>
      </c>
      <c r="I19" s="3">
        <v>4.60287401475864E8</v>
      </c>
      <c r="J19" s="3">
        <v>5.17897149205096E8</v>
      </c>
      <c r="K19" s="1">
        <v>0.646808618377993</v>
      </c>
      <c r="L19" s="1">
        <v>0.0368000358636479</v>
      </c>
      <c r="M19" s="1">
        <v>0.0596025028911888</v>
      </c>
      <c r="N19" s="1">
        <v>0.132521530009545</v>
      </c>
      <c r="O19" s="1">
        <v>0.178032737028657</v>
      </c>
      <c r="P19" s="3">
        <v>5.28793499345349E7</v>
      </c>
      <c r="Q19" s="1">
        <v>0.5</v>
      </c>
      <c r="R19" s="1">
        <v>0.0</v>
      </c>
      <c r="S19" s="3">
        <v>4.50270149124171E8</v>
      </c>
      <c r="T19" s="3">
        <v>5.06626064077056E8</v>
      </c>
      <c r="V19" s="4">
        <f t="shared" si="1"/>
        <v>0</v>
      </c>
      <c r="W19" s="4">
        <f t="shared" si="2"/>
        <v>-1</v>
      </c>
      <c r="X19" s="4">
        <f t="shared" si="3"/>
        <v>0</v>
      </c>
      <c r="Y19" s="4">
        <f t="shared" si="4"/>
        <v>3</v>
      </c>
      <c r="Z19" s="4">
        <f t="shared" si="5"/>
        <v>-3</v>
      </c>
      <c r="AA19" s="4">
        <f t="shared" si="6"/>
        <v>51</v>
      </c>
      <c r="AB19" s="4">
        <f t="shared" si="7"/>
        <v>50</v>
      </c>
      <c r="AC19" s="4">
        <f t="shared" si="8"/>
        <v>35</v>
      </c>
      <c r="AD19" s="4">
        <f t="shared" si="9"/>
        <v>22</v>
      </c>
      <c r="AE19" s="4">
        <f t="shared" si="10"/>
        <v>30.5</v>
      </c>
      <c r="AF19" s="4">
        <f t="shared" si="11"/>
        <v>30.5</v>
      </c>
    </row>
    <row r="20">
      <c r="A20" s="1">
        <v>0.263019521302339</v>
      </c>
      <c r="B20" s="1">
        <v>0.0364683823875527</v>
      </c>
      <c r="C20" s="1">
        <v>0.0650723299159923</v>
      </c>
      <c r="D20" s="1">
        <v>0.206412744580926</v>
      </c>
      <c r="E20" s="1">
        <v>0.280761080623839</v>
      </c>
      <c r="F20" s="1">
        <v>4749627.85483731</v>
      </c>
      <c r="G20" s="1">
        <v>0.6</v>
      </c>
      <c r="H20" s="1">
        <v>0.0</v>
      </c>
      <c r="I20" s="3">
        <v>2.20496224967108E8</v>
      </c>
      <c r="J20" s="3">
        <v>2.76615390001204E8</v>
      </c>
      <c r="K20" s="1">
        <v>0.254918949428653</v>
      </c>
      <c r="L20" s="1">
        <v>0.0852292511527566</v>
      </c>
      <c r="M20" s="1">
        <v>0.120630918024129</v>
      </c>
      <c r="N20" s="1">
        <v>0.23657989211578</v>
      </c>
      <c r="O20" s="1">
        <v>0.432726028164121</v>
      </c>
      <c r="P20" s="1">
        <v>5372604.87740698</v>
      </c>
      <c r="Q20" s="1">
        <v>0.4</v>
      </c>
      <c r="R20" s="1">
        <v>0.0</v>
      </c>
      <c r="S20" s="3">
        <v>2.19679410238044E8</v>
      </c>
      <c r="T20" s="3">
        <v>2.75590663869435E8</v>
      </c>
      <c r="V20" s="4">
        <f t="shared" si="1"/>
        <v>0.2</v>
      </c>
      <c r="W20" s="4">
        <f t="shared" si="2"/>
        <v>1</v>
      </c>
      <c r="X20" s="4">
        <f t="shared" si="3"/>
        <v>0.2</v>
      </c>
      <c r="Y20" s="4">
        <f t="shared" si="4"/>
        <v>13.5</v>
      </c>
      <c r="Z20" s="4">
        <f t="shared" si="5"/>
        <v>13.5</v>
      </c>
      <c r="AA20" s="4">
        <f t="shared" si="6"/>
        <v>13</v>
      </c>
      <c r="AB20" s="4">
        <f t="shared" si="7"/>
        <v>12</v>
      </c>
      <c r="AC20" s="4">
        <f t="shared" si="8"/>
        <v>21</v>
      </c>
      <c r="AD20" s="4">
        <f t="shared" si="9"/>
        <v>37</v>
      </c>
      <c r="AE20" s="4">
        <f t="shared" si="10"/>
        <v>43.5</v>
      </c>
      <c r="AF20" s="4">
        <f t="shared" si="11"/>
        <v>17.5</v>
      </c>
    </row>
    <row r="21">
      <c r="A21" s="1">
        <v>0.396614227844484</v>
      </c>
      <c r="B21" s="1">
        <v>0.0766016530247688</v>
      </c>
      <c r="C21" s="1">
        <v>0.164999380331003</v>
      </c>
      <c r="D21" s="1">
        <v>0.360601311944517</v>
      </c>
      <c r="E21" s="1">
        <v>0.288785006385636</v>
      </c>
      <c r="F21" s="3">
        <v>1.37158250053304E7</v>
      </c>
      <c r="G21" s="1">
        <v>0.222222222222222</v>
      </c>
      <c r="H21" s="1">
        <v>0.0</v>
      </c>
      <c r="I21" s="3">
        <v>3.96944261527252E8</v>
      </c>
      <c r="J21" s="3">
        <v>4.72535089612819E8</v>
      </c>
      <c r="K21" s="1">
        <v>0.516588534637979</v>
      </c>
      <c r="L21" s="1">
        <v>0.0</v>
      </c>
      <c r="M21" s="1">
        <v>0.0309950128986525</v>
      </c>
      <c r="N21" s="1">
        <v>0.165823598107075</v>
      </c>
      <c r="O21" s="1">
        <v>0.0</v>
      </c>
      <c r="P21" s="3">
        <v>1.38102809939648E7</v>
      </c>
      <c r="Q21" s="1">
        <v>0.777777777777777</v>
      </c>
      <c r="R21" s="1">
        <v>0.0</v>
      </c>
      <c r="S21" s="3">
        <v>3.88460565966977E8</v>
      </c>
      <c r="T21" s="3">
        <v>4.624358089998E8</v>
      </c>
      <c r="V21" s="4">
        <f t="shared" si="1"/>
        <v>-0.5555555556</v>
      </c>
      <c r="W21" s="4">
        <f t="shared" si="2"/>
        <v>-1</v>
      </c>
      <c r="X21" s="4">
        <f t="shared" si="3"/>
        <v>0.5555555556</v>
      </c>
      <c r="Y21" s="4">
        <f t="shared" si="4"/>
        <v>26</v>
      </c>
      <c r="Z21" s="4">
        <f t="shared" si="5"/>
        <v>-26</v>
      </c>
      <c r="AA21" s="4">
        <f t="shared" si="6"/>
        <v>25</v>
      </c>
      <c r="AB21" s="4">
        <f t="shared" si="7"/>
        <v>37</v>
      </c>
      <c r="AC21" s="4">
        <f t="shared" si="8"/>
        <v>33</v>
      </c>
      <c r="AD21" s="4">
        <f t="shared" si="9"/>
        <v>8</v>
      </c>
      <c r="AE21" s="4">
        <f t="shared" si="10"/>
        <v>5</v>
      </c>
      <c r="AF21" s="4">
        <f t="shared" si="11"/>
        <v>56</v>
      </c>
    </row>
    <row r="22">
      <c r="A22" s="1">
        <v>0.0</v>
      </c>
      <c r="B22" s="1">
        <v>0.484476616104524</v>
      </c>
      <c r="C22" s="1">
        <v>0.556526322211851</v>
      </c>
      <c r="D22" s="1">
        <v>0.916888993086352</v>
      </c>
      <c r="E22" s="1">
        <v>0.968953232209049</v>
      </c>
      <c r="F22" s="1">
        <v>0.0</v>
      </c>
      <c r="G22" s="1">
        <v>0.333333333333333</v>
      </c>
      <c r="H22" s="1">
        <v>0.0</v>
      </c>
      <c r="I22" s="3">
        <v>3.87399116402183E8</v>
      </c>
      <c r="J22" s="3">
        <v>4.75134033359539E8</v>
      </c>
      <c r="K22" s="1">
        <v>0.401042594943261</v>
      </c>
      <c r="L22" s="1">
        <v>0.899480256057642</v>
      </c>
      <c r="M22" s="1">
        <v>0.233541911475502</v>
      </c>
      <c r="N22" s="1">
        <v>0.343340962040795</v>
      </c>
      <c r="O22" s="1">
        <v>3.30317399714006</v>
      </c>
      <c r="P22" s="3">
        <v>5.02162879900412E7</v>
      </c>
      <c r="Q22" s="1">
        <v>0.666666666666666</v>
      </c>
      <c r="R22" s="1">
        <v>0.0</v>
      </c>
      <c r="S22" s="3">
        <v>3.60515010124969E8</v>
      </c>
      <c r="T22" s="3">
        <v>4.42161236573346E8</v>
      </c>
      <c r="V22" s="4">
        <f t="shared" si="1"/>
        <v>-0.3333333333</v>
      </c>
      <c r="W22" s="4">
        <f t="shared" si="2"/>
        <v>-1</v>
      </c>
      <c r="X22" s="4">
        <f t="shared" si="3"/>
        <v>0.3333333333</v>
      </c>
      <c r="Y22" s="4">
        <f t="shared" si="4"/>
        <v>20</v>
      </c>
      <c r="Z22" s="4">
        <f t="shared" si="5"/>
        <v>-20</v>
      </c>
      <c r="AA22" s="4">
        <f t="shared" si="6"/>
        <v>2.5</v>
      </c>
      <c r="AB22" s="4">
        <f t="shared" si="7"/>
        <v>26</v>
      </c>
      <c r="AC22" s="4">
        <f t="shared" si="8"/>
        <v>56</v>
      </c>
      <c r="AD22" s="4">
        <f t="shared" si="9"/>
        <v>59</v>
      </c>
      <c r="AE22" s="4">
        <f t="shared" si="10"/>
        <v>11</v>
      </c>
      <c r="AF22" s="4">
        <f t="shared" si="11"/>
        <v>50</v>
      </c>
    </row>
    <row r="23">
      <c r="A23" s="1">
        <v>0.562811069552435</v>
      </c>
      <c r="B23" s="1">
        <v>0.0</v>
      </c>
      <c r="C23" s="1">
        <v>0.191037643334484</v>
      </c>
      <c r="D23" s="1">
        <v>0.129581130330735</v>
      </c>
      <c r="E23" s="1">
        <v>0.0</v>
      </c>
      <c r="F23" s="1">
        <v>0.0</v>
      </c>
      <c r="G23" s="1">
        <v>0.5</v>
      </c>
      <c r="H23" s="1">
        <v>0.0</v>
      </c>
      <c r="I23" s="3">
        <v>4.32516263992856E8</v>
      </c>
      <c r="J23" s="3">
        <v>4.98301576169687E8</v>
      </c>
      <c r="K23" s="1">
        <v>0.00362553744962049</v>
      </c>
      <c r="L23" s="1">
        <v>0.279365417516604</v>
      </c>
      <c r="M23" s="1">
        <v>0.191037643334484</v>
      </c>
      <c r="N23" s="1">
        <v>0.641614910956243</v>
      </c>
      <c r="O23" s="1">
        <v>0.838096252549813</v>
      </c>
      <c r="P23" s="3">
        <v>3.99139807310842E7</v>
      </c>
      <c r="Q23" s="1">
        <v>0.5</v>
      </c>
      <c r="R23" s="1">
        <v>0.0</v>
      </c>
      <c r="S23" s="3">
        <v>4.25845249450548E8</v>
      </c>
      <c r="T23" s="3">
        <v>4.90615902901884E8</v>
      </c>
      <c r="V23" s="4">
        <f t="shared" si="1"/>
        <v>0</v>
      </c>
      <c r="W23" s="4">
        <f t="shared" si="2"/>
        <v>-1</v>
      </c>
      <c r="X23" s="4">
        <f t="shared" si="3"/>
        <v>0</v>
      </c>
      <c r="Y23" s="4">
        <f t="shared" si="4"/>
        <v>3</v>
      </c>
      <c r="Z23" s="4">
        <f t="shared" si="5"/>
        <v>-3</v>
      </c>
      <c r="AA23" s="4">
        <f t="shared" si="6"/>
        <v>41</v>
      </c>
      <c r="AB23" s="4">
        <f t="shared" si="7"/>
        <v>5</v>
      </c>
      <c r="AC23" s="4">
        <f t="shared" si="8"/>
        <v>8</v>
      </c>
      <c r="AD23" s="4">
        <f t="shared" si="9"/>
        <v>50</v>
      </c>
      <c r="AE23" s="4">
        <f t="shared" si="10"/>
        <v>30.5</v>
      </c>
      <c r="AF23" s="4">
        <f t="shared" si="11"/>
        <v>30.5</v>
      </c>
    </row>
    <row r="24">
      <c r="A24" s="1">
        <v>0.0</v>
      </c>
      <c r="B24" s="1">
        <v>2.04206609454994</v>
      </c>
      <c r="C24" s="1">
        <v>1.16438070732163</v>
      </c>
      <c r="D24" s="1">
        <v>1.49265110842766</v>
      </c>
      <c r="E24" s="1">
        <v>7.20732052635726</v>
      </c>
      <c r="F24" s="1">
        <v>3815123.01053365</v>
      </c>
      <c r="G24" s="1">
        <v>0.0</v>
      </c>
      <c r="H24" s="1">
        <v>0.0</v>
      </c>
      <c r="I24" s="3">
        <v>5.0617404032925E8</v>
      </c>
      <c r="J24" s="3">
        <v>7.01314579838998E8</v>
      </c>
      <c r="K24" s="1">
        <v>0.0</v>
      </c>
      <c r="L24" s="1">
        <v>0.0</v>
      </c>
      <c r="M24" s="1">
        <v>0.0</v>
      </c>
      <c r="N24" s="1">
        <v>0.0</v>
      </c>
      <c r="O24" s="1">
        <v>0.0</v>
      </c>
      <c r="P24" s="1">
        <v>0.0</v>
      </c>
      <c r="Q24" s="1">
        <v>1.0</v>
      </c>
      <c r="R24" s="1">
        <v>0.0</v>
      </c>
      <c r="S24" s="3">
        <v>4.89603726452685E8</v>
      </c>
      <c r="T24" s="3">
        <v>6.78356064080002E8</v>
      </c>
      <c r="V24" s="4">
        <f t="shared" si="1"/>
        <v>-1</v>
      </c>
      <c r="W24" s="4">
        <f t="shared" si="2"/>
        <v>-1</v>
      </c>
      <c r="X24" s="4">
        <f t="shared" si="3"/>
        <v>1</v>
      </c>
      <c r="Y24" s="4">
        <f t="shared" si="4"/>
        <v>29</v>
      </c>
      <c r="Z24" s="4">
        <f t="shared" si="5"/>
        <v>-29</v>
      </c>
      <c r="AA24" s="4">
        <f t="shared" si="6"/>
        <v>2.5</v>
      </c>
      <c r="AB24" s="4">
        <f t="shared" si="7"/>
        <v>2.5</v>
      </c>
      <c r="AC24" s="4">
        <f t="shared" si="8"/>
        <v>60</v>
      </c>
      <c r="AD24" s="4">
        <f t="shared" si="9"/>
        <v>8</v>
      </c>
      <c r="AE24" s="4">
        <f t="shared" si="10"/>
        <v>2</v>
      </c>
      <c r="AF24" s="4">
        <f t="shared" si="11"/>
        <v>59</v>
      </c>
    </row>
    <row r="25">
      <c r="A25" s="1">
        <v>0.575242045633667</v>
      </c>
      <c r="B25" s="1">
        <v>0.0</v>
      </c>
      <c r="C25" s="1">
        <v>0.158099365812719</v>
      </c>
      <c r="D25" s="1">
        <v>0.134824917523901</v>
      </c>
      <c r="E25" s="1">
        <v>0.0</v>
      </c>
      <c r="F25" s="3">
        <v>2.58617737828698E7</v>
      </c>
      <c r="G25" s="1">
        <v>0.5</v>
      </c>
      <c r="H25" s="1">
        <v>0.0</v>
      </c>
      <c r="I25" s="3">
        <v>3.13665080101783E8</v>
      </c>
      <c r="J25" s="3">
        <v>3.63856079406729E8</v>
      </c>
      <c r="K25" s="1">
        <v>0.280031363778815</v>
      </c>
      <c r="L25" s="1">
        <v>0.0541636599892165</v>
      </c>
      <c r="M25" s="1">
        <v>0.172962676162079</v>
      </c>
      <c r="N25" s="1">
        <v>0.525595817925213</v>
      </c>
      <c r="O25" s="1">
        <v>0.216654639956866</v>
      </c>
      <c r="P25" s="3">
        <v>1.97709717340416E7</v>
      </c>
      <c r="Q25" s="1">
        <v>0.5</v>
      </c>
      <c r="R25" s="1">
        <v>0.0</v>
      </c>
      <c r="S25" s="3">
        <v>3.1167829910038E8</v>
      </c>
      <c r="T25" s="3">
        <v>3.61551437993134E8</v>
      </c>
      <c r="V25" s="4">
        <f t="shared" si="1"/>
        <v>0</v>
      </c>
      <c r="W25" s="4">
        <f t="shared" si="2"/>
        <v>-1</v>
      </c>
      <c r="X25" s="4">
        <f t="shared" si="3"/>
        <v>0</v>
      </c>
      <c r="Y25" s="4">
        <f t="shared" si="4"/>
        <v>3</v>
      </c>
      <c r="Z25" s="4">
        <f t="shared" si="5"/>
        <v>-3</v>
      </c>
      <c r="AA25" s="4">
        <f t="shared" si="6"/>
        <v>42</v>
      </c>
      <c r="AB25" s="4">
        <f t="shared" si="7"/>
        <v>15</v>
      </c>
      <c r="AC25" s="4">
        <f t="shared" si="8"/>
        <v>8</v>
      </c>
      <c r="AD25" s="4">
        <f t="shared" si="9"/>
        <v>27</v>
      </c>
      <c r="AE25" s="4">
        <f t="shared" si="10"/>
        <v>30.5</v>
      </c>
      <c r="AF25" s="4">
        <f t="shared" si="11"/>
        <v>30.5</v>
      </c>
    </row>
    <row r="26">
      <c r="A26" s="1">
        <v>0.721409347986833</v>
      </c>
      <c r="B26" s="1">
        <v>0.0429081656357563</v>
      </c>
      <c r="C26" s="1">
        <v>0.0905529433298438</v>
      </c>
      <c r="D26" s="1">
        <v>0.165832405884457</v>
      </c>
      <c r="E26" s="1">
        <v>0.214540828178781</v>
      </c>
      <c r="F26" s="3">
        <v>2.26876829594368E7</v>
      </c>
      <c r="G26" s="1">
        <v>0.571428571428571</v>
      </c>
      <c r="H26" s="1">
        <v>0.0</v>
      </c>
      <c r="I26" s="3">
        <v>3.83377984070515E8</v>
      </c>
      <c r="J26" s="3">
        <v>4.1792954056125E8</v>
      </c>
      <c r="K26" s="1">
        <v>0.581078953169453</v>
      </c>
      <c r="L26" s="1">
        <v>0.0</v>
      </c>
      <c r="M26" s="1">
        <v>0.285332766725968</v>
      </c>
      <c r="N26" s="1">
        <v>0.315219188910913</v>
      </c>
      <c r="O26" s="1">
        <v>0.0</v>
      </c>
      <c r="P26" s="1">
        <v>5162091.1551076</v>
      </c>
      <c r="Q26" s="1">
        <v>0.428571428571428</v>
      </c>
      <c r="R26" s="1">
        <v>0.0</v>
      </c>
      <c r="S26" s="3">
        <v>4.04086156336098E8</v>
      </c>
      <c r="T26" s="3">
        <v>4.40504056835974E8</v>
      </c>
      <c r="V26" s="4">
        <f t="shared" si="1"/>
        <v>0.1428571429</v>
      </c>
      <c r="W26" s="4">
        <f t="shared" si="2"/>
        <v>1</v>
      </c>
      <c r="X26" s="4">
        <f t="shared" si="3"/>
        <v>0.1428571429</v>
      </c>
      <c r="Y26" s="4">
        <f t="shared" si="4"/>
        <v>8.5</v>
      </c>
      <c r="Z26" s="4">
        <f t="shared" si="5"/>
        <v>8.5</v>
      </c>
      <c r="AA26" s="4">
        <f t="shared" si="6"/>
        <v>54</v>
      </c>
      <c r="AB26" s="4">
        <f t="shared" si="7"/>
        <v>43</v>
      </c>
      <c r="AC26" s="4">
        <f t="shared" si="8"/>
        <v>24</v>
      </c>
      <c r="AD26" s="4">
        <f t="shared" si="9"/>
        <v>8</v>
      </c>
      <c r="AE26" s="4">
        <f t="shared" si="10"/>
        <v>38.5</v>
      </c>
      <c r="AF26" s="4">
        <f t="shared" si="11"/>
        <v>22.5</v>
      </c>
    </row>
    <row r="27">
      <c r="A27" s="1">
        <v>0.809016613069614</v>
      </c>
      <c r="B27" s="1">
        <v>0.0958146003411938</v>
      </c>
      <c r="C27" s="1">
        <v>0.205537921956282</v>
      </c>
      <c r="D27" s="1">
        <v>0.14439631889945</v>
      </c>
      <c r="E27" s="1">
        <v>0.328511199833358</v>
      </c>
      <c r="F27" s="3">
        <v>1.17110699663925E7</v>
      </c>
      <c r="G27" s="1">
        <v>0.0</v>
      </c>
      <c r="H27" s="1">
        <v>0.0</v>
      </c>
      <c r="I27" s="3">
        <v>1.41125437464407E8</v>
      </c>
      <c r="J27" s="3">
        <v>1.4788636465396E8</v>
      </c>
      <c r="K27" s="1">
        <v>0.919507151580783</v>
      </c>
      <c r="L27" s="1">
        <v>0.0</v>
      </c>
      <c r="M27" s="1">
        <v>0.0</v>
      </c>
      <c r="N27" s="1">
        <v>0.0</v>
      </c>
      <c r="O27" s="1">
        <v>0.0</v>
      </c>
      <c r="P27" s="3">
        <v>3.54753516446252E7</v>
      </c>
      <c r="Q27" s="1">
        <v>1.0</v>
      </c>
      <c r="R27" s="1">
        <v>0.0</v>
      </c>
      <c r="S27" s="3">
        <v>1.39023148921561E8</v>
      </c>
      <c r="T27" s="3">
        <v>1.45683383340683E8</v>
      </c>
      <c r="V27" s="4">
        <f t="shared" si="1"/>
        <v>-1</v>
      </c>
      <c r="W27" s="4">
        <f t="shared" si="2"/>
        <v>-1</v>
      </c>
      <c r="X27" s="4">
        <f t="shared" si="3"/>
        <v>1</v>
      </c>
      <c r="Y27" s="4">
        <f t="shared" si="4"/>
        <v>29</v>
      </c>
      <c r="Z27" s="4">
        <f t="shared" si="5"/>
        <v>-29</v>
      </c>
      <c r="AA27" s="4">
        <f t="shared" si="6"/>
        <v>59</v>
      </c>
      <c r="AB27" s="4">
        <f t="shared" si="7"/>
        <v>60</v>
      </c>
      <c r="AC27" s="4">
        <f t="shared" si="8"/>
        <v>39</v>
      </c>
      <c r="AD27" s="4">
        <f t="shared" si="9"/>
        <v>8</v>
      </c>
      <c r="AE27" s="4">
        <f t="shared" si="10"/>
        <v>2</v>
      </c>
      <c r="AF27" s="4">
        <f t="shared" si="11"/>
        <v>59</v>
      </c>
    </row>
    <row r="28">
      <c r="A28" s="1">
        <v>0.521391715021568</v>
      </c>
      <c r="B28" s="1">
        <v>0.0874326633847135</v>
      </c>
      <c r="C28" s="1">
        <v>0.0772613679116922</v>
      </c>
      <c r="D28" s="1">
        <v>0.136573803590979</v>
      </c>
      <c r="E28" s="1">
        <v>0.515887597397174</v>
      </c>
      <c r="F28" s="3">
        <v>1.59788585207781E7</v>
      </c>
      <c r="G28" s="1">
        <v>0.4</v>
      </c>
      <c r="H28" s="1">
        <v>0.0</v>
      </c>
      <c r="I28" s="3">
        <v>4.12570928219999E8</v>
      </c>
      <c r="J28" s="3">
        <v>4.72677841624099E8</v>
      </c>
      <c r="K28" s="1">
        <v>0.720419800865858</v>
      </c>
      <c r="L28" s="1">
        <v>0.300462550245269</v>
      </c>
      <c r="M28" s="1">
        <v>0.112727308822571</v>
      </c>
      <c r="N28" s="1">
        <v>0.0259689495193832</v>
      </c>
      <c r="O28" s="1">
        <v>1.20185020098107</v>
      </c>
      <c r="P28" s="3">
        <v>8.54958016790072E7</v>
      </c>
      <c r="Q28" s="1">
        <v>0.6</v>
      </c>
      <c r="R28" s="1">
        <v>0.0</v>
      </c>
      <c r="S28" s="3">
        <v>4.13592674534588E8</v>
      </c>
      <c r="T28" s="3">
        <v>4.7384846766816E8</v>
      </c>
      <c r="V28" s="4">
        <f t="shared" si="1"/>
        <v>-0.2</v>
      </c>
      <c r="W28" s="4">
        <f t="shared" si="2"/>
        <v>-1</v>
      </c>
      <c r="X28" s="4">
        <f t="shared" si="3"/>
        <v>0.2</v>
      </c>
      <c r="Y28" s="4">
        <f t="shared" si="4"/>
        <v>13.5</v>
      </c>
      <c r="Z28" s="4">
        <f t="shared" si="5"/>
        <v>-13.5</v>
      </c>
      <c r="AA28" s="4">
        <f t="shared" si="6"/>
        <v>38</v>
      </c>
      <c r="AB28" s="4">
        <f t="shared" si="7"/>
        <v>53</v>
      </c>
      <c r="AC28" s="4">
        <f t="shared" si="8"/>
        <v>38</v>
      </c>
      <c r="AD28" s="4">
        <f t="shared" si="9"/>
        <v>51</v>
      </c>
      <c r="AE28" s="4">
        <f t="shared" si="10"/>
        <v>17.5</v>
      </c>
      <c r="AF28" s="4">
        <f t="shared" si="11"/>
        <v>43.5</v>
      </c>
    </row>
    <row r="29">
      <c r="A29" s="1">
        <v>0.439465065736397</v>
      </c>
      <c r="B29" s="1">
        <v>0.212297388200884</v>
      </c>
      <c r="C29" s="1">
        <v>0.300555670229996</v>
      </c>
      <c r="D29" s="1">
        <v>0.529364002867854</v>
      </c>
      <c r="E29" s="1">
        <v>0.809909710873855</v>
      </c>
      <c r="F29" s="1">
        <v>7365466.2724886</v>
      </c>
      <c r="G29" s="1">
        <v>0.25</v>
      </c>
      <c r="H29" s="1">
        <v>0.0</v>
      </c>
      <c r="I29" s="3">
        <v>6.54167615059073E8</v>
      </c>
      <c r="J29" s="3">
        <v>7.5451347368112E8</v>
      </c>
      <c r="K29" s="1">
        <v>0.707364927047262</v>
      </c>
      <c r="L29" s="1">
        <v>0.0</v>
      </c>
      <c r="M29" s="1">
        <v>0.140334371440021</v>
      </c>
      <c r="N29" s="1">
        <v>0.0160180963232526</v>
      </c>
      <c r="O29" s="1">
        <v>0.0</v>
      </c>
      <c r="P29" s="3">
        <v>1.90722136069499E7</v>
      </c>
      <c r="Q29" s="1">
        <v>0.75</v>
      </c>
      <c r="R29" s="1">
        <v>0.0</v>
      </c>
      <c r="S29" s="3">
        <v>6.04447728895067E8</v>
      </c>
      <c r="T29" s="3">
        <v>6.97166712801387E8</v>
      </c>
      <c r="V29" s="4">
        <f t="shared" si="1"/>
        <v>-0.5</v>
      </c>
      <c r="W29" s="4">
        <f t="shared" si="2"/>
        <v>-1</v>
      </c>
      <c r="X29" s="4">
        <f t="shared" si="3"/>
        <v>0.5</v>
      </c>
      <c r="Y29" s="4">
        <f t="shared" si="4"/>
        <v>24</v>
      </c>
      <c r="Z29" s="4">
        <f t="shared" si="5"/>
        <v>-24</v>
      </c>
      <c r="AA29" s="4">
        <f t="shared" si="6"/>
        <v>32</v>
      </c>
      <c r="AB29" s="4">
        <f t="shared" si="7"/>
        <v>52</v>
      </c>
      <c r="AC29" s="4">
        <f t="shared" si="8"/>
        <v>47</v>
      </c>
      <c r="AD29" s="4">
        <f t="shared" si="9"/>
        <v>8</v>
      </c>
      <c r="AE29" s="4">
        <f t="shared" si="10"/>
        <v>7</v>
      </c>
      <c r="AF29" s="4">
        <f t="shared" si="11"/>
        <v>54</v>
      </c>
    </row>
    <row r="30">
      <c r="A30" s="1">
        <v>0.228203500625384</v>
      </c>
      <c r="B30" s="1">
        <v>0.0695257372079418</v>
      </c>
      <c r="C30" s="1">
        <v>0.0807483364055559</v>
      </c>
      <c r="D30" s="1">
        <v>0.181200731069141</v>
      </c>
      <c r="E30" s="1">
        <v>0.387374375131705</v>
      </c>
      <c r="F30" s="3">
        <v>2.08414135815706E7</v>
      </c>
      <c r="G30" s="1">
        <v>0.428571428571428</v>
      </c>
      <c r="H30" s="1">
        <v>0.0</v>
      </c>
      <c r="I30" s="3">
        <v>4.61138302645991E8</v>
      </c>
      <c r="J30" s="3">
        <v>5.78492697205401E8</v>
      </c>
      <c r="K30" s="1">
        <v>0.323508722197477</v>
      </c>
      <c r="L30" s="1">
        <v>0.131221003138856</v>
      </c>
      <c r="M30" s="1">
        <v>0.121755227862159</v>
      </c>
      <c r="N30" s="1">
        <v>0.347279936246927</v>
      </c>
      <c r="O30" s="1">
        <v>0.651656592265</v>
      </c>
      <c r="P30" s="3">
        <v>1.30553954553875E7</v>
      </c>
      <c r="Q30" s="1">
        <v>0.571428571428571</v>
      </c>
      <c r="R30" s="1">
        <v>0.0</v>
      </c>
      <c r="S30" s="3">
        <v>4.89825766773224E8</v>
      </c>
      <c r="T30" s="3">
        <v>6.14480775340023E8</v>
      </c>
      <c r="V30" s="4">
        <f t="shared" si="1"/>
        <v>-0.1428571429</v>
      </c>
      <c r="W30" s="4">
        <f t="shared" si="2"/>
        <v>-1</v>
      </c>
      <c r="X30" s="4">
        <f t="shared" si="3"/>
        <v>0.1428571429</v>
      </c>
      <c r="Y30" s="4">
        <f t="shared" si="4"/>
        <v>8.5</v>
      </c>
      <c r="Z30" s="4">
        <f t="shared" si="5"/>
        <v>-8.5</v>
      </c>
      <c r="AA30" s="4">
        <f t="shared" si="6"/>
        <v>10</v>
      </c>
      <c r="AB30" s="4">
        <f t="shared" si="7"/>
        <v>18</v>
      </c>
      <c r="AC30" s="4">
        <f t="shared" si="8"/>
        <v>30</v>
      </c>
      <c r="AD30" s="4">
        <f t="shared" si="9"/>
        <v>43</v>
      </c>
      <c r="AE30" s="4">
        <f t="shared" si="10"/>
        <v>22.5</v>
      </c>
      <c r="AF30" s="4">
        <f t="shared" si="11"/>
        <v>38.5</v>
      </c>
    </row>
    <row r="31">
      <c r="A31" s="1">
        <v>0.617807211431569</v>
      </c>
      <c r="B31" s="1">
        <v>0.07714012528555</v>
      </c>
      <c r="C31" s="1">
        <v>0.0887924949344581</v>
      </c>
      <c r="D31" s="1">
        <v>0.302369161414648</v>
      </c>
      <c r="E31" s="1">
        <v>0.318816870048783</v>
      </c>
      <c r="F31" s="3">
        <v>4.38790325584969E7</v>
      </c>
      <c r="G31" s="1">
        <v>0.6</v>
      </c>
      <c r="H31" s="1">
        <v>0.0</v>
      </c>
      <c r="I31" s="3">
        <v>3.94351639699801E8</v>
      </c>
      <c r="J31" s="3">
        <v>4.40018321834118E8</v>
      </c>
      <c r="K31" s="1">
        <v>0.771894394415893</v>
      </c>
      <c r="L31" s="1">
        <v>0.855237732021052</v>
      </c>
      <c r="M31" s="1">
        <v>0.32601979938673</v>
      </c>
      <c r="N31" s="1">
        <v>0.122507746184408</v>
      </c>
      <c r="O31" s="1">
        <v>2.56571319606315</v>
      </c>
      <c r="P31" s="3">
        <v>2.71664164936658E7</v>
      </c>
      <c r="Q31" s="1">
        <v>0.4</v>
      </c>
      <c r="R31" s="1">
        <v>0.0</v>
      </c>
      <c r="S31" s="3">
        <v>3.98006497828119E8</v>
      </c>
      <c r="T31" s="3">
        <v>4.44096433654677E8</v>
      </c>
      <c r="V31" s="4">
        <f t="shared" si="1"/>
        <v>0.2</v>
      </c>
      <c r="W31" s="4">
        <f t="shared" si="2"/>
        <v>1</v>
      </c>
      <c r="X31" s="4">
        <f t="shared" si="3"/>
        <v>0.2</v>
      </c>
      <c r="Y31" s="4">
        <f t="shared" si="4"/>
        <v>13.5</v>
      </c>
      <c r="Z31" s="4">
        <f t="shared" si="5"/>
        <v>13.5</v>
      </c>
      <c r="AA31" s="4">
        <f t="shared" si="6"/>
        <v>47</v>
      </c>
      <c r="AB31" s="4">
        <f t="shared" si="7"/>
        <v>56</v>
      </c>
      <c r="AC31" s="4">
        <f t="shared" si="8"/>
        <v>34</v>
      </c>
      <c r="AD31" s="4">
        <f t="shared" si="9"/>
        <v>58</v>
      </c>
      <c r="AE31" s="4">
        <f t="shared" si="10"/>
        <v>43.5</v>
      </c>
      <c r="AF31" s="4">
        <f t="shared" si="11"/>
        <v>17.5</v>
      </c>
    </row>
    <row r="32">
      <c r="V32" s="4"/>
      <c r="W32" s="4"/>
      <c r="X32" s="4"/>
      <c r="Y32" s="4"/>
      <c r="Z32" s="4"/>
      <c r="AA32" s="2"/>
      <c r="AB32" s="2"/>
      <c r="AC32" s="2"/>
      <c r="AD32" s="2"/>
      <c r="AE32" s="2"/>
      <c r="AF32" s="2"/>
    </row>
    <row r="33">
      <c r="V33" s="2"/>
      <c r="W33" s="2"/>
      <c r="X33" s="2"/>
      <c r="Y33" s="2"/>
      <c r="Z33" s="5"/>
      <c r="AA33" s="5"/>
      <c r="AB33" s="5"/>
      <c r="AC33" s="5"/>
      <c r="AD33" s="5"/>
      <c r="AE33" s="5"/>
      <c r="AF33" s="5"/>
    </row>
    <row r="34">
      <c r="V34" s="2"/>
      <c r="W34" s="2"/>
      <c r="X34" s="2"/>
      <c r="Y34" s="2"/>
      <c r="Z34" s="4">
        <f>SUMif(Z2:Z31,"&gt;0",Z2:Z31)</f>
        <v>120</v>
      </c>
      <c r="AA34" s="4">
        <f>sum(AA2:AA31)</f>
        <v>910</v>
      </c>
      <c r="AB34" s="4">
        <f>SUM(AB2:AB31)</f>
        <v>920</v>
      </c>
      <c r="AC34" s="4">
        <f>sum(AC2:AC31)</f>
        <v>983</v>
      </c>
      <c r="AD34" s="4">
        <f>SUM(AD2:AD31)</f>
        <v>847</v>
      </c>
      <c r="AE34" s="4">
        <f>sum(AE2:AE31)</f>
        <v>709.5</v>
      </c>
      <c r="AF34" s="4">
        <f>SUM(AF2:AF31)</f>
        <v>1120.5</v>
      </c>
    </row>
    <row r="35">
      <c r="V35" s="2"/>
      <c r="W35" s="2"/>
      <c r="X35" s="2"/>
      <c r="Y35" s="2"/>
      <c r="Z35" s="4">
        <f>sum(Z2:Z31)</f>
        <v>-225</v>
      </c>
      <c r="AA35" s="2" t="s">
        <v>31</v>
      </c>
      <c r="AB35" s="4">
        <f>(AA34/Z36-(Z36+1)/2)/Z36</f>
        <v>0.4944444444</v>
      </c>
      <c r="AC35" s="2" t="s">
        <v>32</v>
      </c>
      <c r="AD35" s="4">
        <f>(AC34/Z36-(Z36+1)/2)/Z36</f>
        <v>0.5755555556</v>
      </c>
      <c r="AE35" s="2" t="s">
        <v>33</v>
      </c>
      <c r="AF35" s="4">
        <f>(AE34/Z36-(Z36+1)/2)/Z36</f>
        <v>0.2716666667</v>
      </c>
    </row>
    <row r="36">
      <c r="V36" s="5"/>
      <c r="W36" s="5"/>
      <c r="X36" s="5"/>
      <c r="Y36" s="5"/>
      <c r="Z36" s="4">
        <v>30.0</v>
      </c>
      <c r="AA36" s="2" t="s">
        <v>34</v>
      </c>
      <c r="AB36" s="6">
        <f>(AB34/Z36-(Z36+1)/2)/Z36</f>
        <v>0.5055555556</v>
      </c>
      <c r="AC36" s="2" t="s">
        <v>35</v>
      </c>
      <c r="AD36" s="6">
        <f>(AD34/Z36-(Z36+1)/2)/Z36</f>
        <v>0.4244444444</v>
      </c>
      <c r="AE36" s="2" t="s">
        <v>36</v>
      </c>
      <c r="AF36" s="6">
        <f>(AF34/Z36-(Z36+1)/2)/Z36</f>
        <v>0.7283333333</v>
      </c>
    </row>
  </sheetData>
  <drawing r:id="rId1"/>
</worksheet>
</file>