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hid\Desktop\prj\small\report\"/>
    </mc:Choice>
  </mc:AlternateContent>
  <bookViews>
    <workbookView xWindow="120" yWindow="75" windowWidth="18960" windowHeight="8520" firstSheet="5" activeTab="6"/>
  </bookViews>
  <sheets>
    <sheet name="Chart2" sheetId="19" r:id="rId1"/>
    <sheet name="box" sheetId="18" r:id="rId2"/>
    <sheet name="ave vote" sheetId="11" r:id="rId3"/>
    <sheet name="ave accum" sheetId="16" r:id="rId4"/>
    <sheet name="ave y" sheetId="15" r:id="rId5"/>
    <sheet name="Vote Distribution" sheetId="17" r:id="rId6"/>
    <sheet name="Matrix, The (1999)" sheetId="1" r:id="rId7"/>
    <sheet name="Finding Nemo (2003)" sheetId="5" r:id="rId8"/>
    <sheet name="Departed, The (2006)" sheetId="3" r:id="rId9"/>
    <sheet name="Django Unchained (2012)" sheetId="9" r:id="rId10"/>
    <sheet name="The Imitation Game (2014)" sheetId="6" r:id="rId11"/>
    <sheet name="Mad Max Fury Road (2015)" sheetId="8" r:id="rId12"/>
  </sheets>
  <definedNames>
    <definedName name="_xlnm._FilterDatabase" localSheetId="6" hidden="1">'Matrix, The (1999)'!$A$1:$L$260</definedName>
    <definedName name="_xlchart.v1.0" hidden="1">'Departed, The (2006)'!$E$2:$E$85</definedName>
    <definedName name="_xlchart.v1.1" hidden="1">'Django Unchained (2012)'!$E$2:$E$45</definedName>
    <definedName name="_xlchart.v1.2" hidden="1">'Finding Nemo (2003)'!$E$2:$E$123</definedName>
    <definedName name="_xlchart.v1.3" hidden="1">'Mad Max Fury Road (2015)'!$E$2:$E$32</definedName>
    <definedName name="_xlchart.v1.4" hidden="1">'Matrix, The (1999)'!$E$2:$E$260</definedName>
    <definedName name="_xlchart.v1.5" hidden="1">'The Imitation Game (2014)'!$E$2:$E$33</definedName>
  </definedNames>
  <calcPr calcId="162913"/>
</workbook>
</file>

<file path=xl/calcChain.xml><?xml version="1.0" encoding="utf-8"?>
<calcChain xmlns="http://schemas.openxmlformats.org/spreadsheetml/2006/main">
  <c r="E262" i="1" l="1"/>
  <c r="E268" i="1"/>
  <c r="E267" i="1"/>
  <c r="E266" i="1"/>
  <c r="E265" i="1"/>
  <c r="E264" i="1"/>
  <c r="E270" i="1"/>
  <c r="E263" i="1"/>
  <c r="E269" i="1" l="1"/>
  <c r="E271" i="1"/>
  <c r="Z12" i="1"/>
  <c r="Z11" i="1"/>
  <c r="Z10" i="1"/>
  <c r="Z9" i="1"/>
  <c r="Z8" i="1"/>
  <c r="Z7" i="1"/>
  <c r="Z6" i="1"/>
  <c r="Z5" i="1"/>
  <c r="Z4" i="1"/>
  <c r="Z3" i="1"/>
  <c r="Z2" i="1"/>
  <c r="U19" i="1" l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19" i="1" s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2" i="1"/>
  <c r="T19" i="1" s="1"/>
  <c r="L4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3" i="1"/>
  <c r="L2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77" i="1" s="1"/>
  <c r="O3" i="1" l="1"/>
  <c r="O5" i="1"/>
  <c r="O7" i="1"/>
  <c r="O9" i="1"/>
  <c r="O11" i="1"/>
  <c r="O13" i="1"/>
  <c r="O15" i="1"/>
  <c r="O17" i="1"/>
  <c r="O19" i="1"/>
  <c r="O21" i="1"/>
  <c r="O23" i="1"/>
  <c r="O25" i="1"/>
  <c r="O27" i="1"/>
  <c r="O29" i="1"/>
  <c r="O31" i="1"/>
  <c r="O33" i="1"/>
  <c r="O35" i="1"/>
  <c r="O37" i="1"/>
  <c r="O39" i="1"/>
  <c r="O41" i="1"/>
  <c r="O43" i="1"/>
  <c r="O45" i="1"/>
  <c r="O47" i="1"/>
  <c r="O49" i="1"/>
  <c r="O51" i="1"/>
  <c r="O53" i="1"/>
  <c r="O55" i="1"/>
  <c r="O57" i="1"/>
  <c r="O59" i="1"/>
  <c r="O61" i="1"/>
  <c r="O63" i="1"/>
  <c r="O65" i="1"/>
  <c r="O67" i="1"/>
  <c r="O69" i="1"/>
  <c r="O71" i="1"/>
  <c r="O73" i="1"/>
  <c r="O75" i="1"/>
  <c r="O212" i="1"/>
  <c r="O210" i="1"/>
  <c r="O208" i="1"/>
  <c r="O206" i="1"/>
  <c r="O204" i="1"/>
  <c r="O202" i="1"/>
  <c r="O200" i="1"/>
  <c r="O198" i="1"/>
  <c r="O196" i="1"/>
  <c r="O194" i="1"/>
  <c r="O192" i="1"/>
  <c r="O190" i="1"/>
  <c r="O188" i="1"/>
  <c r="O186" i="1"/>
  <c r="O184" i="1"/>
  <c r="O182" i="1"/>
  <c r="O180" i="1"/>
  <c r="O178" i="1"/>
  <c r="O176" i="1"/>
  <c r="O174" i="1"/>
  <c r="O172" i="1"/>
  <c r="O17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6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211" i="1"/>
  <c r="O209" i="1"/>
  <c r="O207" i="1"/>
  <c r="O205" i="1"/>
  <c r="O203" i="1"/>
  <c r="O201" i="1"/>
  <c r="O199" i="1"/>
  <c r="O197" i="1"/>
  <c r="O195" i="1"/>
  <c r="O193" i="1"/>
  <c r="O191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2" i="1"/>
  <c r="O4" i="1"/>
  <c r="O6" i="1"/>
  <c r="O8" i="1"/>
  <c r="O10" i="1"/>
  <c r="O12" i="1"/>
  <c r="O14" i="1"/>
  <c r="O16" i="1"/>
  <c r="O18" i="1"/>
  <c r="O20" i="1"/>
  <c r="O22" i="1"/>
  <c r="O24" i="1"/>
  <c r="O26" i="1"/>
  <c r="O28" i="1"/>
  <c r="O30" i="1"/>
  <c r="O32" i="1"/>
  <c r="O34" i="1"/>
  <c r="O36" i="1"/>
  <c r="O38" i="1"/>
  <c r="O40" i="1"/>
  <c r="O42" i="1"/>
  <c r="O44" i="1"/>
  <c r="O46" i="1"/>
  <c r="O48" i="1"/>
  <c r="O50" i="1"/>
  <c r="O52" i="1"/>
  <c r="O54" i="1"/>
  <c r="O56" i="1"/>
  <c r="O58" i="1"/>
  <c r="O60" i="1"/>
  <c r="O62" i="1"/>
  <c r="O64" i="1"/>
  <c r="O66" i="1"/>
  <c r="O68" i="1"/>
  <c r="O70" i="1"/>
  <c r="O72" i="1"/>
  <c r="O74" i="1"/>
  <c r="O76" i="1"/>
  <c r="O78" i="1"/>
  <c r="V2" i="1"/>
  <c r="V4" i="1"/>
  <c r="V6" i="1"/>
  <c r="V8" i="1"/>
  <c r="V10" i="1"/>
  <c r="V12" i="1"/>
  <c r="V14" i="1"/>
  <c r="V16" i="1"/>
  <c r="V18" i="1"/>
  <c r="T2" i="1"/>
  <c r="T4" i="1"/>
  <c r="T6" i="1"/>
  <c r="T8" i="1"/>
  <c r="T10" i="1"/>
  <c r="T12" i="1"/>
  <c r="T14" i="1"/>
  <c r="T16" i="1"/>
  <c r="T18" i="1"/>
  <c r="V3" i="1"/>
  <c r="V5" i="1"/>
  <c r="V7" i="1"/>
  <c r="V9" i="1"/>
  <c r="V11" i="1"/>
  <c r="V13" i="1"/>
  <c r="V15" i="1"/>
  <c r="V17" i="1"/>
  <c r="T3" i="1"/>
  <c r="T5" i="1"/>
  <c r="T7" i="1"/>
  <c r="T9" i="1"/>
  <c r="T11" i="1"/>
  <c r="T13" i="1"/>
  <c r="T15" i="1"/>
  <c r="T17" i="1"/>
</calcChain>
</file>

<file path=xl/sharedStrings.xml><?xml version="1.0" encoding="utf-8"?>
<sst xmlns="http://schemas.openxmlformats.org/spreadsheetml/2006/main" count="1408" uniqueCount="247">
  <si>
    <t>userId</t>
  </si>
  <si>
    <t>movieId</t>
  </si>
  <si>
    <t>movie</t>
  </si>
  <si>
    <t>genres</t>
  </si>
  <si>
    <t>rating</t>
  </si>
  <si>
    <t>timestamp</t>
  </si>
  <si>
    <t>Matrix, The (1999)</t>
  </si>
  <si>
    <t>Action|Sci-Fi|Thriller</t>
  </si>
  <si>
    <t>Mad Max: Fury Road (2015)</t>
  </si>
  <si>
    <t>Action|Adventure|Sci-Fi|Thriller</t>
  </si>
  <si>
    <t>The Imitation Game (2014)</t>
  </si>
  <si>
    <t>Drama|Thriller|War</t>
  </si>
  <si>
    <t>Django Unchained (2012)</t>
  </si>
  <si>
    <t>Action|Drama|Western</t>
  </si>
  <si>
    <t>Finding Nemo (2003)</t>
  </si>
  <si>
    <t>Adventure|Animation|Children|Comedy</t>
  </si>
  <si>
    <t>Crime|Drama|Thriller</t>
  </si>
  <si>
    <t>Departed, The (2006)</t>
  </si>
  <si>
    <t>48516 Departed, The (2006) Crime|Drama|Thriller</t>
  </si>
  <si>
    <t>o</t>
  </si>
  <si>
    <t>99-6</t>
  </si>
  <si>
    <t>99-7</t>
  </si>
  <si>
    <t>99-8</t>
  </si>
  <si>
    <t>99-9</t>
  </si>
  <si>
    <t>99-10</t>
  </si>
  <si>
    <t>99-11</t>
  </si>
  <si>
    <t>99-12</t>
  </si>
  <si>
    <t>00-1</t>
  </si>
  <si>
    <t>00-2</t>
  </si>
  <si>
    <t>00-3</t>
  </si>
  <si>
    <t>00-4</t>
  </si>
  <si>
    <t>00-5</t>
  </si>
  <si>
    <t>00-6</t>
  </si>
  <si>
    <t>00-7</t>
  </si>
  <si>
    <t>00-8</t>
  </si>
  <si>
    <t>00-9</t>
  </si>
  <si>
    <t>00-10</t>
  </si>
  <si>
    <t>00-11</t>
  </si>
  <si>
    <t>00-12</t>
  </si>
  <si>
    <t>01-1</t>
  </si>
  <si>
    <t>01-2</t>
  </si>
  <si>
    <t>01-3</t>
  </si>
  <si>
    <t>01-4</t>
  </si>
  <si>
    <t>01-5</t>
  </si>
  <si>
    <t>01-6</t>
  </si>
  <si>
    <t>01-7</t>
  </si>
  <si>
    <t>01-8</t>
  </si>
  <si>
    <t>01-9</t>
  </si>
  <si>
    <t>01-10</t>
  </si>
  <si>
    <t>01-11</t>
  </si>
  <si>
    <t>01-12</t>
  </si>
  <si>
    <t>02-1</t>
  </si>
  <si>
    <t>02-2</t>
  </si>
  <si>
    <t>02-3</t>
  </si>
  <si>
    <t>02-4</t>
  </si>
  <si>
    <t>02-5</t>
  </si>
  <si>
    <t>02-6</t>
  </si>
  <si>
    <t>02-7</t>
  </si>
  <si>
    <t>02-8</t>
  </si>
  <si>
    <t>02-9</t>
  </si>
  <si>
    <t>02-10</t>
  </si>
  <si>
    <t>02-11</t>
  </si>
  <si>
    <t>02-12</t>
  </si>
  <si>
    <t>03-1</t>
  </si>
  <si>
    <t>03-2</t>
  </si>
  <si>
    <t>03-3</t>
  </si>
  <si>
    <t>03-4</t>
  </si>
  <si>
    <t>03-5</t>
  </si>
  <si>
    <t>03-6</t>
  </si>
  <si>
    <t>03-7</t>
  </si>
  <si>
    <t>03-8</t>
  </si>
  <si>
    <t>03-9</t>
  </si>
  <si>
    <t>03-10</t>
  </si>
  <si>
    <t>03-11</t>
  </si>
  <si>
    <t>03-12</t>
  </si>
  <si>
    <t>04-1</t>
  </si>
  <si>
    <t>04-2</t>
  </si>
  <si>
    <t>04-3</t>
  </si>
  <si>
    <t>04-4</t>
  </si>
  <si>
    <t>04-5</t>
  </si>
  <si>
    <t>04-6</t>
  </si>
  <si>
    <t>04-7</t>
  </si>
  <si>
    <t>04-8</t>
  </si>
  <si>
    <t>04-9</t>
  </si>
  <si>
    <t>04-10</t>
  </si>
  <si>
    <t>04-11</t>
  </si>
  <si>
    <t>04-12</t>
  </si>
  <si>
    <t>05-1</t>
  </si>
  <si>
    <t>05-2</t>
  </si>
  <si>
    <t>05-3</t>
  </si>
  <si>
    <t>05-4</t>
  </si>
  <si>
    <t>05-5</t>
  </si>
  <si>
    <t>05-6</t>
  </si>
  <si>
    <t>05-7</t>
  </si>
  <si>
    <t>05-8</t>
  </si>
  <si>
    <t>05-9</t>
  </si>
  <si>
    <t>05-10</t>
  </si>
  <si>
    <t>05-11</t>
  </si>
  <si>
    <t>05-12</t>
  </si>
  <si>
    <t>06-1</t>
  </si>
  <si>
    <t>06-2</t>
  </si>
  <si>
    <t>06-3</t>
  </si>
  <si>
    <t>06-4</t>
  </si>
  <si>
    <t>06-5</t>
  </si>
  <si>
    <t>06-6</t>
  </si>
  <si>
    <t>06-7</t>
  </si>
  <si>
    <t>13-1</t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</si>
  <si>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</si>
  <si>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</si>
  <si>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</si>
  <si>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</si>
  <si>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</si>
  <si>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</si>
  <si>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</si>
  <si>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</si>
  <si>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</si>
  <si>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</si>
  <si>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</si>
  <si>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14-1</t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</si>
  <si>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</si>
  <si>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</si>
  <si>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</si>
  <si>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</si>
  <si>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</si>
  <si>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</si>
  <si>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</si>
  <si>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</si>
  <si>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</si>
  <si>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</si>
  <si>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</si>
  <si>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15-1</t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</si>
  <si>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</si>
  <si>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</si>
  <si>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</si>
  <si>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</si>
  <si>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</si>
  <si>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</si>
  <si>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</si>
  <si>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</si>
  <si>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</si>
  <si>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</si>
  <si>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</si>
  <si>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16-1</t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</si>
  <si>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</si>
  <si>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</si>
  <si>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</si>
  <si>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</si>
  <si>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</si>
  <si>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</si>
  <si>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</si>
  <si>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</si>
  <si>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</si>
  <si>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</si>
  <si>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</si>
  <si>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06-8</t>
  </si>
  <si>
    <t>06-9</t>
  </si>
  <si>
    <t>06-10</t>
  </si>
  <si>
    <t>06-11</t>
  </si>
  <si>
    <t>06-12</t>
  </si>
  <si>
    <t>07-1</t>
  </si>
  <si>
    <t>07-2</t>
  </si>
  <si>
    <t>07-3</t>
  </si>
  <si>
    <t>07-4</t>
  </si>
  <si>
    <t>07-5</t>
  </si>
  <si>
    <t>07-6</t>
  </si>
  <si>
    <t>07-7</t>
  </si>
  <si>
    <t>07-8</t>
  </si>
  <si>
    <t>07-9</t>
  </si>
  <si>
    <t>07-10</t>
  </si>
  <si>
    <t>07-11</t>
  </si>
  <si>
    <t>07-12</t>
  </si>
  <si>
    <t>08-1</t>
  </si>
  <si>
    <t>08-2</t>
  </si>
  <si>
    <t>08-3</t>
  </si>
  <si>
    <t>08-4</t>
  </si>
  <si>
    <t>08-5</t>
  </si>
  <si>
    <t>08-6</t>
  </si>
  <si>
    <t>08-7</t>
  </si>
  <si>
    <t>08-8</t>
  </si>
  <si>
    <t>08-9</t>
  </si>
  <si>
    <t>08-10</t>
  </si>
  <si>
    <t>08-11</t>
  </si>
  <si>
    <t>08-12</t>
  </si>
  <si>
    <t>09-1</t>
  </si>
  <si>
    <t>09-2</t>
  </si>
  <si>
    <t>09-3</t>
  </si>
  <si>
    <t>09-4</t>
  </si>
  <si>
    <t>09-5</t>
  </si>
  <si>
    <t>09-6</t>
  </si>
  <si>
    <t>09-7</t>
  </si>
  <si>
    <t>09-8</t>
  </si>
  <si>
    <t>09-9</t>
  </si>
  <si>
    <t>09-10</t>
  </si>
  <si>
    <t>09-11</t>
  </si>
  <si>
    <t>09-12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</si>
  <si>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</si>
  <si>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</si>
  <si>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</si>
  <si>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</si>
  <si>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</si>
  <si>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</si>
  <si>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</si>
  <si>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</si>
  <si>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</si>
  <si>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</si>
  <si>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</si>
  <si>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</si>
  <si>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11-1</t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</si>
  <si>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</si>
  <si>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</si>
  <si>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</si>
  <si>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</si>
  <si>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</si>
  <si>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</si>
  <si>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</si>
  <si>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</si>
  <si>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</si>
  <si>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</si>
  <si>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</si>
  <si>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12-1</t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</si>
  <si>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</si>
  <si>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</si>
  <si>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</si>
  <si>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</si>
  <si>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</si>
  <si>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</si>
  <si>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</si>
  <si>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</si>
  <si>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</si>
  <si>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</si>
  <si>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</si>
  <si>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ave</t>
  </si>
  <si>
    <t>count accum</t>
  </si>
  <si>
    <t>count y</t>
  </si>
  <si>
    <t>ave y</t>
  </si>
  <si>
    <t>sum y</t>
  </si>
  <si>
    <t>ave accum</t>
  </si>
  <si>
    <t>sum</t>
  </si>
  <si>
    <t>min</t>
  </si>
  <si>
    <t>max</t>
  </si>
  <si>
    <t>mean</t>
  </si>
  <si>
    <t>median</t>
  </si>
  <si>
    <t>sd</t>
  </si>
  <si>
    <t>cv</t>
  </si>
  <si>
    <t>skew</t>
  </si>
  <si>
    <t>mean - median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</si>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</sst>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worksheet" Target="worksheets/sheet6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785552"/>
        <c:axId val="646785224"/>
      </c:barChart>
      <c:catAx>
        <c:axId val="64678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85224"/>
        <c:crosses val="autoZero"/>
        <c:auto val="1"/>
        <c:lblAlgn val="ctr"/>
        <c:lblOffset val="100"/>
        <c:noMultiLvlLbl val="0"/>
      </c:catAx>
      <c:valAx>
        <c:axId val="64678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8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ave</c:v>
          </c:tx>
          <c:val>
            <c:numRef>
              <c:f>'Matrix, The (1999)'!$L$2:$L$260</c:f>
              <c:numCache>
                <c:formatCode>0.00</c:formatCode>
                <c:ptCount val="259"/>
                <c:pt idx="0">
                  <c:v>4</c:v>
                </c:pt>
                <c:pt idx="1">
                  <c:v>4.5</c:v>
                </c:pt>
                <c:pt idx="2">
                  <c:v>4.666666666666667</c:v>
                </c:pt>
                <c:pt idx="3">
                  <c:v>4.5</c:v>
                </c:pt>
                <c:pt idx="4">
                  <c:v>4.5999999999999996</c:v>
                </c:pt>
                <c:pt idx="5">
                  <c:v>4.333333333333333</c:v>
                </c:pt>
                <c:pt idx="6">
                  <c:v>4.4285714285714288</c:v>
                </c:pt>
                <c:pt idx="7">
                  <c:v>4.5</c:v>
                </c:pt>
                <c:pt idx="8">
                  <c:v>4.5555555555555554</c:v>
                </c:pt>
                <c:pt idx="9">
                  <c:v>4.4000000000000004</c:v>
                </c:pt>
                <c:pt idx="10">
                  <c:v>4.4545454545454541</c:v>
                </c:pt>
                <c:pt idx="11">
                  <c:v>4.5</c:v>
                </c:pt>
                <c:pt idx="12">
                  <c:v>4.5384615384615383</c:v>
                </c:pt>
                <c:pt idx="13">
                  <c:v>4.3571428571428568</c:v>
                </c:pt>
                <c:pt idx="14">
                  <c:v>4.2666666666666666</c:v>
                </c:pt>
                <c:pt idx="15">
                  <c:v>4.25</c:v>
                </c:pt>
                <c:pt idx="16">
                  <c:v>4.2352941176470589</c:v>
                </c:pt>
                <c:pt idx="17">
                  <c:v>4.2777777777777777</c:v>
                </c:pt>
                <c:pt idx="18">
                  <c:v>4.2631578947368425</c:v>
                </c:pt>
                <c:pt idx="19">
                  <c:v>4.25</c:v>
                </c:pt>
                <c:pt idx="20">
                  <c:v>4.2857142857142856</c:v>
                </c:pt>
                <c:pt idx="21">
                  <c:v>4.2727272727272725</c:v>
                </c:pt>
                <c:pt idx="22">
                  <c:v>4.2173913043478262</c:v>
                </c:pt>
                <c:pt idx="23">
                  <c:v>4.166666666666667</c:v>
                </c:pt>
                <c:pt idx="24">
                  <c:v>4.16</c:v>
                </c:pt>
                <c:pt idx="25">
                  <c:v>4.1923076923076925</c:v>
                </c:pt>
                <c:pt idx="26">
                  <c:v>4.1111111111111107</c:v>
                </c:pt>
                <c:pt idx="27">
                  <c:v>4.1428571428571432</c:v>
                </c:pt>
                <c:pt idx="28">
                  <c:v>4.1724137931034484</c:v>
                </c:pt>
                <c:pt idx="29">
                  <c:v>4.2</c:v>
                </c:pt>
                <c:pt idx="30">
                  <c:v>4.225806451612903</c:v>
                </c:pt>
                <c:pt idx="31">
                  <c:v>4.21875</c:v>
                </c:pt>
                <c:pt idx="32">
                  <c:v>4.2424242424242422</c:v>
                </c:pt>
                <c:pt idx="33">
                  <c:v>4.2352941176470589</c:v>
                </c:pt>
                <c:pt idx="34">
                  <c:v>4.2571428571428571</c:v>
                </c:pt>
                <c:pt idx="35">
                  <c:v>4.2777777777777777</c:v>
                </c:pt>
                <c:pt idx="36">
                  <c:v>4.2702702702702702</c:v>
                </c:pt>
                <c:pt idx="37">
                  <c:v>4.2894736842105265</c:v>
                </c:pt>
                <c:pt idx="38">
                  <c:v>4.3076923076923075</c:v>
                </c:pt>
                <c:pt idx="39">
                  <c:v>4.3</c:v>
                </c:pt>
                <c:pt idx="40">
                  <c:v>4.3170731707317076</c:v>
                </c:pt>
                <c:pt idx="41">
                  <c:v>4.2857142857142856</c:v>
                </c:pt>
                <c:pt idx="42">
                  <c:v>4.2558139534883717</c:v>
                </c:pt>
                <c:pt idx="43">
                  <c:v>4.2727272727272725</c:v>
                </c:pt>
                <c:pt idx="44">
                  <c:v>4.2222222222222223</c:v>
                </c:pt>
                <c:pt idx="45">
                  <c:v>4.2391304347826084</c:v>
                </c:pt>
                <c:pt idx="46">
                  <c:v>4.2127659574468082</c:v>
                </c:pt>
                <c:pt idx="47">
                  <c:v>4.208333333333333</c:v>
                </c:pt>
                <c:pt idx="48">
                  <c:v>4.2244897959183669</c:v>
                </c:pt>
                <c:pt idx="49">
                  <c:v>4.24</c:v>
                </c:pt>
                <c:pt idx="50">
                  <c:v>4.2549019607843137</c:v>
                </c:pt>
                <c:pt idx="51">
                  <c:v>4.2692307692307692</c:v>
                </c:pt>
                <c:pt idx="52">
                  <c:v>4.2641509433962268</c:v>
                </c:pt>
                <c:pt idx="53">
                  <c:v>4.2592592592592595</c:v>
                </c:pt>
                <c:pt idx="54">
                  <c:v>4.2545454545454549</c:v>
                </c:pt>
                <c:pt idx="55">
                  <c:v>4.2678571428571432</c:v>
                </c:pt>
                <c:pt idx="56">
                  <c:v>4.2807017543859649</c:v>
                </c:pt>
                <c:pt idx="57">
                  <c:v>4.2931034482758621</c:v>
                </c:pt>
                <c:pt idx="58">
                  <c:v>4.3050847457627119</c:v>
                </c:pt>
                <c:pt idx="59">
                  <c:v>4.3166666666666664</c:v>
                </c:pt>
                <c:pt idx="60">
                  <c:v>4.3114754098360653</c:v>
                </c:pt>
                <c:pt idx="61">
                  <c:v>4.32258064516129</c:v>
                </c:pt>
                <c:pt idx="62">
                  <c:v>4.333333333333333</c:v>
                </c:pt>
                <c:pt idx="63">
                  <c:v>4.3203125</c:v>
                </c:pt>
                <c:pt idx="64">
                  <c:v>4.3153846153846152</c:v>
                </c:pt>
                <c:pt idx="65">
                  <c:v>4.3181818181818183</c:v>
                </c:pt>
                <c:pt idx="66">
                  <c:v>4.3208955223880601</c:v>
                </c:pt>
                <c:pt idx="67">
                  <c:v>4.3235294117647056</c:v>
                </c:pt>
                <c:pt idx="68">
                  <c:v>4.3260869565217392</c:v>
                </c:pt>
                <c:pt idx="69">
                  <c:v>4.3214285714285712</c:v>
                </c:pt>
                <c:pt idx="70">
                  <c:v>4.323943661971831</c:v>
                </c:pt>
                <c:pt idx="71">
                  <c:v>4.3263888888888893</c:v>
                </c:pt>
                <c:pt idx="72">
                  <c:v>4.3082191780821919</c:v>
                </c:pt>
                <c:pt idx="73">
                  <c:v>4.3108108108108105</c:v>
                </c:pt>
                <c:pt idx="74">
                  <c:v>4.3133333333333335</c:v>
                </c:pt>
                <c:pt idx="75">
                  <c:v>4.3223684210526319</c:v>
                </c:pt>
                <c:pt idx="76">
                  <c:v>4.3116883116883118</c:v>
                </c:pt>
                <c:pt idx="77">
                  <c:v>4.3141025641025639</c:v>
                </c:pt>
                <c:pt idx="78">
                  <c:v>4.3164556962025316</c:v>
                </c:pt>
                <c:pt idx="79">
                  <c:v>4.3250000000000002</c:v>
                </c:pt>
                <c:pt idx="80">
                  <c:v>4.333333333333333</c:v>
                </c:pt>
                <c:pt idx="81">
                  <c:v>4.3292682926829267</c:v>
                </c:pt>
                <c:pt idx="82">
                  <c:v>4.331325301204819</c:v>
                </c:pt>
                <c:pt idx="83">
                  <c:v>4.3392857142857144</c:v>
                </c:pt>
                <c:pt idx="84">
                  <c:v>4.3</c:v>
                </c:pt>
                <c:pt idx="85">
                  <c:v>4.2790697674418601</c:v>
                </c:pt>
                <c:pt idx="86">
                  <c:v>4.2701149425287355</c:v>
                </c:pt>
                <c:pt idx="87">
                  <c:v>4.2727272727272725</c:v>
                </c:pt>
                <c:pt idx="88">
                  <c:v>4.2808988764044944</c:v>
                </c:pt>
                <c:pt idx="89">
                  <c:v>4.2777777777777777</c:v>
                </c:pt>
                <c:pt idx="90">
                  <c:v>4.2857142857142856</c:v>
                </c:pt>
                <c:pt idx="91">
                  <c:v>4.2880434782608692</c:v>
                </c:pt>
                <c:pt idx="92">
                  <c:v>4.290322580645161</c:v>
                </c:pt>
                <c:pt idx="93">
                  <c:v>4.2765957446808507</c:v>
                </c:pt>
                <c:pt idx="94">
                  <c:v>4.2842105263157899</c:v>
                </c:pt>
                <c:pt idx="95">
                  <c:v>4.291666666666667</c:v>
                </c:pt>
                <c:pt idx="96">
                  <c:v>4.2886597938144329</c:v>
                </c:pt>
                <c:pt idx="97">
                  <c:v>4.2806122448979593</c:v>
                </c:pt>
                <c:pt idx="98">
                  <c:v>4.2878787878787881</c:v>
                </c:pt>
                <c:pt idx="99">
                  <c:v>4.2949999999999999</c:v>
                </c:pt>
                <c:pt idx="100">
                  <c:v>4.3019801980198018</c:v>
                </c:pt>
                <c:pt idx="101">
                  <c:v>4.3039215686274508</c:v>
                </c:pt>
                <c:pt idx="102">
                  <c:v>4.3009708737864081</c:v>
                </c:pt>
                <c:pt idx="103">
                  <c:v>4.3076923076923075</c:v>
                </c:pt>
                <c:pt idx="104">
                  <c:v>4.2809523809523808</c:v>
                </c:pt>
                <c:pt idx="105">
                  <c:v>4.283018867924528</c:v>
                </c:pt>
                <c:pt idx="106">
                  <c:v>4.2850467289719623</c:v>
                </c:pt>
                <c:pt idx="107">
                  <c:v>4.2824074074074074</c:v>
                </c:pt>
                <c:pt idx="108">
                  <c:v>4.2844036697247709</c:v>
                </c:pt>
                <c:pt idx="109">
                  <c:v>4.2772727272727273</c:v>
                </c:pt>
                <c:pt idx="110">
                  <c:v>4.2837837837837842</c:v>
                </c:pt>
                <c:pt idx="111">
                  <c:v>4.2901785714285712</c:v>
                </c:pt>
                <c:pt idx="112">
                  <c:v>4.2964601769911503</c:v>
                </c:pt>
                <c:pt idx="113">
                  <c:v>4.2938596491228074</c:v>
                </c:pt>
                <c:pt idx="114">
                  <c:v>4.2913043478260873</c:v>
                </c:pt>
                <c:pt idx="115">
                  <c:v>4.2974137931034484</c:v>
                </c:pt>
                <c:pt idx="116">
                  <c:v>4.2692307692307692</c:v>
                </c:pt>
                <c:pt idx="117">
                  <c:v>4.25</c:v>
                </c:pt>
                <c:pt idx="118">
                  <c:v>4.2478991596638656</c:v>
                </c:pt>
                <c:pt idx="119">
                  <c:v>4.2458333333333336</c:v>
                </c:pt>
                <c:pt idx="120">
                  <c:v>4.2314049586776861</c:v>
                </c:pt>
                <c:pt idx="121">
                  <c:v>4.2377049180327866</c:v>
                </c:pt>
                <c:pt idx="122">
                  <c:v>4.2398373983739841</c:v>
                </c:pt>
                <c:pt idx="123">
                  <c:v>4.245967741935484</c:v>
                </c:pt>
                <c:pt idx="124">
                  <c:v>4.2480000000000002</c:v>
                </c:pt>
                <c:pt idx="125">
                  <c:v>4.2380952380952381</c:v>
                </c:pt>
                <c:pt idx="126">
                  <c:v>4.2362204724409445</c:v>
                </c:pt>
                <c:pt idx="127">
                  <c:v>4.2421875</c:v>
                </c:pt>
                <c:pt idx="128">
                  <c:v>4.2441860465116283</c:v>
                </c:pt>
                <c:pt idx="129">
                  <c:v>4.25</c:v>
                </c:pt>
                <c:pt idx="130">
                  <c:v>4.2480916030534353</c:v>
                </c:pt>
                <c:pt idx="131">
                  <c:v>4.2537878787878789</c:v>
                </c:pt>
                <c:pt idx="132">
                  <c:v>4.2593984962406015</c:v>
                </c:pt>
                <c:pt idx="133">
                  <c:v>4.2574626865671643</c:v>
                </c:pt>
                <c:pt idx="134">
                  <c:v>4.2592592592592595</c:v>
                </c:pt>
                <c:pt idx="135">
                  <c:v>4.2647058823529411</c:v>
                </c:pt>
                <c:pt idx="136">
                  <c:v>4.2591240875912408</c:v>
                </c:pt>
                <c:pt idx="137">
                  <c:v>4.2608695652173916</c:v>
                </c:pt>
                <c:pt idx="138">
                  <c:v>4.2625899280575537</c:v>
                </c:pt>
                <c:pt idx="139">
                  <c:v>4.2642857142857142</c:v>
                </c:pt>
                <c:pt idx="140">
                  <c:v>4.2411347517730498</c:v>
                </c:pt>
                <c:pt idx="141">
                  <c:v>4.21830985915493</c:v>
                </c:pt>
                <c:pt idx="142">
                  <c:v>4.2132867132867133</c:v>
                </c:pt>
                <c:pt idx="143">
                  <c:v>4.21875</c:v>
                </c:pt>
                <c:pt idx="144">
                  <c:v>4.2206896551724142</c:v>
                </c:pt>
                <c:pt idx="145">
                  <c:v>4.2089041095890414</c:v>
                </c:pt>
                <c:pt idx="146">
                  <c:v>4.2006802721088432</c:v>
                </c:pt>
                <c:pt idx="147">
                  <c:v>4.1993243243243246</c:v>
                </c:pt>
                <c:pt idx="148">
                  <c:v>4.2046979865771812</c:v>
                </c:pt>
                <c:pt idx="149">
                  <c:v>4.2</c:v>
                </c:pt>
                <c:pt idx="150">
                  <c:v>4.2052980132450335</c:v>
                </c:pt>
                <c:pt idx="151">
                  <c:v>4.2072368421052628</c:v>
                </c:pt>
                <c:pt idx="152">
                  <c:v>4.2058823529411766</c:v>
                </c:pt>
                <c:pt idx="153">
                  <c:v>4.2110389610389607</c:v>
                </c:pt>
                <c:pt idx="154">
                  <c:v>4.2161290322580642</c:v>
                </c:pt>
                <c:pt idx="155">
                  <c:v>4.2179487179487181</c:v>
                </c:pt>
                <c:pt idx="156">
                  <c:v>4.2229299363057322</c:v>
                </c:pt>
                <c:pt idx="157">
                  <c:v>4.2215189873417724</c:v>
                </c:pt>
                <c:pt idx="158">
                  <c:v>4.2232704402515724</c:v>
                </c:pt>
                <c:pt idx="159">
                  <c:v>4.21875</c:v>
                </c:pt>
                <c:pt idx="160">
                  <c:v>4.2204968944099379</c:v>
                </c:pt>
                <c:pt idx="161">
                  <c:v>4.2222222222222223</c:v>
                </c:pt>
                <c:pt idx="162">
                  <c:v>4.2269938650306749</c:v>
                </c:pt>
                <c:pt idx="163">
                  <c:v>4.2286585365853657</c:v>
                </c:pt>
                <c:pt idx="164">
                  <c:v>4.2212121212121216</c:v>
                </c:pt>
                <c:pt idx="165">
                  <c:v>4.225903614457831</c:v>
                </c:pt>
                <c:pt idx="166">
                  <c:v>4.227544910179641</c:v>
                </c:pt>
                <c:pt idx="167">
                  <c:v>4.2321428571428568</c:v>
                </c:pt>
                <c:pt idx="168">
                  <c:v>4.2307692307692308</c:v>
                </c:pt>
                <c:pt idx="169">
                  <c:v>4.2323529411764707</c:v>
                </c:pt>
                <c:pt idx="170">
                  <c:v>4.2368421052631575</c:v>
                </c:pt>
                <c:pt idx="171">
                  <c:v>4.2383720930232558</c:v>
                </c:pt>
                <c:pt idx="172">
                  <c:v>4.2254335260115603</c:v>
                </c:pt>
                <c:pt idx="173">
                  <c:v>4.2270114942528734</c:v>
                </c:pt>
                <c:pt idx="174">
                  <c:v>4.22</c:v>
                </c:pt>
                <c:pt idx="175">
                  <c:v>4.2130681818181817</c:v>
                </c:pt>
                <c:pt idx="176">
                  <c:v>4.2175141242937855</c:v>
                </c:pt>
                <c:pt idx="177">
                  <c:v>4.2191011235955056</c:v>
                </c:pt>
                <c:pt idx="178">
                  <c:v>4.2122905027932962</c:v>
                </c:pt>
                <c:pt idx="179">
                  <c:v>4.2138888888888886</c:v>
                </c:pt>
                <c:pt idx="180">
                  <c:v>4.2127071823204423</c:v>
                </c:pt>
                <c:pt idx="181">
                  <c:v>4.2142857142857144</c:v>
                </c:pt>
                <c:pt idx="182">
                  <c:v>4.2103825136612025</c:v>
                </c:pt>
                <c:pt idx="183">
                  <c:v>4.2065217391304346</c:v>
                </c:pt>
                <c:pt idx="184">
                  <c:v>4.1945945945945944</c:v>
                </c:pt>
                <c:pt idx="185">
                  <c:v>4.198924731182796</c:v>
                </c:pt>
                <c:pt idx="186">
                  <c:v>4.1978609625668453</c:v>
                </c:pt>
                <c:pt idx="187">
                  <c:v>4.2021276595744679</c:v>
                </c:pt>
                <c:pt idx="188">
                  <c:v>4.1957671957671954</c:v>
                </c:pt>
                <c:pt idx="189">
                  <c:v>4.1973684210526319</c:v>
                </c:pt>
                <c:pt idx="190">
                  <c:v>4.1963350785340312</c:v>
                </c:pt>
                <c:pt idx="191">
                  <c:v>4.197916666666667</c:v>
                </c:pt>
                <c:pt idx="192">
                  <c:v>4.2020725388601035</c:v>
                </c:pt>
                <c:pt idx="193">
                  <c:v>4.2061855670103094</c:v>
                </c:pt>
                <c:pt idx="194">
                  <c:v>4.1948717948717951</c:v>
                </c:pt>
                <c:pt idx="195">
                  <c:v>4.1938775510204085</c:v>
                </c:pt>
                <c:pt idx="196">
                  <c:v>4.1954314720812187</c:v>
                </c:pt>
                <c:pt idx="197">
                  <c:v>4.1944444444444446</c:v>
                </c:pt>
                <c:pt idx="198">
                  <c:v>4.1909547738693469</c:v>
                </c:pt>
                <c:pt idx="199">
                  <c:v>4.1900000000000004</c:v>
                </c:pt>
                <c:pt idx="200">
                  <c:v>4.189054726368159</c:v>
                </c:pt>
                <c:pt idx="201">
                  <c:v>4.185643564356436</c:v>
                </c:pt>
                <c:pt idx="202">
                  <c:v>4.1896551724137927</c:v>
                </c:pt>
                <c:pt idx="203">
                  <c:v>4.1911764705882355</c:v>
                </c:pt>
                <c:pt idx="204">
                  <c:v>4.1878048780487802</c:v>
                </c:pt>
                <c:pt idx="205">
                  <c:v>4.191747572815534</c:v>
                </c:pt>
                <c:pt idx="206">
                  <c:v>4.1932367149758454</c:v>
                </c:pt>
                <c:pt idx="207">
                  <c:v>4.197115384615385</c:v>
                </c:pt>
                <c:pt idx="208">
                  <c:v>4.2009569377990434</c:v>
                </c:pt>
                <c:pt idx="209">
                  <c:v>4.2</c:v>
                </c:pt>
                <c:pt idx="210">
                  <c:v>4.2037914691943126</c:v>
                </c:pt>
                <c:pt idx="211">
                  <c:v>4.2028301886792452</c:v>
                </c:pt>
                <c:pt idx="212">
                  <c:v>4.2018779342723001</c:v>
                </c:pt>
                <c:pt idx="213">
                  <c:v>4.2009345794392523</c:v>
                </c:pt>
                <c:pt idx="214">
                  <c:v>4.1976744186046515</c:v>
                </c:pt>
                <c:pt idx="215">
                  <c:v>4.1967592592592595</c:v>
                </c:pt>
                <c:pt idx="216">
                  <c:v>4.1981566820276495</c:v>
                </c:pt>
                <c:pt idx="217">
                  <c:v>4.192660550458716</c:v>
                </c:pt>
                <c:pt idx="218">
                  <c:v>4.1963470319634704</c:v>
                </c:pt>
                <c:pt idx="219">
                  <c:v>4.1954545454545453</c:v>
                </c:pt>
                <c:pt idx="220">
                  <c:v>4.1923076923076925</c:v>
                </c:pt>
                <c:pt idx="221">
                  <c:v>4.1959459459459456</c:v>
                </c:pt>
                <c:pt idx="222">
                  <c:v>4.188340807174888</c:v>
                </c:pt>
                <c:pt idx="223">
                  <c:v>4.1897321428571432</c:v>
                </c:pt>
                <c:pt idx="224">
                  <c:v>4.1844444444444449</c:v>
                </c:pt>
                <c:pt idx="225">
                  <c:v>4.1880530973451329</c:v>
                </c:pt>
                <c:pt idx="226">
                  <c:v>4.1916299559471364</c:v>
                </c:pt>
                <c:pt idx="227">
                  <c:v>4.1885964912280702</c:v>
                </c:pt>
                <c:pt idx="228">
                  <c:v>4.1921397379912664</c:v>
                </c:pt>
                <c:pt idx="229">
                  <c:v>4.1891304347826086</c:v>
                </c:pt>
                <c:pt idx="230">
                  <c:v>4.1926406926406923</c:v>
                </c:pt>
                <c:pt idx="231">
                  <c:v>4.1918103448275863</c:v>
                </c:pt>
                <c:pt idx="232">
                  <c:v>4.1845493562231759</c:v>
                </c:pt>
                <c:pt idx="233">
                  <c:v>4.1880341880341883</c:v>
                </c:pt>
                <c:pt idx="234">
                  <c:v>4.1914893617021276</c:v>
                </c:pt>
                <c:pt idx="235">
                  <c:v>4.1949152542372881</c:v>
                </c:pt>
                <c:pt idx="236">
                  <c:v>4.1940928270042193</c:v>
                </c:pt>
                <c:pt idx="237">
                  <c:v>4.1911764705882355</c:v>
                </c:pt>
                <c:pt idx="238">
                  <c:v>4.1903765690376567</c:v>
                </c:pt>
                <c:pt idx="239">
                  <c:v>4.1833333333333336</c:v>
                </c:pt>
                <c:pt idx="240">
                  <c:v>4.1804979253112036</c:v>
                </c:pt>
                <c:pt idx="241">
                  <c:v>4.1776859504132231</c:v>
                </c:pt>
                <c:pt idx="242">
                  <c:v>4.1769547325102883</c:v>
                </c:pt>
                <c:pt idx="243">
                  <c:v>4.1803278688524594</c:v>
                </c:pt>
                <c:pt idx="244">
                  <c:v>4.1755102040816325</c:v>
                </c:pt>
                <c:pt idx="245">
                  <c:v>4.1747967479674797</c:v>
                </c:pt>
                <c:pt idx="246">
                  <c:v>4.1781376518218627</c:v>
                </c:pt>
                <c:pt idx="247">
                  <c:v>4.17741935483871</c:v>
                </c:pt>
                <c:pt idx="248">
                  <c:v>4.1746987951807233</c:v>
                </c:pt>
                <c:pt idx="249">
                  <c:v>4.1779999999999999</c:v>
                </c:pt>
                <c:pt idx="250">
                  <c:v>4.1812749003984067</c:v>
                </c:pt>
                <c:pt idx="251">
                  <c:v>4.1845238095238093</c:v>
                </c:pt>
                <c:pt idx="252">
                  <c:v>4.1877470355731221</c:v>
                </c:pt>
                <c:pt idx="253">
                  <c:v>4.1909448818897639</c:v>
                </c:pt>
                <c:pt idx="254">
                  <c:v>4.1862745098039218</c:v>
                </c:pt>
                <c:pt idx="255">
                  <c:v>4.1875</c:v>
                </c:pt>
                <c:pt idx="256">
                  <c:v>4.1848249027237356</c:v>
                </c:pt>
                <c:pt idx="257">
                  <c:v>4.1802325581395348</c:v>
                </c:pt>
                <c:pt idx="258">
                  <c:v>4.1833976833976836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8-408E-9CB3-22C8B6C0B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0944"/>
        <c:axId val="83412480"/>
      </c:areaChart>
      <c:catAx>
        <c:axId val="8341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83412480"/>
        <c:crosses val="autoZero"/>
        <c:auto val="1"/>
        <c:lblAlgn val="ctr"/>
        <c:lblOffset val="100"/>
        <c:noMultiLvlLbl val="0"/>
      </c:catAx>
      <c:valAx>
        <c:axId val="83412480"/>
        <c:scaling>
          <c:orientation val="minMax"/>
          <c:max val="4.7"/>
          <c:min val="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3410944"/>
        <c:crosses val="autoZero"/>
        <c:crossBetween val="midCat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0"/>
    <c:plotArea>
      <c:layout/>
      <c:bubbleChart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 cap="none" spc="0">
                    <a:ln w="10541" cmpd="sng">
                      <a:solidFill>
                        <a:schemeClr val="accent1">
                          <a:shade val="88000"/>
                          <a:satMod val="110000"/>
                        </a:schemeClr>
                      </a:solidFill>
                      <a:prstDash val="solid"/>
                    </a:ln>
                    <a:gradFill>
                      <a:gsLst>
                        <a:gs pos="0">
                          <a:schemeClr val="accent1">
                            <a:tint val="40000"/>
                            <a:satMod val="250000"/>
                          </a:schemeClr>
                        </a:gs>
                        <a:gs pos="9000">
                          <a:schemeClr val="accent1">
                            <a:tint val="52000"/>
                            <a:satMod val="300000"/>
                          </a:schemeClr>
                        </a:gs>
                        <a:gs pos="50000">
                          <a:schemeClr val="accent1">
                            <a:shade val="20000"/>
                            <a:satMod val="300000"/>
                          </a:schemeClr>
                        </a:gs>
                        <a:gs pos="79000">
                          <a:schemeClr val="accent1">
                            <a:tint val="52000"/>
                            <a:satMod val="300000"/>
                          </a:schemeClr>
                        </a:gs>
                        <a:gs pos="100000">
                          <a:schemeClr val="accent1">
                            <a:tint val="40000"/>
                            <a:satMod val="250000"/>
                          </a:schemeClr>
                        </a:gs>
                      </a:gsLst>
                      <a:lin ang="5400000"/>
                    </a:gradFill>
                    <a:effectLst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movingAvg"/>
            <c:period val="2"/>
            <c:dispRSqr val="0"/>
            <c:dispEq val="0"/>
          </c:trendline>
          <c:xVal>
            <c:numRef>
              <c:f>'Matrix, The (1999)'!$Q$2:$Q$19</c:f>
              <c:numCache>
                <c:formatCode>General</c:formatCod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numCache>
            </c:numRef>
          </c:xVal>
          <c:yVal>
            <c:numRef>
              <c:f>'Matrix, The (1999)'!$V$2:$V$19</c:f>
              <c:numCache>
                <c:formatCode>0.00</c:formatCode>
                <c:ptCount val="18"/>
                <c:pt idx="0">
                  <c:v>4.2777777777777777</c:v>
                </c:pt>
                <c:pt idx="1">
                  <c:v>4.2391304347826084</c:v>
                </c:pt>
                <c:pt idx="2">
                  <c:v>4.2545454545454549</c:v>
                </c:pt>
                <c:pt idx="3">
                  <c:v>4.3050847457627119</c:v>
                </c:pt>
                <c:pt idx="4">
                  <c:v>4.3214285714285712</c:v>
                </c:pt>
                <c:pt idx="5">
                  <c:v>4.333333333333333</c:v>
                </c:pt>
                <c:pt idx="6">
                  <c:v>4.3009708737864081</c:v>
                </c:pt>
                <c:pt idx="7">
                  <c:v>4.245967741935484</c:v>
                </c:pt>
                <c:pt idx="8">
                  <c:v>4.2362204724409445</c:v>
                </c:pt>
                <c:pt idx="9">
                  <c:v>4.21830985915493</c:v>
                </c:pt>
                <c:pt idx="10">
                  <c:v>4.2052980132450335</c:v>
                </c:pt>
                <c:pt idx="11">
                  <c:v>4.2222222222222223</c:v>
                </c:pt>
                <c:pt idx="12">
                  <c:v>4.2270114942528734</c:v>
                </c:pt>
                <c:pt idx="13">
                  <c:v>4.198924731182796</c:v>
                </c:pt>
                <c:pt idx="14">
                  <c:v>4.2061855670103094</c:v>
                </c:pt>
                <c:pt idx="15">
                  <c:v>4.189054726368159</c:v>
                </c:pt>
                <c:pt idx="16">
                  <c:v>4.1940928270042193</c:v>
                </c:pt>
                <c:pt idx="17">
                  <c:v>4.1833976833976836</c:v>
                </c:pt>
              </c:numCache>
            </c:numRef>
          </c:yVal>
          <c:bubbleSize>
            <c:numRef>
              <c:f>'Matrix, The (1999)'!$T$2:$T$19</c:f>
              <c:numCache>
                <c:formatCode>0</c:formatCode>
                <c:ptCount val="18"/>
                <c:pt idx="0">
                  <c:v>18</c:v>
                </c:pt>
                <c:pt idx="1">
                  <c:v>46</c:v>
                </c:pt>
                <c:pt idx="2">
                  <c:v>55</c:v>
                </c:pt>
                <c:pt idx="3">
                  <c:v>59</c:v>
                </c:pt>
                <c:pt idx="4">
                  <c:v>70</c:v>
                </c:pt>
                <c:pt idx="5">
                  <c:v>81</c:v>
                </c:pt>
                <c:pt idx="6">
                  <c:v>103</c:v>
                </c:pt>
                <c:pt idx="7">
                  <c:v>124</c:v>
                </c:pt>
                <c:pt idx="8">
                  <c:v>127</c:v>
                </c:pt>
                <c:pt idx="9">
                  <c:v>142</c:v>
                </c:pt>
                <c:pt idx="10">
                  <c:v>151</c:v>
                </c:pt>
                <c:pt idx="11">
                  <c:v>162</c:v>
                </c:pt>
                <c:pt idx="12">
                  <c:v>174</c:v>
                </c:pt>
                <c:pt idx="13">
                  <c:v>186</c:v>
                </c:pt>
                <c:pt idx="14">
                  <c:v>194</c:v>
                </c:pt>
                <c:pt idx="15">
                  <c:v>201</c:v>
                </c:pt>
                <c:pt idx="16">
                  <c:v>237</c:v>
                </c:pt>
                <c:pt idx="17">
                  <c:v>259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AE5C-4F13-A401-CABCFB723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3488768"/>
        <c:axId val="83490304"/>
      </c:bubbleChart>
      <c:valAx>
        <c:axId val="83488768"/>
        <c:scaling>
          <c:orientation val="minMax"/>
          <c:max val="2018"/>
          <c:min val="1997"/>
        </c:scaling>
        <c:delete val="0"/>
        <c:axPos val="b"/>
        <c:numFmt formatCode="General" sourceLinked="1"/>
        <c:majorTickMark val="out"/>
        <c:minorTickMark val="none"/>
        <c:tickLblPos val="nextTo"/>
        <c:crossAx val="83490304"/>
        <c:crosses val="autoZero"/>
        <c:crossBetween val="midCat"/>
        <c:majorUnit val="1"/>
      </c:valAx>
      <c:valAx>
        <c:axId val="83490304"/>
        <c:scaling>
          <c:orientation val="minMax"/>
          <c:max val="5.0999999999999996"/>
          <c:min val="3.6"/>
        </c:scaling>
        <c:delete val="0"/>
        <c:axPos val="l"/>
        <c:majorGridlines/>
        <c:numFmt formatCode="0.00" sourceLinked="1"/>
        <c:majorTickMark val="out"/>
        <c:minorTickMark val="cross"/>
        <c:tickLblPos val="nextTo"/>
        <c:crossAx val="83488768"/>
        <c:crosses val="autoZero"/>
        <c:crossBetween val="midCat"/>
        <c:majorUnit val="0.1"/>
        <c:minorUnit val="0.05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0"/>
    <c:plotArea>
      <c:layout/>
      <c:bubbleChart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 cap="none" spc="0">
                    <a:ln w="10541" cmpd="sng">
                      <a:solidFill>
                        <a:schemeClr val="accent1">
                          <a:shade val="88000"/>
                          <a:satMod val="110000"/>
                        </a:schemeClr>
                      </a:solidFill>
                      <a:prstDash val="solid"/>
                    </a:ln>
                    <a:gradFill>
                      <a:gsLst>
                        <a:gs pos="0">
                          <a:schemeClr val="accent1">
                            <a:tint val="40000"/>
                            <a:satMod val="250000"/>
                          </a:schemeClr>
                        </a:gs>
                        <a:gs pos="9000">
                          <a:schemeClr val="accent1">
                            <a:tint val="52000"/>
                            <a:satMod val="300000"/>
                          </a:schemeClr>
                        </a:gs>
                        <a:gs pos="50000">
                          <a:schemeClr val="accent1">
                            <a:shade val="20000"/>
                            <a:satMod val="300000"/>
                          </a:schemeClr>
                        </a:gs>
                        <a:gs pos="79000">
                          <a:schemeClr val="accent1">
                            <a:tint val="52000"/>
                            <a:satMod val="300000"/>
                          </a:schemeClr>
                        </a:gs>
                        <a:gs pos="100000">
                          <a:schemeClr val="accent1">
                            <a:tint val="40000"/>
                            <a:satMod val="250000"/>
                          </a:schemeClr>
                        </a:gs>
                      </a:gsLst>
                      <a:lin ang="5400000"/>
                    </a:gradFill>
                    <a:effectLst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'Matrix, The (1999)'!$Q$2:$Q$19</c:f>
              <c:numCache>
                <c:formatCode>General</c:formatCod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numCache>
            </c:numRef>
          </c:xVal>
          <c:yVal>
            <c:numRef>
              <c:f>'Matrix, The (1999)'!$R$2:$R$19</c:f>
              <c:numCache>
                <c:formatCode>0.00</c:formatCode>
                <c:ptCount val="18"/>
                <c:pt idx="0">
                  <c:v>4.2777777777777777</c:v>
                </c:pt>
                <c:pt idx="1">
                  <c:v>4.2142857142857144</c:v>
                </c:pt>
                <c:pt idx="2">
                  <c:v>4.333333333333333</c:v>
                </c:pt>
                <c:pt idx="3">
                  <c:v>5</c:v>
                </c:pt>
                <c:pt idx="4">
                  <c:v>4.4090909090909092</c:v>
                </c:pt>
                <c:pt idx="5">
                  <c:v>4.4090909090909092</c:v>
                </c:pt>
                <c:pt idx="6">
                  <c:v>4.1818181818181817</c:v>
                </c:pt>
                <c:pt idx="7">
                  <c:v>3.9761904761904763</c:v>
                </c:pt>
                <c:pt idx="8">
                  <c:v>3.8333333333333335</c:v>
                </c:pt>
                <c:pt idx="9">
                  <c:v>4.0666666666666664</c:v>
                </c:pt>
                <c:pt idx="10">
                  <c:v>4</c:v>
                </c:pt>
                <c:pt idx="11">
                  <c:v>4.4545454545454541</c:v>
                </c:pt>
                <c:pt idx="12">
                  <c:v>4.291666666666667</c:v>
                </c:pt>
                <c:pt idx="13">
                  <c:v>3.7916666666666665</c:v>
                </c:pt>
                <c:pt idx="14">
                  <c:v>4.375</c:v>
                </c:pt>
                <c:pt idx="15">
                  <c:v>3.7142857142857144</c:v>
                </c:pt>
                <c:pt idx="16">
                  <c:v>4.2222222222222223</c:v>
                </c:pt>
                <c:pt idx="17">
                  <c:v>4.0681818181818183</c:v>
                </c:pt>
              </c:numCache>
            </c:numRef>
          </c:yVal>
          <c:bubbleSize>
            <c:numRef>
              <c:f>'Matrix, The (1999)'!$S$2:$S$19</c:f>
              <c:numCache>
                <c:formatCode>0</c:formatCode>
                <c:ptCount val="18"/>
                <c:pt idx="0">
                  <c:v>18</c:v>
                </c:pt>
                <c:pt idx="1">
                  <c:v>28</c:v>
                </c:pt>
                <c:pt idx="2">
                  <c:v>9</c:v>
                </c:pt>
                <c:pt idx="3">
                  <c:v>4</c:v>
                </c:pt>
                <c:pt idx="4">
                  <c:v>11</c:v>
                </c:pt>
                <c:pt idx="5">
                  <c:v>11</c:v>
                </c:pt>
                <c:pt idx="6">
                  <c:v>22</c:v>
                </c:pt>
                <c:pt idx="7">
                  <c:v>21</c:v>
                </c:pt>
                <c:pt idx="8">
                  <c:v>3</c:v>
                </c:pt>
                <c:pt idx="9">
                  <c:v>15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8</c:v>
                </c:pt>
                <c:pt idx="15">
                  <c:v>7</c:v>
                </c:pt>
                <c:pt idx="16">
                  <c:v>36</c:v>
                </c:pt>
                <c:pt idx="17">
                  <c:v>22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CEDF-43A0-B559-D7AA41CB9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3533696"/>
        <c:axId val="93535232"/>
      </c:bubbleChart>
      <c:valAx>
        <c:axId val="93533696"/>
        <c:scaling>
          <c:orientation val="minMax"/>
          <c:max val="2018"/>
          <c:min val="1997"/>
        </c:scaling>
        <c:delete val="0"/>
        <c:axPos val="b"/>
        <c:numFmt formatCode="General" sourceLinked="1"/>
        <c:majorTickMark val="out"/>
        <c:minorTickMark val="none"/>
        <c:tickLblPos val="nextTo"/>
        <c:crossAx val="93535232"/>
        <c:crosses val="autoZero"/>
        <c:crossBetween val="midCat"/>
        <c:majorUnit val="1"/>
      </c:valAx>
      <c:valAx>
        <c:axId val="93535232"/>
        <c:scaling>
          <c:orientation val="minMax"/>
          <c:max val="5.0999999999999996"/>
          <c:min val="3.6"/>
        </c:scaling>
        <c:delete val="0"/>
        <c:axPos val="l"/>
        <c:majorGridlines/>
        <c:numFmt formatCode="0.00" sourceLinked="1"/>
        <c:majorTickMark val="out"/>
        <c:minorTickMark val="cross"/>
        <c:tickLblPos val="nextTo"/>
        <c:crossAx val="93533696"/>
        <c:crosses val="autoZero"/>
        <c:crossBetween val="midCat"/>
        <c:majorUnit val="0.1"/>
        <c:minorUnit val="0.05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'Matrix, The (1999)'!$Y$2:$Y$12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'Matrix, The (1999)'!$Z$2:$Z$12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22</c:v>
                </c:pt>
                <c:pt idx="7">
                  <c:v>23</c:v>
                </c:pt>
                <c:pt idx="8">
                  <c:v>54</c:v>
                </c:pt>
                <c:pt idx="9">
                  <c:v>47</c:v>
                </c:pt>
                <c:pt idx="1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8-4784-ABEF-3E264657E8A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_xlchart.v1.2</cx:f>
      </cx:numDim>
    </cx:data>
    <cx:data id="2">
      <cx:numDim type="val">
        <cx:f>_xlchart.v1.0</cx:f>
      </cx:numDim>
    </cx:data>
    <cx:data id="3">
      <cx:numDim type="val">
        <cx:f>_xlchart.v1.1</cx:f>
      </cx:numDim>
    </cx:data>
    <cx:data id="4">
      <cx:numDim type="val">
        <cx:f>_xlchart.v1.5</cx:f>
      </cx:numDim>
    </cx:data>
    <cx:data id="5">
      <cx:numDim type="val">
        <cx:f>_xlchart.v1.3</cx:f>
      </cx:numDim>
    </cx:data>
  </cx:chartData>
  <cx:chart>
    <cx:plotArea>
      <cx:plotAreaRegion>
        <cx:series layoutId="boxWhisker" uniqueId="{406C80C6-372B-445E-A681-D7967A8998F3}" formatIdx="0">
          <cx:tx>
            <cx:txData>
              <cx:v>Matrix 1999</cx:v>
            </cx:txData>
          </cx:tx>
          <cx:dataLabels>
            <cx:visibility seriesName="0" categoryName="0" value="1"/>
          </cx:dataLabels>
          <cx:dataId val="0"/>
          <cx:layoutPr>
            <cx:visibility meanLine="1" meanMarker="1" nonoutliers="0" outliers="0"/>
            <cx:statistics quartileMethod="inclusive"/>
          </cx:layoutPr>
        </cx:series>
        <cx:series layoutId="boxWhisker" uniqueId="{00000000-58AC-4194-8B0B-B2B8078EA9B2}" formatIdx="1">
          <cx:tx>
            <cx:txData>
              <cx:v>Finding Nemo 2003</cx:v>
            </cx:txData>
          </cx:tx>
          <cx:dataLabels>
            <cx:visibility seriesName="0" categoryName="0" value="1"/>
          </cx:dataLabels>
          <cx:dataId val="1"/>
          <cx:layoutPr>
            <cx:visibility meanLine="1" nonoutliers="0" outliers="0"/>
            <cx:statistics quartileMethod="inclusive"/>
          </cx:layoutPr>
        </cx:series>
        <cx:series layoutId="boxWhisker" uniqueId="{00000002-58AC-4194-8B0B-B2B8078EA9B2}" formatIdx="2">
          <cx:tx>
            <cx:txData>
              <cx:v>departed 2006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2"/>
          <cx:layoutPr>
            <cx:visibility meanLine="1" nonoutliers="0" outliers="0"/>
            <cx:statistics quartileMethod="inclusive"/>
          </cx:layoutPr>
        </cx:series>
        <cx:series layoutId="boxWhisker" uniqueId="{00000004-58AC-4194-8B0B-B2B8078EA9B2}" formatIdx="3">
          <cx:tx>
            <cx:txData>
              <cx:v>Django Unchained 2012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3"/>
          <cx:layoutPr>
            <cx:visibility outliers="0"/>
            <cx:statistics quartileMethod="inclusive"/>
          </cx:layoutPr>
        </cx:series>
        <cx:series layoutId="boxWhisker" uniqueId="{00000007-58AC-4194-8B0B-B2B8078EA9B2}">
          <cx:tx>
            <cx:txData>
              <cx:v>Imitation Game 2014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4"/>
          <cx:layoutPr>
            <cx:visibility outliers="0"/>
            <cx:statistics quartileMethod="inclusive"/>
          </cx:layoutPr>
        </cx:series>
        <cx:series layoutId="boxWhisker" uniqueId="{00000008-58AC-4194-8B0B-B2B8078EA9B2}">
          <cx:tx>
            <cx:txData>
              <cx:v>Mad Max 2015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5"/>
          <cx:layoutPr>
            <cx:visibility meanLine="0" outliers="0"/>
            <cx:statistics quartileMethod="inclusive"/>
          </cx:layoutPr>
        </cx:series>
      </cx:plotAreaRegion>
      <cx:axis id="0">
        <cx:catScaling gapWidth="0.400000006"/>
        <cx:tickLabels/>
      </cx:axis>
      <cx:axis id="1">
        <cx:valScaling max="5.5"/>
        <cx:majorGridlines/>
        <cx:majorTickMarks type="cross"/>
        <cx:minorTickMarks type="in"/>
        <cx:tickLabels/>
        <cx:numFmt formatCode="#,##0.00" sourceLinked="0"/>
      </cx:axis>
    </cx:plotArea>
    <cx:legend pos="t" align="ctr" overlay="1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461" cy="6284026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/>
        <cdr:cNvSpPr>
          <a:spLocks xmlns:a="http://schemas.openxmlformats.org/drawingml/2006/main" noTextEdit="1"/>
        </cdr:cNvSpPr>
      </cdr:nvSpPr>
      <cdr:spPr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1"/>
  <sheetViews>
    <sheetView tabSelected="1" topLeftCell="A236" workbookViewId="0">
      <selection activeCell="G260" sqref="G260"/>
    </sheetView>
  </sheetViews>
  <sheetFormatPr defaultRowHeight="15" x14ac:dyDescent="0.25"/>
  <cols>
    <col min="3" max="3" width="17" bestFit="1" customWidth="1"/>
    <col min="4" max="4" width="20.140625" bestFit="1" customWidth="1"/>
    <col min="6" max="6" width="11" bestFit="1" customWidth="1"/>
    <col min="14" max="14" width="9.140625" style="2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19</v>
      </c>
      <c r="O1" t="s">
        <v>231</v>
      </c>
      <c r="R1" t="s">
        <v>234</v>
      </c>
      <c r="S1" t="s">
        <v>233</v>
      </c>
      <c r="T1" t="s">
        <v>232</v>
      </c>
      <c r="U1" t="s">
        <v>235</v>
      </c>
      <c r="V1" t="s">
        <v>236</v>
      </c>
    </row>
    <row r="2" spans="1:26" x14ac:dyDescent="0.25">
      <c r="A2">
        <v>311</v>
      </c>
      <c r="B2">
        <v>2571</v>
      </c>
      <c r="C2" t="s">
        <v>6</v>
      </c>
      <c r="D2" t="s">
        <v>7</v>
      </c>
      <c r="E2">
        <v>4</v>
      </c>
      <c r="F2">
        <v>930667693</v>
      </c>
      <c r="G2">
        <v>36340.61681712963</v>
      </c>
      <c r="H2">
        <v>1999</v>
      </c>
      <c r="I2">
        <v>6</v>
      </c>
      <c r="J2">
        <v>29</v>
      </c>
      <c r="K2" t="str">
        <f>RIGHT(H2,2) &amp; "-" &amp; I2</f>
        <v>99-6</v>
      </c>
      <c r="L2" s="1">
        <f>AVERAGE(E$2:E2)</f>
        <v>4</v>
      </c>
      <c r="N2" s="2" t="s">
        <v>20</v>
      </c>
      <c r="O2" s="1">
        <f>IFERROR(AVERAGEIF($K$2:$K$260,$N2,$E$2:$E$260),"")</f>
        <v>4</v>
      </c>
      <c r="P2" s="1"/>
      <c r="Q2">
        <v>1999</v>
      </c>
      <c r="R2" s="1">
        <f>AVERAGEIF($H$2:$H$260,$Q2,$E$2:$E$260)</f>
        <v>4.2777777777777777</v>
      </c>
      <c r="S2" s="3">
        <f>COUNTIF($H$2:$H$260,$Q2)</f>
        <v>18</v>
      </c>
      <c r="T2" s="3">
        <f>SUM($S$2:$S2)</f>
        <v>18</v>
      </c>
      <c r="U2" s="1">
        <f>SUMIF($H$2:$H$260,$Q2,$E$2:$E$260)</f>
        <v>77</v>
      </c>
      <c r="V2" s="1">
        <f>SUM($U$2:$U2)/SUM($S$2:$S2)</f>
        <v>4.2777777777777777</v>
      </c>
      <c r="Y2">
        <v>0</v>
      </c>
      <c r="Z2">
        <f>COUNTIF($E$2:$E$260,Y2)</f>
        <v>0</v>
      </c>
    </row>
    <row r="3" spans="1:26" x14ac:dyDescent="0.25">
      <c r="A3">
        <v>408</v>
      </c>
      <c r="B3">
        <v>2571</v>
      </c>
      <c r="C3" t="s">
        <v>6</v>
      </c>
      <c r="D3" t="s">
        <v>7</v>
      </c>
      <c r="E3">
        <v>5</v>
      </c>
      <c r="F3">
        <v>933036032</v>
      </c>
      <c r="G3">
        <v>36368.028148148151</v>
      </c>
      <c r="H3">
        <v>1999</v>
      </c>
      <c r="I3">
        <v>7</v>
      </c>
      <c r="J3">
        <v>27</v>
      </c>
      <c r="K3" t="str">
        <f t="shared" ref="K3:K66" si="0">RIGHT(H3,2) &amp; "-" &amp; I3</f>
        <v>99-7</v>
      </c>
      <c r="L3" s="1">
        <f>AVERAGE(E$2:E3)</f>
        <v>4.5</v>
      </c>
      <c r="N3" s="2" t="s">
        <v>21</v>
      </c>
      <c r="O3" s="1">
        <f t="shared" ref="O3:O66" si="1">IFERROR(AVERAGEIF($K$2:$K$260,$N3,$E$2:$E$260),"")</f>
        <v>5</v>
      </c>
      <c r="Q3">
        <v>2000</v>
      </c>
      <c r="R3" s="1">
        <f t="shared" ref="R3:R19" si="2">AVERAGEIF($H$2:$H$260,$Q3,$E$2:$E$260)</f>
        <v>4.2142857142857144</v>
      </c>
      <c r="S3" s="3">
        <f t="shared" ref="S3:S19" si="3">COUNTIF($H$2:$H$260,$Q3)</f>
        <v>28</v>
      </c>
      <c r="T3" s="3">
        <f>SUM($S$2:$S3)</f>
        <v>46</v>
      </c>
      <c r="U3" s="1">
        <f t="shared" ref="U3:U19" si="4">SUMIF($H$2:$H$260,$Q3,$E$2:$E$260)</f>
        <v>118</v>
      </c>
      <c r="V3" s="1">
        <f>SUM($U$2:$U3)/SUM($S$2:$S3)</f>
        <v>4.2391304347826084</v>
      </c>
      <c r="Y3">
        <v>0.5</v>
      </c>
      <c r="Z3">
        <f t="shared" ref="Z3:Z12" si="5">COUNTIF($E$2:$E$260,Y3)</f>
        <v>0</v>
      </c>
    </row>
    <row r="4" spans="1:26" x14ac:dyDescent="0.25">
      <c r="A4">
        <v>9</v>
      </c>
      <c r="B4">
        <v>2571</v>
      </c>
      <c r="C4" t="s">
        <v>6</v>
      </c>
      <c r="D4" t="s">
        <v>7</v>
      </c>
      <c r="E4">
        <v>5</v>
      </c>
      <c r="F4">
        <v>938628450</v>
      </c>
      <c r="G4">
        <v>36432.755208333336</v>
      </c>
      <c r="H4">
        <v>1999</v>
      </c>
      <c r="I4">
        <v>9</v>
      </c>
      <c r="J4">
        <v>29</v>
      </c>
      <c r="K4" t="str">
        <f t="shared" si="0"/>
        <v>99-9</v>
      </c>
      <c r="L4" s="1">
        <f>AVERAGE(E$2:E4)</f>
        <v>4.666666666666667</v>
      </c>
      <c r="N4" s="2" t="s">
        <v>22</v>
      </c>
      <c r="O4" s="1" t="str">
        <f t="shared" si="1"/>
        <v/>
      </c>
      <c r="Q4">
        <v>2001</v>
      </c>
      <c r="R4" s="1">
        <f t="shared" si="2"/>
        <v>4.333333333333333</v>
      </c>
      <c r="S4" s="3">
        <f t="shared" si="3"/>
        <v>9</v>
      </c>
      <c r="T4" s="3">
        <f>SUM($S$2:$S4)</f>
        <v>55</v>
      </c>
      <c r="U4" s="1">
        <f t="shared" si="4"/>
        <v>39</v>
      </c>
      <c r="V4" s="1">
        <f>SUM($U$2:$U4)/SUM($S$2:$S4)</f>
        <v>4.2545454545454549</v>
      </c>
      <c r="Y4">
        <v>1</v>
      </c>
      <c r="Z4">
        <f t="shared" si="5"/>
        <v>4</v>
      </c>
    </row>
    <row r="5" spans="1:26" x14ac:dyDescent="0.25">
      <c r="A5">
        <v>670</v>
      </c>
      <c r="B5">
        <v>2571</v>
      </c>
      <c r="C5" t="s">
        <v>6</v>
      </c>
      <c r="D5" t="s">
        <v>7</v>
      </c>
      <c r="E5">
        <v>4</v>
      </c>
      <c r="F5">
        <v>938782234</v>
      </c>
      <c r="G5">
        <v>36434.535115740742</v>
      </c>
      <c r="H5">
        <v>1999</v>
      </c>
      <c r="I5">
        <v>10</v>
      </c>
      <c r="J5">
        <v>1</v>
      </c>
      <c r="K5" t="str">
        <f t="shared" si="0"/>
        <v>99-10</v>
      </c>
      <c r="L5" s="1">
        <f>AVERAGE(E$2:E5)</f>
        <v>4.5</v>
      </c>
      <c r="N5" s="2" t="s">
        <v>23</v>
      </c>
      <c r="O5" s="1">
        <f t="shared" si="1"/>
        <v>5</v>
      </c>
      <c r="Q5">
        <v>2002</v>
      </c>
      <c r="R5" s="1">
        <f t="shared" si="2"/>
        <v>5</v>
      </c>
      <c r="S5" s="3">
        <f t="shared" si="3"/>
        <v>4</v>
      </c>
      <c r="T5" s="3">
        <f>SUM($S$2:$S5)</f>
        <v>59</v>
      </c>
      <c r="U5" s="1">
        <f t="shared" si="4"/>
        <v>20</v>
      </c>
      <c r="V5" s="1">
        <f>SUM($U$2:$U5)/SUM($S$2:$S5)</f>
        <v>4.3050847457627119</v>
      </c>
      <c r="Y5">
        <v>1.5</v>
      </c>
      <c r="Z5">
        <f t="shared" si="5"/>
        <v>1</v>
      </c>
    </row>
    <row r="6" spans="1:26" x14ac:dyDescent="0.25">
      <c r="A6">
        <v>28</v>
      </c>
      <c r="B6">
        <v>2571</v>
      </c>
      <c r="C6" t="s">
        <v>6</v>
      </c>
      <c r="D6" t="s">
        <v>7</v>
      </c>
      <c r="E6">
        <v>5</v>
      </c>
      <c r="F6">
        <v>938944505</v>
      </c>
      <c r="G6">
        <v>36436.413252314815</v>
      </c>
      <c r="H6">
        <v>1999</v>
      </c>
      <c r="I6">
        <v>10</v>
      </c>
      <c r="J6">
        <v>3</v>
      </c>
      <c r="K6" t="str">
        <f t="shared" si="0"/>
        <v>99-10</v>
      </c>
      <c r="L6" s="1">
        <f>AVERAGE(E$2:E6)</f>
        <v>4.5999999999999996</v>
      </c>
      <c r="N6" s="2" t="s">
        <v>24</v>
      </c>
      <c r="O6" s="1">
        <f t="shared" si="1"/>
        <v>4.5</v>
      </c>
      <c r="Q6">
        <v>2003</v>
      </c>
      <c r="R6" s="1">
        <f t="shared" si="2"/>
        <v>4.4090909090909092</v>
      </c>
      <c r="S6" s="3">
        <f t="shared" si="3"/>
        <v>11</v>
      </c>
      <c r="T6" s="3">
        <f>SUM($S$2:$S6)</f>
        <v>70</v>
      </c>
      <c r="U6" s="1">
        <f t="shared" si="4"/>
        <v>48.5</v>
      </c>
      <c r="V6" s="1">
        <f>SUM($U$2:$U6)/SUM($S$2:$S6)</f>
        <v>4.3214285714285712</v>
      </c>
      <c r="Y6">
        <v>2</v>
      </c>
      <c r="Z6">
        <f t="shared" si="5"/>
        <v>7</v>
      </c>
    </row>
    <row r="7" spans="1:26" x14ac:dyDescent="0.25">
      <c r="A7">
        <v>594</v>
      </c>
      <c r="B7">
        <v>2571</v>
      </c>
      <c r="C7" t="s">
        <v>6</v>
      </c>
      <c r="D7" t="s">
        <v>7</v>
      </c>
      <c r="E7">
        <v>3</v>
      </c>
      <c r="F7">
        <v>938961301</v>
      </c>
      <c r="G7">
        <v>36436.60765046296</v>
      </c>
      <c r="H7">
        <v>1999</v>
      </c>
      <c r="I7">
        <v>10</v>
      </c>
      <c r="J7">
        <v>3</v>
      </c>
      <c r="K7" t="str">
        <f t="shared" si="0"/>
        <v>99-10</v>
      </c>
      <c r="L7" s="1">
        <f>AVERAGE(E$2:E7)</f>
        <v>4.333333333333333</v>
      </c>
      <c r="N7" s="2" t="s">
        <v>25</v>
      </c>
      <c r="O7" s="1">
        <f t="shared" si="1"/>
        <v>4.5</v>
      </c>
      <c r="Q7">
        <v>2004</v>
      </c>
      <c r="R7" s="1">
        <f t="shared" si="2"/>
        <v>4.4090909090909092</v>
      </c>
      <c r="S7" s="3">
        <f t="shared" si="3"/>
        <v>11</v>
      </c>
      <c r="T7" s="3">
        <f>SUM($S$2:$S7)</f>
        <v>81</v>
      </c>
      <c r="U7" s="1">
        <f t="shared" si="4"/>
        <v>48.5</v>
      </c>
      <c r="V7" s="1">
        <f>SUM($U$2:$U7)/SUM($S$2:$S7)</f>
        <v>4.333333333333333</v>
      </c>
      <c r="Y7">
        <v>2.5</v>
      </c>
      <c r="Z7">
        <f t="shared" si="5"/>
        <v>6</v>
      </c>
    </row>
    <row r="8" spans="1:26" x14ac:dyDescent="0.25">
      <c r="A8">
        <v>472</v>
      </c>
      <c r="B8">
        <v>2571</v>
      </c>
      <c r="C8" t="s">
        <v>6</v>
      </c>
      <c r="D8" t="s">
        <v>7</v>
      </c>
      <c r="E8">
        <v>5</v>
      </c>
      <c r="F8">
        <v>939048793</v>
      </c>
      <c r="G8">
        <v>36437.620289351849</v>
      </c>
      <c r="H8">
        <v>1999</v>
      </c>
      <c r="I8">
        <v>10</v>
      </c>
      <c r="J8">
        <v>4</v>
      </c>
      <c r="K8" t="str">
        <f t="shared" si="0"/>
        <v>99-10</v>
      </c>
      <c r="L8" s="1">
        <f>AVERAGE(E$2:E8)</f>
        <v>4.4285714285714288</v>
      </c>
      <c r="N8" s="2" t="s">
        <v>26</v>
      </c>
      <c r="O8" s="1">
        <f t="shared" si="1"/>
        <v>3.6</v>
      </c>
      <c r="Q8">
        <v>2005</v>
      </c>
      <c r="R8" s="1">
        <f t="shared" si="2"/>
        <v>4.1818181818181817</v>
      </c>
      <c r="S8" s="3">
        <f t="shared" si="3"/>
        <v>22</v>
      </c>
      <c r="T8" s="3">
        <f>SUM($S$2:$S8)</f>
        <v>103</v>
      </c>
      <c r="U8" s="1">
        <f t="shared" si="4"/>
        <v>92</v>
      </c>
      <c r="V8" s="1">
        <f>SUM($U$2:$U8)/SUM($S$2:$S8)</f>
        <v>4.3009708737864081</v>
      </c>
      <c r="Y8">
        <v>3</v>
      </c>
      <c r="Z8">
        <f t="shared" si="5"/>
        <v>22</v>
      </c>
    </row>
    <row r="9" spans="1:26" x14ac:dyDescent="0.25">
      <c r="A9">
        <v>608</v>
      </c>
      <c r="B9">
        <v>2571</v>
      </c>
      <c r="C9" t="s">
        <v>6</v>
      </c>
      <c r="D9" t="s">
        <v>7</v>
      </c>
      <c r="E9">
        <v>5</v>
      </c>
      <c r="F9">
        <v>939362460</v>
      </c>
      <c r="G9">
        <v>36441.250694444447</v>
      </c>
      <c r="H9">
        <v>1999</v>
      </c>
      <c r="I9">
        <v>10</v>
      </c>
      <c r="J9">
        <v>8</v>
      </c>
      <c r="K9" t="str">
        <f t="shared" si="0"/>
        <v>99-10</v>
      </c>
      <c r="L9" s="1">
        <f>AVERAGE(E$2:E9)</f>
        <v>4.5</v>
      </c>
      <c r="N9" s="2" t="s">
        <v>27</v>
      </c>
      <c r="O9" s="1">
        <f t="shared" si="1"/>
        <v>4</v>
      </c>
      <c r="Q9">
        <v>2006</v>
      </c>
      <c r="R9" s="1">
        <f t="shared" si="2"/>
        <v>3.9761904761904763</v>
      </c>
      <c r="S9" s="3">
        <f t="shared" si="3"/>
        <v>21</v>
      </c>
      <c r="T9" s="3">
        <f>SUM($S$2:$S9)</f>
        <v>124</v>
      </c>
      <c r="U9" s="1">
        <f t="shared" si="4"/>
        <v>83.5</v>
      </c>
      <c r="V9" s="1">
        <f>SUM($U$2:$U9)/SUM($S$2:$S9)</f>
        <v>4.245967741935484</v>
      </c>
      <c r="Y9">
        <v>3.5</v>
      </c>
      <c r="Z9">
        <f t="shared" si="5"/>
        <v>23</v>
      </c>
    </row>
    <row r="10" spans="1:26" x14ac:dyDescent="0.25">
      <c r="A10">
        <v>597</v>
      </c>
      <c r="B10">
        <v>2571</v>
      </c>
      <c r="C10" t="s">
        <v>6</v>
      </c>
      <c r="D10" t="s">
        <v>7</v>
      </c>
      <c r="E10">
        <v>5</v>
      </c>
      <c r="F10">
        <v>940707124</v>
      </c>
      <c r="G10">
        <v>36456.813935185186</v>
      </c>
      <c r="H10">
        <v>1999</v>
      </c>
      <c r="I10">
        <v>10</v>
      </c>
      <c r="J10">
        <v>23</v>
      </c>
      <c r="K10" t="str">
        <f t="shared" si="0"/>
        <v>99-10</v>
      </c>
      <c r="L10" s="1">
        <f>AVERAGE(E$2:E10)</f>
        <v>4.5555555555555554</v>
      </c>
      <c r="N10" s="2" t="s">
        <v>28</v>
      </c>
      <c r="O10" s="1">
        <f t="shared" si="1"/>
        <v>4</v>
      </c>
      <c r="Q10">
        <v>2007</v>
      </c>
      <c r="R10" s="1">
        <f t="shared" si="2"/>
        <v>3.8333333333333335</v>
      </c>
      <c r="S10" s="3">
        <f t="shared" si="3"/>
        <v>3</v>
      </c>
      <c r="T10" s="3">
        <f>SUM($S$2:$S10)</f>
        <v>127</v>
      </c>
      <c r="U10" s="1">
        <f t="shared" si="4"/>
        <v>11.5</v>
      </c>
      <c r="V10" s="1">
        <f>SUM($U$2:$U10)/SUM($S$2:$S10)</f>
        <v>4.2362204724409445</v>
      </c>
      <c r="Y10">
        <v>4</v>
      </c>
      <c r="Z10">
        <f t="shared" si="5"/>
        <v>54</v>
      </c>
    </row>
    <row r="11" spans="1:26" x14ac:dyDescent="0.25">
      <c r="A11">
        <v>363</v>
      </c>
      <c r="B11">
        <v>2571</v>
      </c>
      <c r="C11" t="s">
        <v>6</v>
      </c>
      <c r="D11" t="s">
        <v>7</v>
      </c>
      <c r="E11">
        <v>3</v>
      </c>
      <c r="F11">
        <v>942343576</v>
      </c>
      <c r="G11">
        <v>36475.754351851851</v>
      </c>
      <c r="H11">
        <v>1999</v>
      </c>
      <c r="I11">
        <v>11</v>
      </c>
      <c r="J11">
        <v>11</v>
      </c>
      <c r="K11" t="str">
        <f t="shared" si="0"/>
        <v>99-11</v>
      </c>
      <c r="L11" s="1">
        <f>AVERAGE(E$2:E11)</f>
        <v>4.4000000000000004</v>
      </c>
      <c r="N11" s="2" t="s">
        <v>29</v>
      </c>
      <c r="O11" s="1">
        <f t="shared" si="1"/>
        <v>3.5</v>
      </c>
      <c r="Q11">
        <v>2008</v>
      </c>
      <c r="R11" s="1">
        <f t="shared" si="2"/>
        <v>4.0666666666666664</v>
      </c>
      <c r="S11" s="3">
        <f t="shared" si="3"/>
        <v>15</v>
      </c>
      <c r="T11" s="3">
        <f>SUM($S$2:$S11)</f>
        <v>142</v>
      </c>
      <c r="U11" s="1">
        <f t="shared" si="4"/>
        <v>61</v>
      </c>
      <c r="V11" s="1">
        <f>SUM($U$2:$U11)/SUM($S$2:$S11)</f>
        <v>4.21830985915493</v>
      </c>
      <c r="Y11">
        <v>4.5</v>
      </c>
      <c r="Z11">
        <f t="shared" si="5"/>
        <v>47</v>
      </c>
    </row>
    <row r="12" spans="1:26" x14ac:dyDescent="0.25">
      <c r="A12">
        <v>74</v>
      </c>
      <c r="B12">
        <v>2571</v>
      </c>
      <c r="C12" t="s">
        <v>6</v>
      </c>
      <c r="D12" t="s">
        <v>7</v>
      </c>
      <c r="E12">
        <v>5</v>
      </c>
      <c r="F12">
        <v>942705678</v>
      </c>
      <c r="G12">
        <v>36479.945347222223</v>
      </c>
      <c r="H12">
        <v>1999</v>
      </c>
      <c r="I12">
        <v>11</v>
      </c>
      <c r="J12">
        <v>15</v>
      </c>
      <c r="K12" t="str">
        <f t="shared" si="0"/>
        <v>99-11</v>
      </c>
      <c r="L12" s="1">
        <f>AVERAGE(E$2:E12)</f>
        <v>4.4545454545454541</v>
      </c>
      <c r="N12" s="2" t="s">
        <v>30</v>
      </c>
      <c r="O12" s="1">
        <f t="shared" si="1"/>
        <v>5</v>
      </c>
      <c r="Q12">
        <v>2009</v>
      </c>
      <c r="R12" s="1">
        <f t="shared" si="2"/>
        <v>4</v>
      </c>
      <c r="S12" s="3">
        <f t="shared" si="3"/>
        <v>9</v>
      </c>
      <c r="T12" s="3">
        <f>SUM($S$2:$S12)</f>
        <v>151</v>
      </c>
      <c r="U12" s="1">
        <f t="shared" si="4"/>
        <v>36</v>
      </c>
      <c r="V12" s="1">
        <f>SUM($U$2:$U12)/SUM($S$2:$S12)</f>
        <v>4.2052980132450335</v>
      </c>
      <c r="Y12">
        <v>5</v>
      </c>
      <c r="Z12">
        <f t="shared" si="5"/>
        <v>95</v>
      </c>
    </row>
    <row r="13" spans="1:26" x14ac:dyDescent="0.25">
      <c r="A13">
        <v>10</v>
      </c>
      <c r="B13">
        <v>2571</v>
      </c>
      <c r="C13" t="s">
        <v>6</v>
      </c>
      <c r="D13" t="s">
        <v>7</v>
      </c>
      <c r="E13">
        <v>5</v>
      </c>
      <c r="F13">
        <v>942766515</v>
      </c>
      <c r="G13">
        <v>36480.649479166663</v>
      </c>
      <c r="H13">
        <v>1999</v>
      </c>
      <c r="I13">
        <v>11</v>
      </c>
      <c r="J13">
        <v>16</v>
      </c>
      <c r="K13" t="str">
        <f t="shared" si="0"/>
        <v>99-11</v>
      </c>
      <c r="L13" s="1">
        <f>AVERAGE(E$2:E13)</f>
        <v>4.5</v>
      </c>
      <c r="N13" s="2" t="s">
        <v>31</v>
      </c>
      <c r="O13" s="1">
        <f t="shared" si="1"/>
        <v>5</v>
      </c>
      <c r="Q13">
        <v>2010</v>
      </c>
      <c r="R13" s="1">
        <f t="shared" si="2"/>
        <v>4.4545454545454541</v>
      </c>
      <c r="S13" s="3">
        <f t="shared" si="3"/>
        <v>11</v>
      </c>
      <c r="T13" s="3">
        <f>SUM($S$2:$S13)</f>
        <v>162</v>
      </c>
      <c r="U13" s="1">
        <f t="shared" si="4"/>
        <v>49</v>
      </c>
      <c r="V13" s="1">
        <f>SUM($U$2:$U13)/SUM($S$2:$S13)</f>
        <v>4.2222222222222223</v>
      </c>
    </row>
    <row r="14" spans="1:26" x14ac:dyDescent="0.25">
      <c r="A14">
        <v>155</v>
      </c>
      <c r="B14">
        <v>2571</v>
      </c>
      <c r="C14" t="s">
        <v>6</v>
      </c>
      <c r="D14" t="s">
        <v>7</v>
      </c>
      <c r="E14">
        <v>5</v>
      </c>
      <c r="F14">
        <v>943350048</v>
      </c>
      <c r="G14">
        <v>36487.403333333335</v>
      </c>
      <c r="H14">
        <v>1999</v>
      </c>
      <c r="I14">
        <v>11</v>
      </c>
      <c r="J14">
        <v>23</v>
      </c>
      <c r="K14" t="str">
        <f t="shared" si="0"/>
        <v>99-11</v>
      </c>
      <c r="L14" s="1">
        <f>AVERAGE(E$2:E14)</f>
        <v>4.5384615384615383</v>
      </c>
      <c r="N14" s="2" t="s">
        <v>32</v>
      </c>
      <c r="O14" s="1">
        <f t="shared" si="1"/>
        <v>4</v>
      </c>
      <c r="Q14">
        <v>2011</v>
      </c>
      <c r="R14" s="1">
        <f t="shared" si="2"/>
        <v>4.291666666666667</v>
      </c>
      <c r="S14" s="3">
        <f t="shared" si="3"/>
        <v>12</v>
      </c>
      <c r="T14" s="3">
        <f>SUM($S$2:$S14)</f>
        <v>174</v>
      </c>
      <c r="U14" s="1">
        <f t="shared" si="4"/>
        <v>51.5</v>
      </c>
      <c r="V14" s="1">
        <f>SUM($U$2:$U14)/SUM($S$2:$S14)</f>
        <v>4.2270114942528734</v>
      </c>
    </row>
    <row r="15" spans="1:26" x14ac:dyDescent="0.25">
      <c r="A15">
        <v>466</v>
      </c>
      <c r="B15">
        <v>2571</v>
      </c>
      <c r="C15" t="s">
        <v>6</v>
      </c>
      <c r="D15" t="s">
        <v>7</v>
      </c>
      <c r="E15">
        <v>2</v>
      </c>
      <c r="F15">
        <v>944897726</v>
      </c>
      <c r="G15">
        <v>36505.31627314815</v>
      </c>
      <c r="H15">
        <v>1999</v>
      </c>
      <c r="I15">
        <v>12</v>
      </c>
      <c r="J15">
        <v>11</v>
      </c>
      <c r="K15" t="str">
        <f t="shared" si="0"/>
        <v>99-12</v>
      </c>
      <c r="L15" s="1">
        <f>AVERAGE(E$2:E15)</f>
        <v>4.3571428571428568</v>
      </c>
      <c r="N15" s="2" t="s">
        <v>33</v>
      </c>
      <c r="O15" s="1">
        <f t="shared" si="1"/>
        <v>4.5</v>
      </c>
      <c r="Q15">
        <v>2012</v>
      </c>
      <c r="R15" s="1">
        <f t="shared" si="2"/>
        <v>3.7916666666666665</v>
      </c>
      <c r="S15" s="3">
        <f t="shared" si="3"/>
        <v>12</v>
      </c>
      <c r="T15" s="3">
        <f>SUM($S$2:$S15)</f>
        <v>186</v>
      </c>
      <c r="U15" s="1">
        <f t="shared" si="4"/>
        <v>45.5</v>
      </c>
      <c r="V15" s="1">
        <f>SUM($U$2:$U15)/SUM($S$2:$S15)</f>
        <v>4.198924731182796</v>
      </c>
    </row>
    <row r="16" spans="1:26" x14ac:dyDescent="0.25">
      <c r="A16">
        <v>30</v>
      </c>
      <c r="B16">
        <v>2571</v>
      </c>
      <c r="C16" t="s">
        <v>6</v>
      </c>
      <c r="D16" t="s">
        <v>7</v>
      </c>
      <c r="E16">
        <v>3</v>
      </c>
      <c r="F16">
        <v>945117284</v>
      </c>
      <c r="G16">
        <v>36507.857453703706</v>
      </c>
      <c r="H16">
        <v>1999</v>
      </c>
      <c r="I16">
        <v>12</v>
      </c>
      <c r="J16">
        <v>13</v>
      </c>
      <c r="K16" t="str">
        <f t="shared" si="0"/>
        <v>99-12</v>
      </c>
      <c r="L16" s="1">
        <f>AVERAGE(E$2:E16)</f>
        <v>4.2666666666666666</v>
      </c>
      <c r="N16" s="2" t="s">
        <v>34</v>
      </c>
      <c r="O16" s="1">
        <f t="shared" si="1"/>
        <v>4.666666666666667</v>
      </c>
      <c r="Q16">
        <v>2013</v>
      </c>
      <c r="R16" s="1">
        <f t="shared" si="2"/>
        <v>4.375</v>
      </c>
      <c r="S16" s="3">
        <f t="shared" si="3"/>
        <v>8</v>
      </c>
      <c r="T16" s="3">
        <f>SUM($S$2:$S16)</f>
        <v>194</v>
      </c>
      <c r="U16" s="1">
        <f t="shared" si="4"/>
        <v>35</v>
      </c>
      <c r="V16" s="1">
        <f>SUM($U$2:$U16)/SUM($S$2:$S16)</f>
        <v>4.2061855670103094</v>
      </c>
    </row>
    <row r="17" spans="1:22" x14ac:dyDescent="0.25">
      <c r="A17">
        <v>119</v>
      </c>
      <c r="B17">
        <v>2571</v>
      </c>
      <c r="C17" t="s">
        <v>6</v>
      </c>
      <c r="D17" t="s">
        <v>7</v>
      </c>
      <c r="E17">
        <v>4</v>
      </c>
      <c r="F17">
        <v>945993764</v>
      </c>
      <c r="G17">
        <v>36518.001898148148</v>
      </c>
      <c r="H17">
        <v>1999</v>
      </c>
      <c r="I17">
        <v>12</v>
      </c>
      <c r="J17">
        <v>24</v>
      </c>
      <c r="K17" t="str">
        <f t="shared" si="0"/>
        <v>99-12</v>
      </c>
      <c r="L17" s="1">
        <f>AVERAGE(E$2:E17)</f>
        <v>4.25</v>
      </c>
      <c r="N17" s="2" t="s">
        <v>35</v>
      </c>
      <c r="O17" s="1">
        <f t="shared" si="1"/>
        <v>5</v>
      </c>
      <c r="Q17">
        <v>2014</v>
      </c>
      <c r="R17" s="1">
        <f t="shared" si="2"/>
        <v>3.7142857142857144</v>
      </c>
      <c r="S17" s="3">
        <f t="shared" si="3"/>
        <v>7</v>
      </c>
      <c r="T17" s="3">
        <f>SUM($S$2:$S17)</f>
        <v>201</v>
      </c>
      <c r="U17" s="1">
        <f t="shared" si="4"/>
        <v>26</v>
      </c>
      <c r="V17" s="1">
        <f>SUM($U$2:$U17)/SUM($S$2:$S17)</f>
        <v>4.189054726368159</v>
      </c>
    </row>
    <row r="18" spans="1:22" x14ac:dyDescent="0.25">
      <c r="A18">
        <v>137</v>
      </c>
      <c r="B18">
        <v>2571</v>
      </c>
      <c r="C18" t="s">
        <v>6</v>
      </c>
      <c r="D18" t="s">
        <v>7</v>
      </c>
      <c r="E18">
        <v>4</v>
      </c>
      <c r="F18">
        <v>946412517</v>
      </c>
      <c r="G18">
        <v>36522.848576388889</v>
      </c>
      <c r="H18">
        <v>1999</v>
      </c>
      <c r="I18">
        <v>12</v>
      </c>
      <c r="J18">
        <v>28</v>
      </c>
      <c r="K18" t="str">
        <f t="shared" si="0"/>
        <v>99-12</v>
      </c>
      <c r="L18" s="1">
        <f>AVERAGE(E$2:E18)</f>
        <v>4.2352941176470589</v>
      </c>
      <c r="N18" s="2" t="s">
        <v>36</v>
      </c>
      <c r="O18" s="1">
        <f t="shared" si="1"/>
        <v>5</v>
      </c>
      <c r="Q18">
        <v>2015</v>
      </c>
      <c r="R18" s="1">
        <f t="shared" si="2"/>
        <v>4.2222222222222223</v>
      </c>
      <c r="S18" s="3">
        <f t="shared" si="3"/>
        <v>36</v>
      </c>
      <c r="T18" s="3">
        <f>SUM($S$2:$S18)</f>
        <v>237</v>
      </c>
      <c r="U18" s="1">
        <f t="shared" si="4"/>
        <v>152</v>
      </c>
      <c r="V18" s="1">
        <f>SUM($U$2:$U18)/SUM($S$2:$S18)</f>
        <v>4.1940928270042193</v>
      </c>
    </row>
    <row r="19" spans="1:22" x14ac:dyDescent="0.25">
      <c r="A19">
        <v>388</v>
      </c>
      <c r="B19">
        <v>2571</v>
      </c>
      <c r="C19" t="s">
        <v>6</v>
      </c>
      <c r="D19" t="s">
        <v>7</v>
      </c>
      <c r="E19">
        <v>5</v>
      </c>
      <c r="F19">
        <v>946520615</v>
      </c>
      <c r="G19">
        <v>36524.099710648152</v>
      </c>
      <c r="H19">
        <v>1999</v>
      </c>
      <c r="I19">
        <v>12</v>
      </c>
      <c r="J19">
        <v>30</v>
      </c>
      <c r="K19" t="str">
        <f t="shared" si="0"/>
        <v>99-12</v>
      </c>
      <c r="L19" s="1">
        <f>AVERAGE(E$2:E19)</f>
        <v>4.2777777777777777</v>
      </c>
      <c r="N19" s="2" t="s">
        <v>37</v>
      </c>
      <c r="O19" s="1">
        <f t="shared" si="1"/>
        <v>4</v>
      </c>
      <c r="Q19">
        <v>2016</v>
      </c>
      <c r="R19" s="1">
        <f t="shared" si="2"/>
        <v>4.0681818181818183</v>
      </c>
      <c r="S19" s="3">
        <f t="shared" si="3"/>
        <v>22</v>
      </c>
      <c r="T19" s="3">
        <f>SUM($S$2:$S19)</f>
        <v>259</v>
      </c>
      <c r="U19" s="1">
        <f t="shared" si="4"/>
        <v>89.5</v>
      </c>
      <c r="V19" s="1">
        <f>SUM($U$2:$U19)/SUM($S$2:$S19)</f>
        <v>4.1833976833976836</v>
      </c>
    </row>
    <row r="20" spans="1:22" x14ac:dyDescent="0.25">
      <c r="A20">
        <v>647</v>
      </c>
      <c r="B20">
        <v>2571</v>
      </c>
      <c r="C20" t="s">
        <v>6</v>
      </c>
      <c r="D20" t="s">
        <v>7</v>
      </c>
      <c r="E20">
        <v>4</v>
      </c>
      <c r="F20">
        <v>947292218</v>
      </c>
      <c r="G20">
        <v>36533.030300925922</v>
      </c>
      <c r="H20">
        <v>2000</v>
      </c>
      <c r="I20">
        <v>1</v>
      </c>
      <c r="J20">
        <v>8</v>
      </c>
      <c r="K20" t="str">
        <f t="shared" si="0"/>
        <v>00-1</v>
      </c>
      <c r="L20" s="1">
        <f>AVERAGE(E$2:E20)</f>
        <v>4.2631578947368425</v>
      </c>
      <c r="N20" s="2" t="s">
        <v>38</v>
      </c>
      <c r="O20" s="1">
        <f t="shared" si="1"/>
        <v>3.5</v>
      </c>
    </row>
    <row r="21" spans="1:22" x14ac:dyDescent="0.25">
      <c r="A21">
        <v>141</v>
      </c>
      <c r="B21">
        <v>2571</v>
      </c>
      <c r="C21" t="s">
        <v>6</v>
      </c>
      <c r="D21" t="s">
        <v>7</v>
      </c>
      <c r="E21">
        <v>4</v>
      </c>
      <c r="F21">
        <v>949293609</v>
      </c>
      <c r="G21">
        <v>36556.194548611114</v>
      </c>
      <c r="H21">
        <v>2000</v>
      </c>
      <c r="I21">
        <v>1</v>
      </c>
      <c r="J21">
        <v>31</v>
      </c>
      <c r="K21" t="str">
        <f t="shared" si="0"/>
        <v>00-1</v>
      </c>
      <c r="L21" s="1">
        <f>AVERAGE(E$2:E21)</f>
        <v>4.25</v>
      </c>
      <c r="N21" s="2" t="s">
        <v>39</v>
      </c>
      <c r="O21" s="1">
        <f t="shared" si="1"/>
        <v>3</v>
      </c>
    </row>
    <row r="22" spans="1:22" x14ac:dyDescent="0.25">
      <c r="A22">
        <v>380</v>
      </c>
      <c r="B22">
        <v>2571</v>
      </c>
      <c r="C22" t="s">
        <v>6</v>
      </c>
      <c r="D22" t="s">
        <v>7</v>
      </c>
      <c r="E22">
        <v>5</v>
      </c>
      <c r="F22">
        <v>949368060</v>
      </c>
      <c r="G22">
        <v>36557.056250000001</v>
      </c>
      <c r="H22">
        <v>2000</v>
      </c>
      <c r="I22">
        <v>2</v>
      </c>
      <c r="J22">
        <v>1</v>
      </c>
      <c r="K22" t="str">
        <f t="shared" si="0"/>
        <v>00-2</v>
      </c>
      <c r="L22" s="1">
        <f>AVERAGE(E$2:E22)</f>
        <v>4.2857142857142856</v>
      </c>
      <c r="N22" s="2" t="s">
        <v>40</v>
      </c>
      <c r="O22" s="1" t="str">
        <f t="shared" si="1"/>
        <v/>
      </c>
    </row>
    <row r="23" spans="1:22" x14ac:dyDescent="0.25">
      <c r="A23">
        <v>214</v>
      </c>
      <c r="B23">
        <v>2571</v>
      </c>
      <c r="C23" t="s">
        <v>6</v>
      </c>
      <c r="D23" t="s">
        <v>7</v>
      </c>
      <c r="E23">
        <v>4</v>
      </c>
      <c r="F23">
        <v>950123331</v>
      </c>
      <c r="G23">
        <v>36565.797812500001</v>
      </c>
      <c r="H23">
        <v>2000</v>
      </c>
      <c r="I23">
        <v>2</v>
      </c>
      <c r="J23">
        <v>9</v>
      </c>
      <c r="K23" t="str">
        <f t="shared" si="0"/>
        <v>00-2</v>
      </c>
      <c r="L23" s="1">
        <f>AVERAGE(E$2:E23)</f>
        <v>4.2727272727272725</v>
      </c>
      <c r="N23" s="2" t="s">
        <v>41</v>
      </c>
      <c r="O23" s="1" t="str">
        <f t="shared" si="1"/>
        <v/>
      </c>
    </row>
    <row r="24" spans="1:22" x14ac:dyDescent="0.25">
      <c r="A24">
        <v>118</v>
      </c>
      <c r="B24">
        <v>2571</v>
      </c>
      <c r="C24" t="s">
        <v>6</v>
      </c>
      <c r="D24" t="s">
        <v>7</v>
      </c>
      <c r="E24">
        <v>3</v>
      </c>
      <c r="F24">
        <v>951008855</v>
      </c>
      <c r="G24">
        <v>36576.046932870369</v>
      </c>
      <c r="H24">
        <v>2000</v>
      </c>
      <c r="I24">
        <v>2</v>
      </c>
      <c r="J24">
        <v>20</v>
      </c>
      <c r="K24" t="str">
        <f t="shared" si="0"/>
        <v>00-2</v>
      </c>
      <c r="L24" s="1">
        <f>AVERAGE(E$2:E24)</f>
        <v>4.2173913043478262</v>
      </c>
      <c r="N24" s="2" t="s">
        <v>42</v>
      </c>
      <c r="O24" s="1" t="str">
        <f t="shared" si="1"/>
        <v/>
      </c>
    </row>
    <row r="25" spans="1:22" x14ac:dyDescent="0.25">
      <c r="A25">
        <v>395</v>
      </c>
      <c r="B25">
        <v>2571</v>
      </c>
      <c r="C25" t="s">
        <v>6</v>
      </c>
      <c r="D25" t="s">
        <v>7</v>
      </c>
      <c r="E25">
        <v>3</v>
      </c>
      <c r="F25">
        <v>953007037</v>
      </c>
      <c r="G25">
        <v>36599.174039351856</v>
      </c>
      <c r="H25">
        <v>2000</v>
      </c>
      <c r="I25">
        <v>3</v>
      </c>
      <c r="J25">
        <v>14</v>
      </c>
      <c r="K25" t="str">
        <f t="shared" si="0"/>
        <v>00-3</v>
      </c>
      <c r="L25" s="1">
        <f>AVERAGE(E$2:E25)</f>
        <v>4.166666666666667</v>
      </c>
      <c r="N25" s="2" t="s">
        <v>43</v>
      </c>
      <c r="O25" s="1" t="str">
        <f t="shared" si="1"/>
        <v/>
      </c>
    </row>
    <row r="26" spans="1:22" x14ac:dyDescent="0.25">
      <c r="A26">
        <v>247</v>
      </c>
      <c r="B26">
        <v>2571</v>
      </c>
      <c r="C26" t="s">
        <v>6</v>
      </c>
      <c r="D26" t="s">
        <v>7</v>
      </c>
      <c r="E26">
        <v>4</v>
      </c>
      <c r="F26">
        <v>953271732</v>
      </c>
      <c r="G26">
        <v>36602.237638888888</v>
      </c>
      <c r="H26">
        <v>2000</v>
      </c>
      <c r="I26">
        <v>3</v>
      </c>
      <c r="J26">
        <v>17</v>
      </c>
      <c r="K26" t="str">
        <f t="shared" si="0"/>
        <v>00-3</v>
      </c>
      <c r="L26" s="1">
        <f>AVERAGE(E$2:E26)</f>
        <v>4.16</v>
      </c>
      <c r="N26" s="2" t="s">
        <v>44</v>
      </c>
      <c r="O26" s="1">
        <f t="shared" si="1"/>
        <v>4</v>
      </c>
    </row>
    <row r="27" spans="1:22" x14ac:dyDescent="0.25">
      <c r="A27">
        <v>646</v>
      </c>
      <c r="B27">
        <v>2571</v>
      </c>
      <c r="C27" t="s">
        <v>6</v>
      </c>
      <c r="D27" t="s">
        <v>7</v>
      </c>
      <c r="E27">
        <v>5</v>
      </c>
      <c r="F27">
        <v>953448077</v>
      </c>
      <c r="G27">
        <v>36604.278668981482</v>
      </c>
      <c r="H27">
        <v>2000</v>
      </c>
      <c r="I27">
        <v>3</v>
      </c>
      <c r="J27">
        <v>19</v>
      </c>
      <c r="K27" t="str">
        <f t="shared" si="0"/>
        <v>00-3</v>
      </c>
      <c r="L27" s="1">
        <f>AVERAGE(E$2:E27)</f>
        <v>4.1923076923076925</v>
      </c>
      <c r="N27" s="2" t="s">
        <v>45</v>
      </c>
      <c r="O27" s="1">
        <f t="shared" si="1"/>
        <v>5</v>
      </c>
    </row>
    <row r="28" spans="1:22" x14ac:dyDescent="0.25">
      <c r="A28">
        <v>167</v>
      </c>
      <c r="B28">
        <v>2571</v>
      </c>
      <c r="C28" t="s">
        <v>6</v>
      </c>
      <c r="D28" t="s">
        <v>7</v>
      </c>
      <c r="E28">
        <v>2</v>
      </c>
      <c r="F28">
        <v>954114904</v>
      </c>
      <c r="G28">
        <v>36611.996574074074</v>
      </c>
      <c r="H28">
        <v>2000</v>
      </c>
      <c r="I28">
        <v>3</v>
      </c>
      <c r="J28">
        <v>26</v>
      </c>
      <c r="K28" t="str">
        <f t="shared" si="0"/>
        <v>00-3</v>
      </c>
      <c r="L28" s="1">
        <f>AVERAGE(E$2:E28)</f>
        <v>4.1111111111111107</v>
      </c>
      <c r="N28" s="2" t="s">
        <v>46</v>
      </c>
      <c r="O28" s="1">
        <f t="shared" si="1"/>
        <v>5</v>
      </c>
    </row>
    <row r="29" spans="1:22" x14ac:dyDescent="0.25">
      <c r="A29">
        <v>565</v>
      </c>
      <c r="B29">
        <v>2571</v>
      </c>
      <c r="C29" t="s">
        <v>6</v>
      </c>
      <c r="D29" t="s">
        <v>7</v>
      </c>
      <c r="E29">
        <v>5</v>
      </c>
      <c r="F29">
        <v>954602535</v>
      </c>
      <c r="G29">
        <v>36617.640451388892</v>
      </c>
      <c r="H29">
        <v>2000</v>
      </c>
      <c r="I29">
        <v>4</v>
      </c>
      <c r="J29">
        <v>1</v>
      </c>
      <c r="K29" t="str">
        <f t="shared" si="0"/>
        <v>00-4</v>
      </c>
      <c r="L29" s="1">
        <f>AVERAGE(E$2:E29)</f>
        <v>4.1428571428571432</v>
      </c>
      <c r="N29" s="2" t="s">
        <v>47</v>
      </c>
      <c r="O29" s="1" t="str">
        <f t="shared" si="1"/>
        <v/>
      </c>
    </row>
    <row r="30" spans="1:22" x14ac:dyDescent="0.25">
      <c r="A30">
        <v>242</v>
      </c>
      <c r="B30">
        <v>2571</v>
      </c>
      <c r="C30" t="s">
        <v>6</v>
      </c>
      <c r="D30" t="s">
        <v>7</v>
      </c>
      <c r="E30">
        <v>5</v>
      </c>
      <c r="F30">
        <v>956684185</v>
      </c>
      <c r="G30">
        <v>36641.733622685184</v>
      </c>
      <c r="H30">
        <v>2000</v>
      </c>
      <c r="I30">
        <v>4</v>
      </c>
      <c r="J30">
        <v>25</v>
      </c>
      <c r="K30" t="str">
        <f t="shared" si="0"/>
        <v>00-4</v>
      </c>
      <c r="L30" s="1">
        <f>AVERAGE(E$2:E30)</f>
        <v>4.1724137931034484</v>
      </c>
      <c r="N30" s="2" t="s">
        <v>48</v>
      </c>
      <c r="O30" s="1">
        <f t="shared" si="1"/>
        <v>5</v>
      </c>
    </row>
    <row r="31" spans="1:22" x14ac:dyDescent="0.25">
      <c r="A31">
        <v>358</v>
      </c>
      <c r="B31">
        <v>2571</v>
      </c>
      <c r="C31" t="s">
        <v>6</v>
      </c>
      <c r="D31" t="s">
        <v>7</v>
      </c>
      <c r="E31">
        <v>5</v>
      </c>
      <c r="F31">
        <v>957481769</v>
      </c>
      <c r="G31">
        <v>36650.964918981481</v>
      </c>
      <c r="H31">
        <v>2000</v>
      </c>
      <c r="I31">
        <v>5</v>
      </c>
      <c r="J31">
        <v>4</v>
      </c>
      <c r="K31" t="str">
        <f t="shared" si="0"/>
        <v>00-5</v>
      </c>
      <c r="L31" s="1">
        <f>AVERAGE(E$2:E31)</f>
        <v>4.2</v>
      </c>
      <c r="N31" s="2" t="s">
        <v>49</v>
      </c>
      <c r="O31" s="1">
        <f t="shared" si="1"/>
        <v>4</v>
      </c>
    </row>
    <row r="32" spans="1:22" x14ac:dyDescent="0.25">
      <c r="A32">
        <v>550</v>
      </c>
      <c r="B32">
        <v>2571</v>
      </c>
      <c r="C32" t="s">
        <v>6</v>
      </c>
      <c r="D32" t="s">
        <v>7</v>
      </c>
      <c r="E32">
        <v>5</v>
      </c>
      <c r="F32">
        <v>959486882</v>
      </c>
      <c r="G32">
        <v>36674.17224537037</v>
      </c>
      <c r="H32">
        <v>2000</v>
      </c>
      <c r="I32">
        <v>5</v>
      </c>
      <c r="J32">
        <v>28</v>
      </c>
      <c r="K32" t="str">
        <f t="shared" si="0"/>
        <v>00-5</v>
      </c>
      <c r="L32" s="1">
        <f>AVERAGE(E$2:E32)</f>
        <v>4.225806451612903</v>
      </c>
      <c r="N32" s="2" t="s">
        <v>50</v>
      </c>
      <c r="O32" s="1">
        <f t="shared" si="1"/>
        <v>4</v>
      </c>
    </row>
    <row r="33" spans="1:15" x14ac:dyDescent="0.25">
      <c r="A33">
        <v>312</v>
      </c>
      <c r="B33">
        <v>2571</v>
      </c>
      <c r="C33" t="s">
        <v>6</v>
      </c>
      <c r="D33" t="s">
        <v>7</v>
      </c>
      <c r="E33">
        <v>4</v>
      </c>
      <c r="F33">
        <v>959931277</v>
      </c>
      <c r="G33">
        <v>36679.315706018519</v>
      </c>
      <c r="H33">
        <v>2000</v>
      </c>
      <c r="I33">
        <v>6</v>
      </c>
      <c r="J33">
        <v>2</v>
      </c>
      <c r="K33" t="str">
        <f t="shared" si="0"/>
        <v>00-6</v>
      </c>
      <c r="L33" s="1">
        <f>AVERAGE(E$2:E33)</f>
        <v>4.21875</v>
      </c>
      <c r="N33" s="2" t="s">
        <v>51</v>
      </c>
      <c r="O33" s="1">
        <f t="shared" si="1"/>
        <v>5</v>
      </c>
    </row>
    <row r="34" spans="1:15" x14ac:dyDescent="0.25">
      <c r="A34">
        <v>407</v>
      </c>
      <c r="B34">
        <v>2571</v>
      </c>
      <c r="C34" t="s">
        <v>6</v>
      </c>
      <c r="D34" t="s">
        <v>7</v>
      </c>
      <c r="E34">
        <v>5</v>
      </c>
      <c r="F34">
        <v>962646503</v>
      </c>
      <c r="G34">
        <v>36710.741932870369</v>
      </c>
      <c r="H34">
        <v>2000</v>
      </c>
      <c r="I34">
        <v>7</v>
      </c>
      <c r="J34">
        <v>3</v>
      </c>
      <c r="K34" t="str">
        <f t="shared" si="0"/>
        <v>00-7</v>
      </c>
      <c r="L34" s="1">
        <f>AVERAGE(E$2:E34)</f>
        <v>4.2424242424242422</v>
      </c>
      <c r="N34" s="2" t="s">
        <v>52</v>
      </c>
      <c r="O34" s="1" t="str">
        <f t="shared" si="1"/>
        <v/>
      </c>
    </row>
    <row r="35" spans="1:15" x14ac:dyDescent="0.25">
      <c r="A35">
        <v>595</v>
      </c>
      <c r="B35">
        <v>2571</v>
      </c>
      <c r="C35" t="s">
        <v>6</v>
      </c>
      <c r="D35" t="s">
        <v>7</v>
      </c>
      <c r="E35">
        <v>4</v>
      </c>
      <c r="F35">
        <v>965077067</v>
      </c>
      <c r="G35">
        <v>36738.873460648145</v>
      </c>
      <c r="H35">
        <v>2000</v>
      </c>
      <c r="I35">
        <v>7</v>
      </c>
      <c r="J35">
        <v>31</v>
      </c>
      <c r="K35" t="str">
        <f t="shared" si="0"/>
        <v>00-7</v>
      </c>
      <c r="L35" s="1">
        <f>AVERAGE(E$2:E35)</f>
        <v>4.2352941176470589</v>
      </c>
      <c r="N35" s="2" t="s">
        <v>53</v>
      </c>
      <c r="O35" s="1" t="str">
        <f t="shared" si="1"/>
        <v/>
      </c>
    </row>
    <row r="36" spans="1:15" x14ac:dyDescent="0.25">
      <c r="A36">
        <v>285</v>
      </c>
      <c r="B36">
        <v>2571</v>
      </c>
      <c r="C36" t="s">
        <v>6</v>
      </c>
      <c r="D36" t="s">
        <v>7</v>
      </c>
      <c r="E36">
        <v>5</v>
      </c>
      <c r="F36">
        <v>965090397</v>
      </c>
      <c r="G36">
        <v>36739.027743055558</v>
      </c>
      <c r="H36">
        <v>2000</v>
      </c>
      <c r="I36">
        <v>8</v>
      </c>
      <c r="J36">
        <v>1</v>
      </c>
      <c r="K36" t="str">
        <f t="shared" si="0"/>
        <v>00-8</v>
      </c>
      <c r="L36" s="1">
        <f>AVERAGE(E$2:E36)</f>
        <v>4.2571428571428571</v>
      </c>
      <c r="N36" s="2" t="s">
        <v>54</v>
      </c>
      <c r="O36" s="1" t="str">
        <f t="shared" si="1"/>
        <v/>
      </c>
    </row>
    <row r="37" spans="1:15" x14ac:dyDescent="0.25">
      <c r="A37">
        <v>533</v>
      </c>
      <c r="B37">
        <v>2571</v>
      </c>
      <c r="C37" t="s">
        <v>6</v>
      </c>
      <c r="D37" t="s">
        <v>7</v>
      </c>
      <c r="E37">
        <v>5</v>
      </c>
      <c r="F37">
        <v>965314838</v>
      </c>
      <c r="G37">
        <v>36741.625439814816</v>
      </c>
      <c r="H37">
        <v>2000</v>
      </c>
      <c r="I37">
        <v>8</v>
      </c>
      <c r="J37">
        <v>3</v>
      </c>
      <c r="K37" t="str">
        <f t="shared" si="0"/>
        <v>00-8</v>
      </c>
      <c r="L37" s="1">
        <f>AVERAGE(E$2:E37)</f>
        <v>4.2777777777777777</v>
      </c>
      <c r="N37" s="2" t="s">
        <v>55</v>
      </c>
      <c r="O37" s="1" t="str">
        <f t="shared" si="1"/>
        <v/>
      </c>
    </row>
    <row r="38" spans="1:15" x14ac:dyDescent="0.25">
      <c r="A38">
        <v>360</v>
      </c>
      <c r="B38">
        <v>2571</v>
      </c>
      <c r="C38" t="s">
        <v>6</v>
      </c>
      <c r="D38" t="s">
        <v>7</v>
      </c>
      <c r="E38">
        <v>4</v>
      </c>
      <c r="F38">
        <v>967345208</v>
      </c>
      <c r="G38">
        <v>36765.125092592592</v>
      </c>
      <c r="H38">
        <v>2000</v>
      </c>
      <c r="I38">
        <v>8</v>
      </c>
      <c r="J38">
        <v>27</v>
      </c>
      <c r="K38" t="str">
        <f t="shared" si="0"/>
        <v>00-8</v>
      </c>
      <c r="L38" s="1">
        <f>AVERAGE(E$2:E38)</f>
        <v>4.2702702702702702</v>
      </c>
      <c r="N38" s="2" t="s">
        <v>56</v>
      </c>
      <c r="O38" s="1">
        <f t="shared" si="1"/>
        <v>5</v>
      </c>
    </row>
    <row r="39" spans="1:15" x14ac:dyDescent="0.25">
      <c r="A39">
        <v>189</v>
      </c>
      <c r="B39">
        <v>2571</v>
      </c>
      <c r="C39" t="s">
        <v>6</v>
      </c>
      <c r="D39" t="s">
        <v>7</v>
      </c>
      <c r="E39">
        <v>5</v>
      </c>
      <c r="F39">
        <v>968092611</v>
      </c>
      <c r="G39">
        <v>36773.775590277779</v>
      </c>
      <c r="H39">
        <v>2000</v>
      </c>
      <c r="I39">
        <v>9</v>
      </c>
      <c r="J39">
        <v>4</v>
      </c>
      <c r="K39" t="str">
        <f t="shared" si="0"/>
        <v>00-9</v>
      </c>
      <c r="L39" s="1">
        <f>AVERAGE(E$2:E39)</f>
        <v>4.2894736842105265</v>
      </c>
      <c r="N39" s="2" t="s">
        <v>57</v>
      </c>
      <c r="O39" s="1" t="str">
        <f t="shared" si="1"/>
        <v/>
      </c>
    </row>
    <row r="40" spans="1:15" x14ac:dyDescent="0.25">
      <c r="A40">
        <v>220</v>
      </c>
      <c r="B40">
        <v>2571</v>
      </c>
      <c r="C40" t="s">
        <v>6</v>
      </c>
      <c r="D40" t="s">
        <v>7</v>
      </c>
      <c r="E40">
        <v>5</v>
      </c>
      <c r="F40">
        <v>970523042</v>
      </c>
      <c r="G40">
        <v>36801.905578703707</v>
      </c>
      <c r="H40">
        <v>2000</v>
      </c>
      <c r="I40">
        <v>10</v>
      </c>
      <c r="J40">
        <v>2</v>
      </c>
      <c r="K40" t="str">
        <f t="shared" si="0"/>
        <v>00-10</v>
      </c>
      <c r="L40" s="1">
        <f>AVERAGE(E$2:E40)</f>
        <v>4.3076923076923075</v>
      </c>
      <c r="N40" s="2" t="s">
        <v>58</v>
      </c>
      <c r="O40" s="1" t="str">
        <f t="shared" si="1"/>
        <v/>
      </c>
    </row>
    <row r="41" spans="1:15" x14ac:dyDescent="0.25">
      <c r="A41">
        <v>534</v>
      </c>
      <c r="B41">
        <v>2571</v>
      </c>
      <c r="C41" t="s">
        <v>6</v>
      </c>
      <c r="D41" t="s">
        <v>7</v>
      </c>
      <c r="E41">
        <v>4</v>
      </c>
      <c r="F41">
        <v>973375709</v>
      </c>
      <c r="G41">
        <v>36834.92255787037</v>
      </c>
      <c r="H41">
        <v>2000</v>
      </c>
      <c r="I41">
        <v>11</v>
      </c>
      <c r="J41">
        <v>4</v>
      </c>
      <c r="K41" t="str">
        <f t="shared" si="0"/>
        <v>00-11</v>
      </c>
      <c r="L41" s="1">
        <f>AVERAGE(E$2:E41)</f>
        <v>4.3</v>
      </c>
      <c r="N41" s="2" t="s">
        <v>59</v>
      </c>
      <c r="O41" s="1">
        <f t="shared" si="1"/>
        <v>5</v>
      </c>
    </row>
    <row r="42" spans="1:15" x14ac:dyDescent="0.25">
      <c r="A42">
        <v>34</v>
      </c>
      <c r="B42">
        <v>2571</v>
      </c>
      <c r="C42" t="s">
        <v>6</v>
      </c>
      <c r="D42" t="s">
        <v>7</v>
      </c>
      <c r="E42">
        <v>5</v>
      </c>
      <c r="F42">
        <v>973747559</v>
      </c>
      <c r="G42">
        <v>36839.226377314815</v>
      </c>
      <c r="H42">
        <v>2000</v>
      </c>
      <c r="I42">
        <v>11</v>
      </c>
      <c r="J42">
        <v>9</v>
      </c>
      <c r="K42" t="str">
        <f t="shared" si="0"/>
        <v>00-11</v>
      </c>
      <c r="L42" s="1">
        <f>AVERAGE(E$2:E42)</f>
        <v>4.3170731707317076</v>
      </c>
      <c r="N42" s="2" t="s">
        <v>60</v>
      </c>
      <c r="O42" s="1" t="str">
        <f t="shared" si="1"/>
        <v/>
      </c>
    </row>
    <row r="43" spans="1:15" x14ac:dyDescent="0.25">
      <c r="A43">
        <v>66</v>
      </c>
      <c r="B43">
        <v>2571</v>
      </c>
      <c r="C43" t="s">
        <v>6</v>
      </c>
      <c r="D43" t="s">
        <v>7</v>
      </c>
      <c r="E43">
        <v>3</v>
      </c>
      <c r="F43">
        <v>974599773</v>
      </c>
      <c r="G43">
        <v>36849.089965277781</v>
      </c>
      <c r="H43">
        <v>2000</v>
      </c>
      <c r="I43">
        <v>11</v>
      </c>
      <c r="J43">
        <v>19</v>
      </c>
      <c r="K43" t="str">
        <f t="shared" si="0"/>
        <v>00-11</v>
      </c>
      <c r="L43" s="1">
        <f>AVERAGE(E$2:E43)</f>
        <v>4.2857142857142856</v>
      </c>
      <c r="N43" s="2" t="s">
        <v>61</v>
      </c>
      <c r="O43" s="1" t="str">
        <f t="shared" si="1"/>
        <v/>
      </c>
    </row>
    <row r="44" spans="1:15" x14ac:dyDescent="0.25">
      <c r="A44">
        <v>564</v>
      </c>
      <c r="B44">
        <v>2571</v>
      </c>
      <c r="C44" t="s">
        <v>6</v>
      </c>
      <c r="D44" t="s">
        <v>7</v>
      </c>
      <c r="E44">
        <v>3</v>
      </c>
      <c r="F44">
        <v>974712259</v>
      </c>
      <c r="G44">
        <v>36850.391886574071</v>
      </c>
      <c r="H44">
        <v>2000</v>
      </c>
      <c r="I44">
        <v>11</v>
      </c>
      <c r="J44">
        <v>20</v>
      </c>
      <c r="K44" t="str">
        <f t="shared" si="0"/>
        <v>00-11</v>
      </c>
      <c r="L44" s="1">
        <f>AVERAGE(E$2:E44)</f>
        <v>4.2558139534883717</v>
      </c>
      <c r="N44" s="2" t="s">
        <v>62</v>
      </c>
      <c r="O44" s="1" t="str">
        <f t="shared" si="1"/>
        <v/>
      </c>
    </row>
    <row r="45" spans="1:15" x14ac:dyDescent="0.25">
      <c r="A45">
        <v>197</v>
      </c>
      <c r="B45">
        <v>2571</v>
      </c>
      <c r="C45" t="s">
        <v>6</v>
      </c>
      <c r="D45" t="s">
        <v>7</v>
      </c>
      <c r="E45">
        <v>5</v>
      </c>
      <c r="F45">
        <v>975429292</v>
      </c>
      <c r="G45">
        <v>36858.690879629627</v>
      </c>
      <c r="H45">
        <v>2000</v>
      </c>
      <c r="I45">
        <v>11</v>
      </c>
      <c r="J45">
        <v>28</v>
      </c>
      <c r="K45" t="str">
        <f t="shared" si="0"/>
        <v>00-11</v>
      </c>
      <c r="L45" s="1">
        <f>AVERAGE(E$2:E45)</f>
        <v>4.2727272727272725</v>
      </c>
      <c r="N45" s="2" t="s">
        <v>63</v>
      </c>
      <c r="O45" s="1" t="str">
        <f t="shared" si="1"/>
        <v/>
      </c>
    </row>
    <row r="46" spans="1:15" x14ac:dyDescent="0.25">
      <c r="A46">
        <v>452</v>
      </c>
      <c r="B46">
        <v>2571</v>
      </c>
      <c r="C46" t="s">
        <v>6</v>
      </c>
      <c r="D46" t="s">
        <v>7</v>
      </c>
      <c r="E46">
        <v>2</v>
      </c>
      <c r="F46">
        <v>976423675</v>
      </c>
      <c r="G46">
        <v>36870.199942129628</v>
      </c>
      <c r="H46">
        <v>2000</v>
      </c>
      <c r="I46">
        <v>12</v>
      </c>
      <c r="J46">
        <v>10</v>
      </c>
      <c r="K46" t="str">
        <f t="shared" si="0"/>
        <v>00-12</v>
      </c>
      <c r="L46" s="1">
        <f>AVERAGE(E$2:E46)</f>
        <v>4.2222222222222223</v>
      </c>
      <c r="N46" s="2" t="s">
        <v>64</v>
      </c>
      <c r="O46" s="1">
        <f t="shared" si="1"/>
        <v>5</v>
      </c>
    </row>
    <row r="47" spans="1:15" x14ac:dyDescent="0.25">
      <c r="A47">
        <v>401</v>
      </c>
      <c r="B47">
        <v>2571</v>
      </c>
      <c r="C47" t="s">
        <v>6</v>
      </c>
      <c r="D47" t="s">
        <v>7</v>
      </c>
      <c r="E47">
        <v>5</v>
      </c>
      <c r="F47">
        <v>977458816</v>
      </c>
      <c r="G47">
        <v>36882.18074074074</v>
      </c>
      <c r="H47">
        <v>2000</v>
      </c>
      <c r="I47">
        <v>12</v>
      </c>
      <c r="J47">
        <v>22</v>
      </c>
      <c r="K47" t="str">
        <f t="shared" si="0"/>
        <v>00-12</v>
      </c>
      <c r="L47" s="1">
        <f>AVERAGE(E$2:E47)</f>
        <v>4.2391304347826084</v>
      </c>
      <c r="N47" s="2" t="s">
        <v>65</v>
      </c>
      <c r="O47" s="1">
        <f t="shared" si="1"/>
        <v>4</v>
      </c>
    </row>
    <row r="48" spans="1:15" x14ac:dyDescent="0.25">
      <c r="A48">
        <v>422</v>
      </c>
      <c r="B48">
        <v>2571</v>
      </c>
      <c r="C48" t="s">
        <v>6</v>
      </c>
      <c r="D48" t="s">
        <v>7</v>
      </c>
      <c r="E48">
        <v>3</v>
      </c>
      <c r="F48">
        <v>980859698</v>
      </c>
      <c r="G48">
        <v>36921.542800925927</v>
      </c>
      <c r="H48">
        <v>2001</v>
      </c>
      <c r="I48">
        <v>1</v>
      </c>
      <c r="J48">
        <v>30</v>
      </c>
      <c r="K48" t="str">
        <f t="shared" si="0"/>
        <v>01-1</v>
      </c>
      <c r="L48" s="1">
        <f>AVERAGE(E$2:E48)</f>
        <v>4.2127659574468082</v>
      </c>
      <c r="N48" s="2" t="s">
        <v>66</v>
      </c>
      <c r="O48" s="1">
        <f t="shared" si="1"/>
        <v>5</v>
      </c>
    </row>
    <row r="49" spans="1:15" x14ac:dyDescent="0.25">
      <c r="A49">
        <v>412</v>
      </c>
      <c r="B49">
        <v>2571</v>
      </c>
      <c r="C49" t="s">
        <v>6</v>
      </c>
      <c r="D49" t="s">
        <v>7</v>
      </c>
      <c r="E49">
        <v>4</v>
      </c>
      <c r="F49">
        <v>993088013</v>
      </c>
      <c r="G49">
        <v>37063.074224537035</v>
      </c>
      <c r="H49">
        <v>2001</v>
      </c>
      <c r="I49">
        <v>6</v>
      </c>
      <c r="J49">
        <v>21</v>
      </c>
      <c r="K49" t="str">
        <f t="shared" si="0"/>
        <v>01-6</v>
      </c>
      <c r="L49" s="1">
        <f>AVERAGE(E$2:E49)</f>
        <v>4.208333333333333</v>
      </c>
      <c r="N49" s="2" t="s">
        <v>67</v>
      </c>
      <c r="O49" s="1">
        <f t="shared" si="1"/>
        <v>4.25</v>
      </c>
    </row>
    <row r="50" spans="1:15" x14ac:dyDescent="0.25">
      <c r="A50">
        <v>453</v>
      </c>
      <c r="B50">
        <v>2571</v>
      </c>
      <c r="C50" t="s">
        <v>6</v>
      </c>
      <c r="D50" t="s">
        <v>7</v>
      </c>
      <c r="E50">
        <v>5</v>
      </c>
      <c r="F50">
        <v>994621769</v>
      </c>
      <c r="G50">
        <v>37080.82603009259</v>
      </c>
      <c r="H50">
        <v>2001</v>
      </c>
      <c r="I50">
        <v>7</v>
      </c>
      <c r="J50">
        <v>8</v>
      </c>
      <c r="K50" t="str">
        <f t="shared" si="0"/>
        <v>01-7</v>
      </c>
      <c r="L50" s="1">
        <f>AVERAGE(E$2:E50)</f>
        <v>4.2244897959183669</v>
      </c>
      <c r="N50" s="2" t="s">
        <v>68</v>
      </c>
      <c r="O50" s="1">
        <f t="shared" si="1"/>
        <v>4.25</v>
      </c>
    </row>
    <row r="51" spans="1:15" x14ac:dyDescent="0.25">
      <c r="A51">
        <v>592</v>
      </c>
      <c r="B51">
        <v>2571</v>
      </c>
      <c r="C51" t="s">
        <v>6</v>
      </c>
      <c r="D51" t="s">
        <v>7</v>
      </c>
      <c r="E51">
        <v>5</v>
      </c>
      <c r="F51">
        <v>995419337</v>
      </c>
      <c r="G51">
        <v>37090.057141203702</v>
      </c>
      <c r="H51">
        <v>2001</v>
      </c>
      <c r="I51">
        <v>7</v>
      </c>
      <c r="J51">
        <v>18</v>
      </c>
      <c r="K51" t="str">
        <f t="shared" si="0"/>
        <v>01-7</v>
      </c>
      <c r="L51" s="1">
        <f>AVERAGE(E$2:E51)</f>
        <v>4.24</v>
      </c>
      <c r="N51" s="2" t="s">
        <v>69</v>
      </c>
      <c r="O51" s="1">
        <f t="shared" si="1"/>
        <v>4.5</v>
      </c>
    </row>
    <row r="52" spans="1:15" x14ac:dyDescent="0.25">
      <c r="A52">
        <v>15</v>
      </c>
      <c r="B52">
        <v>2571</v>
      </c>
      <c r="C52" t="s">
        <v>6</v>
      </c>
      <c r="D52" t="s">
        <v>7</v>
      </c>
      <c r="E52">
        <v>5</v>
      </c>
      <c r="F52">
        <v>997938438</v>
      </c>
      <c r="G52">
        <v>37119.213402777779</v>
      </c>
      <c r="H52">
        <v>2001</v>
      </c>
      <c r="I52">
        <v>8</v>
      </c>
      <c r="J52">
        <v>16</v>
      </c>
      <c r="K52" t="str">
        <f t="shared" si="0"/>
        <v>01-8</v>
      </c>
      <c r="L52" s="1">
        <f>AVERAGE(E$2:E52)</f>
        <v>4.2549019607843137</v>
      </c>
      <c r="N52" s="2" t="s">
        <v>70</v>
      </c>
      <c r="O52" s="1" t="str">
        <f t="shared" si="1"/>
        <v/>
      </c>
    </row>
    <row r="53" spans="1:15" x14ac:dyDescent="0.25">
      <c r="A53">
        <v>185</v>
      </c>
      <c r="B53">
        <v>2571</v>
      </c>
      <c r="C53" t="s">
        <v>6</v>
      </c>
      <c r="D53" t="s">
        <v>7</v>
      </c>
      <c r="E53">
        <v>5</v>
      </c>
      <c r="F53">
        <v>1003523544</v>
      </c>
      <c r="G53">
        <v>37183.855833333335</v>
      </c>
      <c r="H53">
        <v>2001</v>
      </c>
      <c r="I53">
        <v>10</v>
      </c>
      <c r="J53">
        <v>19</v>
      </c>
      <c r="K53" t="str">
        <f t="shared" si="0"/>
        <v>01-10</v>
      </c>
      <c r="L53" s="1">
        <f>AVERAGE(E$2:E53)</f>
        <v>4.2692307692307692</v>
      </c>
      <c r="N53" s="2" t="s">
        <v>71</v>
      </c>
      <c r="O53" s="1">
        <f t="shared" si="1"/>
        <v>4.5</v>
      </c>
    </row>
    <row r="54" spans="1:15" x14ac:dyDescent="0.25">
      <c r="A54">
        <v>576</v>
      </c>
      <c r="B54">
        <v>2571</v>
      </c>
      <c r="C54" t="s">
        <v>6</v>
      </c>
      <c r="D54" t="s">
        <v>7</v>
      </c>
      <c r="E54">
        <v>4</v>
      </c>
      <c r="F54">
        <v>1005450668</v>
      </c>
      <c r="G54">
        <v>37206.160509259258</v>
      </c>
      <c r="H54">
        <v>2001</v>
      </c>
      <c r="I54">
        <v>11</v>
      </c>
      <c r="J54">
        <v>11</v>
      </c>
      <c r="K54" t="str">
        <f t="shared" si="0"/>
        <v>01-11</v>
      </c>
      <c r="L54" s="1">
        <f>AVERAGE(E$2:E54)</f>
        <v>4.2641509433962268</v>
      </c>
      <c r="N54" s="2" t="s">
        <v>72</v>
      </c>
      <c r="O54" s="1">
        <f t="shared" si="1"/>
        <v>4.5</v>
      </c>
    </row>
    <row r="55" spans="1:15" x14ac:dyDescent="0.25">
      <c r="A55">
        <v>350</v>
      </c>
      <c r="B55">
        <v>2571</v>
      </c>
      <c r="C55" t="s">
        <v>6</v>
      </c>
      <c r="D55" t="s">
        <v>7</v>
      </c>
      <c r="E55">
        <v>4</v>
      </c>
      <c r="F55">
        <v>1006983789</v>
      </c>
      <c r="G55">
        <v>37223.904965277776</v>
      </c>
      <c r="H55">
        <v>2001</v>
      </c>
      <c r="I55">
        <v>11</v>
      </c>
      <c r="J55">
        <v>28</v>
      </c>
      <c r="K55" t="str">
        <f t="shared" si="0"/>
        <v>01-11</v>
      </c>
      <c r="L55" s="1">
        <f>AVERAGE(E$2:E55)</f>
        <v>4.2592592592592595</v>
      </c>
      <c r="N55" s="2" t="s">
        <v>73</v>
      </c>
      <c r="O55" s="1" t="str">
        <f t="shared" si="1"/>
        <v/>
      </c>
    </row>
    <row r="56" spans="1:15" x14ac:dyDescent="0.25">
      <c r="A56">
        <v>598</v>
      </c>
      <c r="B56">
        <v>2571</v>
      </c>
      <c r="C56" t="s">
        <v>6</v>
      </c>
      <c r="D56" t="s">
        <v>7</v>
      </c>
      <c r="E56">
        <v>4</v>
      </c>
      <c r="F56">
        <v>1008572131</v>
      </c>
      <c r="G56">
        <v>37242.288553240738</v>
      </c>
      <c r="H56">
        <v>2001</v>
      </c>
      <c r="I56">
        <v>12</v>
      </c>
      <c r="J56">
        <v>17</v>
      </c>
      <c r="K56" t="str">
        <f t="shared" si="0"/>
        <v>01-12</v>
      </c>
      <c r="L56" s="1">
        <f>AVERAGE(E$2:E56)</f>
        <v>4.2545454545454549</v>
      </c>
      <c r="N56" s="2" t="s">
        <v>74</v>
      </c>
      <c r="O56" s="1">
        <f t="shared" si="1"/>
        <v>4</v>
      </c>
    </row>
    <row r="57" spans="1:15" x14ac:dyDescent="0.25">
      <c r="A57">
        <v>665</v>
      </c>
      <c r="B57">
        <v>2571</v>
      </c>
      <c r="C57" t="s">
        <v>6</v>
      </c>
      <c r="D57" t="s">
        <v>7</v>
      </c>
      <c r="E57">
        <v>5</v>
      </c>
      <c r="F57">
        <v>1010197436</v>
      </c>
      <c r="G57">
        <v>37261.099953703706</v>
      </c>
      <c r="H57">
        <v>2002</v>
      </c>
      <c r="I57">
        <v>1</v>
      </c>
      <c r="J57">
        <v>5</v>
      </c>
      <c r="K57" t="str">
        <f t="shared" si="0"/>
        <v>02-1</v>
      </c>
      <c r="L57" s="1">
        <f>AVERAGE(E$2:E57)</f>
        <v>4.2678571428571432</v>
      </c>
      <c r="N57" s="2" t="s">
        <v>75</v>
      </c>
      <c r="O57" s="1" t="str">
        <f t="shared" si="1"/>
        <v/>
      </c>
    </row>
    <row r="58" spans="1:15" x14ac:dyDescent="0.25">
      <c r="A58">
        <v>245</v>
      </c>
      <c r="B58">
        <v>2571</v>
      </c>
      <c r="C58" t="s">
        <v>6</v>
      </c>
      <c r="D58" t="s">
        <v>7</v>
      </c>
      <c r="E58">
        <v>5</v>
      </c>
      <c r="F58">
        <v>1011316822</v>
      </c>
      <c r="G58">
        <v>37274.055810185186</v>
      </c>
      <c r="H58">
        <v>2002</v>
      </c>
      <c r="I58">
        <v>1</v>
      </c>
      <c r="J58">
        <v>18</v>
      </c>
      <c r="K58" t="str">
        <f t="shared" si="0"/>
        <v>02-1</v>
      </c>
      <c r="L58" s="1">
        <f>AVERAGE(E$2:E58)</f>
        <v>4.2807017543859649</v>
      </c>
      <c r="N58" s="2" t="s">
        <v>76</v>
      </c>
      <c r="O58" s="1">
        <f t="shared" si="1"/>
        <v>4.5</v>
      </c>
    </row>
    <row r="59" spans="1:15" x14ac:dyDescent="0.25">
      <c r="A59">
        <v>525</v>
      </c>
      <c r="B59">
        <v>2571</v>
      </c>
      <c r="C59" t="s">
        <v>6</v>
      </c>
      <c r="D59" t="s">
        <v>7</v>
      </c>
      <c r="E59">
        <v>5</v>
      </c>
      <c r="F59">
        <v>1024929222</v>
      </c>
      <c r="G59">
        <v>37431.606736111113</v>
      </c>
      <c r="H59">
        <v>2002</v>
      </c>
      <c r="I59">
        <v>6</v>
      </c>
      <c r="J59">
        <v>24</v>
      </c>
      <c r="K59" t="str">
        <f t="shared" si="0"/>
        <v>02-6</v>
      </c>
      <c r="L59" s="1">
        <f>AVERAGE(E$2:E59)</f>
        <v>4.2931034482758621</v>
      </c>
      <c r="N59" s="2" t="s">
        <v>77</v>
      </c>
      <c r="O59" s="1" t="str">
        <f t="shared" si="1"/>
        <v/>
      </c>
    </row>
    <row r="60" spans="1:15" x14ac:dyDescent="0.25">
      <c r="A60">
        <v>248</v>
      </c>
      <c r="B60">
        <v>2571</v>
      </c>
      <c r="C60" t="s">
        <v>6</v>
      </c>
      <c r="D60" t="s">
        <v>7</v>
      </c>
      <c r="E60">
        <v>5</v>
      </c>
      <c r="F60">
        <v>1031528009</v>
      </c>
      <c r="G60">
        <v>37507.981585648151</v>
      </c>
      <c r="H60">
        <v>2002</v>
      </c>
      <c r="I60">
        <v>9</v>
      </c>
      <c r="J60">
        <v>8</v>
      </c>
      <c r="K60" t="str">
        <f t="shared" si="0"/>
        <v>02-9</v>
      </c>
      <c r="L60" s="1">
        <f>AVERAGE(E$2:E60)</f>
        <v>4.3050847457627119</v>
      </c>
      <c r="N60" s="2" t="s">
        <v>78</v>
      </c>
      <c r="O60" s="1" t="str">
        <f t="shared" si="1"/>
        <v/>
      </c>
    </row>
    <row r="61" spans="1:15" x14ac:dyDescent="0.25">
      <c r="A61">
        <v>346</v>
      </c>
      <c r="B61">
        <v>2571</v>
      </c>
      <c r="C61" t="s">
        <v>6</v>
      </c>
      <c r="D61" t="s">
        <v>7</v>
      </c>
      <c r="E61">
        <v>5</v>
      </c>
      <c r="F61">
        <v>1044650752</v>
      </c>
      <c r="G61">
        <v>37659.865185185183</v>
      </c>
      <c r="H61">
        <v>2003</v>
      </c>
      <c r="I61">
        <v>2</v>
      </c>
      <c r="J61">
        <v>7</v>
      </c>
      <c r="K61" t="str">
        <f t="shared" si="0"/>
        <v>03-2</v>
      </c>
      <c r="L61" s="1">
        <f>AVERAGE(E$2:E61)</f>
        <v>4.3166666666666664</v>
      </c>
      <c r="N61" s="2" t="s">
        <v>79</v>
      </c>
      <c r="O61" s="1">
        <f t="shared" si="1"/>
        <v>3</v>
      </c>
    </row>
    <row r="62" spans="1:15" x14ac:dyDescent="0.25">
      <c r="A62">
        <v>153</v>
      </c>
      <c r="B62">
        <v>2571</v>
      </c>
      <c r="C62" t="s">
        <v>6</v>
      </c>
      <c r="D62" t="s">
        <v>7</v>
      </c>
      <c r="E62">
        <v>4</v>
      </c>
      <c r="F62">
        <v>1046740276</v>
      </c>
      <c r="G62">
        <v>37684.049490740741</v>
      </c>
      <c r="H62">
        <v>2003</v>
      </c>
      <c r="I62">
        <v>3</v>
      </c>
      <c r="J62">
        <v>4</v>
      </c>
      <c r="K62" t="str">
        <f t="shared" si="0"/>
        <v>03-3</v>
      </c>
      <c r="L62" s="1">
        <f>AVERAGE(E$2:E62)</f>
        <v>4.3114754098360653</v>
      </c>
      <c r="N62" s="2" t="s">
        <v>80</v>
      </c>
      <c r="O62" s="1" t="str">
        <f t="shared" si="1"/>
        <v/>
      </c>
    </row>
    <row r="63" spans="1:15" x14ac:dyDescent="0.25">
      <c r="A63">
        <v>463</v>
      </c>
      <c r="B63">
        <v>2571</v>
      </c>
      <c r="C63" t="s">
        <v>6</v>
      </c>
      <c r="D63" t="s">
        <v>7</v>
      </c>
      <c r="E63">
        <v>5</v>
      </c>
      <c r="F63">
        <v>1049912929</v>
      </c>
      <c r="G63">
        <v>37720.770011574074</v>
      </c>
      <c r="H63">
        <v>2003</v>
      </c>
      <c r="I63">
        <v>4</v>
      </c>
      <c r="J63">
        <v>9</v>
      </c>
      <c r="K63" t="str">
        <f t="shared" si="0"/>
        <v>03-4</v>
      </c>
      <c r="L63" s="1">
        <f>AVERAGE(E$2:E63)</f>
        <v>4.32258064516129</v>
      </c>
      <c r="N63" s="2" t="s">
        <v>81</v>
      </c>
      <c r="O63" s="1" t="str">
        <f t="shared" si="1"/>
        <v/>
      </c>
    </row>
    <row r="64" spans="1:15" x14ac:dyDescent="0.25">
      <c r="A64">
        <v>175</v>
      </c>
      <c r="B64">
        <v>2571</v>
      </c>
      <c r="C64" t="s">
        <v>6</v>
      </c>
      <c r="D64" t="s">
        <v>7</v>
      </c>
      <c r="E64">
        <v>5</v>
      </c>
      <c r="F64">
        <v>1052837064</v>
      </c>
      <c r="G64">
        <v>37754.614166666666</v>
      </c>
      <c r="H64">
        <v>2003</v>
      </c>
      <c r="I64">
        <v>5</v>
      </c>
      <c r="J64">
        <v>13</v>
      </c>
      <c r="K64" t="str">
        <f t="shared" si="0"/>
        <v>03-5</v>
      </c>
      <c r="L64" s="1">
        <f>AVERAGE(E$2:E64)</f>
        <v>4.333333333333333</v>
      </c>
      <c r="N64" s="2" t="s">
        <v>82</v>
      </c>
      <c r="O64" s="1">
        <f t="shared" si="1"/>
        <v>4.666666666666667</v>
      </c>
    </row>
    <row r="65" spans="1:15" x14ac:dyDescent="0.25">
      <c r="A65">
        <v>547</v>
      </c>
      <c r="B65">
        <v>2571</v>
      </c>
      <c r="C65" t="s">
        <v>6</v>
      </c>
      <c r="D65" t="s">
        <v>7</v>
      </c>
      <c r="E65">
        <v>3.5</v>
      </c>
      <c r="F65">
        <v>1053171807</v>
      </c>
      <c r="G65">
        <v>37758.488506944443</v>
      </c>
      <c r="H65">
        <v>2003</v>
      </c>
      <c r="I65">
        <v>5</v>
      </c>
      <c r="J65">
        <v>17</v>
      </c>
      <c r="K65" t="str">
        <f t="shared" si="0"/>
        <v>03-5</v>
      </c>
      <c r="L65" s="1">
        <f>AVERAGE(E$2:E65)</f>
        <v>4.3203125</v>
      </c>
      <c r="N65" s="2" t="s">
        <v>83</v>
      </c>
      <c r="O65" s="1">
        <f t="shared" si="1"/>
        <v>4.166666666666667</v>
      </c>
    </row>
    <row r="66" spans="1:15" x14ac:dyDescent="0.25">
      <c r="A66">
        <v>441</v>
      </c>
      <c r="B66">
        <v>2571</v>
      </c>
      <c r="C66" t="s">
        <v>6</v>
      </c>
      <c r="D66" t="s">
        <v>7</v>
      </c>
      <c r="E66">
        <v>4</v>
      </c>
      <c r="F66">
        <v>1055274566</v>
      </c>
      <c r="G66">
        <v>37782.825995370367</v>
      </c>
      <c r="H66">
        <v>2003</v>
      </c>
      <c r="I66">
        <v>6</v>
      </c>
      <c r="J66">
        <v>10</v>
      </c>
      <c r="K66" t="str">
        <f t="shared" si="0"/>
        <v>03-6</v>
      </c>
      <c r="L66" s="1">
        <f>AVERAGE(E$2:E66)</f>
        <v>4.3153846153846152</v>
      </c>
      <c r="N66" s="2" t="s">
        <v>84</v>
      </c>
      <c r="O66" s="1">
        <f t="shared" si="1"/>
        <v>5</v>
      </c>
    </row>
    <row r="67" spans="1:15" x14ac:dyDescent="0.25">
      <c r="A67">
        <v>294</v>
      </c>
      <c r="B67">
        <v>2571</v>
      </c>
      <c r="C67" t="s">
        <v>6</v>
      </c>
      <c r="D67" t="s">
        <v>7</v>
      </c>
      <c r="E67">
        <v>4.5</v>
      </c>
      <c r="F67">
        <v>1055278632</v>
      </c>
      <c r="G67">
        <v>37782.873055555552</v>
      </c>
      <c r="H67">
        <v>2003</v>
      </c>
      <c r="I67">
        <v>6</v>
      </c>
      <c r="J67">
        <v>10</v>
      </c>
      <c r="K67" t="str">
        <f t="shared" ref="K67:K130" si="6">RIGHT(H67,2) &amp; "-" &amp; I67</f>
        <v>03-6</v>
      </c>
      <c r="L67" s="1">
        <f>AVERAGE(E$2:E67)</f>
        <v>4.3181818181818183</v>
      </c>
      <c r="N67" s="2" t="s">
        <v>85</v>
      </c>
      <c r="O67" s="1">
        <f t="shared" ref="O67:O130" si="7">IFERROR(AVERAGEIF($K$2:$K$260,$N67,$E$2:$E$260),"")</f>
        <v>5</v>
      </c>
    </row>
    <row r="68" spans="1:15" x14ac:dyDescent="0.25">
      <c r="A68">
        <v>148</v>
      </c>
      <c r="B68">
        <v>2571</v>
      </c>
      <c r="C68" t="s">
        <v>6</v>
      </c>
      <c r="D68" t="s">
        <v>7</v>
      </c>
      <c r="E68">
        <v>4.5</v>
      </c>
      <c r="F68">
        <v>1059603925</v>
      </c>
      <c r="G68">
        <v>37832.934317129628</v>
      </c>
      <c r="H68">
        <v>2003</v>
      </c>
      <c r="I68">
        <v>7</v>
      </c>
      <c r="J68">
        <v>30</v>
      </c>
      <c r="K68" t="str">
        <f t="shared" si="6"/>
        <v>03-7</v>
      </c>
      <c r="L68" s="1">
        <f>AVERAGE(E$2:E68)</f>
        <v>4.3208955223880601</v>
      </c>
      <c r="N68" s="2" t="s">
        <v>86</v>
      </c>
      <c r="O68" s="1" t="str">
        <f t="shared" si="7"/>
        <v/>
      </c>
    </row>
    <row r="69" spans="1:15" x14ac:dyDescent="0.25">
      <c r="A69">
        <v>671</v>
      </c>
      <c r="B69">
        <v>2571</v>
      </c>
      <c r="C69" t="s">
        <v>6</v>
      </c>
      <c r="D69" t="s">
        <v>7</v>
      </c>
      <c r="E69">
        <v>4.5</v>
      </c>
      <c r="F69">
        <v>1064891076</v>
      </c>
      <c r="G69">
        <v>37894.128194444449</v>
      </c>
      <c r="H69">
        <v>2003</v>
      </c>
      <c r="I69">
        <v>9</v>
      </c>
      <c r="J69">
        <v>30</v>
      </c>
      <c r="K69" t="str">
        <f t="shared" si="6"/>
        <v>03-9</v>
      </c>
      <c r="L69" s="1">
        <f>AVERAGE(E$2:E69)</f>
        <v>4.3235294117647056</v>
      </c>
      <c r="N69" s="2" t="s">
        <v>87</v>
      </c>
      <c r="O69" s="1">
        <f t="shared" si="7"/>
        <v>4.25</v>
      </c>
    </row>
    <row r="70" spans="1:15" x14ac:dyDescent="0.25">
      <c r="A70">
        <v>139</v>
      </c>
      <c r="B70">
        <v>2571</v>
      </c>
      <c r="C70" t="s">
        <v>6</v>
      </c>
      <c r="D70" t="s">
        <v>7</v>
      </c>
      <c r="E70">
        <v>4.5</v>
      </c>
      <c r="F70">
        <v>1066861121</v>
      </c>
      <c r="G70">
        <v>37916.929641203707</v>
      </c>
      <c r="H70">
        <v>2003</v>
      </c>
      <c r="I70">
        <v>10</v>
      </c>
      <c r="J70">
        <v>22</v>
      </c>
      <c r="K70" t="str">
        <f t="shared" si="6"/>
        <v>03-10</v>
      </c>
      <c r="L70" s="1">
        <f>AVERAGE(E$2:E70)</f>
        <v>4.3260869565217392</v>
      </c>
      <c r="N70" s="2" t="s">
        <v>88</v>
      </c>
      <c r="O70" s="1">
        <f t="shared" si="7"/>
        <v>3</v>
      </c>
    </row>
    <row r="71" spans="1:15" x14ac:dyDescent="0.25">
      <c r="A71">
        <v>460</v>
      </c>
      <c r="B71">
        <v>2571</v>
      </c>
      <c r="C71" t="s">
        <v>6</v>
      </c>
      <c r="D71" t="s">
        <v>7</v>
      </c>
      <c r="E71">
        <v>4</v>
      </c>
      <c r="F71">
        <v>1072836875</v>
      </c>
      <c r="G71">
        <v>37986.093460648146</v>
      </c>
      <c r="H71">
        <v>2003</v>
      </c>
      <c r="I71">
        <v>12</v>
      </c>
      <c r="J71">
        <v>31</v>
      </c>
      <c r="K71" t="str">
        <f t="shared" si="6"/>
        <v>03-12</v>
      </c>
      <c r="L71" s="1">
        <f>AVERAGE(E$2:E71)</f>
        <v>4.3214285714285712</v>
      </c>
      <c r="N71" s="2" t="s">
        <v>89</v>
      </c>
      <c r="O71" s="1">
        <f t="shared" si="7"/>
        <v>4.083333333333333</v>
      </c>
    </row>
    <row r="72" spans="1:15" x14ac:dyDescent="0.25">
      <c r="A72">
        <v>63</v>
      </c>
      <c r="B72">
        <v>2571</v>
      </c>
      <c r="C72" t="s">
        <v>6</v>
      </c>
      <c r="D72" t="s">
        <v>7</v>
      </c>
      <c r="E72">
        <v>4.5</v>
      </c>
      <c r="F72">
        <v>1076324071</v>
      </c>
      <c r="G72">
        <v>38026.454525462963</v>
      </c>
      <c r="H72">
        <v>2004</v>
      </c>
      <c r="I72">
        <v>2</v>
      </c>
      <c r="J72">
        <v>9</v>
      </c>
      <c r="K72" t="str">
        <f t="shared" si="6"/>
        <v>04-2</v>
      </c>
      <c r="L72" s="1">
        <f>AVERAGE(E$2:E72)</f>
        <v>4.323943661971831</v>
      </c>
      <c r="N72" s="2" t="s">
        <v>90</v>
      </c>
      <c r="O72" s="1">
        <f t="shared" si="7"/>
        <v>4.25</v>
      </c>
    </row>
    <row r="73" spans="1:15" x14ac:dyDescent="0.25">
      <c r="A73">
        <v>532</v>
      </c>
      <c r="B73">
        <v>2571</v>
      </c>
      <c r="C73" t="s">
        <v>6</v>
      </c>
      <c r="D73" t="s">
        <v>7</v>
      </c>
      <c r="E73">
        <v>4.5</v>
      </c>
      <c r="F73">
        <v>1076971739</v>
      </c>
      <c r="G73">
        <v>38033.950682870374</v>
      </c>
      <c r="H73">
        <v>2004</v>
      </c>
      <c r="I73">
        <v>2</v>
      </c>
      <c r="J73">
        <v>16</v>
      </c>
      <c r="K73" t="str">
        <f t="shared" si="6"/>
        <v>04-2</v>
      </c>
      <c r="L73" s="1">
        <f>AVERAGE(E$2:E73)</f>
        <v>4.3263888888888893</v>
      </c>
      <c r="N73" s="2" t="s">
        <v>91</v>
      </c>
      <c r="O73" s="1">
        <f t="shared" si="7"/>
        <v>4.5</v>
      </c>
    </row>
    <row r="74" spans="1:15" x14ac:dyDescent="0.25">
      <c r="A74">
        <v>105</v>
      </c>
      <c r="B74">
        <v>2571</v>
      </c>
      <c r="C74" t="s">
        <v>6</v>
      </c>
      <c r="D74" t="s">
        <v>7</v>
      </c>
      <c r="E74">
        <v>3</v>
      </c>
      <c r="F74">
        <v>1085574342</v>
      </c>
      <c r="G74">
        <v>38133.517847222225</v>
      </c>
      <c r="H74">
        <v>2004</v>
      </c>
      <c r="I74">
        <v>5</v>
      </c>
      <c r="J74">
        <v>26</v>
      </c>
      <c r="K74" t="str">
        <f t="shared" si="6"/>
        <v>04-5</v>
      </c>
      <c r="L74" s="1">
        <f>AVERAGE(E$2:E74)</f>
        <v>4.3082191780821919</v>
      </c>
      <c r="N74" s="2" t="s">
        <v>92</v>
      </c>
      <c r="O74" s="1" t="str">
        <f t="shared" si="7"/>
        <v/>
      </c>
    </row>
    <row r="75" spans="1:15" x14ac:dyDescent="0.25">
      <c r="A75">
        <v>461</v>
      </c>
      <c r="B75">
        <v>2571</v>
      </c>
      <c r="C75" t="s">
        <v>6</v>
      </c>
      <c r="D75" t="s">
        <v>7</v>
      </c>
      <c r="E75">
        <v>4.5</v>
      </c>
      <c r="F75">
        <v>1091958534</v>
      </c>
      <c r="G75">
        <v>38207.408958333333</v>
      </c>
      <c r="H75">
        <v>2004</v>
      </c>
      <c r="I75">
        <v>8</v>
      </c>
      <c r="J75">
        <v>8</v>
      </c>
      <c r="K75" t="str">
        <f t="shared" si="6"/>
        <v>04-8</v>
      </c>
      <c r="L75" s="1">
        <f>AVERAGE(E$2:E75)</f>
        <v>4.3108108108108105</v>
      </c>
      <c r="N75" s="2" t="s">
        <v>93</v>
      </c>
      <c r="O75" s="1">
        <f t="shared" si="7"/>
        <v>3.5</v>
      </c>
    </row>
    <row r="76" spans="1:15" x14ac:dyDescent="0.25">
      <c r="A76">
        <v>509</v>
      </c>
      <c r="B76">
        <v>2571</v>
      </c>
      <c r="C76" t="s">
        <v>6</v>
      </c>
      <c r="D76" t="s">
        <v>7</v>
      </c>
      <c r="E76">
        <v>4.5</v>
      </c>
      <c r="F76">
        <v>1093279062</v>
      </c>
      <c r="G76">
        <v>38222.692847222221</v>
      </c>
      <c r="H76">
        <v>2004</v>
      </c>
      <c r="I76">
        <v>8</v>
      </c>
      <c r="J76">
        <v>23</v>
      </c>
      <c r="K76" t="str">
        <f t="shared" si="6"/>
        <v>04-8</v>
      </c>
      <c r="L76" s="1">
        <f>AVERAGE(E$2:E76)</f>
        <v>4.3133333333333335</v>
      </c>
      <c r="N76" s="2" t="s">
        <v>94</v>
      </c>
      <c r="O76" s="1" t="str">
        <f t="shared" si="7"/>
        <v/>
      </c>
    </row>
    <row r="77" spans="1:15" x14ac:dyDescent="0.25">
      <c r="A77">
        <v>41</v>
      </c>
      <c r="B77">
        <v>2571</v>
      </c>
      <c r="C77" t="s">
        <v>6</v>
      </c>
      <c r="D77" t="s">
        <v>7</v>
      </c>
      <c r="E77">
        <v>5</v>
      </c>
      <c r="F77">
        <v>1093886846</v>
      </c>
      <c r="G77">
        <v>38229.727384259262</v>
      </c>
      <c r="H77">
        <v>2004</v>
      </c>
      <c r="I77">
        <v>8</v>
      </c>
      <c r="J77">
        <v>30</v>
      </c>
      <c r="K77" t="str">
        <f t="shared" si="6"/>
        <v>04-8</v>
      </c>
      <c r="L77" s="1">
        <f>AVERAGE(E$2:E77)</f>
        <v>4.3223684210526319</v>
      </c>
      <c r="N77" s="2" t="s">
        <v>95</v>
      </c>
      <c r="O77" s="1">
        <f t="shared" si="7"/>
        <v>5</v>
      </c>
    </row>
    <row r="78" spans="1:15" x14ac:dyDescent="0.25">
      <c r="A78">
        <v>243</v>
      </c>
      <c r="B78">
        <v>2571</v>
      </c>
      <c r="C78" t="s">
        <v>6</v>
      </c>
      <c r="D78" t="s">
        <v>7</v>
      </c>
      <c r="E78">
        <v>3.5</v>
      </c>
      <c r="F78">
        <v>1094223957</v>
      </c>
      <c r="G78">
        <v>38233.629131944443</v>
      </c>
      <c r="H78">
        <v>2004</v>
      </c>
      <c r="I78">
        <v>9</v>
      </c>
      <c r="J78">
        <v>3</v>
      </c>
      <c r="K78" t="str">
        <f t="shared" si="6"/>
        <v>04-9</v>
      </c>
      <c r="L78" s="1">
        <f>AVERAGE(E$2:E78)</f>
        <v>4.3116883116883118</v>
      </c>
      <c r="N78" s="2" t="s">
        <v>96</v>
      </c>
      <c r="O78" s="1">
        <f t="shared" si="7"/>
        <v>5</v>
      </c>
    </row>
    <row r="79" spans="1:15" x14ac:dyDescent="0.25">
      <c r="A79">
        <v>216</v>
      </c>
      <c r="B79">
        <v>2571</v>
      </c>
      <c r="C79" t="s">
        <v>6</v>
      </c>
      <c r="D79" t="s">
        <v>7</v>
      </c>
      <c r="E79">
        <v>4.5</v>
      </c>
      <c r="F79">
        <v>1095792642</v>
      </c>
      <c r="G79">
        <v>38251.785208333335</v>
      </c>
      <c r="H79">
        <v>2004</v>
      </c>
      <c r="I79">
        <v>9</v>
      </c>
      <c r="J79">
        <v>21</v>
      </c>
      <c r="K79" t="str">
        <f t="shared" si="6"/>
        <v>04-9</v>
      </c>
      <c r="L79" s="1">
        <f>AVERAGE(E$2:E79)</f>
        <v>4.3141025641025639</v>
      </c>
      <c r="N79" s="2" t="s">
        <v>97</v>
      </c>
      <c r="O79" s="1">
        <f t="shared" si="7"/>
        <v>4.25</v>
      </c>
    </row>
    <row r="80" spans="1:15" x14ac:dyDescent="0.25">
      <c r="A80">
        <v>370</v>
      </c>
      <c r="B80">
        <v>2571</v>
      </c>
      <c r="C80" t="s">
        <v>6</v>
      </c>
      <c r="D80" t="s">
        <v>7</v>
      </c>
      <c r="E80">
        <v>4.5</v>
      </c>
      <c r="F80">
        <v>1096511861</v>
      </c>
      <c r="G80">
        <v>38260.109502314815</v>
      </c>
      <c r="H80">
        <v>2004</v>
      </c>
      <c r="I80">
        <v>9</v>
      </c>
      <c r="J80">
        <v>30</v>
      </c>
      <c r="K80" t="str">
        <f t="shared" si="6"/>
        <v>04-9</v>
      </c>
      <c r="L80" s="1">
        <f>AVERAGE(E$2:E80)</f>
        <v>4.3164556962025316</v>
      </c>
      <c r="N80" s="2" t="s">
        <v>98</v>
      </c>
      <c r="O80" s="1" t="str">
        <f t="shared" si="7"/>
        <v/>
      </c>
    </row>
    <row r="81" spans="1:15" x14ac:dyDescent="0.25">
      <c r="A81">
        <v>111</v>
      </c>
      <c r="B81">
        <v>2571</v>
      </c>
      <c r="C81" t="s">
        <v>6</v>
      </c>
      <c r="D81" t="s">
        <v>7</v>
      </c>
      <c r="E81">
        <v>5</v>
      </c>
      <c r="F81">
        <v>1097430682</v>
      </c>
      <c r="G81">
        <v>38270.744004629632</v>
      </c>
      <c r="H81">
        <v>2004</v>
      </c>
      <c r="I81">
        <v>10</v>
      </c>
      <c r="J81">
        <v>10</v>
      </c>
      <c r="K81" t="str">
        <f t="shared" si="6"/>
        <v>04-10</v>
      </c>
      <c r="L81" s="1">
        <f>AVERAGE(E$2:E81)</f>
        <v>4.3250000000000002</v>
      </c>
      <c r="N81" s="2" t="s">
        <v>99</v>
      </c>
      <c r="O81" s="1">
        <f t="shared" si="7"/>
        <v>3.6666666666666665</v>
      </c>
    </row>
    <row r="82" spans="1:15" x14ac:dyDescent="0.25">
      <c r="A82">
        <v>295</v>
      </c>
      <c r="B82">
        <v>2571</v>
      </c>
      <c r="C82" t="s">
        <v>6</v>
      </c>
      <c r="D82" t="s">
        <v>7</v>
      </c>
      <c r="E82">
        <v>5</v>
      </c>
      <c r="F82">
        <v>1100132364</v>
      </c>
      <c r="G82">
        <v>38302.013472222221</v>
      </c>
      <c r="H82">
        <v>2004</v>
      </c>
      <c r="I82">
        <v>11</v>
      </c>
      <c r="J82">
        <v>11</v>
      </c>
      <c r="K82" t="str">
        <f t="shared" si="6"/>
        <v>04-11</v>
      </c>
      <c r="L82" s="1">
        <f>AVERAGE(E$2:E82)</f>
        <v>4.333333333333333</v>
      </c>
      <c r="N82" s="2" t="s">
        <v>100</v>
      </c>
      <c r="O82" s="1">
        <f t="shared" si="7"/>
        <v>4.333333333333333</v>
      </c>
    </row>
    <row r="83" spans="1:15" x14ac:dyDescent="0.25">
      <c r="A83">
        <v>313</v>
      </c>
      <c r="B83">
        <v>2571</v>
      </c>
      <c r="C83" t="s">
        <v>6</v>
      </c>
      <c r="D83" t="s">
        <v>7</v>
      </c>
      <c r="E83">
        <v>4</v>
      </c>
      <c r="F83">
        <v>1105354721</v>
      </c>
      <c r="G83">
        <v>38362.457418981481</v>
      </c>
      <c r="H83">
        <v>2005</v>
      </c>
      <c r="I83">
        <v>1</v>
      </c>
      <c r="J83">
        <v>10</v>
      </c>
      <c r="K83" t="str">
        <f t="shared" si="6"/>
        <v>05-1</v>
      </c>
      <c r="L83" s="1">
        <f>AVERAGE(E$2:E83)</f>
        <v>4.3292682926829267</v>
      </c>
      <c r="N83" s="2" t="s">
        <v>101</v>
      </c>
      <c r="O83" s="1">
        <f t="shared" si="7"/>
        <v>4.25</v>
      </c>
    </row>
    <row r="84" spans="1:15" x14ac:dyDescent="0.25">
      <c r="A84">
        <v>345</v>
      </c>
      <c r="B84">
        <v>2571</v>
      </c>
      <c r="C84" t="s">
        <v>6</v>
      </c>
      <c r="D84" t="s">
        <v>7</v>
      </c>
      <c r="E84">
        <v>4.5</v>
      </c>
      <c r="F84">
        <v>1106948524</v>
      </c>
      <c r="G84">
        <v>38380.90421296296</v>
      </c>
      <c r="H84">
        <v>2005</v>
      </c>
      <c r="I84">
        <v>1</v>
      </c>
      <c r="J84">
        <v>28</v>
      </c>
      <c r="K84" t="str">
        <f t="shared" si="6"/>
        <v>05-1</v>
      </c>
      <c r="L84" s="1">
        <f>AVERAGE(E$2:E84)</f>
        <v>4.331325301204819</v>
      </c>
      <c r="N84" s="2" t="s">
        <v>102</v>
      </c>
      <c r="O84" s="1">
        <f t="shared" si="7"/>
        <v>5</v>
      </c>
    </row>
    <row r="85" spans="1:15" x14ac:dyDescent="0.25">
      <c r="A85">
        <v>271</v>
      </c>
      <c r="B85">
        <v>2571</v>
      </c>
      <c r="C85" t="s">
        <v>6</v>
      </c>
      <c r="D85" t="s">
        <v>7</v>
      </c>
      <c r="E85">
        <v>5</v>
      </c>
      <c r="F85">
        <v>1107785202</v>
      </c>
      <c r="G85">
        <v>38390.58798611111</v>
      </c>
      <c r="H85">
        <v>2005</v>
      </c>
      <c r="I85">
        <v>2</v>
      </c>
      <c r="J85">
        <v>7</v>
      </c>
      <c r="K85" t="str">
        <f t="shared" si="6"/>
        <v>05-2</v>
      </c>
      <c r="L85" s="1">
        <f>AVERAGE(E$2:E85)</f>
        <v>4.3392857142857144</v>
      </c>
      <c r="N85" s="2" t="s">
        <v>103</v>
      </c>
      <c r="O85" s="1">
        <f t="shared" si="7"/>
        <v>5</v>
      </c>
    </row>
    <row r="86" spans="1:15" x14ac:dyDescent="0.25">
      <c r="A86">
        <v>6</v>
      </c>
      <c r="B86">
        <v>2571</v>
      </c>
      <c r="C86" t="s">
        <v>6</v>
      </c>
      <c r="D86" t="s">
        <v>7</v>
      </c>
      <c r="E86">
        <v>1</v>
      </c>
      <c r="F86">
        <v>1109258202</v>
      </c>
      <c r="G86">
        <v>38407.636597222219</v>
      </c>
      <c r="H86">
        <v>2005</v>
      </c>
      <c r="I86">
        <v>2</v>
      </c>
      <c r="J86">
        <v>24</v>
      </c>
      <c r="K86" t="str">
        <f t="shared" si="6"/>
        <v>05-2</v>
      </c>
      <c r="L86" s="1">
        <f>AVERAGE(E$2:E86)</f>
        <v>4.3</v>
      </c>
      <c r="N86" s="2" t="s">
        <v>104</v>
      </c>
      <c r="O86" s="1">
        <f t="shared" si="7"/>
        <v>4</v>
      </c>
    </row>
    <row r="87" spans="1:15" x14ac:dyDescent="0.25">
      <c r="A87">
        <v>236</v>
      </c>
      <c r="B87">
        <v>2571</v>
      </c>
      <c r="C87" t="s">
        <v>6</v>
      </c>
      <c r="D87" t="s">
        <v>7</v>
      </c>
      <c r="E87">
        <v>2.5</v>
      </c>
      <c r="F87">
        <v>1109967118</v>
      </c>
      <c r="G87">
        <v>38415.841643518521</v>
      </c>
      <c r="H87">
        <v>2005</v>
      </c>
      <c r="I87">
        <v>3</v>
      </c>
      <c r="J87">
        <v>4</v>
      </c>
      <c r="K87" t="str">
        <f t="shared" si="6"/>
        <v>05-3</v>
      </c>
      <c r="L87" s="1">
        <f>AVERAGE(E$2:E87)</f>
        <v>4.2790697674418601</v>
      </c>
      <c r="N87" s="2" t="s">
        <v>105</v>
      </c>
      <c r="O87" s="1">
        <f t="shared" si="7"/>
        <v>4</v>
      </c>
    </row>
    <row r="88" spans="1:15" x14ac:dyDescent="0.25">
      <c r="A88">
        <v>587</v>
      </c>
      <c r="B88">
        <v>2571</v>
      </c>
      <c r="C88" t="s">
        <v>6</v>
      </c>
      <c r="D88" t="s">
        <v>7</v>
      </c>
      <c r="E88">
        <v>3.5</v>
      </c>
      <c r="F88">
        <v>1111102325</v>
      </c>
      <c r="G88">
        <v>38428.980613425927</v>
      </c>
      <c r="H88">
        <v>2005</v>
      </c>
      <c r="I88">
        <v>3</v>
      </c>
      <c r="J88">
        <v>17</v>
      </c>
      <c r="K88" t="str">
        <f t="shared" si="6"/>
        <v>05-3</v>
      </c>
      <c r="L88" s="1">
        <f>AVERAGE(E$2:E88)</f>
        <v>4.2701149425287355</v>
      </c>
      <c r="N88" s="2" t="s">
        <v>154</v>
      </c>
      <c r="O88" s="1">
        <f t="shared" si="7"/>
        <v>3</v>
      </c>
    </row>
    <row r="89" spans="1:15" x14ac:dyDescent="0.25">
      <c r="A89">
        <v>577</v>
      </c>
      <c r="B89">
        <v>2571</v>
      </c>
      <c r="C89" t="s">
        <v>6</v>
      </c>
      <c r="D89" t="s">
        <v>7</v>
      </c>
      <c r="E89">
        <v>4.5</v>
      </c>
      <c r="F89">
        <v>1111475335</v>
      </c>
      <c r="G89">
        <v>38433.297858796301</v>
      </c>
      <c r="H89">
        <v>2005</v>
      </c>
      <c r="I89">
        <v>3</v>
      </c>
      <c r="J89">
        <v>22</v>
      </c>
      <c r="K89" t="str">
        <f t="shared" si="6"/>
        <v>05-3</v>
      </c>
      <c r="L89" s="1">
        <f>AVERAGE(E$2:E89)</f>
        <v>4.2727272727272725</v>
      </c>
      <c r="N89" s="2" t="s">
        <v>155</v>
      </c>
      <c r="O89" s="1" t="str">
        <f t="shared" si="7"/>
        <v/>
      </c>
    </row>
    <row r="90" spans="1:15" x14ac:dyDescent="0.25">
      <c r="A90">
        <v>165</v>
      </c>
      <c r="B90">
        <v>2571</v>
      </c>
      <c r="C90" t="s">
        <v>6</v>
      </c>
      <c r="D90" t="s">
        <v>7</v>
      </c>
      <c r="E90">
        <v>5</v>
      </c>
      <c r="F90">
        <v>1111480428</v>
      </c>
      <c r="G90">
        <v>38433.356805555559</v>
      </c>
      <c r="H90">
        <v>2005</v>
      </c>
      <c r="I90">
        <v>3</v>
      </c>
      <c r="J90">
        <v>22</v>
      </c>
      <c r="K90" t="str">
        <f t="shared" si="6"/>
        <v>05-3</v>
      </c>
      <c r="L90" s="1">
        <f>AVERAGE(E$2:E90)</f>
        <v>4.2808988764044944</v>
      </c>
      <c r="N90" s="2" t="s">
        <v>156</v>
      </c>
      <c r="O90" s="1" t="str">
        <f t="shared" si="7"/>
        <v/>
      </c>
    </row>
    <row r="91" spans="1:15" x14ac:dyDescent="0.25">
      <c r="A91">
        <v>430</v>
      </c>
      <c r="B91">
        <v>2571</v>
      </c>
      <c r="C91" t="s">
        <v>6</v>
      </c>
      <c r="D91" t="s">
        <v>7</v>
      </c>
      <c r="E91">
        <v>4</v>
      </c>
      <c r="F91">
        <v>1111488994</v>
      </c>
      <c r="G91">
        <v>38433.455949074072</v>
      </c>
      <c r="H91">
        <v>2005</v>
      </c>
      <c r="I91">
        <v>3</v>
      </c>
      <c r="J91">
        <v>22</v>
      </c>
      <c r="K91" t="str">
        <f t="shared" si="6"/>
        <v>05-3</v>
      </c>
      <c r="L91" s="1">
        <f>AVERAGE(E$2:E91)</f>
        <v>4.2777777777777777</v>
      </c>
      <c r="N91" s="2" t="s">
        <v>157</v>
      </c>
      <c r="O91" s="1">
        <f t="shared" si="7"/>
        <v>3.3333333333333335</v>
      </c>
    </row>
    <row r="92" spans="1:15" x14ac:dyDescent="0.25">
      <c r="A92">
        <v>291</v>
      </c>
      <c r="B92">
        <v>2571</v>
      </c>
      <c r="C92" t="s">
        <v>6</v>
      </c>
      <c r="D92" t="s">
        <v>7</v>
      </c>
      <c r="E92">
        <v>5</v>
      </c>
      <c r="F92">
        <v>1111489419</v>
      </c>
      <c r="G92">
        <v>38433.460868055554</v>
      </c>
      <c r="H92">
        <v>2005</v>
      </c>
      <c r="I92">
        <v>3</v>
      </c>
      <c r="J92">
        <v>22</v>
      </c>
      <c r="K92" t="str">
        <f t="shared" si="6"/>
        <v>05-3</v>
      </c>
      <c r="L92" s="1">
        <f>AVERAGE(E$2:E92)</f>
        <v>4.2857142857142856</v>
      </c>
      <c r="N92" s="2" t="s">
        <v>158</v>
      </c>
      <c r="O92" s="1">
        <f t="shared" si="7"/>
        <v>4.25</v>
      </c>
    </row>
    <row r="93" spans="1:15" x14ac:dyDescent="0.25">
      <c r="A93">
        <v>417</v>
      </c>
      <c r="B93">
        <v>2571</v>
      </c>
      <c r="C93" t="s">
        <v>6</v>
      </c>
      <c r="D93" t="s">
        <v>7</v>
      </c>
      <c r="E93">
        <v>4.5</v>
      </c>
      <c r="F93">
        <v>1112586925</v>
      </c>
      <c r="G93">
        <v>38446.163483796299</v>
      </c>
      <c r="H93">
        <v>2005</v>
      </c>
      <c r="I93">
        <v>4</v>
      </c>
      <c r="J93">
        <v>4</v>
      </c>
      <c r="K93" t="str">
        <f t="shared" si="6"/>
        <v>05-4</v>
      </c>
      <c r="L93" s="1">
        <f>AVERAGE(E$2:E93)</f>
        <v>4.2880434782608692</v>
      </c>
      <c r="N93" s="2" t="s">
        <v>159</v>
      </c>
      <c r="O93" s="1" t="str">
        <f t="shared" si="7"/>
        <v/>
      </c>
    </row>
    <row r="94" spans="1:15" x14ac:dyDescent="0.25">
      <c r="A94">
        <v>607</v>
      </c>
      <c r="B94">
        <v>2571</v>
      </c>
      <c r="C94" t="s">
        <v>6</v>
      </c>
      <c r="D94" t="s">
        <v>7</v>
      </c>
      <c r="E94">
        <v>4.5</v>
      </c>
      <c r="F94">
        <v>1113319536</v>
      </c>
      <c r="G94">
        <v>38454.642777777779</v>
      </c>
      <c r="H94">
        <v>2005</v>
      </c>
      <c r="I94">
        <v>4</v>
      </c>
      <c r="J94">
        <v>12</v>
      </c>
      <c r="K94" t="str">
        <f t="shared" si="6"/>
        <v>05-4</v>
      </c>
      <c r="L94" s="1">
        <f>AVERAGE(E$2:E94)</f>
        <v>4.290322580645161</v>
      </c>
      <c r="N94" s="2" t="s">
        <v>160</v>
      </c>
      <c r="O94" s="1">
        <f t="shared" si="7"/>
        <v>4.5</v>
      </c>
    </row>
    <row r="95" spans="1:15" x14ac:dyDescent="0.25">
      <c r="A95">
        <v>281</v>
      </c>
      <c r="B95">
        <v>2571</v>
      </c>
      <c r="C95" t="s">
        <v>6</v>
      </c>
      <c r="D95" t="s">
        <v>7</v>
      </c>
      <c r="E95">
        <v>3</v>
      </c>
      <c r="F95">
        <v>1113685228</v>
      </c>
      <c r="G95">
        <v>38458.87532407407</v>
      </c>
      <c r="H95">
        <v>2005</v>
      </c>
      <c r="I95">
        <v>4</v>
      </c>
      <c r="J95">
        <v>16</v>
      </c>
      <c r="K95" t="str">
        <f t="shared" si="6"/>
        <v>05-4</v>
      </c>
      <c r="L95" s="1">
        <f>AVERAGE(E$2:E95)</f>
        <v>4.2765957446808507</v>
      </c>
      <c r="N95" s="2" t="s">
        <v>161</v>
      </c>
      <c r="O95" s="1" t="str">
        <f t="shared" si="7"/>
        <v/>
      </c>
    </row>
    <row r="96" spans="1:15" x14ac:dyDescent="0.25">
      <c r="A96">
        <v>150</v>
      </c>
      <c r="B96">
        <v>2571</v>
      </c>
      <c r="C96" t="s">
        <v>6</v>
      </c>
      <c r="D96" t="s">
        <v>7</v>
      </c>
      <c r="E96">
        <v>5</v>
      </c>
      <c r="F96">
        <v>1113907848</v>
      </c>
      <c r="G96">
        <v>38461.451944444445</v>
      </c>
      <c r="H96">
        <v>2005</v>
      </c>
      <c r="I96">
        <v>4</v>
      </c>
      <c r="J96">
        <v>19</v>
      </c>
      <c r="K96" t="str">
        <f t="shared" si="6"/>
        <v>05-4</v>
      </c>
      <c r="L96" s="1">
        <f>AVERAGE(E$2:E96)</f>
        <v>4.2842105263157899</v>
      </c>
      <c r="N96" s="2" t="s">
        <v>162</v>
      </c>
      <c r="O96" s="1" t="str">
        <f t="shared" si="7"/>
        <v/>
      </c>
    </row>
    <row r="97" spans="1:15" x14ac:dyDescent="0.25">
      <c r="A97">
        <v>621</v>
      </c>
      <c r="B97">
        <v>2571</v>
      </c>
      <c r="C97" t="s">
        <v>6</v>
      </c>
      <c r="D97" t="s">
        <v>7</v>
      </c>
      <c r="E97">
        <v>5</v>
      </c>
      <c r="F97">
        <v>1116476312</v>
      </c>
      <c r="G97">
        <v>38491.179537037038</v>
      </c>
      <c r="H97">
        <v>2005</v>
      </c>
      <c r="I97">
        <v>5</v>
      </c>
      <c r="J97">
        <v>19</v>
      </c>
      <c r="K97" t="str">
        <f t="shared" si="6"/>
        <v>05-5</v>
      </c>
      <c r="L97" s="1">
        <f>AVERAGE(E$2:E97)</f>
        <v>4.291666666666667</v>
      </c>
      <c r="N97" s="2" t="s">
        <v>163</v>
      </c>
      <c r="O97" s="1" t="str">
        <f t="shared" si="7"/>
        <v/>
      </c>
    </row>
    <row r="98" spans="1:15" x14ac:dyDescent="0.25">
      <c r="A98">
        <v>103</v>
      </c>
      <c r="B98">
        <v>2571</v>
      </c>
      <c r="C98" t="s">
        <v>6</v>
      </c>
      <c r="D98" t="s">
        <v>7</v>
      </c>
      <c r="E98">
        <v>4</v>
      </c>
      <c r="F98">
        <v>1117403661</v>
      </c>
      <c r="G98">
        <v>38501.91274305556</v>
      </c>
      <c r="H98">
        <v>2005</v>
      </c>
      <c r="I98">
        <v>5</v>
      </c>
      <c r="J98">
        <v>29</v>
      </c>
      <c r="K98" t="str">
        <f t="shared" si="6"/>
        <v>05-5</v>
      </c>
      <c r="L98" s="1">
        <f>AVERAGE(E$2:E98)</f>
        <v>4.2886597938144329</v>
      </c>
      <c r="N98" s="2" t="s">
        <v>164</v>
      </c>
      <c r="O98" s="1">
        <f t="shared" si="7"/>
        <v>3</v>
      </c>
    </row>
    <row r="99" spans="1:15" x14ac:dyDescent="0.25">
      <c r="A99">
        <v>582</v>
      </c>
      <c r="B99">
        <v>2571</v>
      </c>
      <c r="C99" t="s">
        <v>6</v>
      </c>
      <c r="D99" t="s">
        <v>7</v>
      </c>
      <c r="E99">
        <v>3.5</v>
      </c>
      <c r="F99">
        <v>1122167565</v>
      </c>
      <c r="G99">
        <v>38557.050520833334</v>
      </c>
      <c r="H99">
        <v>2005</v>
      </c>
      <c r="I99">
        <v>7</v>
      </c>
      <c r="J99">
        <v>24</v>
      </c>
      <c r="K99" t="str">
        <f t="shared" si="6"/>
        <v>05-7</v>
      </c>
      <c r="L99" s="1">
        <f>AVERAGE(E$2:E99)</f>
        <v>4.2806122448979593</v>
      </c>
      <c r="N99" s="2" t="s">
        <v>165</v>
      </c>
      <c r="O99" s="1">
        <f t="shared" si="7"/>
        <v>4</v>
      </c>
    </row>
    <row r="100" spans="1:15" x14ac:dyDescent="0.25">
      <c r="A100">
        <v>17</v>
      </c>
      <c r="B100">
        <v>2571</v>
      </c>
      <c r="C100" t="s">
        <v>6</v>
      </c>
      <c r="D100" t="s">
        <v>7</v>
      </c>
      <c r="E100">
        <v>5</v>
      </c>
      <c r="F100">
        <v>1127469486</v>
      </c>
      <c r="G100">
        <v>38618.415347222224</v>
      </c>
      <c r="H100">
        <v>2005</v>
      </c>
      <c r="I100">
        <v>9</v>
      </c>
      <c r="J100">
        <v>23</v>
      </c>
      <c r="K100" t="str">
        <f t="shared" si="6"/>
        <v>05-9</v>
      </c>
      <c r="L100" s="1">
        <f>AVERAGE(E$2:E100)</f>
        <v>4.2878787878787881</v>
      </c>
      <c r="N100" s="2" t="s">
        <v>166</v>
      </c>
      <c r="O100" s="1" t="str">
        <f t="shared" si="7"/>
        <v/>
      </c>
    </row>
    <row r="101" spans="1:15" x14ac:dyDescent="0.25">
      <c r="A101">
        <v>367</v>
      </c>
      <c r="B101">
        <v>2571</v>
      </c>
      <c r="C101" t="s">
        <v>6</v>
      </c>
      <c r="D101" t="s">
        <v>7</v>
      </c>
      <c r="E101">
        <v>5</v>
      </c>
      <c r="F101">
        <v>1128631234</v>
      </c>
      <c r="G101">
        <v>38631.861504629633</v>
      </c>
      <c r="H101">
        <v>2005</v>
      </c>
      <c r="I101">
        <v>10</v>
      </c>
      <c r="J101">
        <v>6</v>
      </c>
      <c r="K101" t="str">
        <f t="shared" si="6"/>
        <v>05-10</v>
      </c>
      <c r="L101" s="1">
        <f>AVERAGE(E$2:E101)</f>
        <v>4.2949999999999999</v>
      </c>
      <c r="N101" s="2" t="s">
        <v>167</v>
      </c>
      <c r="O101" s="1" t="str">
        <f t="shared" si="7"/>
        <v/>
      </c>
    </row>
    <row r="102" spans="1:15" x14ac:dyDescent="0.25">
      <c r="A102">
        <v>355</v>
      </c>
      <c r="B102">
        <v>2571</v>
      </c>
      <c r="C102" t="s">
        <v>6</v>
      </c>
      <c r="D102" t="s">
        <v>7</v>
      </c>
      <c r="E102">
        <v>5</v>
      </c>
      <c r="F102">
        <v>1130104439</v>
      </c>
      <c r="G102">
        <v>38648.912488425929</v>
      </c>
      <c r="H102">
        <v>2005</v>
      </c>
      <c r="I102">
        <v>10</v>
      </c>
      <c r="J102">
        <v>23</v>
      </c>
      <c r="K102" t="str">
        <f t="shared" si="6"/>
        <v>05-10</v>
      </c>
      <c r="L102" s="1">
        <f>AVERAGE(E$2:E102)</f>
        <v>4.3019801980198018</v>
      </c>
      <c r="N102" s="2" t="s">
        <v>168</v>
      </c>
      <c r="O102" s="1" t="str">
        <f t="shared" si="7"/>
        <v/>
      </c>
    </row>
    <row r="103" spans="1:15" x14ac:dyDescent="0.25">
      <c r="A103">
        <v>22</v>
      </c>
      <c r="B103">
        <v>2571</v>
      </c>
      <c r="C103" t="s">
        <v>6</v>
      </c>
      <c r="D103" t="s">
        <v>7</v>
      </c>
      <c r="E103">
        <v>4.5</v>
      </c>
      <c r="F103">
        <v>1131662900</v>
      </c>
      <c r="G103">
        <v>38666.950231481482</v>
      </c>
      <c r="H103">
        <v>2005</v>
      </c>
      <c r="I103">
        <v>11</v>
      </c>
      <c r="J103">
        <v>10</v>
      </c>
      <c r="K103" t="str">
        <f t="shared" si="6"/>
        <v>05-11</v>
      </c>
      <c r="L103" s="1">
        <f>AVERAGE(E$2:E103)</f>
        <v>4.3039215686274508</v>
      </c>
      <c r="N103" s="2" t="s">
        <v>169</v>
      </c>
      <c r="O103" s="1" t="str">
        <f t="shared" si="7"/>
        <v/>
      </c>
    </row>
    <row r="104" spans="1:15" x14ac:dyDescent="0.25">
      <c r="A104">
        <v>418</v>
      </c>
      <c r="B104">
        <v>2571</v>
      </c>
      <c r="C104" t="s">
        <v>6</v>
      </c>
      <c r="D104" t="s">
        <v>7</v>
      </c>
      <c r="E104">
        <v>4</v>
      </c>
      <c r="F104">
        <v>1132178269</v>
      </c>
      <c r="G104">
        <v>38672.915150462963</v>
      </c>
      <c r="H104">
        <v>2005</v>
      </c>
      <c r="I104">
        <v>11</v>
      </c>
      <c r="J104">
        <v>16</v>
      </c>
      <c r="K104" t="str">
        <f t="shared" si="6"/>
        <v>05-11</v>
      </c>
      <c r="L104" s="1">
        <f>AVERAGE(E$2:E104)</f>
        <v>4.3009708737864081</v>
      </c>
      <c r="N104" s="2" t="s">
        <v>170</v>
      </c>
      <c r="O104" s="1" t="str">
        <f t="shared" si="7"/>
        <v/>
      </c>
    </row>
    <row r="105" spans="1:15" x14ac:dyDescent="0.25">
      <c r="A105">
        <v>432</v>
      </c>
      <c r="B105">
        <v>2571</v>
      </c>
      <c r="C105" t="s">
        <v>6</v>
      </c>
      <c r="D105" t="s">
        <v>7</v>
      </c>
      <c r="E105">
        <v>5</v>
      </c>
      <c r="F105">
        <v>1138382903</v>
      </c>
      <c r="G105">
        <v>38744.728043981479</v>
      </c>
      <c r="H105">
        <v>2006</v>
      </c>
      <c r="I105">
        <v>1</v>
      </c>
      <c r="J105">
        <v>27</v>
      </c>
      <c r="K105" t="str">
        <f t="shared" si="6"/>
        <v>06-1</v>
      </c>
      <c r="L105" s="1">
        <f>AVERAGE(E$2:E105)</f>
        <v>4.3076923076923075</v>
      </c>
      <c r="N105" s="2" t="s">
        <v>171</v>
      </c>
      <c r="O105" s="1">
        <f t="shared" si="7"/>
        <v>5</v>
      </c>
    </row>
    <row r="106" spans="1:15" x14ac:dyDescent="0.25">
      <c r="A106">
        <v>648</v>
      </c>
      <c r="B106">
        <v>2571</v>
      </c>
      <c r="C106" t="s">
        <v>6</v>
      </c>
      <c r="D106" t="s">
        <v>7</v>
      </c>
      <c r="E106">
        <v>1.5</v>
      </c>
      <c r="F106">
        <v>1138477810</v>
      </c>
      <c r="G106">
        <v>38745.826504629629</v>
      </c>
      <c r="H106">
        <v>2006</v>
      </c>
      <c r="I106">
        <v>1</v>
      </c>
      <c r="J106">
        <v>28</v>
      </c>
      <c r="K106" t="str">
        <f t="shared" si="6"/>
        <v>06-1</v>
      </c>
      <c r="L106" s="1">
        <f>AVERAGE(E$2:E106)</f>
        <v>4.2809523809523808</v>
      </c>
      <c r="N106" s="2" t="s">
        <v>172</v>
      </c>
      <c r="O106" s="1">
        <f t="shared" si="7"/>
        <v>4.5</v>
      </c>
    </row>
    <row r="107" spans="1:15" x14ac:dyDescent="0.25">
      <c r="A107">
        <v>596</v>
      </c>
      <c r="B107">
        <v>2571</v>
      </c>
      <c r="C107" t="s">
        <v>6</v>
      </c>
      <c r="D107" t="s">
        <v>7</v>
      </c>
      <c r="E107">
        <v>4.5</v>
      </c>
      <c r="F107">
        <v>1138660295</v>
      </c>
      <c r="G107">
        <v>38747.938599537039</v>
      </c>
      <c r="H107">
        <v>2006</v>
      </c>
      <c r="I107">
        <v>1</v>
      </c>
      <c r="J107">
        <v>30</v>
      </c>
      <c r="K107" t="str">
        <f t="shared" si="6"/>
        <v>06-1</v>
      </c>
      <c r="L107" s="1">
        <f>AVERAGE(E$2:E107)</f>
        <v>4.283018867924528</v>
      </c>
      <c r="N107" s="2" t="s">
        <v>173</v>
      </c>
      <c r="O107" s="1" t="str">
        <f t="shared" si="7"/>
        <v/>
      </c>
    </row>
    <row r="108" spans="1:15" x14ac:dyDescent="0.25">
      <c r="A108">
        <v>130</v>
      </c>
      <c r="B108">
        <v>2571</v>
      </c>
      <c r="C108" t="s">
        <v>6</v>
      </c>
      <c r="D108" t="s">
        <v>7</v>
      </c>
      <c r="E108">
        <v>4.5</v>
      </c>
      <c r="F108">
        <v>1138997421</v>
      </c>
      <c r="G108">
        <v>38751.840520833335</v>
      </c>
      <c r="H108">
        <v>2006</v>
      </c>
      <c r="I108">
        <v>2</v>
      </c>
      <c r="J108">
        <v>3</v>
      </c>
      <c r="K108" t="str">
        <f t="shared" si="6"/>
        <v>06-2</v>
      </c>
      <c r="L108" s="1">
        <f>AVERAGE(E$2:E108)</f>
        <v>4.2850467289719623</v>
      </c>
      <c r="N108" s="2" t="s">
        <v>174</v>
      </c>
      <c r="O108" s="1">
        <f t="shared" si="7"/>
        <v>4.5</v>
      </c>
    </row>
    <row r="109" spans="1:15" x14ac:dyDescent="0.25">
      <c r="A109">
        <v>292</v>
      </c>
      <c r="B109">
        <v>2571</v>
      </c>
      <c r="C109" t="s">
        <v>6</v>
      </c>
      <c r="D109" t="s">
        <v>7</v>
      </c>
      <c r="E109">
        <v>4</v>
      </c>
      <c r="F109">
        <v>1140051100</v>
      </c>
      <c r="G109">
        <v>38764.035879629628</v>
      </c>
      <c r="H109">
        <v>2006</v>
      </c>
      <c r="I109">
        <v>2</v>
      </c>
      <c r="J109">
        <v>16</v>
      </c>
      <c r="K109" t="str">
        <f t="shared" si="6"/>
        <v>06-2</v>
      </c>
      <c r="L109" s="1">
        <f>AVERAGE(E$2:E109)</f>
        <v>4.2824074074074074</v>
      </c>
      <c r="N109" s="2" t="s">
        <v>175</v>
      </c>
      <c r="O109" s="1" t="str">
        <f t="shared" si="7"/>
        <v/>
      </c>
    </row>
    <row r="110" spans="1:15" x14ac:dyDescent="0.25">
      <c r="A110">
        <v>431</v>
      </c>
      <c r="B110">
        <v>2571</v>
      </c>
      <c r="C110" t="s">
        <v>6</v>
      </c>
      <c r="D110" t="s">
        <v>7</v>
      </c>
      <c r="E110">
        <v>4.5</v>
      </c>
      <c r="F110">
        <v>1140454924</v>
      </c>
      <c r="G110">
        <v>38768.709768518522</v>
      </c>
      <c r="H110">
        <v>2006</v>
      </c>
      <c r="I110">
        <v>2</v>
      </c>
      <c r="J110">
        <v>20</v>
      </c>
      <c r="K110" t="str">
        <f t="shared" si="6"/>
        <v>06-2</v>
      </c>
      <c r="L110" s="1">
        <f>AVERAGE(E$2:E110)</f>
        <v>4.2844036697247709</v>
      </c>
      <c r="N110" s="2" t="s">
        <v>176</v>
      </c>
      <c r="O110" s="1">
        <f t="shared" si="7"/>
        <v>5</v>
      </c>
    </row>
    <row r="111" spans="1:15" x14ac:dyDescent="0.25">
      <c r="A111">
        <v>528</v>
      </c>
      <c r="B111">
        <v>2571</v>
      </c>
      <c r="C111" t="s">
        <v>6</v>
      </c>
      <c r="D111" t="s">
        <v>7</v>
      </c>
      <c r="E111">
        <v>3.5</v>
      </c>
      <c r="F111">
        <v>1141605713</v>
      </c>
      <c r="G111">
        <v>38782.029085648144</v>
      </c>
      <c r="H111">
        <v>2006</v>
      </c>
      <c r="I111">
        <v>3</v>
      </c>
      <c r="J111">
        <v>6</v>
      </c>
      <c r="K111" t="str">
        <f t="shared" si="6"/>
        <v>06-3</v>
      </c>
      <c r="L111" s="1">
        <f>AVERAGE(E$2:E111)</f>
        <v>4.2772727272727273</v>
      </c>
      <c r="N111" s="2" t="s">
        <v>177</v>
      </c>
      <c r="O111" s="1">
        <f t="shared" si="7"/>
        <v>4</v>
      </c>
    </row>
    <row r="112" spans="1:15" x14ac:dyDescent="0.25">
      <c r="A112">
        <v>520</v>
      </c>
      <c r="B112">
        <v>2571</v>
      </c>
      <c r="C112" t="s">
        <v>6</v>
      </c>
      <c r="D112" t="s">
        <v>7</v>
      </c>
      <c r="E112">
        <v>5</v>
      </c>
      <c r="F112">
        <v>1142029984</v>
      </c>
      <c r="G112">
        <v>38786.939629629633</v>
      </c>
      <c r="H112">
        <v>2006</v>
      </c>
      <c r="I112">
        <v>3</v>
      </c>
      <c r="J112">
        <v>10</v>
      </c>
      <c r="K112" t="str">
        <f t="shared" si="6"/>
        <v>06-3</v>
      </c>
      <c r="L112" s="1">
        <f>AVERAGE(E$2:E112)</f>
        <v>4.2837837837837842</v>
      </c>
      <c r="N112" s="2" t="s">
        <v>178</v>
      </c>
      <c r="O112" s="1">
        <f t="shared" si="7"/>
        <v>4.333333333333333</v>
      </c>
    </row>
    <row r="113" spans="1:15" x14ac:dyDescent="0.25">
      <c r="A113">
        <v>654</v>
      </c>
      <c r="B113">
        <v>2571</v>
      </c>
      <c r="C113" t="s">
        <v>6</v>
      </c>
      <c r="D113" t="s">
        <v>7</v>
      </c>
      <c r="E113">
        <v>5</v>
      </c>
      <c r="F113">
        <v>1145390166</v>
      </c>
      <c r="G113">
        <v>38825.830625000002</v>
      </c>
      <c r="H113">
        <v>2006</v>
      </c>
      <c r="I113">
        <v>4</v>
      </c>
      <c r="J113">
        <v>18</v>
      </c>
      <c r="K113" t="str">
        <f t="shared" si="6"/>
        <v>06-4</v>
      </c>
      <c r="L113" s="1">
        <f>AVERAGE(E$2:E113)</f>
        <v>4.2901785714285712</v>
      </c>
      <c r="N113" s="2" t="s">
        <v>179</v>
      </c>
      <c r="O113" s="1">
        <f t="shared" si="7"/>
        <v>4.5</v>
      </c>
    </row>
    <row r="114" spans="1:15" x14ac:dyDescent="0.25">
      <c r="A114">
        <v>124</v>
      </c>
      <c r="B114">
        <v>2571</v>
      </c>
      <c r="C114" t="s">
        <v>6</v>
      </c>
      <c r="D114" t="s">
        <v>7</v>
      </c>
      <c r="E114">
        <v>5</v>
      </c>
      <c r="F114">
        <v>1147861561</v>
      </c>
      <c r="G114">
        <v>38854.434733796297</v>
      </c>
      <c r="H114">
        <v>2006</v>
      </c>
      <c r="I114">
        <v>5</v>
      </c>
      <c r="J114">
        <v>17</v>
      </c>
      <c r="K114" t="str">
        <f t="shared" si="6"/>
        <v>06-5</v>
      </c>
      <c r="L114" s="1">
        <f>AVERAGE(E$2:E114)</f>
        <v>4.2964601769911503</v>
      </c>
      <c r="N114" s="2" t="s">
        <v>180</v>
      </c>
      <c r="O114" s="1">
        <f t="shared" si="7"/>
        <v>4.5</v>
      </c>
    </row>
    <row r="115" spans="1:15" x14ac:dyDescent="0.25">
      <c r="A115">
        <v>23</v>
      </c>
      <c r="B115">
        <v>2571</v>
      </c>
      <c r="C115" t="s">
        <v>6</v>
      </c>
      <c r="D115" t="s">
        <v>7</v>
      </c>
      <c r="E115">
        <v>4</v>
      </c>
      <c r="F115">
        <v>1149868185</v>
      </c>
      <c r="G115">
        <v>38877.659548611111</v>
      </c>
      <c r="H115">
        <v>2006</v>
      </c>
      <c r="I115">
        <v>6</v>
      </c>
      <c r="J115">
        <v>9</v>
      </c>
      <c r="K115" t="str">
        <f t="shared" si="6"/>
        <v>06-6</v>
      </c>
      <c r="L115" s="1">
        <f>AVERAGE(E$2:E115)</f>
        <v>4.2938596491228074</v>
      </c>
      <c r="N115" s="2" t="s">
        <v>181</v>
      </c>
      <c r="O115" s="1">
        <f t="shared" si="7"/>
        <v>2.75</v>
      </c>
    </row>
    <row r="116" spans="1:15" x14ac:dyDescent="0.25">
      <c r="A116">
        <v>384</v>
      </c>
      <c r="B116">
        <v>2571</v>
      </c>
      <c r="C116" t="s">
        <v>6</v>
      </c>
      <c r="D116" t="s">
        <v>7</v>
      </c>
      <c r="E116">
        <v>4</v>
      </c>
      <c r="F116">
        <v>1153325636</v>
      </c>
      <c r="G116">
        <v>38917.676342592589</v>
      </c>
      <c r="H116">
        <v>2006</v>
      </c>
      <c r="I116">
        <v>7</v>
      </c>
      <c r="J116">
        <v>19</v>
      </c>
      <c r="K116" t="str">
        <f t="shared" si="6"/>
        <v>06-7</v>
      </c>
      <c r="L116" s="1">
        <f>AVERAGE(E$2:E116)</f>
        <v>4.2913043478260873</v>
      </c>
      <c r="N116" s="2" t="s">
        <v>182</v>
      </c>
      <c r="O116" s="1">
        <f t="shared" si="7"/>
        <v>1</v>
      </c>
    </row>
    <row r="117" spans="1:15" x14ac:dyDescent="0.25">
      <c r="A117">
        <v>8</v>
      </c>
      <c r="B117">
        <v>2571</v>
      </c>
      <c r="C117" t="s">
        <v>6</v>
      </c>
      <c r="D117" t="s">
        <v>7</v>
      </c>
      <c r="E117">
        <v>5</v>
      </c>
      <c r="F117">
        <v>1154464738</v>
      </c>
      <c r="G117">
        <v>38930.860393518517</v>
      </c>
      <c r="H117">
        <v>2006</v>
      </c>
      <c r="I117">
        <v>8</v>
      </c>
      <c r="J117">
        <v>1</v>
      </c>
      <c r="K117" t="str">
        <f t="shared" si="6"/>
        <v>06-8</v>
      </c>
      <c r="L117" s="1">
        <f>AVERAGE(E$2:E117)</f>
        <v>4.2974137931034484</v>
      </c>
      <c r="N117" s="2" t="s">
        <v>183</v>
      </c>
      <c r="O117" s="1">
        <f t="shared" si="7"/>
        <v>3.5</v>
      </c>
    </row>
    <row r="118" spans="1:15" x14ac:dyDescent="0.25">
      <c r="A118">
        <v>83</v>
      </c>
      <c r="B118">
        <v>2571</v>
      </c>
      <c r="C118" t="s">
        <v>6</v>
      </c>
      <c r="D118" t="s">
        <v>7</v>
      </c>
      <c r="E118">
        <v>1</v>
      </c>
      <c r="F118">
        <v>1156205227</v>
      </c>
      <c r="G118">
        <v>38951.004942129628</v>
      </c>
      <c r="H118">
        <v>2006</v>
      </c>
      <c r="I118">
        <v>8</v>
      </c>
      <c r="J118">
        <v>22</v>
      </c>
      <c r="K118" t="str">
        <f t="shared" si="6"/>
        <v>06-8</v>
      </c>
      <c r="L118" s="1">
        <f>AVERAGE(E$2:E118)</f>
        <v>4.2692307692307692</v>
      </c>
      <c r="N118" s="2" t="s">
        <v>184</v>
      </c>
      <c r="O118" s="1">
        <f t="shared" si="7"/>
        <v>5</v>
      </c>
    </row>
    <row r="119" spans="1:15" x14ac:dyDescent="0.25">
      <c r="A119">
        <v>624</v>
      </c>
      <c r="B119">
        <v>2571</v>
      </c>
      <c r="C119" t="s">
        <v>6</v>
      </c>
      <c r="D119" t="s">
        <v>7</v>
      </c>
      <c r="E119">
        <v>2</v>
      </c>
      <c r="F119">
        <v>1162753923</v>
      </c>
      <c r="G119">
        <v>39026.800034722226</v>
      </c>
      <c r="H119">
        <v>2006</v>
      </c>
      <c r="I119">
        <v>11</v>
      </c>
      <c r="J119">
        <v>5</v>
      </c>
      <c r="K119" t="str">
        <f t="shared" si="6"/>
        <v>06-11</v>
      </c>
      <c r="L119" s="1">
        <f>AVERAGE(E$2:E119)</f>
        <v>4.25</v>
      </c>
      <c r="N119" s="2" t="s">
        <v>185</v>
      </c>
      <c r="O119" s="1" t="str">
        <f t="shared" si="7"/>
        <v/>
      </c>
    </row>
    <row r="120" spans="1:15" x14ac:dyDescent="0.25">
      <c r="A120">
        <v>77</v>
      </c>
      <c r="B120">
        <v>2571</v>
      </c>
      <c r="C120" t="s">
        <v>6</v>
      </c>
      <c r="D120" t="s">
        <v>7</v>
      </c>
      <c r="E120">
        <v>4</v>
      </c>
      <c r="F120">
        <v>1163079154</v>
      </c>
      <c r="G120">
        <v>39030.564282407409</v>
      </c>
      <c r="H120">
        <v>2006</v>
      </c>
      <c r="I120">
        <v>11</v>
      </c>
      <c r="J120">
        <v>9</v>
      </c>
      <c r="K120" t="str">
        <f t="shared" si="6"/>
        <v>06-11</v>
      </c>
      <c r="L120" s="1">
        <f>AVERAGE(E$2:E120)</f>
        <v>4.2478991596638656</v>
      </c>
      <c r="N120" s="2" t="s">
        <v>186</v>
      </c>
      <c r="O120" s="1">
        <f t="shared" si="7"/>
        <v>3.75</v>
      </c>
    </row>
    <row r="121" spans="1:15" x14ac:dyDescent="0.25">
      <c r="A121">
        <v>116</v>
      </c>
      <c r="B121">
        <v>2571</v>
      </c>
      <c r="C121" t="s">
        <v>6</v>
      </c>
      <c r="D121" t="s">
        <v>7</v>
      </c>
      <c r="E121">
        <v>4</v>
      </c>
      <c r="F121">
        <v>1163454662</v>
      </c>
      <c r="G121">
        <v>39034.910439814819</v>
      </c>
      <c r="H121">
        <v>2006</v>
      </c>
      <c r="I121">
        <v>11</v>
      </c>
      <c r="J121">
        <v>13</v>
      </c>
      <c r="K121" t="str">
        <f t="shared" si="6"/>
        <v>06-11</v>
      </c>
      <c r="L121" s="1">
        <f>AVERAGE(E$2:E121)</f>
        <v>4.2458333333333336</v>
      </c>
      <c r="N121" s="2" t="s">
        <v>187</v>
      </c>
      <c r="O121" s="1" t="str">
        <f t="shared" si="7"/>
        <v/>
      </c>
    </row>
    <row r="122" spans="1:15" x14ac:dyDescent="0.25">
      <c r="A122">
        <v>283</v>
      </c>
      <c r="B122">
        <v>2571</v>
      </c>
      <c r="C122" t="s">
        <v>6</v>
      </c>
      <c r="D122" t="s">
        <v>7</v>
      </c>
      <c r="E122">
        <v>2.5</v>
      </c>
      <c r="F122">
        <v>1165210432</v>
      </c>
      <c r="G122">
        <v>39055.231851851851</v>
      </c>
      <c r="H122">
        <v>2006</v>
      </c>
      <c r="I122">
        <v>12</v>
      </c>
      <c r="J122">
        <v>4</v>
      </c>
      <c r="K122" t="str">
        <f t="shared" si="6"/>
        <v>06-12</v>
      </c>
      <c r="L122" s="1">
        <f>AVERAGE(E$2:E122)</f>
        <v>4.2314049586776861</v>
      </c>
      <c r="N122" s="2" t="s">
        <v>188</v>
      </c>
      <c r="O122" s="1" t="str">
        <f t="shared" si="7"/>
        <v/>
      </c>
    </row>
    <row r="123" spans="1:15" x14ac:dyDescent="0.25">
      <c r="A123">
        <v>75</v>
      </c>
      <c r="B123">
        <v>2571</v>
      </c>
      <c r="C123" t="s">
        <v>6</v>
      </c>
      <c r="D123" t="s">
        <v>7</v>
      </c>
      <c r="E123">
        <v>5</v>
      </c>
      <c r="F123">
        <v>1165607547</v>
      </c>
      <c r="G123">
        <v>39059.828090277777</v>
      </c>
      <c r="H123">
        <v>2006</v>
      </c>
      <c r="I123">
        <v>12</v>
      </c>
      <c r="J123">
        <v>8</v>
      </c>
      <c r="K123" t="str">
        <f t="shared" si="6"/>
        <v>06-12</v>
      </c>
      <c r="L123" s="1">
        <f>AVERAGE(E$2:E123)</f>
        <v>4.2377049180327866</v>
      </c>
      <c r="N123" s="2" t="s">
        <v>189</v>
      </c>
      <c r="O123" s="1" t="str">
        <f t="shared" si="7"/>
        <v/>
      </c>
    </row>
    <row r="124" spans="1:15" x14ac:dyDescent="0.25">
      <c r="A124">
        <v>120</v>
      </c>
      <c r="B124">
        <v>2571</v>
      </c>
      <c r="C124" t="s">
        <v>6</v>
      </c>
      <c r="D124" t="s">
        <v>7</v>
      </c>
      <c r="E124">
        <v>4.5</v>
      </c>
      <c r="F124">
        <v>1167421379</v>
      </c>
      <c r="G124">
        <v>39080.821516203701</v>
      </c>
      <c r="H124">
        <v>2006</v>
      </c>
      <c r="I124">
        <v>12</v>
      </c>
      <c r="J124">
        <v>29</v>
      </c>
      <c r="K124" t="str">
        <f t="shared" si="6"/>
        <v>06-12</v>
      </c>
      <c r="L124" s="1">
        <f>AVERAGE(E$2:E124)</f>
        <v>4.2398373983739841</v>
      </c>
      <c r="N124" s="2" t="s">
        <v>190</v>
      </c>
      <c r="O124" s="1" t="str">
        <f t="shared" si="7"/>
        <v/>
      </c>
    </row>
    <row r="125" spans="1:15" x14ac:dyDescent="0.25">
      <c r="A125">
        <v>562</v>
      </c>
      <c r="B125">
        <v>2571</v>
      </c>
      <c r="C125" t="s">
        <v>6</v>
      </c>
      <c r="D125" t="s">
        <v>7</v>
      </c>
      <c r="E125">
        <v>5</v>
      </c>
      <c r="F125">
        <v>1167426644</v>
      </c>
      <c r="G125">
        <v>39080.882453703707</v>
      </c>
      <c r="H125">
        <v>2006</v>
      </c>
      <c r="I125">
        <v>12</v>
      </c>
      <c r="J125">
        <v>29</v>
      </c>
      <c r="K125" t="str">
        <f t="shared" si="6"/>
        <v>06-12</v>
      </c>
      <c r="L125" s="1">
        <f>AVERAGE(E$2:E125)</f>
        <v>4.245967741935484</v>
      </c>
      <c r="N125" s="2" t="s">
        <v>191</v>
      </c>
      <c r="O125" s="1" t="str">
        <f t="shared" si="7"/>
        <v/>
      </c>
    </row>
    <row r="126" spans="1:15" x14ac:dyDescent="0.25">
      <c r="A126">
        <v>561</v>
      </c>
      <c r="B126">
        <v>2571</v>
      </c>
      <c r="C126" t="s">
        <v>6</v>
      </c>
      <c r="D126" t="s">
        <v>7</v>
      </c>
      <c r="E126">
        <v>4.5</v>
      </c>
      <c r="F126">
        <v>1172695054</v>
      </c>
      <c r="G126">
        <v>39141.859421296293</v>
      </c>
      <c r="H126">
        <v>2007</v>
      </c>
      <c r="I126">
        <v>2</v>
      </c>
      <c r="J126">
        <v>28</v>
      </c>
      <c r="K126" t="str">
        <f t="shared" si="6"/>
        <v>07-2</v>
      </c>
      <c r="L126" s="1">
        <f>AVERAGE(E$2:E126)</f>
        <v>4.2480000000000002</v>
      </c>
      <c r="N126" s="2" t="s">
        <v>192</v>
      </c>
      <c r="O126" s="1" t="str">
        <f t="shared" si="7"/>
        <v/>
      </c>
    </row>
    <row r="127" spans="1:15" x14ac:dyDescent="0.25">
      <c r="A127">
        <v>79</v>
      </c>
      <c r="B127">
        <v>2571</v>
      </c>
      <c r="C127" t="s">
        <v>6</v>
      </c>
      <c r="D127" t="s">
        <v>7</v>
      </c>
      <c r="E127">
        <v>3</v>
      </c>
      <c r="F127">
        <v>1182994750</v>
      </c>
      <c r="G127">
        <v>39261.068865740745</v>
      </c>
      <c r="H127">
        <v>2007</v>
      </c>
      <c r="I127">
        <v>6</v>
      </c>
      <c r="J127">
        <v>28</v>
      </c>
      <c r="K127" t="str">
        <f t="shared" si="6"/>
        <v>07-6</v>
      </c>
      <c r="L127" s="1">
        <f>AVERAGE(E$2:E127)</f>
        <v>4.2380952380952381</v>
      </c>
      <c r="N127" s="2" t="s">
        <v>193</v>
      </c>
      <c r="O127" s="1">
        <f t="shared" si="7"/>
        <v>5</v>
      </c>
    </row>
    <row r="128" spans="1:15" x14ac:dyDescent="0.25">
      <c r="A128">
        <v>159</v>
      </c>
      <c r="B128">
        <v>2571</v>
      </c>
      <c r="C128" t="s">
        <v>6</v>
      </c>
      <c r="D128" t="s">
        <v>7</v>
      </c>
      <c r="E128">
        <v>4</v>
      </c>
      <c r="F128">
        <v>1183518845</v>
      </c>
      <c r="G128">
        <v>39267.134780092594</v>
      </c>
      <c r="H128">
        <v>2007</v>
      </c>
      <c r="I128">
        <v>7</v>
      </c>
      <c r="J128">
        <v>4</v>
      </c>
      <c r="K128" t="str">
        <f t="shared" si="6"/>
        <v>07-7</v>
      </c>
      <c r="L128" s="1">
        <f>AVERAGE(E$2:E128)</f>
        <v>4.2362204724409445</v>
      </c>
      <c r="N128" s="2" t="s">
        <v>194</v>
      </c>
      <c r="O128" s="1" t="str">
        <f t="shared" si="7"/>
        <v/>
      </c>
    </row>
    <row r="129" spans="1:15" x14ac:dyDescent="0.25">
      <c r="A129">
        <v>627</v>
      </c>
      <c r="B129">
        <v>2571</v>
      </c>
      <c r="C129" t="s">
        <v>6</v>
      </c>
      <c r="D129" t="s">
        <v>7</v>
      </c>
      <c r="E129">
        <v>5</v>
      </c>
      <c r="F129">
        <v>1201379937</v>
      </c>
      <c r="G129">
        <v>39473.860381944447</v>
      </c>
      <c r="H129">
        <v>2008</v>
      </c>
      <c r="I129">
        <v>1</v>
      </c>
      <c r="J129">
        <v>26</v>
      </c>
      <c r="K129" t="str">
        <f t="shared" si="6"/>
        <v>08-1</v>
      </c>
      <c r="L129" s="1">
        <f>AVERAGE(E$2:E129)</f>
        <v>4.2421875</v>
      </c>
      <c r="N129" s="2" t="s">
        <v>195</v>
      </c>
      <c r="O129" s="1">
        <f t="shared" si="7"/>
        <v>4.5</v>
      </c>
    </row>
    <row r="130" spans="1:15" x14ac:dyDescent="0.25">
      <c r="A130">
        <v>523</v>
      </c>
      <c r="B130">
        <v>2571</v>
      </c>
      <c r="C130" t="s">
        <v>6</v>
      </c>
      <c r="D130" t="s">
        <v>7</v>
      </c>
      <c r="E130">
        <v>4.5</v>
      </c>
      <c r="F130">
        <v>1202234783</v>
      </c>
      <c r="G130">
        <v>39483.754432870373</v>
      </c>
      <c r="H130">
        <v>2008</v>
      </c>
      <c r="I130">
        <v>2</v>
      </c>
      <c r="J130">
        <v>5</v>
      </c>
      <c r="K130" t="str">
        <f t="shared" si="6"/>
        <v>08-2</v>
      </c>
      <c r="L130" s="1">
        <f>AVERAGE(E$2:E130)</f>
        <v>4.2441860465116283</v>
      </c>
      <c r="N130" s="2" t="s">
        <v>196</v>
      </c>
      <c r="O130" s="1" t="str">
        <f t="shared" si="7"/>
        <v/>
      </c>
    </row>
    <row r="131" spans="1:15" x14ac:dyDescent="0.25">
      <c r="A131">
        <v>260</v>
      </c>
      <c r="B131">
        <v>2571</v>
      </c>
      <c r="C131" t="s">
        <v>6</v>
      </c>
      <c r="D131" t="s">
        <v>7</v>
      </c>
      <c r="E131">
        <v>5</v>
      </c>
      <c r="F131">
        <v>1207887760</v>
      </c>
      <c r="G131">
        <v>39549.18240740741</v>
      </c>
      <c r="H131">
        <v>2008</v>
      </c>
      <c r="I131">
        <v>4</v>
      </c>
      <c r="J131">
        <v>11</v>
      </c>
      <c r="K131" t="str">
        <f t="shared" ref="K131:K194" si="8">RIGHT(H131,2) &amp; "-" &amp; I131</f>
        <v>08-4</v>
      </c>
      <c r="L131" s="1">
        <f>AVERAGE(E$2:E131)</f>
        <v>4.25</v>
      </c>
      <c r="N131" s="2" t="s">
        <v>197</v>
      </c>
      <c r="O131" s="1">
        <f t="shared" ref="O131:O194" si="9">IFERROR(AVERAGEIF($K$2:$K$260,$N131,$E$2:$E$260),"")</f>
        <v>4</v>
      </c>
    </row>
    <row r="132" spans="1:15" x14ac:dyDescent="0.25">
      <c r="A132">
        <v>613</v>
      </c>
      <c r="B132">
        <v>2571</v>
      </c>
      <c r="C132" t="s">
        <v>6</v>
      </c>
      <c r="D132" t="s">
        <v>7</v>
      </c>
      <c r="E132">
        <v>4</v>
      </c>
      <c r="F132">
        <v>1208297894</v>
      </c>
      <c r="G132">
        <v>39553.929328703707</v>
      </c>
      <c r="H132">
        <v>2008</v>
      </c>
      <c r="I132">
        <v>4</v>
      </c>
      <c r="J132">
        <v>15</v>
      </c>
      <c r="K132" t="str">
        <f t="shared" si="8"/>
        <v>08-4</v>
      </c>
      <c r="L132" s="1">
        <f>AVERAGE(E$2:E132)</f>
        <v>4.2480916030534353</v>
      </c>
      <c r="N132" s="2" t="s">
        <v>198</v>
      </c>
      <c r="O132" s="1">
        <f t="shared" si="9"/>
        <v>5</v>
      </c>
    </row>
    <row r="133" spans="1:15" x14ac:dyDescent="0.25">
      <c r="A133">
        <v>234</v>
      </c>
      <c r="B133">
        <v>2571</v>
      </c>
      <c r="C133" t="s">
        <v>6</v>
      </c>
      <c r="D133" t="s">
        <v>7</v>
      </c>
      <c r="E133">
        <v>5</v>
      </c>
      <c r="F133">
        <v>1213808677</v>
      </c>
      <c r="G133">
        <v>39617.711539351854</v>
      </c>
      <c r="H133">
        <v>2008</v>
      </c>
      <c r="I133">
        <v>6</v>
      </c>
      <c r="J133">
        <v>18</v>
      </c>
      <c r="K133" t="str">
        <f t="shared" si="8"/>
        <v>08-6</v>
      </c>
      <c r="L133" s="1">
        <f>AVERAGE(E$2:E133)</f>
        <v>4.2537878787878789</v>
      </c>
      <c r="N133" s="2" t="s">
        <v>199</v>
      </c>
      <c r="O133" s="1">
        <f t="shared" si="9"/>
        <v>4.75</v>
      </c>
    </row>
    <row r="134" spans="1:15" x14ac:dyDescent="0.25">
      <c r="A134">
        <v>586</v>
      </c>
      <c r="B134">
        <v>2571</v>
      </c>
      <c r="C134" t="s">
        <v>6</v>
      </c>
      <c r="D134" t="s">
        <v>7</v>
      </c>
      <c r="E134">
        <v>5</v>
      </c>
      <c r="F134">
        <v>1214233975</v>
      </c>
      <c r="G134">
        <v>39622.633969907409</v>
      </c>
      <c r="H134">
        <v>2008</v>
      </c>
      <c r="I134">
        <v>6</v>
      </c>
      <c r="J134">
        <v>23</v>
      </c>
      <c r="K134" t="str">
        <f t="shared" si="8"/>
        <v>08-6</v>
      </c>
      <c r="L134" s="1">
        <f>AVERAGE(E$2:E134)</f>
        <v>4.2593984962406015</v>
      </c>
      <c r="N134" s="2" t="s">
        <v>200</v>
      </c>
      <c r="O134" s="1" t="str">
        <f t="shared" si="9"/>
        <v/>
      </c>
    </row>
    <row r="135" spans="1:15" x14ac:dyDescent="0.25">
      <c r="A135">
        <v>61</v>
      </c>
      <c r="B135">
        <v>2571</v>
      </c>
      <c r="C135" t="s">
        <v>6</v>
      </c>
      <c r="D135" t="s">
        <v>7</v>
      </c>
      <c r="E135">
        <v>4</v>
      </c>
      <c r="F135">
        <v>1216050434</v>
      </c>
      <c r="G135">
        <v>39643.657800925925</v>
      </c>
      <c r="H135">
        <v>2008</v>
      </c>
      <c r="I135">
        <v>7</v>
      </c>
      <c r="J135">
        <v>14</v>
      </c>
      <c r="K135" t="str">
        <f t="shared" si="8"/>
        <v>08-7</v>
      </c>
      <c r="L135" s="1">
        <f>AVERAGE(E$2:E135)</f>
        <v>4.2574626865671643</v>
      </c>
      <c r="N135" s="2" t="s">
        <v>201</v>
      </c>
      <c r="O135" s="1" t="str">
        <f t="shared" si="9"/>
        <v/>
      </c>
    </row>
    <row r="136" spans="1:15" x14ac:dyDescent="0.25">
      <c r="A136">
        <v>362</v>
      </c>
      <c r="B136">
        <v>2571</v>
      </c>
      <c r="C136" t="s">
        <v>6</v>
      </c>
      <c r="D136" t="s">
        <v>7</v>
      </c>
      <c r="E136">
        <v>4.5</v>
      </c>
      <c r="F136">
        <v>1217952562</v>
      </c>
      <c r="G136">
        <v>39665.673171296294</v>
      </c>
      <c r="H136">
        <v>2008</v>
      </c>
      <c r="I136">
        <v>8</v>
      </c>
      <c r="J136">
        <v>5</v>
      </c>
      <c r="K136" t="str">
        <f t="shared" si="8"/>
        <v>08-8</v>
      </c>
      <c r="L136" s="1">
        <f>AVERAGE(E$2:E136)</f>
        <v>4.2592592592592595</v>
      </c>
      <c r="N136" s="2" t="s">
        <v>202</v>
      </c>
      <c r="O136" s="1">
        <f t="shared" si="9"/>
        <v>4.25</v>
      </c>
    </row>
    <row r="137" spans="1:15" x14ac:dyDescent="0.25">
      <c r="A137">
        <v>212</v>
      </c>
      <c r="B137">
        <v>2571</v>
      </c>
      <c r="C137" t="s">
        <v>6</v>
      </c>
      <c r="D137" t="s">
        <v>7</v>
      </c>
      <c r="E137">
        <v>5</v>
      </c>
      <c r="F137">
        <v>1218399610</v>
      </c>
      <c r="G137">
        <v>39670.847337962965</v>
      </c>
      <c r="H137">
        <v>2008</v>
      </c>
      <c r="I137">
        <v>8</v>
      </c>
      <c r="J137">
        <v>10</v>
      </c>
      <c r="K137" t="str">
        <f t="shared" si="8"/>
        <v>08-8</v>
      </c>
      <c r="L137" s="1">
        <f>AVERAGE(E$2:E137)</f>
        <v>4.2647058823529411</v>
      </c>
      <c r="N137" s="2" t="s">
        <v>203</v>
      </c>
      <c r="O137" s="1">
        <f t="shared" si="9"/>
        <v>3.5</v>
      </c>
    </row>
    <row r="138" spans="1:15" x14ac:dyDescent="0.25">
      <c r="A138">
        <v>353</v>
      </c>
      <c r="B138">
        <v>2571</v>
      </c>
      <c r="C138" t="s">
        <v>6</v>
      </c>
      <c r="D138" t="s">
        <v>7</v>
      </c>
      <c r="E138">
        <v>3.5</v>
      </c>
      <c r="F138">
        <v>1218608058</v>
      </c>
      <c r="G138">
        <v>39673.259930555556</v>
      </c>
      <c r="H138">
        <v>2008</v>
      </c>
      <c r="I138">
        <v>8</v>
      </c>
      <c r="J138">
        <v>13</v>
      </c>
      <c r="K138" t="str">
        <f t="shared" si="8"/>
        <v>08-8</v>
      </c>
      <c r="L138" s="1">
        <f>AVERAGE(E$2:E138)</f>
        <v>4.2591240875912408</v>
      </c>
      <c r="N138" s="2" t="s">
        <v>204</v>
      </c>
      <c r="O138" s="1" t="str">
        <f t="shared" si="9"/>
        <v/>
      </c>
    </row>
    <row r="139" spans="1:15" x14ac:dyDescent="0.25">
      <c r="A139">
        <v>580</v>
      </c>
      <c r="B139">
        <v>2571</v>
      </c>
      <c r="C139" t="s">
        <v>6</v>
      </c>
      <c r="D139" t="s">
        <v>7</v>
      </c>
      <c r="E139">
        <v>4.5</v>
      </c>
      <c r="F139">
        <v>1220561591</v>
      </c>
      <c r="G139">
        <v>39695.870266203703</v>
      </c>
      <c r="H139">
        <v>2008</v>
      </c>
      <c r="I139">
        <v>9</v>
      </c>
      <c r="J139">
        <v>4</v>
      </c>
      <c r="K139" t="str">
        <f t="shared" si="8"/>
        <v>08-9</v>
      </c>
      <c r="L139" s="1">
        <f>AVERAGE(E$2:E139)</f>
        <v>4.2608695652173916</v>
      </c>
      <c r="N139" s="2" t="s">
        <v>205</v>
      </c>
      <c r="O139" s="1" t="str">
        <f t="shared" si="9"/>
        <v/>
      </c>
    </row>
    <row r="140" spans="1:15" x14ac:dyDescent="0.25">
      <c r="A140">
        <v>623</v>
      </c>
      <c r="B140">
        <v>2571</v>
      </c>
      <c r="C140" t="s">
        <v>6</v>
      </c>
      <c r="D140" t="s">
        <v>7</v>
      </c>
      <c r="E140">
        <v>4.5</v>
      </c>
      <c r="F140">
        <v>1225256068</v>
      </c>
      <c r="G140">
        <v>39750.20449074074</v>
      </c>
      <c r="H140">
        <v>2008</v>
      </c>
      <c r="I140">
        <v>10</v>
      </c>
      <c r="J140">
        <v>29</v>
      </c>
      <c r="K140" t="str">
        <f t="shared" si="8"/>
        <v>08-10</v>
      </c>
      <c r="L140" s="1">
        <f>AVERAGE(E$2:E140)</f>
        <v>4.2625899280575537</v>
      </c>
      <c r="N140" s="2" t="s">
        <v>206</v>
      </c>
      <c r="O140" s="1">
        <f t="shared" si="9"/>
        <v>4.5</v>
      </c>
    </row>
    <row r="141" spans="1:15" x14ac:dyDescent="0.25">
      <c r="A141">
        <v>442</v>
      </c>
      <c r="B141">
        <v>2571</v>
      </c>
      <c r="C141" t="s">
        <v>6</v>
      </c>
      <c r="D141" t="s">
        <v>7</v>
      </c>
      <c r="E141">
        <v>4.5</v>
      </c>
      <c r="F141">
        <v>1227920879</v>
      </c>
      <c r="G141">
        <v>39781.047210648147</v>
      </c>
      <c r="H141">
        <v>2008</v>
      </c>
      <c r="I141">
        <v>11</v>
      </c>
      <c r="J141">
        <v>29</v>
      </c>
      <c r="K141" t="str">
        <f t="shared" si="8"/>
        <v>08-11</v>
      </c>
      <c r="L141" s="1">
        <f>AVERAGE(E$2:E141)</f>
        <v>4.2642857142857142</v>
      </c>
      <c r="N141" s="2" t="s">
        <v>207</v>
      </c>
      <c r="O141" s="1">
        <f t="shared" si="9"/>
        <v>4.166666666666667</v>
      </c>
    </row>
    <row r="142" spans="1:15" x14ac:dyDescent="0.25">
      <c r="A142">
        <v>187</v>
      </c>
      <c r="B142">
        <v>2571</v>
      </c>
      <c r="C142" t="s">
        <v>6</v>
      </c>
      <c r="D142" t="s">
        <v>7</v>
      </c>
      <c r="E142">
        <v>1</v>
      </c>
      <c r="F142">
        <v>1228072412</v>
      </c>
      <c r="G142">
        <v>39782.801064814819</v>
      </c>
      <c r="H142">
        <v>2008</v>
      </c>
      <c r="I142">
        <v>11</v>
      </c>
      <c r="J142">
        <v>30</v>
      </c>
      <c r="K142" t="str">
        <f t="shared" si="8"/>
        <v>08-11</v>
      </c>
      <c r="L142" s="1">
        <f>AVERAGE(E$2:E142)</f>
        <v>4.2411347517730498</v>
      </c>
      <c r="N142" s="2" t="s">
        <v>208</v>
      </c>
      <c r="O142" s="1">
        <f t="shared" si="9"/>
        <v>5</v>
      </c>
    </row>
    <row r="143" spans="1:15" x14ac:dyDescent="0.25">
      <c r="A143">
        <v>500</v>
      </c>
      <c r="B143">
        <v>2571</v>
      </c>
      <c r="C143" t="s">
        <v>6</v>
      </c>
      <c r="D143" t="s">
        <v>7</v>
      </c>
      <c r="E143">
        <v>1</v>
      </c>
      <c r="F143">
        <v>1228946697</v>
      </c>
      <c r="G143">
        <v>39792.920104166667</v>
      </c>
      <c r="H143">
        <v>2008</v>
      </c>
      <c r="I143">
        <v>12</v>
      </c>
      <c r="J143">
        <v>10</v>
      </c>
      <c r="K143" t="str">
        <f t="shared" si="8"/>
        <v>08-12</v>
      </c>
      <c r="L143" s="1">
        <f>AVERAGE(E$2:E143)</f>
        <v>4.21830985915493</v>
      </c>
      <c r="N143" s="2" t="s">
        <v>209</v>
      </c>
      <c r="O143" s="1">
        <f t="shared" si="9"/>
        <v>4.75</v>
      </c>
    </row>
    <row r="144" spans="1:15" x14ac:dyDescent="0.25">
      <c r="A144">
        <v>574</v>
      </c>
      <c r="B144">
        <v>2571</v>
      </c>
      <c r="C144" t="s">
        <v>6</v>
      </c>
      <c r="D144" t="s">
        <v>7</v>
      </c>
      <c r="E144">
        <v>3.5</v>
      </c>
      <c r="F144">
        <v>1232810265</v>
      </c>
      <c r="G144">
        <v>39837.637326388889</v>
      </c>
      <c r="H144">
        <v>2009</v>
      </c>
      <c r="I144">
        <v>1</v>
      </c>
      <c r="J144">
        <v>24</v>
      </c>
      <c r="K144" t="str">
        <f t="shared" si="8"/>
        <v>09-1</v>
      </c>
      <c r="L144" s="1">
        <f>AVERAGE(E$2:E144)</f>
        <v>4.2132867132867133</v>
      </c>
      <c r="N144" s="2" t="s">
        <v>210</v>
      </c>
      <c r="O144" s="1" t="str">
        <f t="shared" si="9"/>
        <v/>
      </c>
    </row>
    <row r="145" spans="1:15" x14ac:dyDescent="0.25">
      <c r="A145">
        <v>169</v>
      </c>
      <c r="B145">
        <v>2571</v>
      </c>
      <c r="C145" t="s">
        <v>6</v>
      </c>
      <c r="D145" t="s">
        <v>7</v>
      </c>
      <c r="E145">
        <v>5</v>
      </c>
      <c r="F145">
        <v>1234228070</v>
      </c>
      <c r="G145">
        <v>39854.047106481477</v>
      </c>
      <c r="H145">
        <v>2009</v>
      </c>
      <c r="I145">
        <v>2</v>
      </c>
      <c r="J145">
        <v>10</v>
      </c>
      <c r="K145" t="str">
        <f t="shared" si="8"/>
        <v>09-2</v>
      </c>
      <c r="L145" s="1">
        <f>AVERAGE(E$2:E145)</f>
        <v>4.21875</v>
      </c>
      <c r="N145" s="2" t="s">
        <v>211</v>
      </c>
      <c r="O145" s="1" t="str">
        <f t="shared" si="9"/>
        <v/>
      </c>
    </row>
    <row r="146" spans="1:15" x14ac:dyDescent="0.25">
      <c r="A146">
        <v>20</v>
      </c>
      <c r="B146">
        <v>2571</v>
      </c>
      <c r="C146" t="s">
        <v>6</v>
      </c>
      <c r="D146" t="s">
        <v>7</v>
      </c>
      <c r="E146">
        <v>4.5</v>
      </c>
      <c r="F146">
        <v>1238729799</v>
      </c>
      <c r="G146">
        <v>39906.150451388887</v>
      </c>
      <c r="H146">
        <v>2009</v>
      </c>
      <c r="I146">
        <v>4</v>
      </c>
      <c r="J146">
        <v>3</v>
      </c>
      <c r="K146" t="str">
        <f t="shared" si="8"/>
        <v>09-4</v>
      </c>
      <c r="L146" s="1">
        <f>AVERAGE(E$2:E146)</f>
        <v>4.2206896551724142</v>
      </c>
      <c r="N146" s="2" t="s">
        <v>212</v>
      </c>
      <c r="O146" s="1" t="str">
        <f t="shared" si="9"/>
        <v/>
      </c>
    </row>
    <row r="147" spans="1:15" x14ac:dyDescent="0.25">
      <c r="A147">
        <v>429</v>
      </c>
      <c r="B147">
        <v>2571</v>
      </c>
      <c r="C147" t="s">
        <v>6</v>
      </c>
      <c r="D147" t="s">
        <v>7</v>
      </c>
      <c r="E147">
        <v>2.5</v>
      </c>
      <c r="F147">
        <v>1238951996</v>
      </c>
      <c r="G147">
        <v>39908.722175925926</v>
      </c>
      <c r="H147">
        <v>2009</v>
      </c>
      <c r="I147">
        <v>4</v>
      </c>
      <c r="J147">
        <v>5</v>
      </c>
      <c r="K147" t="str">
        <f t="shared" si="8"/>
        <v>09-4</v>
      </c>
      <c r="L147" s="1">
        <f>AVERAGE(E$2:E147)</f>
        <v>4.2089041095890414</v>
      </c>
      <c r="N147" s="2" t="s">
        <v>213</v>
      </c>
      <c r="O147" s="1">
        <f t="shared" si="9"/>
        <v>4.25</v>
      </c>
    </row>
    <row r="148" spans="1:15" x14ac:dyDescent="0.25">
      <c r="A148">
        <v>471</v>
      </c>
      <c r="B148">
        <v>2571</v>
      </c>
      <c r="C148" t="s">
        <v>6</v>
      </c>
      <c r="D148" t="s">
        <v>7</v>
      </c>
      <c r="E148">
        <v>3</v>
      </c>
      <c r="F148">
        <v>1239661583</v>
      </c>
      <c r="G148">
        <v>39916.934988425928</v>
      </c>
      <c r="H148">
        <v>2009</v>
      </c>
      <c r="I148">
        <v>4</v>
      </c>
      <c r="J148">
        <v>13</v>
      </c>
      <c r="K148" t="str">
        <f t="shared" si="8"/>
        <v>09-4</v>
      </c>
      <c r="L148" s="1">
        <f>AVERAGE(E$2:E148)</f>
        <v>4.2006802721088432</v>
      </c>
      <c r="N148" s="2" t="s">
        <v>214</v>
      </c>
      <c r="O148" s="1">
        <f t="shared" si="9"/>
        <v>5</v>
      </c>
    </row>
    <row r="149" spans="1:15" x14ac:dyDescent="0.25">
      <c r="A149">
        <v>88</v>
      </c>
      <c r="B149">
        <v>2571</v>
      </c>
      <c r="C149" t="s">
        <v>6</v>
      </c>
      <c r="D149" t="s">
        <v>7</v>
      </c>
      <c r="E149">
        <v>4</v>
      </c>
      <c r="F149">
        <v>1239763841</v>
      </c>
      <c r="G149">
        <v>39918.118530092594</v>
      </c>
      <c r="H149">
        <v>2009</v>
      </c>
      <c r="I149">
        <v>4</v>
      </c>
      <c r="J149">
        <v>15</v>
      </c>
      <c r="K149" t="str">
        <f t="shared" si="8"/>
        <v>09-4</v>
      </c>
      <c r="L149" s="1">
        <f>AVERAGE(E$2:E149)</f>
        <v>4.1993243243243246</v>
      </c>
      <c r="N149" s="2" t="s">
        <v>215</v>
      </c>
      <c r="O149" s="1">
        <f t="shared" si="9"/>
        <v>4.5</v>
      </c>
    </row>
    <row r="150" spans="1:15" x14ac:dyDescent="0.25">
      <c r="A150">
        <v>199</v>
      </c>
      <c r="B150">
        <v>2571</v>
      </c>
      <c r="C150" t="s">
        <v>6</v>
      </c>
      <c r="D150" t="s">
        <v>7</v>
      </c>
      <c r="E150">
        <v>5</v>
      </c>
      <c r="F150">
        <v>1240236348</v>
      </c>
      <c r="G150">
        <v>39923.587361111109</v>
      </c>
      <c r="H150">
        <v>2009</v>
      </c>
      <c r="I150">
        <v>4</v>
      </c>
      <c r="J150">
        <v>20</v>
      </c>
      <c r="K150" t="str">
        <f t="shared" si="8"/>
        <v>09-4</v>
      </c>
      <c r="L150" s="1">
        <f>AVERAGE(E$2:E150)</f>
        <v>4.2046979865771812</v>
      </c>
      <c r="N150" s="2" t="s">
        <v>216</v>
      </c>
      <c r="O150" s="1">
        <f t="shared" si="9"/>
        <v>2</v>
      </c>
    </row>
    <row r="151" spans="1:15" x14ac:dyDescent="0.25">
      <c r="A151">
        <v>531</v>
      </c>
      <c r="B151">
        <v>2571</v>
      </c>
      <c r="C151" t="s">
        <v>6</v>
      </c>
      <c r="D151" t="s">
        <v>7</v>
      </c>
      <c r="E151">
        <v>3.5</v>
      </c>
      <c r="F151">
        <v>1240402264</v>
      </c>
      <c r="G151">
        <v>39925.507685185185</v>
      </c>
      <c r="H151">
        <v>2009</v>
      </c>
      <c r="I151">
        <v>4</v>
      </c>
      <c r="J151">
        <v>22</v>
      </c>
      <c r="K151" t="str">
        <f t="shared" si="8"/>
        <v>09-4</v>
      </c>
      <c r="L151" s="1">
        <f>AVERAGE(E$2:E151)</f>
        <v>4.2</v>
      </c>
      <c r="N151" s="2" t="s">
        <v>217</v>
      </c>
      <c r="O151" s="1">
        <f t="shared" si="9"/>
        <v>4.5</v>
      </c>
    </row>
    <row r="152" spans="1:15" x14ac:dyDescent="0.25">
      <c r="A152">
        <v>89</v>
      </c>
      <c r="B152">
        <v>2571</v>
      </c>
      <c r="C152" t="s">
        <v>6</v>
      </c>
      <c r="D152" t="s">
        <v>7</v>
      </c>
      <c r="E152">
        <v>5</v>
      </c>
      <c r="F152">
        <v>1257620269</v>
      </c>
      <c r="G152">
        <v>40124.790150462963</v>
      </c>
      <c r="H152">
        <v>2009</v>
      </c>
      <c r="I152">
        <v>11</v>
      </c>
      <c r="J152">
        <v>7</v>
      </c>
      <c r="K152" t="str">
        <f t="shared" si="8"/>
        <v>09-11</v>
      </c>
      <c r="L152" s="1">
        <f>AVERAGE(E$2:E152)</f>
        <v>4.2052980132450335</v>
      </c>
      <c r="N152" s="2" t="s">
        <v>218</v>
      </c>
      <c r="O152" s="1" t="str">
        <f t="shared" si="9"/>
        <v/>
      </c>
    </row>
    <row r="153" spans="1:15" x14ac:dyDescent="0.25">
      <c r="A153">
        <v>632</v>
      </c>
      <c r="B153">
        <v>2571</v>
      </c>
      <c r="C153" t="s">
        <v>6</v>
      </c>
      <c r="D153" t="s">
        <v>7</v>
      </c>
      <c r="E153">
        <v>4.5</v>
      </c>
      <c r="F153">
        <v>1264547440</v>
      </c>
      <c r="G153">
        <v>40204.965740740743</v>
      </c>
      <c r="H153">
        <v>2010</v>
      </c>
      <c r="I153">
        <v>1</v>
      </c>
      <c r="J153">
        <v>26</v>
      </c>
      <c r="K153" t="str">
        <f t="shared" si="8"/>
        <v>10-1</v>
      </c>
      <c r="L153" s="1">
        <f>AVERAGE(E$2:E153)</f>
        <v>4.2072368421052628</v>
      </c>
      <c r="N153" s="2" t="s">
        <v>219</v>
      </c>
      <c r="O153" s="1">
        <f t="shared" si="9"/>
        <v>3</v>
      </c>
    </row>
    <row r="154" spans="1:15" x14ac:dyDescent="0.25">
      <c r="A154">
        <v>125</v>
      </c>
      <c r="B154">
        <v>2571</v>
      </c>
      <c r="C154" t="s">
        <v>6</v>
      </c>
      <c r="D154" t="s">
        <v>7</v>
      </c>
      <c r="E154">
        <v>4</v>
      </c>
      <c r="F154">
        <v>1269733874</v>
      </c>
      <c r="G154">
        <v>40264.99391203704</v>
      </c>
      <c r="H154">
        <v>2010</v>
      </c>
      <c r="I154">
        <v>3</v>
      </c>
      <c r="J154">
        <v>27</v>
      </c>
      <c r="K154" t="str">
        <f t="shared" si="8"/>
        <v>10-3</v>
      </c>
      <c r="L154" s="1">
        <f>AVERAGE(E$2:E154)</f>
        <v>4.2058823529411766</v>
      </c>
      <c r="N154" s="2" t="s">
        <v>220</v>
      </c>
      <c r="O154" s="1" t="str">
        <f t="shared" si="9"/>
        <v/>
      </c>
    </row>
    <row r="155" spans="1:15" x14ac:dyDescent="0.25">
      <c r="A155">
        <v>584</v>
      </c>
      <c r="B155">
        <v>2571</v>
      </c>
      <c r="C155" t="s">
        <v>6</v>
      </c>
      <c r="D155" t="s">
        <v>7</v>
      </c>
      <c r="E155">
        <v>5</v>
      </c>
      <c r="F155">
        <v>1271762353</v>
      </c>
      <c r="G155">
        <v>40288.471678240741</v>
      </c>
      <c r="H155">
        <v>2010</v>
      </c>
      <c r="I155">
        <v>4</v>
      </c>
      <c r="J155">
        <v>20</v>
      </c>
      <c r="K155" t="str">
        <f t="shared" si="8"/>
        <v>10-4</v>
      </c>
      <c r="L155" s="1">
        <f>AVERAGE(E$2:E155)</f>
        <v>4.2110389610389607</v>
      </c>
      <c r="N155" s="2" t="s">
        <v>221</v>
      </c>
      <c r="O155" s="1">
        <f t="shared" si="9"/>
        <v>3</v>
      </c>
    </row>
    <row r="156" spans="1:15" x14ac:dyDescent="0.25">
      <c r="A156">
        <v>480</v>
      </c>
      <c r="B156">
        <v>2571</v>
      </c>
      <c r="C156" t="s">
        <v>6</v>
      </c>
      <c r="D156" t="s">
        <v>7</v>
      </c>
      <c r="E156">
        <v>5</v>
      </c>
      <c r="F156">
        <v>1272666665</v>
      </c>
      <c r="G156">
        <v>40298.938252314816</v>
      </c>
      <c r="H156">
        <v>2010</v>
      </c>
      <c r="I156">
        <v>4</v>
      </c>
      <c r="J156">
        <v>30</v>
      </c>
      <c r="K156" t="str">
        <f t="shared" si="8"/>
        <v>10-4</v>
      </c>
      <c r="L156" s="1">
        <f>AVERAGE(E$2:E156)</f>
        <v>4.2161290322580642</v>
      </c>
      <c r="N156" s="2" t="s">
        <v>222</v>
      </c>
      <c r="O156" s="1" t="str">
        <f t="shared" si="9"/>
        <v/>
      </c>
    </row>
    <row r="157" spans="1:15" x14ac:dyDescent="0.25">
      <c r="A157">
        <v>31</v>
      </c>
      <c r="B157">
        <v>2571</v>
      </c>
      <c r="C157" t="s">
        <v>6</v>
      </c>
      <c r="D157" t="s">
        <v>7</v>
      </c>
      <c r="E157">
        <v>4.5</v>
      </c>
      <c r="F157">
        <v>1273720348</v>
      </c>
      <c r="G157">
        <v>40311.133657407408</v>
      </c>
      <c r="H157">
        <v>2010</v>
      </c>
      <c r="I157">
        <v>5</v>
      </c>
      <c r="J157">
        <v>13</v>
      </c>
      <c r="K157" t="str">
        <f t="shared" si="8"/>
        <v>10-5</v>
      </c>
      <c r="L157" s="1">
        <f>AVERAGE(E$2:E157)</f>
        <v>4.2179487179487181</v>
      </c>
      <c r="N157" s="2" t="s">
        <v>223</v>
      </c>
      <c r="O157" s="1">
        <f t="shared" si="9"/>
        <v>4.75</v>
      </c>
    </row>
    <row r="158" spans="1:15" x14ac:dyDescent="0.25">
      <c r="A158">
        <v>78</v>
      </c>
      <c r="B158">
        <v>2571</v>
      </c>
      <c r="C158" t="s">
        <v>6</v>
      </c>
      <c r="D158" t="s">
        <v>7</v>
      </c>
      <c r="E158">
        <v>5</v>
      </c>
      <c r="F158">
        <v>1274050787</v>
      </c>
      <c r="G158">
        <v>40314.958182870374</v>
      </c>
      <c r="H158">
        <v>2010</v>
      </c>
      <c r="I158">
        <v>5</v>
      </c>
      <c r="J158">
        <v>16</v>
      </c>
      <c r="K158" t="str">
        <f t="shared" si="8"/>
        <v>10-5</v>
      </c>
      <c r="L158" s="1">
        <f>AVERAGE(E$2:E158)</f>
        <v>4.2229299363057322</v>
      </c>
      <c r="N158" s="2" t="s">
        <v>224</v>
      </c>
      <c r="O158" s="1">
        <f t="shared" si="9"/>
        <v>3.75</v>
      </c>
    </row>
    <row r="159" spans="1:15" x14ac:dyDescent="0.25">
      <c r="A159">
        <v>527</v>
      </c>
      <c r="B159">
        <v>2571</v>
      </c>
      <c r="C159" t="s">
        <v>6</v>
      </c>
      <c r="D159" t="s">
        <v>7</v>
      </c>
      <c r="E159">
        <v>4</v>
      </c>
      <c r="F159">
        <v>1281234205</v>
      </c>
      <c r="G159">
        <v>40398.099594907406</v>
      </c>
      <c r="H159">
        <v>2010</v>
      </c>
      <c r="I159">
        <v>8</v>
      </c>
      <c r="J159">
        <v>8</v>
      </c>
      <c r="K159" t="str">
        <f t="shared" si="8"/>
        <v>10-8</v>
      </c>
      <c r="L159" s="1">
        <f>AVERAGE(E$2:E159)</f>
        <v>4.2215189873417724</v>
      </c>
      <c r="N159" s="2" t="s">
        <v>225</v>
      </c>
      <c r="O159" s="1">
        <f t="shared" si="9"/>
        <v>4.25</v>
      </c>
    </row>
    <row r="160" spans="1:15" x14ac:dyDescent="0.25">
      <c r="A160">
        <v>73</v>
      </c>
      <c r="B160">
        <v>2571</v>
      </c>
      <c r="C160" t="s">
        <v>6</v>
      </c>
      <c r="D160" t="s">
        <v>7</v>
      </c>
      <c r="E160">
        <v>4.5</v>
      </c>
      <c r="F160">
        <v>1282543426</v>
      </c>
      <c r="G160">
        <v>40413.252615740741</v>
      </c>
      <c r="H160">
        <v>2010</v>
      </c>
      <c r="I160">
        <v>8</v>
      </c>
      <c r="J160">
        <v>23</v>
      </c>
      <c r="K160" t="str">
        <f t="shared" si="8"/>
        <v>10-8</v>
      </c>
      <c r="L160" s="1">
        <f>AVERAGE(E$2:E160)</f>
        <v>4.2232704402515724</v>
      </c>
      <c r="N160" s="2" t="s">
        <v>226</v>
      </c>
      <c r="O160" s="1" t="str">
        <f t="shared" si="9"/>
        <v/>
      </c>
    </row>
    <row r="161" spans="1:15" x14ac:dyDescent="0.25">
      <c r="A161">
        <v>132</v>
      </c>
      <c r="B161">
        <v>2571</v>
      </c>
      <c r="C161" t="s">
        <v>6</v>
      </c>
      <c r="D161" t="s">
        <v>7</v>
      </c>
      <c r="E161">
        <v>3.5</v>
      </c>
      <c r="F161">
        <v>1285244968</v>
      </c>
      <c r="G161">
        <v>40444.520462962959</v>
      </c>
      <c r="H161">
        <v>2010</v>
      </c>
      <c r="I161">
        <v>9</v>
      </c>
      <c r="J161">
        <v>23</v>
      </c>
      <c r="K161" t="str">
        <f t="shared" si="8"/>
        <v>10-9</v>
      </c>
      <c r="L161" s="1">
        <f>AVERAGE(E$2:E161)</f>
        <v>4.21875</v>
      </c>
      <c r="N161" s="2" t="s">
        <v>227</v>
      </c>
      <c r="O161" s="1" t="str">
        <f t="shared" si="9"/>
        <v/>
      </c>
    </row>
    <row r="162" spans="1:15" x14ac:dyDescent="0.25">
      <c r="A162">
        <v>94</v>
      </c>
      <c r="B162">
        <v>2571</v>
      </c>
      <c r="C162" t="s">
        <v>6</v>
      </c>
      <c r="D162" t="s">
        <v>7</v>
      </c>
      <c r="E162">
        <v>4.5</v>
      </c>
      <c r="F162">
        <v>1291779758</v>
      </c>
      <c r="G162">
        <v>40520.154606481483</v>
      </c>
      <c r="H162">
        <v>2010</v>
      </c>
      <c r="I162">
        <v>12</v>
      </c>
      <c r="J162">
        <v>8</v>
      </c>
      <c r="K162" t="str">
        <f t="shared" si="8"/>
        <v>10-12</v>
      </c>
      <c r="L162" s="1">
        <f>AVERAGE(E$2:E162)</f>
        <v>4.2204968944099379</v>
      </c>
      <c r="N162" s="2" t="s">
        <v>228</v>
      </c>
      <c r="O162" s="1" t="str">
        <f t="shared" si="9"/>
        <v/>
      </c>
    </row>
    <row r="163" spans="1:15" x14ac:dyDescent="0.25">
      <c r="A163">
        <v>101</v>
      </c>
      <c r="B163">
        <v>2571</v>
      </c>
      <c r="C163" t="s">
        <v>6</v>
      </c>
      <c r="D163" t="s">
        <v>7</v>
      </c>
      <c r="E163">
        <v>4.5</v>
      </c>
      <c r="F163">
        <v>1292402491</v>
      </c>
      <c r="G163">
        <v>40527.362164351849</v>
      </c>
      <c r="H163">
        <v>2010</v>
      </c>
      <c r="I163">
        <v>12</v>
      </c>
      <c r="J163">
        <v>15</v>
      </c>
      <c r="K163" t="str">
        <f t="shared" si="8"/>
        <v>10-12</v>
      </c>
      <c r="L163" s="1">
        <f>AVERAGE(E$2:E163)</f>
        <v>4.2222222222222223</v>
      </c>
      <c r="N163" s="2" t="s">
        <v>229</v>
      </c>
      <c r="O163" s="1">
        <f t="shared" si="9"/>
        <v>3</v>
      </c>
    </row>
    <row r="164" spans="1:15" x14ac:dyDescent="0.25">
      <c r="A164">
        <v>186</v>
      </c>
      <c r="B164">
        <v>2571</v>
      </c>
      <c r="C164" t="s">
        <v>6</v>
      </c>
      <c r="D164" t="s">
        <v>7</v>
      </c>
      <c r="E164">
        <v>5</v>
      </c>
      <c r="F164">
        <v>1295459287</v>
      </c>
      <c r="G164">
        <v>40562.741747685184</v>
      </c>
      <c r="H164">
        <v>2011</v>
      </c>
      <c r="I164">
        <v>1</v>
      </c>
      <c r="J164">
        <v>19</v>
      </c>
      <c r="K164" t="str">
        <f t="shared" si="8"/>
        <v>11-1</v>
      </c>
      <c r="L164" s="1">
        <f>AVERAGE(E$2:E164)</f>
        <v>4.2269938650306749</v>
      </c>
      <c r="N164" s="2" t="s">
        <v>230</v>
      </c>
      <c r="O164" s="1">
        <f t="shared" si="9"/>
        <v>5</v>
      </c>
    </row>
    <row r="165" spans="1:15" x14ac:dyDescent="0.25">
      <c r="A165">
        <v>157</v>
      </c>
      <c r="B165">
        <v>2571</v>
      </c>
      <c r="C165" t="s">
        <v>6</v>
      </c>
      <c r="D165" t="s">
        <v>7</v>
      </c>
      <c r="E165">
        <v>4.5</v>
      </c>
      <c r="F165">
        <v>1295749331</v>
      </c>
      <c r="G165">
        <v>40566.098738425928</v>
      </c>
      <c r="H165">
        <v>2011</v>
      </c>
      <c r="I165">
        <v>1</v>
      </c>
      <c r="J165">
        <v>23</v>
      </c>
      <c r="K165" t="str">
        <f t="shared" si="8"/>
        <v>11-1</v>
      </c>
      <c r="L165" s="1">
        <f>AVERAGE(E$2:E165)</f>
        <v>4.2286585365853657</v>
      </c>
      <c r="N165" s="2" t="s">
        <v>106</v>
      </c>
      <c r="O165" s="1" t="str">
        <f t="shared" si="9"/>
        <v/>
      </c>
    </row>
    <row r="166" spans="1:15" x14ac:dyDescent="0.25">
      <c r="A166">
        <v>468</v>
      </c>
      <c r="B166">
        <v>2571</v>
      </c>
      <c r="C166" t="s">
        <v>6</v>
      </c>
      <c r="D166" t="s">
        <v>7</v>
      </c>
      <c r="E166">
        <v>3</v>
      </c>
      <c r="F166">
        <v>1296195542</v>
      </c>
      <c r="G166">
        <v>40571.263217592597</v>
      </c>
      <c r="H166">
        <v>2011</v>
      </c>
      <c r="I166">
        <v>1</v>
      </c>
      <c r="J166">
        <v>28</v>
      </c>
      <c r="K166" t="str">
        <f t="shared" si="8"/>
        <v>11-1</v>
      </c>
      <c r="L166" s="1">
        <f>AVERAGE(E$2:E166)</f>
        <v>4.2212121212121216</v>
      </c>
      <c r="N166" s="2" t="s">
        <v>107</v>
      </c>
      <c r="O166" s="1">
        <f t="shared" si="9"/>
        <v>4</v>
      </c>
    </row>
    <row r="167" spans="1:15" x14ac:dyDescent="0.25">
      <c r="A167">
        <v>394</v>
      </c>
      <c r="B167">
        <v>2571</v>
      </c>
      <c r="C167" t="s">
        <v>6</v>
      </c>
      <c r="D167" t="s">
        <v>7</v>
      </c>
      <c r="E167">
        <v>5</v>
      </c>
      <c r="F167">
        <v>1298378974</v>
      </c>
      <c r="G167">
        <v>40596.534421296295</v>
      </c>
      <c r="H167">
        <v>2011</v>
      </c>
      <c r="I167">
        <v>2</v>
      </c>
      <c r="J167">
        <v>22</v>
      </c>
      <c r="K167" t="str">
        <f t="shared" si="8"/>
        <v>11-2</v>
      </c>
      <c r="L167" s="1">
        <f>AVERAGE(E$2:E167)</f>
        <v>4.225903614457831</v>
      </c>
      <c r="N167" s="2" t="s">
        <v>108</v>
      </c>
      <c r="O167" s="1" t="str">
        <f t="shared" si="9"/>
        <v/>
      </c>
    </row>
    <row r="168" spans="1:15" x14ac:dyDescent="0.25">
      <c r="A168">
        <v>303</v>
      </c>
      <c r="B168">
        <v>2571</v>
      </c>
      <c r="C168" t="s">
        <v>6</v>
      </c>
      <c r="D168" t="s">
        <v>7</v>
      </c>
      <c r="E168">
        <v>4.5</v>
      </c>
      <c r="F168">
        <v>1299489346</v>
      </c>
      <c r="G168">
        <v>40609.385949074072</v>
      </c>
      <c r="H168">
        <v>2011</v>
      </c>
      <c r="I168">
        <v>3</v>
      </c>
      <c r="J168">
        <v>7</v>
      </c>
      <c r="K168" t="str">
        <f t="shared" si="8"/>
        <v>11-3</v>
      </c>
      <c r="L168" s="1">
        <f>AVERAGE(E$2:E168)</f>
        <v>4.227544910179641</v>
      </c>
      <c r="N168" s="2" t="s">
        <v>109</v>
      </c>
      <c r="O168" s="1" t="str">
        <f t="shared" si="9"/>
        <v/>
      </c>
    </row>
    <row r="169" spans="1:15" x14ac:dyDescent="0.25">
      <c r="A169">
        <v>546</v>
      </c>
      <c r="B169">
        <v>2571</v>
      </c>
      <c r="C169" t="s">
        <v>6</v>
      </c>
      <c r="D169" t="s">
        <v>7</v>
      </c>
      <c r="E169">
        <v>5</v>
      </c>
      <c r="F169">
        <v>1300579975</v>
      </c>
      <c r="G169">
        <v>40622.008969907409</v>
      </c>
      <c r="H169">
        <v>2011</v>
      </c>
      <c r="I169">
        <v>3</v>
      </c>
      <c r="J169">
        <v>20</v>
      </c>
      <c r="K169" t="str">
        <f t="shared" si="8"/>
        <v>11-3</v>
      </c>
      <c r="L169" s="1">
        <f>AVERAGE(E$2:E169)</f>
        <v>4.2321428571428568</v>
      </c>
      <c r="N169" s="2" t="s">
        <v>110</v>
      </c>
      <c r="O169" s="1" t="str">
        <f t="shared" si="9"/>
        <v/>
      </c>
    </row>
    <row r="170" spans="1:15" x14ac:dyDescent="0.25">
      <c r="A170">
        <v>501</v>
      </c>
      <c r="B170">
        <v>2571</v>
      </c>
      <c r="C170" t="s">
        <v>6</v>
      </c>
      <c r="D170" t="s">
        <v>7</v>
      </c>
      <c r="E170">
        <v>4</v>
      </c>
      <c r="F170">
        <v>1309492730</v>
      </c>
      <c r="G170">
        <v>40725.165856481479</v>
      </c>
      <c r="H170">
        <v>2011</v>
      </c>
      <c r="I170">
        <v>7</v>
      </c>
      <c r="J170">
        <v>1</v>
      </c>
      <c r="K170" t="str">
        <f t="shared" si="8"/>
        <v>11-7</v>
      </c>
      <c r="L170" s="1">
        <f>AVERAGE(E$2:E170)</f>
        <v>4.2307692307692308</v>
      </c>
      <c r="N170" s="2" t="s">
        <v>111</v>
      </c>
      <c r="O170" s="1">
        <f t="shared" si="9"/>
        <v>4.166666666666667</v>
      </c>
    </row>
    <row r="171" spans="1:15" x14ac:dyDescent="0.25">
      <c r="A171">
        <v>426</v>
      </c>
      <c r="B171">
        <v>2571</v>
      </c>
      <c r="C171" t="s">
        <v>6</v>
      </c>
      <c r="D171" t="s">
        <v>7</v>
      </c>
      <c r="E171">
        <v>4.5</v>
      </c>
      <c r="F171">
        <v>1310374252</v>
      </c>
      <c r="G171">
        <v>40735.368657407409</v>
      </c>
      <c r="H171">
        <v>2011</v>
      </c>
      <c r="I171">
        <v>7</v>
      </c>
      <c r="J171">
        <v>11</v>
      </c>
      <c r="K171" t="str">
        <f t="shared" si="8"/>
        <v>11-7</v>
      </c>
      <c r="L171" s="1">
        <f>AVERAGE(E$2:E171)</f>
        <v>4.2323529411764707</v>
      </c>
      <c r="N171" s="2" t="s">
        <v>112</v>
      </c>
      <c r="O171" s="1" t="str">
        <f t="shared" si="9"/>
        <v/>
      </c>
    </row>
    <row r="172" spans="1:15" x14ac:dyDescent="0.25">
      <c r="A172">
        <v>29</v>
      </c>
      <c r="B172">
        <v>2571</v>
      </c>
      <c r="C172" t="s">
        <v>6</v>
      </c>
      <c r="D172" t="s">
        <v>7</v>
      </c>
      <c r="E172">
        <v>5</v>
      </c>
      <c r="F172">
        <v>1313927206</v>
      </c>
      <c r="G172">
        <v>40776.490810185183</v>
      </c>
      <c r="H172">
        <v>2011</v>
      </c>
      <c r="I172">
        <v>8</v>
      </c>
      <c r="J172">
        <v>21</v>
      </c>
      <c r="K172" t="str">
        <f t="shared" si="8"/>
        <v>11-8</v>
      </c>
      <c r="L172" s="1">
        <f>AVERAGE(E$2:E172)</f>
        <v>4.2368421052631575</v>
      </c>
      <c r="N172" s="2" t="s">
        <v>113</v>
      </c>
      <c r="O172" s="1" t="str">
        <f t="shared" si="9"/>
        <v/>
      </c>
    </row>
    <row r="173" spans="1:15" x14ac:dyDescent="0.25">
      <c r="A173">
        <v>268</v>
      </c>
      <c r="B173">
        <v>2571</v>
      </c>
      <c r="C173" t="s">
        <v>6</v>
      </c>
      <c r="D173" t="s">
        <v>7</v>
      </c>
      <c r="E173">
        <v>4.5</v>
      </c>
      <c r="F173">
        <v>1314894105</v>
      </c>
      <c r="G173">
        <v>40787.681770833333</v>
      </c>
      <c r="H173">
        <v>2011</v>
      </c>
      <c r="I173">
        <v>9</v>
      </c>
      <c r="J173">
        <v>1</v>
      </c>
      <c r="K173" t="str">
        <f t="shared" si="8"/>
        <v>11-9</v>
      </c>
      <c r="L173" s="1">
        <f>AVERAGE(E$2:E173)</f>
        <v>4.2383720930232558</v>
      </c>
      <c r="N173" s="2" t="s">
        <v>114</v>
      </c>
      <c r="O173" s="1">
        <f t="shared" si="9"/>
        <v>4.5</v>
      </c>
    </row>
    <row r="174" spans="1:15" x14ac:dyDescent="0.25">
      <c r="A174">
        <v>297</v>
      </c>
      <c r="B174">
        <v>2571</v>
      </c>
      <c r="C174" t="s">
        <v>6</v>
      </c>
      <c r="D174" t="s">
        <v>7</v>
      </c>
      <c r="E174">
        <v>2</v>
      </c>
      <c r="F174">
        <v>1318703854</v>
      </c>
      <c r="G174">
        <v>40831.776087962964</v>
      </c>
      <c r="H174">
        <v>2011</v>
      </c>
      <c r="I174">
        <v>10</v>
      </c>
      <c r="J174">
        <v>15</v>
      </c>
      <c r="K174" t="str">
        <f t="shared" si="8"/>
        <v>11-10</v>
      </c>
      <c r="L174" s="1">
        <f>AVERAGE(E$2:E174)</f>
        <v>4.2254335260115603</v>
      </c>
      <c r="N174" s="2" t="s">
        <v>115</v>
      </c>
      <c r="O174" s="1" t="str">
        <f t="shared" si="9"/>
        <v/>
      </c>
    </row>
    <row r="175" spans="1:15" x14ac:dyDescent="0.25">
      <c r="A175">
        <v>48</v>
      </c>
      <c r="B175">
        <v>2571</v>
      </c>
      <c r="C175" t="s">
        <v>6</v>
      </c>
      <c r="D175" t="s">
        <v>7</v>
      </c>
      <c r="E175">
        <v>4.5</v>
      </c>
      <c r="F175">
        <v>1322167116</v>
      </c>
      <c r="G175">
        <v>40871.860138888893</v>
      </c>
      <c r="H175">
        <v>2011</v>
      </c>
      <c r="I175">
        <v>11</v>
      </c>
      <c r="J175">
        <v>24</v>
      </c>
      <c r="K175" t="str">
        <f t="shared" si="8"/>
        <v>11-11</v>
      </c>
      <c r="L175" s="1">
        <f>AVERAGE(E$2:E175)</f>
        <v>4.2270114942528734</v>
      </c>
      <c r="N175" s="2" t="s">
        <v>116</v>
      </c>
      <c r="O175" s="1" t="str">
        <f t="shared" si="9"/>
        <v/>
      </c>
    </row>
    <row r="176" spans="1:15" x14ac:dyDescent="0.25">
      <c r="A176">
        <v>579</v>
      </c>
      <c r="B176">
        <v>2571</v>
      </c>
      <c r="C176" t="s">
        <v>6</v>
      </c>
      <c r="D176" t="s">
        <v>7</v>
      </c>
      <c r="E176">
        <v>3</v>
      </c>
      <c r="F176">
        <v>1325551184</v>
      </c>
      <c r="G176">
        <v>40911.027592592596</v>
      </c>
      <c r="H176">
        <v>2012</v>
      </c>
      <c r="I176">
        <v>1</v>
      </c>
      <c r="J176">
        <v>3</v>
      </c>
      <c r="K176" t="str">
        <f t="shared" si="8"/>
        <v>12-1</v>
      </c>
      <c r="L176" s="1">
        <f>AVERAGE(E$2:E176)</f>
        <v>4.22</v>
      </c>
      <c r="N176" s="2" t="s">
        <v>117</v>
      </c>
      <c r="O176" s="1">
        <f t="shared" si="9"/>
        <v>5</v>
      </c>
    </row>
    <row r="177" spans="1:15" x14ac:dyDescent="0.25">
      <c r="A177">
        <v>13</v>
      </c>
      <c r="B177">
        <v>2571</v>
      </c>
      <c r="C177" t="s">
        <v>6</v>
      </c>
      <c r="D177" t="s">
        <v>7</v>
      </c>
      <c r="E177">
        <v>3</v>
      </c>
      <c r="F177">
        <v>1331380888</v>
      </c>
      <c r="G177">
        <v>40978.501018518517</v>
      </c>
      <c r="H177">
        <v>2012</v>
      </c>
      <c r="I177">
        <v>3</v>
      </c>
      <c r="J177">
        <v>10</v>
      </c>
      <c r="K177" t="str">
        <f t="shared" si="8"/>
        <v>12-3</v>
      </c>
      <c r="L177" s="1">
        <f>AVERAGE(E$2:E177)</f>
        <v>4.2130681818181817</v>
      </c>
      <c r="N177" s="2" t="s">
        <v>118</v>
      </c>
      <c r="O177" s="1">
        <f t="shared" si="9"/>
        <v>2</v>
      </c>
    </row>
    <row r="178" spans="1:15" x14ac:dyDescent="0.25">
      <c r="A178">
        <v>152</v>
      </c>
      <c r="B178">
        <v>2571</v>
      </c>
      <c r="C178" t="s">
        <v>6</v>
      </c>
      <c r="D178" t="s">
        <v>7</v>
      </c>
      <c r="E178">
        <v>5</v>
      </c>
      <c r="F178">
        <v>1335948000</v>
      </c>
      <c r="G178">
        <v>41031.361111111109</v>
      </c>
      <c r="H178">
        <v>2012</v>
      </c>
      <c r="I178">
        <v>5</v>
      </c>
      <c r="J178">
        <v>2</v>
      </c>
      <c r="K178" t="str">
        <f t="shared" si="8"/>
        <v>12-5</v>
      </c>
      <c r="L178" s="1">
        <f>AVERAGE(E$2:E178)</f>
        <v>4.2175141242937855</v>
      </c>
      <c r="N178" s="2" t="s">
        <v>119</v>
      </c>
      <c r="O178" s="1">
        <f t="shared" si="9"/>
        <v>4</v>
      </c>
    </row>
    <row r="179" spans="1:15" x14ac:dyDescent="0.25">
      <c r="A179">
        <v>458</v>
      </c>
      <c r="B179">
        <v>2571</v>
      </c>
      <c r="C179" t="s">
        <v>6</v>
      </c>
      <c r="D179" t="s">
        <v>7</v>
      </c>
      <c r="E179">
        <v>4.5</v>
      </c>
      <c r="F179">
        <v>1337555823</v>
      </c>
      <c r="G179">
        <v>41049.970173611109</v>
      </c>
      <c r="H179">
        <v>2012</v>
      </c>
      <c r="I179">
        <v>5</v>
      </c>
      <c r="J179">
        <v>20</v>
      </c>
      <c r="K179" t="str">
        <f t="shared" si="8"/>
        <v>12-5</v>
      </c>
      <c r="L179" s="1">
        <f>AVERAGE(E$2:E179)</f>
        <v>4.2191011235955056</v>
      </c>
      <c r="N179" s="2" t="s">
        <v>120</v>
      </c>
      <c r="O179" s="1" t="str">
        <f t="shared" si="9"/>
        <v/>
      </c>
    </row>
    <row r="180" spans="1:15" x14ac:dyDescent="0.25">
      <c r="A180">
        <v>505</v>
      </c>
      <c r="B180">
        <v>2571</v>
      </c>
      <c r="C180" t="s">
        <v>6</v>
      </c>
      <c r="D180" t="s">
        <v>7</v>
      </c>
      <c r="E180">
        <v>3</v>
      </c>
      <c r="F180">
        <v>1340409838</v>
      </c>
      <c r="G180">
        <v>41083.002754629626</v>
      </c>
      <c r="H180">
        <v>2012</v>
      </c>
      <c r="I180">
        <v>6</v>
      </c>
      <c r="J180">
        <v>23</v>
      </c>
      <c r="K180" t="str">
        <f t="shared" si="8"/>
        <v>12-6</v>
      </c>
      <c r="L180" s="1">
        <f>AVERAGE(E$2:E180)</f>
        <v>4.2122905027932962</v>
      </c>
      <c r="N180" s="2" t="s">
        <v>121</v>
      </c>
      <c r="O180" s="1" t="str">
        <f t="shared" si="9"/>
        <v/>
      </c>
    </row>
    <row r="181" spans="1:15" x14ac:dyDescent="0.25">
      <c r="A181">
        <v>176</v>
      </c>
      <c r="B181">
        <v>2571</v>
      </c>
      <c r="C181" t="s">
        <v>6</v>
      </c>
      <c r="D181" t="s">
        <v>7</v>
      </c>
      <c r="E181">
        <v>4.5</v>
      </c>
      <c r="F181">
        <v>1340714691</v>
      </c>
      <c r="G181">
        <v>41086.531145833331</v>
      </c>
      <c r="H181">
        <v>2012</v>
      </c>
      <c r="I181">
        <v>6</v>
      </c>
      <c r="J181">
        <v>26</v>
      </c>
      <c r="K181" t="str">
        <f t="shared" si="8"/>
        <v>12-6</v>
      </c>
      <c r="L181" s="1">
        <f>AVERAGE(E$2:E181)</f>
        <v>4.2138888888888886</v>
      </c>
      <c r="N181" s="2" t="s">
        <v>122</v>
      </c>
      <c r="O181" s="1" t="str">
        <f t="shared" si="9"/>
        <v/>
      </c>
    </row>
    <row r="182" spans="1:15" x14ac:dyDescent="0.25">
      <c r="A182">
        <v>494</v>
      </c>
      <c r="B182">
        <v>2571</v>
      </c>
      <c r="C182" t="s">
        <v>6</v>
      </c>
      <c r="D182" t="s">
        <v>7</v>
      </c>
      <c r="E182">
        <v>4</v>
      </c>
      <c r="F182">
        <v>1342748022</v>
      </c>
      <c r="G182">
        <v>41110.065069444441</v>
      </c>
      <c r="H182">
        <v>2012</v>
      </c>
      <c r="I182">
        <v>7</v>
      </c>
      <c r="J182">
        <v>20</v>
      </c>
      <c r="K182" t="str">
        <f t="shared" si="8"/>
        <v>12-7</v>
      </c>
      <c r="L182" s="1">
        <f>AVERAGE(E$2:E182)</f>
        <v>4.2127071823204423</v>
      </c>
      <c r="N182" s="2" t="s">
        <v>123</v>
      </c>
      <c r="O182" s="1" t="str">
        <f t="shared" si="9"/>
        <v/>
      </c>
    </row>
    <row r="183" spans="1:15" x14ac:dyDescent="0.25">
      <c r="A183">
        <v>664</v>
      </c>
      <c r="B183">
        <v>2571</v>
      </c>
      <c r="C183" t="s">
        <v>6</v>
      </c>
      <c r="D183" t="s">
        <v>7</v>
      </c>
      <c r="E183">
        <v>4.5</v>
      </c>
      <c r="F183">
        <v>1343731717</v>
      </c>
      <c r="G183">
        <v>41121.450428240743</v>
      </c>
      <c r="H183">
        <v>2012</v>
      </c>
      <c r="I183">
        <v>7</v>
      </c>
      <c r="J183">
        <v>31</v>
      </c>
      <c r="K183" t="str">
        <f t="shared" si="8"/>
        <v>12-7</v>
      </c>
      <c r="L183" s="1">
        <f>AVERAGE(E$2:E183)</f>
        <v>4.2142857142857144</v>
      </c>
      <c r="N183" s="2" t="s">
        <v>124</v>
      </c>
      <c r="O183" s="1" t="str">
        <f t="shared" si="9"/>
        <v/>
      </c>
    </row>
    <row r="184" spans="1:15" x14ac:dyDescent="0.25">
      <c r="A184">
        <v>304</v>
      </c>
      <c r="B184">
        <v>2571</v>
      </c>
      <c r="C184" t="s">
        <v>6</v>
      </c>
      <c r="D184" t="s">
        <v>7</v>
      </c>
      <c r="E184">
        <v>3.5</v>
      </c>
      <c r="F184">
        <v>1352655129</v>
      </c>
      <c r="G184">
        <v>41224.73065972222</v>
      </c>
      <c r="H184">
        <v>2012</v>
      </c>
      <c r="I184">
        <v>11</v>
      </c>
      <c r="J184">
        <v>11</v>
      </c>
      <c r="K184" t="str">
        <f t="shared" si="8"/>
        <v>12-11</v>
      </c>
      <c r="L184" s="1">
        <f>AVERAGE(E$2:E184)</f>
        <v>4.2103825136612025</v>
      </c>
      <c r="N184" s="2" t="s">
        <v>125</v>
      </c>
      <c r="O184" s="1">
        <f t="shared" si="9"/>
        <v>4.25</v>
      </c>
    </row>
    <row r="185" spans="1:15" x14ac:dyDescent="0.25">
      <c r="A185">
        <v>54</v>
      </c>
      <c r="B185">
        <v>2571</v>
      </c>
      <c r="C185" t="s">
        <v>6</v>
      </c>
      <c r="D185" t="s">
        <v>7</v>
      </c>
      <c r="E185">
        <v>3.5</v>
      </c>
      <c r="F185">
        <v>1352836545</v>
      </c>
      <c r="G185">
        <v>41226.830381944441</v>
      </c>
      <c r="H185">
        <v>2012</v>
      </c>
      <c r="I185">
        <v>11</v>
      </c>
      <c r="J185">
        <v>13</v>
      </c>
      <c r="K185" t="str">
        <f t="shared" si="8"/>
        <v>12-11</v>
      </c>
      <c r="L185" s="1">
        <f>AVERAGE(E$2:E185)</f>
        <v>4.2065217391304346</v>
      </c>
      <c r="N185" s="2" t="s">
        <v>126</v>
      </c>
      <c r="O185" s="1">
        <f t="shared" si="9"/>
        <v>3.5</v>
      </c>
    </row>
    <row r="186" spans="1:15" x14ac:dyDescent="0.25">
      <c r="A186">
        <v>423</v>
      </c>
      <c r="B186">
        <v>2571</v>
      </c>
      <c r="C186" t="s">
        <v>6</v>
      </c>
      <c r="D186" t="s">
        <v>7</v>
      </c>
      <c r="E186">
        <v>2</v>
      </c>
      <c r="F186">
        <v>1353690450</v>
      </c>
      <c r="G186">
        <v>41236.713541666664</v>
      </c>
      <c r="H186">
        <v>2012</v>
      </c>
      <c r="I186">
        <v>11</v>
      </c>
      <c r="J186">
        <v>23</v>
      </c>
      <c r="K186" t="str">
        <f t="shared" si="8"/>
        <v>12-11</v>
      </c>
      <c r="L186" s="1">
        <f>AVERAGE(E$2:E186)</f>
        <v>4.1945945945945944</v>
      </c>
      <c r="N186" s="2" t="s">
        <v>127</v>
      </c>
      <c r="O186" s="1" t="str">
        <f t="shared" si="9"/>
        <v/>
      </c>
    </row>
    <row r="187" spans="1:15" x14ac:dyDescent="0.25">
      <c r="A187">
        <v>26</v>
      </c>
      <c r="B187">
        <v>2571</v>
      </c>
      <c r="C187" t="s">
        <v>6</v>
      </c>
      <c r="D187" t="s">
        <v>7</v>
      </c>
      <c r="E187">
        <v>5</v>
      </c>
      <c r="F187">
        <v>1354752806</v>
      </c>
      <c r="G187">
        <v>41249.009328703702</v>
      </c>
      <c r="H187">
        <v>2012</v>
      </c>
      <c r="I187">
        <v>12</v>
      </c>
      <c r="J187">
        <v>6</v>
      </c>
      <c r="K187" t="str">
        <f t="shared" si="8"/>
        <v>12-12</v>
      </c>
      <c r="L187" s="1">
        <f>AVERAGE(E$2:E187)</f>
        <v>4.198924731182796</v>
      </c>
      <c r="N187" s="2" t="s">
        <v>128</v>
      </c>
      <c r="O187" s="1">
        <f t="shared" si="9"/>
        <v>4</v>
      </c>
    </row>
    <row r="188" spans="1:15" x14ac:dyDescent="0.25">
      <c r="A188">
        <v>134</v>
      </c>
      <c r="B188">
        <v>2571</v>
      </c>
      <c r="C188" t="s">
        <v>6</v>
      </c>
      <c r="D188" t="s">
        <v>7</v>
      </c>
      <c r="E188">
        <v>4</v>
      </c>
      <c r="F188">
        <v>1361245337</v>
      </c>
      <c r="G188">
        <v>41324.154363425929</v>
      </c>
      <c r="H188">
        <v>2013</v>
      </c>
      <c r="I188">
        <v>2</v>
      </c>
      <c r="J188">
        <v>19</v>
      </c>
      <c r="K188" t="str">
        <f t="shared" si="8"/>
        <v>13-2</v>
      </c>
      <c r="L188" s="1">
        <f>AVERAGE(E$2:E188)</f>
        <v>4.1978609625668453</v>
      </c>
      <c r="N188" s="2" t="s">
        <v>129</v>
      </c>
      <c r="O188" s="1">
        <f t="shared" si="9"/>
        <v>4</v>
      </c>
    </row>
    <row r="189" spans="1:15" x14ac:dyDescent="0.25">
      <c r="A189">
        <v>521</v>
      </c>
      <c r="B189">
        <v>2571</v>
      </c>
      <c r="C189" t="s">
        <v>6</v>
      </c>
      <c r="D189" t="s">
        <v>7</v>
      </c>
      <c r="E189">
        <v>5</v>
      </c>
      <c r="F189">
        <v>1370072763</v>
      </c>
      <c r="G189">
        <v>41426.323645833334</v>
      </c>
      <c r="H189">
        <v>2013</v>
      </c>
      <c r="I189">
        <v>6</v>
      </c>
      <c r="J189">
        <v>1</v>
      </c>
      <c r="K189" t="str">
        <f t="shared" si="8"/>
        <v>13-6</v>
      </c>
      <c r="L189" s="1">
        <f>AVERAGE(E$2:E189)</f>
        <v>4.2021276595744679</v>
      </c>
      <c r="N189" s="2" t="s">
        <v>130</v>
      </c>
      <c r="O189" s="1" t="str">
        <f t="shared" si="9"/>
        <v/>
      </c>
    </row>
    <row r="190" spans="1:15" x14ac:dyDescent="0.25">
      <c r="A190">
        <v>382</v>
      </c>
      <c r="B190">
        <v>2571</v>
      </c>
      <c r="C190" t="s">
        <v>6</v>
      </c>
      <c r="D190" t="s">
        <v>7</v>
      </c>
      <c r="E190">
        <v>3</v>
      </c>
      <c r="F190">
        <v>1371773070</v>
      </c>
      <c r="G190">
        <v>41446.003125000003</v>
      </c>
      <c r="H190">
        <v>2013</v>
      </c>
      <c r="I190">
        <v>6</v>
      </c>
      <c r="J190">
        <v>21</v>
      </c>
      <c r="K190" t="str">
        <f t="shared" si="8"/>
        <v>13-6</v>
      </c>
      <c r="L190" s="1">
        <f>AVERAGE(E$2:E190)</f>
        <v>4.1957671957671954</v>
      </c>
      <c r="N190" s="2" t="s">
        <v>131</v>
      </c>
      <c r="O190" s="1">
        <f t="shared" si="9"/>
        <v>4.125</v>
      </c>
    </row>
    <row r="191" spans="1:15" x14ac:dyDescent="0.25">
      <c r="A191">
        <v>643</v>
      </c>
      <c r="B191">
        <v>2571</v>
      </c>
      <c r="C191" t="s">
        <v>6</v>
      </c>
      <c r="D191" t="s">
        <v>7</v>
      </c>
      <c r="E191">
        <v>4.5</v>
      </c>
      <c r="F191">
        <v>1372518501</v>
      </c>
      <c r="G191">
        <v>41454.630798611113</v>
      </c>
      <c r="H191">
        <v>2013</v>
      </c>
      <c r="I191">
        <v>6</v>
      </c>
      <c r="J191">
        <v>29</v>
      </c>
      <c r="K191" t="str">
        <f t="shared" si="8"/>
        <v>13-6</v>
      </c>
      <c r="L191" s="1">
        <f>AVERAGE(E$2:E191)</f>
        <v>4.1973684210526319</v>
      </c>
      <c r="N191" s="2" t="s">
        <v>132</v>
      </c>
      <c r="O191" s="1">
        <f t="shared" si="9"/>
        <v>4.75</v>
      </c>
    </row>
    <row r="192" spans="1:15" x14ac:dyDescent="0.25">
      <c r="A192">
        <v>379</v>
      </c>
      <c r="B192">
        <v>2571</v>
      </c>
      <c r="C192" t="s">
        <v>6</v>
      </c>
      <c r="D192" t="s">
        <v>7</v>
      </c>
      <c r="E192">
        <v>4</v>
      </c>
      <c r="F192">
        <v>1378180271</v>
      </c>
      <c r="G192">
        <v>41520.160543981481</v>
      </c>
      <c r="H192">
        <v>2013</v>
      </c>
      <c r="I192">
        <v>9</v>
      </c>
      <c r="J192">
        <v>3</v>
      </c>
      <c r="K192" t="str">
        <f t="shared" si="8"/>
        <v>13-9</v>
      </c>
      <c r="L192" s="1">
        <f>AVERAGE(E$2:E192)</f>
        <v>4.1963350785340312</v>
      </c>
      <c r="N192" s="2" t="s">
        <v>133</v>
      </c>
      <c r="O192" s="1">
        <f t="shared" si="9"/>
        <v>5</v>
      </c>
    </row>
    <row r="193" spans="1:15" x14ac:dyDescent="0.25">
      <c r="A193">
        <v>563</v>
      </c>
      <c r="B193">
        <v>2571</v>
      </c>
      <c r="C193" t="s">
        <v>6</v>
      </c>
      <c r="D193" t="s">
        <v>7</v>
      </c>
      <c r="E193">
        <v>4.5</v>
      </c>
      <c r="F193">
        <v>1378623596</v>
      </c>
      <c r="G193">
        <v>41525.291620370372</v>
      </c>
      <c r="H193">
        <v>2013</v>
      </c>
      <c r="I193">
        <v>9</v>
      </c>
      <c r="J193">
        <v>8</v>
      </c>
      <c r="K193" t="str">
        <f t="shared" si="8"/>
        <v>13-9</v>
      </c>
      <c r="L193" s="1">
        <f>AVERAGE(E$2:E193)</f>
        <v>4.197916666666667</v>
      </c>
      <c r="N193" s="2" t="s">
        <v>134</v>
      </c>
      <c r="O193" s="1">
        <f t="shared" si="9"/>
        <v>4.5</v>
      </c>
    </row>
    <row r="194" spans="1:15" x14ac:dyDescent="0.25">
      <c r="A194">
        <v>606</v>
      </c>
      <c r="B194">
        <v>2571</v>
      </c>
      <c r="C194" t="s">
        <v>6</v>
      </c>
      <c r="D194" t="s">
        <v>7</v>
      </c>
      <c r="E194">
        <v>5</v>
      </c>
      <c r="F194">
        <v>1380349999</v>
      </c>
      <c r="G194">
        <v>41545.273136574076</v>
      </c>
      <c r="H194">
        <v>2013</v>
      </c>
      <c r="I194">
        <v>9</v>
      </c>
      <c r="J194">
        <v>28</v>
      </c>
      <c r="K194" t="str">
        <f t="shared" si="8"/>
        <v>13-9</v>
      </c>
      <c r="L194" s="1">
        <f>AVERAGE(E$2:E194)</f>
        <v>4.2020725388601035</v>
      </c>
      <c r="N194" s="2" t="s">
        <v>135</v>
      </c>
      <c r="O194" s="1">
        <f t="shared" si="9"/>
        <v>5</v>
      </c>
    </row>
    <row r="195" spans="1:15" x14ac:dyDescent="0.25">
      <c r="A195">
        <v>275</v>
      </c>
      <c r="B195">
        <v>2571</v>
      </c>
      <c r="C195" t="s">
        <v>6</v>
      </c>
      <c r="D195" t="s">
        <v>7</v>
      </c>
      <c r="E195">
        <v>5</v>
      </c>
      <c r="F195">
        <v>1386885296</v>
      </c>
      <c r="G195">
        <v>41620.913148148145</v>
      </c>
      <c r="H195">
        <v>2013</v>
      </c>
      <c r="I195">
        <v>12</v>
      </c>
      <c r="J195">
        <v>12</v>
      </c>
      <c r="K195" t="str">
        <f t="shared" ref="K195:K258" si="10">RIGHT(H195,2) &amp; "-" &amp; I195</f>
        <v>13-12</v>
      </c>
      <c r="L195" s="1">
        <f>AVERAGE(E$2:E195)</f>
        <v>4.2061855670103094</v>
      </c>
      <c r="N195" s="2" t="s">
        <v>136</v>
      </c>
      <c r="O195" s="1">
        <f t="shared" ref="O195:O212" si="11">IFERROR(AVERAGEIF($K$2:$K$260,$N195,$E$2:$E$260),"")</f>
        <v>4</v>
      </c>
    </row>
    <row r="196" spans="1:15" x14ac:dyDescent="0.25">
      <c r="A196">
        <v>163</v>
      </c>
      <c r="B196">
        <v>2571</v>
      </c>
      <c r="C196" t="s">
        <v>6</v>
      </c>
      <c r="D196" t="s">
        <v>7</v>
      </c>
      <c r="E196">
        <v>2</v>
      </c>
      <c r="F196">
        <v>1390766977</v>
      </c>
      <c r="G196">
        <v>41665.840011574073</v>
      </c>
      <c r="H196">
        <v>2014</v>
      </c>
      <c r="I196">
        <v>1</v>
      </c>
      <c r="J196">
        <v>26</v>
      </c>
      <c r="K196" t="str">
        <f t="shared" si="10"/>
        <v>14-1</v>
      </c>
      <c r="L196" s="1">
        <f>AVERAGE(E$2:E196)</f>
        <v>4.1948717948717951</v>
      </c>
      <c r="N196" s="2" t="s">
        <v>137</v>
      </c>
      <c r="O196" s="1">
        <f t="shared" si="11"/>
        <v>3.75</v>
      </c>
    </row>
    <row r="197" spans="1:15" x14ac:dyDescent="0.25">
      <c r="A197">
        <v>522</v>
      </c>
      <c r="B197">
        <v>2571</v>
      </c>
      <c r="C197" t="s">
        <v>6</v>
      </c>
      <c r="D197" t="s">
        <v>7</v>
      </c>
      <c r="E197">
        <v>4</v>
      </c>
      <c r="F197">
        <v>1391350315</v>
      </c>
      <c r="G197">
        <v>41672.591608796298</v>
      </c>
      <c r="H197">
        <v>2014</v>
      </c>
      <c r="I197">
        <v>2</v>
      </c>
      <c r="J197">
        <v>2</v>
      </c>
      <c r="K197" t="str">
        <f t="shared" si="10"/>
        <v>14-2</v>
      </c>
      <c r="L197" s="1">
        <f>AVERAGE(E$2:E197)</f>
        <v>4.1938775510204085</v>
      </c>
      <c r="N197" s="2" t="s">
        <v>138</v>
      </c>
      <c r="O197" s="1">
        <f t="shared" si="11"/>
        <v>4</v>
      </c>
    </row>
    <row r="198" spans="1:15" x14ac:dyDescent="0.25">
      <c r="A198">
        <v>615</v>
      </c>
      <c r="B198">
        <v>2571</v>
      </c>
      <c r="C198" t="s">
        <v>6</v>
      </c>
      <c r="D198" t="s">
        <v>7</v>
      </c>
      <c r="E198">
        <v>4.5</v>
      </c>
      <c r="F198">
        <v>1408778656</v>
      </c>
      <c r="G198">
        <v>41874.308518518519</v>
      </c>
      <c r="H198">
        <v>2014</v>
      </c>
      <c r="I198">
        <v>8</v>
      </c>
      <c r="J198">
        <v>23</v>
      </c>
      <c r="K198" t="str">
        <f t="shared" si="10"/>
        <v>14-8</v>
      </c>
      <c r="L198" s="1">
        <f>AVERAGE(E$2:E198)</f>
        <v>4.1954314720812187</v>
      </c>
      <c r="N198" s="2" t="s">
        <v>139</v>
      </c>
      <c r="O198" s="1">
        <f t="shared" si="11"/>
        <v>4</v>
      </c>
    </row>
    <row r="199" spans="1:15" x14ac:dyDescent="0.25">
      <c r="A199">
        <v>479</v>
      </c>
      <c r="B199">
        <v>2571</v>
      </c>
      <c r="C199" t="s">
        <v>6</v>
      </c>
      <c r="D199" t="s">
        <v>7</v>
      </c>
      <c r="E199">
        <v>4</v>
      </c>
      <c r="F199">
        <v>1409004715</v>
      </c>
      <c r="G199">
        <v>41876.924942129634</v>
      </c>
      <c r="H199">
        <v>2014</v>
      </c>
      <c r="I199">
        <v>8</v>
      </c>
      <c r="J199">
        <v>25</v>
      </c>
      <c r="K199" t="str">
        <f t="shared" si="10"/>
        <v>14-8</v>
      </c>
      <c r="L199" s="1">
        <f>AVERAGE(E$2:E199)</f>
        <v>4.1944444444444446</v>
      </c>
      <c r="N199" s="2" t="s">
        <v>140</v>
      </c>
      <c r="O199" s="1">
        <f t="shared" si="11"/>
        <v>4.1875</v>
      </c>
    </row>
    <row r="200" spans="1:15" x14ac:dyDescent="0.25">
      <c r="A200">
        <v>340</v>
      </c>
      <c r="B200">
        <v>2571</v>
      </c>
      <c r="C200" t="s">
        <v>6</v>
      </c>
      <c r="D200" t="s">
        <v>7</v>
      </c>
      <c r="E200">
        <v>3.5</v>
      </c>
      <c r="F200">
        <v>1410374122</v>
      </c>
      <c r="G200">
        <v>41892.774560185186</v>
      </c>
      <c r="H200">
        <v>2014</v>
      </c>
      <c r="I200">
        <v>9</v>
      </c>
      <c r="J200">
        <v>10</v>
      </c>
      <c r="K200" t="str">
        <f t="shared" si="10"/>
        <v>14-9</v>
      </c>
      <c r="L200" s="1">
        <f>AVERAGE(E$2:E200)</f>
        <v>4.1909547738693469</v>
      </c>
      <c r="N200" s="2" t="s">
        <v>141</v>
      </c>
      <c r="O200" s="1">
        <f t="shared" si="11"/>
        <v>4.666666666666667</v>
      </c>
    </row>
    <row r="201" spans="1:15" x14ac:dyDescent="0.25">
      <c r="A201">
        <v>38</v>
      </c>
      <c r="B201">
        <v>2571</v>
      </c>
      <c r="C201" t="s">
        <v>6</v>
      </c>
      <c r="D201" t="s">
        <v>7</v>
      </c>
      <c r="E201">
        <v>4</v>
      </c>
      <c r="F201">
        <v>1416075122</v>
      </c>
      <c r="G201">
        <v>41958.758356481485</v>
      </c>
      <c r="H201">
        <v>2014</v>
      </c>
      <c r="I201">
        <v>11</v>
      </c>
      <c r="J201">
        <v>15</v>
      </c>
      <c r="K201" t="str">
        <f t="shared" si="10"/>
        <v>14-11</v>
      </c>
      <c r="L201" s="1">
        <f>AVERAGE(E$2:E201)</f>
        <v>4.1900000000000004</v>
      </c>
      <c r="N201" s="2" t="s">
        <v>142</v>
      </c>
      <c r="O201" s="1">
        <f t="shared" si="11"/>
        <v>3.5</v>
      </c>
    </row>
    <row r="202" spans="1:15" x14ac:dyDescent="0.25">
      <c r="A202">
        <v>433</v>
      </c>
      <c r="B202">
        <v>2571</v>
      </c>
      <c r="C202" t="s">
        <v>6</v>
      </c>
      <c r="D202" t="s">
        <v>7</v>
      </c>
      <c r="E202">
        <v>4</v>
      </c>
      <c r="F202">
        <v>1417930552</v>
      </c>
      <c r="G202">
        <v>41980.233240740738</v>
      </c>
      <c r="H202">
        <v>2014</v>
      </c>
      <c r="I202">
        <v>12</v>
      </c>
      <c r="J202">
        <v>7</v>
      </c>
      <c r="K202" t="str">
        <f t="shared" si="10"/>
        <v>14-12</v>
      </c>
      <c r="L202" s="1">
        <f>AVERAGE(E$2:E202)</f>
        <v>4.189054726368159</v>
      </c>
      <c r="N202" s="2" t="s">
        <v>143</v>
      </c>
      <c r="O202" s="1">
        <f t="shared" si="11"/>
        <v>4</v>
      </c>
    </row>
    <row r="203" spans="1:15" x14ac:dyDescent="0.25">
      <c r="A203">
        <v>553</v>
      </c>
      <c r="B203">
        <v>2571</v>
      </c>
      <c r="C203" t="s">
        <v>6</v>
      </c>
      <c r="D203" t="s">
        <v>7</v>
      </c>
      <c r="E203">
        <v>3.5</v>
      </c>
      <c r="F203">
        <v>1423009795</v>
      </c>
      <c r="G203">
        <v>42039.020775462966</v>
      </c>
      <c r="H203">
        <v>2015</v>
      </c>
      <c r="I203">
        <v>2</v>
      </c>
      <c r="J203">
        <v>4</v>
      </c>
      <c r="K203" t="str">
        <f t="shared" si="10"/>
        <v>15-2</v>
      </c>
      <c r="L203" s="1">
        <f>AVERAGE(E$2:E203)</f>
        <v>4.185643564356436</v>
      </c>
      <c r="N203" s="2" t="s">
        <v>144</v>
      </c>
      <c r="O203" s="1" t="str">
        <f t="shared" si="11"/>
        <v/>
      </c>
    </row>
    <row r="204" spans="1:15" x14ac:dyDescent="0.25">
      <c r="A204">
        <v>622</v>
      </c>
      <c r="B204">
        <v>2571</v>
      </c>
      <c r="C204" t="s">
        <v>6</v>
      </c>
      <c r="D204" t="s">
        <v>7</v>
      </c>
      <c r="E204">
        <v>5</v>
      </c>
      <c r="F204">
        <v>1424224965</v>
      </c>
      <c r="G204">
        <v>42053.085243055553</v>
      </c>
      <c r="H204">
        <v>2015</v>
      </c>
      <c r="I204">
        <v>2</v>
      </c>
      <c r="J204">
        <v>18</v>
      </c>
      <c r="K204" t="str">
        <f t="shared" si="10"/>
        <v>15-2</v>
      </c>
      <c r="L204" s="1">
        <f>AVERAGE(E$2:E204)</f>
        <v>4.1896551724137927</v>
      </c>
      <c r="N204" s="2" t="s">
        <v>145</v>
      </c>
      <c r="O204" s="1">
        <f t="shared" si="11"/>
        <v>3.1666666666666665</v>
      </c>
    </row>
    <row r="205" spans="1:15" x14ac:dyDescent="0.25">
      <c r="A205">
        <v>320</v>
      </c>
      <c r="B205">
        <v>2571</v>
      </c>
      <c r="C205" t="s">
        <v>6</v>
      </c>
      <c r="D205" t="s">
        <v>7</v>
      </c>
      <c r="E205">
        <v>4.5</v>
      </c>
      <c r="F205">
        <v>1424366427</v>
      </c>
      <c r="G205">
        <v>42054.722534722227</v>
      </c>
      <c r="H205">
        <v>2015</v>
      </c>
      <c r="I205">
        <v>2</v>
      </c>
      <c r="J205">
        <v>19</v>
      </c>
      <c r="K205" t="str">
        <f t="shared" si="10"/>
        <v>15-2</v>
      </c>
      <c r="L205" s="1">
        <f>AVERAGE(E$2:E205)</f>
        <v>4.1911764705882355</v>
      </c>
      <c r="N205" s="2" t="s">
        <v>146</v>
      </c>
      <c r="O205" s="1">
        <f t="shared" si="11"/>
        <v>4.166666666666667</v>
      </c>
    </row>
    <row r="206" spans="1:15" x14ac:dyDescent="0.25">
      <c r="A206">
        <v>230</v>
      </c>
      <c r="B206">
        <v>2571</v>
      </c>
      <c r="C206" t="s">
        <v>6</v>
      </c>
      <c r="D206" t="s">
        <v>7</v>
      </c>
      <c r="E206">
        <v>3.5</v>
      </c>
      <c r="F206">
        <v>1424846794</v>
      </c>
      <c r="G206">
        <v>42060.282337962963</v>
      </c>
      <c r="H206">
        <v>2015</v>
      </c>
      <c r="I206">
        <v>2</v>
      </c>
      <c r="J206">
        <v>25</v>
      </c>
      <c r="K206" t="str">
        <f t="shared" si="10"/>
        <v>15-2</v>
      </c>
      <c r="L206" s="1">
        <f>AVERAGE(E$2:E206)</f>
        <v>4.1878048780487802</v>
      </c>
      <c r="N206" s="2" t="s">
        <v>147</v>
      </c>
      <c r="O206" s="1">
        <f t="shared" si="11"/>
        <v>4.25</v>
      </c>
    </row>
    <row r="207" spans="1:15" x14ac:dyDescent="0.25">
      <c r="A207">
        <v>473</v>
      </c>
      <c r="B207">
        <v>2571</v>
      </c>
      <c r="C207" t="s">
        <v>6</v>
      </c>
      <c r="D207" t="s">
        <v>7</v>
      </c>
      <c r="E207">
        <v>5</v>
      </c>
      <c r="F207">
        <v>1425643453</v>
      </c>
      <c r="G207">
        <v>42069.502928240734</v>
      </c>
      <c r="H207">
        <v>2015</v>
      </c>
      <c r="I207">
        <v>3</v>
      </c>
      <c r="J207">
        <v>6</v>
      </c>
      <c r="K207" t="str">
        <f t="shared" si="10"/>
        <v>15-3</v>
      </c>
      <c r="L207" s="1">
        <f>AVERAGE(E$2:E207)</f>
        <v>4.191747572815534</v>
      </c>
      <c r="N207" s="2" t="s">
        <v>148</v>
      </c>
      <c r="O207" s="1">
        <f t="shared" si="11"/>
        <v>5</v>
      </c>
    </row>
    <row r="208" spans="1:15" x14ac:dyDescent="0.25">
      <c r="A208">
        <v>443</v>
      </c>
      <c r="B208">
        <v>2571</v>
      </c>
      <c r="C208" t="s">
        <v>6</v>
      </c>
      <c r="D208" t="s">
        <v>7</v>
      </c>
      <c r="E208">
        <v>4.5</v>
      </c>
      <c r="F208">
        <v>1427775185</v>
      </c>
      <c r="G208">
        <v>42094.175752314812</v>
      </c>
      <c r="H208">
        <v>2015</v>
      </c>
      <c r="I208">
        <v>3</v>
      </c>
      <c r="J208">
        <v>31</v>
      </c>
      <c r="K208" t="str">
        <f t="shared" si="10"/>
        <v>15-3</v>
      </c>
      <c r="L208" s="1">
        <f>AVERAGE(E$2:E208)</f>
        <v>4.1932367149758454</v>
      </c>
      <c r="N208" s="2" t="s">
        <v>149</v>
      </c>
      <c r="O208" s="1">
        <f t="shared" si="11"/>
        <v>4.166666666666667</v>
      </c>
    </row>
    <row r="209" spans="1:15" x14ac:dyDescent="0.25">
      <c r="A209">
        <v>84</v>
      </c>
      <c r="B209">
        <v>2571</v>
      </c>
      <c r="C209" t="s">
        <v>6</v>
      </c>
      <c r="D209" t="s">
        <v>7</v>
      </c>
      <c r="E209">
        <v>5</v>
      </c>
      <c r="F209">
        <v>1429712680</v>
      </c>
      <c r="G209">
        <v>42116.600462962961</v>
      </c>
      <c r="H209">
        <v>2015</v>
      </c>
      <c r="I209">
        <v>4</v>
      </c>
      <c r="J209">
        <v>22</v>
      </c>
      <c r="K209" t="str">
        <f t="shared" si="10"/>
        <v>15-4</v>
      </c>
      <c r="L209" s="1">
        <f>AVERAGE(E$2:E209)</f>
        <v>4.197115384615385</v>
      </c>
      <c r="N209" s="2" t="s">
        <v>150</v>
      </c>
      <c r="O209" s="1">
        <f t="shared" si="11"/>
        <v>3.5</v>
      </c>
    </row>
    <row r="210" spans="1:15" x14ac:dyDescent="0.25">
      <c r="A210">
        <v>456</v>
      </c>
      <c r="B210">
        <v>2571</v>
      </c>
      <c r="C210" t="s">
        <v>6</v>
      </c>
      <c r="D210" t="s">
        <v>7</v>
      </c>
      <c r="E210">
        <v>5</v>
      </c>
      <c r="F210">
        <v>1432307886</v>
      </c>
      <c r="G210">
        <v>42146.637569444443</v>
      </c>
      <c r="H210">
        <v>2015</v>
      </c>
      <c r="I210">
        <v>5</v>
      </c>
      <c r="J210">
        <v>22</v>
      </c>
      <c r="K210" t="str">
        <f t="shared" si="10"/>
        <v>15-5</v>
      </c>
      <c r="L210" s="1">
        <f>AVERAGE(E$2:E210)</f>
        <v>4.2009569377990434</v>
      </c>
      <c r="N210" s="2" t="s">
        <v>151</v>
      </c>
      <c r="O210" s="1">
        <f t="shared" si="11"/>
        <v>4</v>
      </c>
    </row>
    <row r="211" spans="1:15" x14ac:dyDescent="0.25">
      <c r="A211">
        <v>503</v>
      </c>
      <c r="B211">
        <v>2571</v>
      </c>
      <c r="C211" t="s">
        <v>6</v>
      </c>
      <c r="D211" t="s">
        <v>7</v>
      </c>
      <c r="E211">
        <v>4</v>
      </c>
      <c r="F211">
        <v>1432365760</v>
      </c>
      <c r="G211">
        <v>42147.30740740741</v>
      </c>
      <c r="H211">
        <v>2015</v>
      </c>
      <c r="I211">
        <v>5</v>
      </c>
      <c r="J211">
        <v>23</v>
      </c>
      <c r="K211" t="str">
        <f t="shared" si="10"/>
        <v>15-5</v>
      </c>
      <c r="L211" s="1">
        <f>AVERAGE(E$2:E211)</f>
        <v>4.2</v>
      </c>
      <c r="N211" s="2" t="s">
        <v>152</v>
      </c>
      <c r="O211" s="1" t="str">
        <f t="shared" si="11"/>
        <v/>
      </c>
    </row>
    <row r="212" spans="1:15" x14ac:dyDescent="0.25">
      <c r="A212">
        <v>410</v>
      </c>
      <c r="B212">
        <v>2571</v>
      </c>
      <c r="C212" t="s">
        <v>6</v>
      </c>
      <c r="D212" t="s">
        <v>7</v>
      </c>
      <c r="E212">
        <v>5</v>
      </c>
      <c r="F212">
        <v>1434057917</v>
      </c>
      <c r="G212">
        <v>42166.892557870371</v>
      </c>
      <c r="H212">
        <v>2015</v>
      </c>
      <c r="I212">
        <v>6</v>
      </c>
      <c r="J212">
        <v>11</v>
      </c>
      <c r="K212" t="str">
        <f t="shared" si="10"/>
        <v>15-6</v>
      </c>
      <c r="L212" s="1">
        <f>AVERAGE(E$2:E212)</f>
        <v>4.2037914691943126</v>
      </c>
      <c r="N212" s="2" t="s">
        <v>153</v>
      </c>
      <c r="O212" s="1" t="str">
        <f t="shared" si="11"/>
        <v/>
      </c>
    </row>
    <row r="213" spans="1:15" x14ac:dyDescent="0.25">
      <c r="A213">
        <v>544</v>
      </c>
      <c r="B213">
        <v>2571</v>
      </c>
      <c r="C213" t="s">
        <v>6</v>
      </c>
      <c r="D213" t="s">
        <v>7</v>
      </c>
      <c r="E213">
        <v>4</v>
      </c>
      <c r="F213">
        <v>1435785905</v>
      </c>
      <c r="G213">
        <v>42186.892418981486</v>
      </c>
      <c r="H213">
        <v>2015</v>
      </c>
      <c r="I213">
        <v>7</v>
      </c>
      <c r="J213">
        <v>1</v>
      </c>
      <c r="K213" t="str">
        <f t="shared" si="10"/>
        <v>15-7</v>
      </c>
      <c r="L213" s="1">
        <f>AVERAGE(E$2:E213)</f>
        <v>4.2028301886792452</v>
      </c>
    </row>
    <row r="214" spans="1:15" x14ac:dyDescent="0.25">
      <c r="A214">
        <v>572</v>
      </c>
      <c r="B214">
        <v>2571</v>
      </c>
      <c r="C214" t="s">
        <v>6</v>
      </c>
      <c r="D214" t="s">
        <v>7</v>
      </c>
      <c r="E214">
        <v>4</v>
      </c>
      <c r="F214">
        <v>1436465485</v>
      </c>
      <c r="G214">
        <v>42194.757928240739</v>
      </c>
      <c r="H214">
        <v>2015</v>
      </c>
      <c r="I214">
        <v>7</v>
      </c>
      <c r="J214">
        <v>9</v>
      </c>
      <c r="K214" t="str">
        <f t="shared" si="10"/>
        <v>15-7</v>
      </c>
      <c r="L214" s="1">
        <f>AVERAGE(E$2:E214)</f>
        <v>4.2018779342723001</v>
      </c>
    </row>
    <row r="215" spans="1:15" x14ac:dyDescent="0.25">
      <c r="A215">
        <v>660</v>
      </c>
      <c r="B215">
        <v>2571</v>
      </c>
      <c r="C215" t="s">
        <v>6</v>
      </c>
      <c r="D215" t="s">
        <v>7</v>
      </c>
      <c r="E215">
        <v>4</v>
      </c>
      <c r="F215">
        <v>1436680065</v>
      </c>
      <c r="G215">
        <v>42197.241493055553</v>
      </c>
      <c r="H215">
        <v>2015</v>
      </c>
      <c r="I215">
        <v>7</v>
      </c>
      <c r="J215">
        <v>12</v>
      </c>
      <c r="K215" t="str">
        <f t="shared" si="10"/>
        <v>15-7</v>
      </c>
      <c r="L215" s="1">
        <f>AVERAGE(E$2:E215)</f>
        <v>4.2009345794392523</v>
      </c>
    </row>
    <row r="216" spans="1:15" x14ac:dyDescent="0.25">
      <c r="A216">
        <v>149</v>
      </c>
      <c r="B216">
        <v>2571</v>
      </c>
      <c r="C216" t="s">
        <v>6</v>
      </c>
      <c r="D216" t="s">
        <v>7</v>
      </c>
      <c r="E216">
        <v>3.5</v>
      </c>
      <c r="F216">
        <v>1436919662</v>
      </c>
      <c r="G216">
        <v>42200.014606481483</v>
      </c>
      <c r="H216">
        <v>2015</v>
      </c>
      <c r="I216">
        <v>7</v>
      </c>
      <c r="J216">
        <v>15</v>
      </c>
      <c r="K216" t="str">
        <f t="shared" si="10"/>
        <v>15-7</v>
      </c>
      <c r="L216" s="1">
        <f>AVERAGE(E$2:E216)</f>
        <v>4.1976744186046515</v>
      </c>
    </row>
    <row r="217" spans="1:15" x14ac:dyDescent="0.25">
      <c r="A217">
        <v>481</v>
      </c>
      <c r="B217">
        <v>2571</v>
      </c>
      <c r="C217" t="s">
        <v>6</v>
      </c>
      <c r="D217" t="s">
        <v>7</v>
      </c>
      <c r="E217">
        <v>4</v>
      </c>
      <c r="F217">
        <v>1437000902</v>
      </c>
      <c r="G217">
        <v>42200.954884259263</v>
      </c>
      <c r="H217">
        <v>2015</v>
      </c>
      <c r="I217">
        <v>7</v>
      </c>
      <c r="J217">
        <v>15</v>
      </c>
      <c r="K217" t="str">
        <f t="shared" si="10"/>
        <v>15-7</v>
      </c>
      <c r="L217" s="1">
        <f>AVERAGE(E$2:E217)</f>
        <v>4.1967592592592595</v>
      </c>
    </row>
    <row r="218" spans="1:15" x14ac:dyDescent="0.25">
      <c r="A218">
        <v>314</v>
      </c>
      <c r="B218">
        <v>2571</v>
      </c>
      <c r="C218" t="s">
        <v>6</v>
      </c>
      <c r="D218" t="s">
        <v>7</v>
      </c>
      <c r="E218">
        <v>4.5</v>
      </c>
      <c r="F218">
        <v>1437338095</v>
      </c>
      <c r="G218">
        <v>42204.857581018514</v>
      </c>
      <c r="H218">
        <v>2015</v>
      </c>
      <c r="I218">
        <v>7</v>
      </c>
      <c r="J218">
        <v>19</v>
      </c>
      <c r="K218" t="str">
        <f t="shared" si="10"/>
        <v>15-7</v>
      </c>
      <c r="L218" s="1">
        <f>AVERAGE(E$2:E218)</f>
        <v>4.1981566820276495</v>
      </c>
    </row>
    <row r="219" spans="1:15" x14ac:dyDescent="0.25">
      <c r="A219">
        <v>178</v>
      </c>
      <c r="B219">
        <v>2571</v>
      </c>
      <c r="C219" t="s">
        <v>6</v>
      </c>
      <c r="D219" t="s">
        <v>7</v>
      </c>
      <c r="E219">
        <v>3</v>
      </c>
      <c r="F219">
        <v>1437422802</v>
      </c>
      <c r="G219">
        <v>42205.83798611111</v>
      </c>
      <c r="H219">
        <v>2015</v>
      </c>
      <c r="I219">
        <v>7</v>
      </c>
      <c r="J219">
        <v>20</v>
      </c>
      <c r="K219" t="str">
        <f t="shared" si="10"/>
        <v>15-7</v>
      </c>
      <c r="L219" s="1">
        <f>AVERAGE(E$2:E219)</f>
        <v>4.192660550458716</v>
      </c>
    </row>
    <row r="220" spans="1:15" x14ac:dyDescent="0.25">
      <c r="A220">
        <v>200</v>
      </c>
      <c r="B220">
        <v>2571</v>
      </c>
      <c r="C220" t="s">
        <v>6</v>
      </c>
      <c r="D220" t="s">
        <v>7</v>
      </c>
      <c r="E220">
        <v>5</v>
      </c>
      <c r="F220">
        <v>1437932708</v>
      </c>
      <c r="G220">
        <v>42211.739675925928</v>
      </c>
      <c r="H220">
        <v>2015</v>
      </c>
      <c r="I220">
        <v>7</v>
      </c>
      <c r="J220">
        <v>26</v>
      </c>
      <c r="K220" t="str">
        <f t="shared" si="10"/>
        <v>15-7</v>
      </c>
      <c r="L220" s="1">
        <f>AVERAGE(E$2:E220)</f>
        <v>4.1963470319634704</v>
      </c>
    </row>
    <row r="221" spans="1:15" x14ac:dyDescent="0.25">
      <c r="A221">
        <v>663</v>
      </c>
      <c r="B221">
        <v>2571</v>
      </c>
      <c r="C221" t="s">
        <v>6</v>
      </c>
      <c r="D221" t="s">
        <v>7</v>
      </c>
      <c r="E221">
        <v>4</v>
      </c>
      <c r="F221">
        <v>1438397995</v>
      </c>
      <c r="G221">
        <v>42217.124942129631</v>
      </c>
      <c r="H221">
        <v>2015</v>
      </c>
      <c r="I221">
        <v>8</v>
      </c>
      <c r="J221">
        <v>1</v>
      </c>
      <c r="K221" t="str">
        <f t="shared" si="10"/>
        <v>15-8</v>
      </c>
      <c r="L221" s="1">
        <f>AVERAGE(E$2:E221)</f>
        <v>4.1954545454545453</v>
      </c>
    </row>
    <row r="222" spans="1:15" x14ac:dyDescent="0.25">
      <c r="A222">
        <v>138</v>
      </c>
      <c r="B222">
        <v>2571</v>
      </c>
      <c r="C222" t="s">
        <v>6</v>
      </c>
      <c r="D222" t="s">
        <v>7</v>
      </c>
      <c r="E222">
        <v>3.5</v>
      </c>
      <c r="F222">
        <v>1440379002</v>
      </c>
      <c r="G222">
        <v>42240.053263888884</v>
      </c>
      <c r="H222">
        <v>2015</v>
      </c>
      <c r="I222">
        <v>8</v>
      </c>
      <c r="J222">
        <v>24</v>
      </c>
      <c r="K222" t="str">
        <f t="shared" si="10"/>
        <v>15-8</v>
      </c>
      <c r="L222" s="1">
        <f>AVERAGE(E$2:E222)</f>
        <v>4.1923076923076925</v>
      </c>
    </row>
    <row r="223" spans="1:15" x14ac:dyDescent="0.25">
      <c r="A223">
        <v>333</v>
      </c>
      <c r="B223">
        <v>2571</v>
      </c>
      <c r="C223" t="s">
        <v>6</v>
      </c>
      <c r="D223" t="s">
        <v>7</v>
      </c>
      <c r="E223">
        <v>5</v>
      </c>
      <c r="F223">
        <v>1441197235</v>
      </c>
      <c r="G223">
        <v>42249.523553240739</v>
      </c>
      <c r="H223">
        <v>2015</v>
      </c>
      <c r="I223">
        <v>9</v>
      </c>
      <c r="J223">
        <v>2</v>
      </c>
      <c r="K223" t="str">
        <f t="shared" si="10"/>
        <v>15-9</v>
      </c>
      <c r="L223" s="1">
        <f>AVERAGE(E$2:E223)</f>
        <v>4.1959459459459456</v>
      </c>
    </row>
    <row r="224" spans="1:15" x14ac:dyDescent="0.25">
      <c r="A224">
        <v>205</v>
      </c>
      <c r="B224">
        <v>2571</v>
      </c>
      <c r="C224" t="s">
        <v>6</v>
      </c>
      <c r="D224" t="s">
        <v>7</v>
      </c>
      <c r="E224">
        <v>2.5</v>
      </c>
      <c r="F224">
        <v>1442886844</v>
      </c>
      <c r="G224">
        <v>42269.079212962963</v>
      </c>
      <c r="H224">
        <v>2015</v>
      </c>
      <c r="I224">
        <v>9</v>
      </c>
      <c r="J224">
        <v>22</v>
      </c>
      <c r="K224" t="str">
        <f t="shared" si="10"/>
        <v>15-9</v>
      </c>
      <c r="L224" s="1">
        <f>AVERAGE(E$2:E224)</f>
        <v>4.188340807174888</v>
      </c>
    </row>
    <row r="225" spans="1:12" x14ac:dyDescent="0.25">
      <c r="A225">
        <v>402</v>
      </c>
      <c r="B225">
        <v>2571</v>
      </c>
      <c r="C225" t="s">
        <v>6</v>
      </c>
      <c r="D225" t="s">
        <v>7</v>
      </c>
      <c r="E225">
        <v>4.5</v>
      </c>
      <c r="F225">
        <v>1443393603</v>
      </c>
      <c r="G225">
        <v>42274.944479166668</v>
      </c>
      <c r="H225">
        <v>2015</v>
      </c>
      <c r="I225">
        <v>9</v>
      </c>
      <c r="J225">
        <v>27</v>
      </c>
      <c r="K225" t="str">
        <f t="shared" si="10"/>
        <v>15-9</v>
      </c>
      <c r="L225" s="1">
        <f>AVERAGE(E$2:E225)</f>
        <v>4.1897321428571432</v>
      </c>
    </row>
    <row r="226" spans="1:12" x14ac:dyDescent="0.25">
      <c r="A226">
        <v>630</v>
      </c>
      <c r="B226">
        <v>2571</v>
      </c>
      <c r="C226" t="s">
        <v>6</v>
      </c>
      <c r="D226" t="s">
        <v>7</v>
      </c>
      <c r="E226">
        <v>3</v>
      </c>
      <c r="F226">
        <v>1443807727</v>
      </c>
      <c r="G226">
        <v>42279.737581018519</v>
      </c>
      <c r="H226">
        <v>2015</v>
      </c>
      <c r="I226">
        <v>10</v>
      </c>
      <c r="J226">
        <v>2</v>
      </c>
      <c r="K226" t="str">
        <f t="shared" si="10"/>
        <v>15-10</v>
      </c>
      <c r="L226" s="1">
        <f>AVERAGE(E$2:E226)</f>
        <v>4.1844444444444449</v>
      </c>
    </row>
    <row r="227" spans="1:12" x14ac:dyDescent="0.25">
      <c r="A227">
        <v>448</v>
      </c>
      <c r="B227">
        <v>2571</v>
      </c>
      <c r="C227" t="s">
        <v>6</v>
      </c>
      <c r="D227" t="s">
        <v>7</v>
      </c>
      <c r="E227">
        <v>5</v>
      </c>
      <c r="F227">
        <v>1444761393</v>
      </c>
      <c r="G227">
        <v>42290.775381944448</v>
      </c>
      <c r="H227">
        <v>2015</v>
      </c>
      <c r="I227">
        <v>10</v>
      </c>
      <c r="J227">
        <v>13</v>
      </c>
      <c r="K227" t="str">
        <f t="shared" si="10"/>
        <v>15-10</v>
      </c>
      <c r="L227" s="1">
        <f>AVERAGE(E$2:E227)</f>
        <v>4.1880530973451329</v>
      </c>
    </row>
    <row r="228" spans="1:12" x14ac:dyDescent="0.25">
      <c r="A228">
        <v>298</v>
      </c>
      <c r="B228">
        <v>2571</v>
      </c>
      <c r="C228" t="s">
        <v>6</v>
      </c>
      <c r="D228" t="s">
        <v>7</v>
      </c>
      <c r="E228">
        <v>5</v>
      </c>
      <c r="F228">
        <v>1446576616</v>
      </c>
      <c r="G228">
        <v>42311.784907407404</v>
      </c>
      <c r="H228">
        <v>2015</v>
      </c>
      <c r="I228">
        <v>11</v>
      </c>
      <c r="J228">
        <v>3</v>
      </c>
      <c r="K228" t="str">
        <f t="shared" si="10"/>
        <v>15-11</v>
      </c>
      <c r="L228" s="1">
        <f>AVERAGE(E$2:E228)</f>
        <v>4.1916299559471364</v>
      </c>
    </row>
    <row r="229" spans="1:12" x14ac:dyDescent="0.25">
      <c r="A229">
        <v>478</v>
      </c>
      <c r="B229">
        <v>2571</v>
      </c>
      <c r="C229" t="s">
        <v>6</v>
      </c>
      <c r="D229" t="s">
        <v>7</v>
      </c>
      <c r="E229">
        <v>3.5</v>
      </c>
      <c r="F229">
        <v>1446621543</v>
      </c>
      <c r="G229">
        <v>42312.304895833338</v>
      </c>
      <c r="H229">
        <v>2015</v>
      </c>
      <c r="I229">
        <v>11</v>
      </c>
      <c r="J229">
        <v>4</v>
      </c>
      <c r="K229" t="str">
        <f t="shared" si="10"/>
        <v>15-11</v>
      </c>
      <c r="L229" s="1">
        <f>AVERAGE(E$2:E229)</f>
        <v>4.1885964912280702</v>
      </c>
    </row>
    <row r="230" spans="1:12" x14ac:dyDescent="0.25">
      <c r="A230">
        <v>339</v>
      </c>
      <c r="B230">
        <v>2571</v>
      </c>
      <c r="C230" t="s">
        <v>6</v>
      </c>
      <c r="D230" t="s">
        <v>7</v>
      </c>
      <c r="E230">
        <v>5</v>
      </c>
      <c r="F230">
        <v>1446663100</v>
      </c>
      <c r="G230">
        <v>42312.785879629635</v>
      </c>
      <c r="H230">
        <v>2015</v>
      </c>
      <c r="I230">
        <v>11</v>
      </c>
      <c r="J230">
        <v>4</v>
      </c>
      <c r="K230" t="str">
        <f t="shared" si="10"/>
        <v>15-11</v>
      </c>
      <c r="L230" s="1">
        <f>AVERAGE(E$2:E230)</f>
        <v>4.1921397379912664</v>
      </c>
    </row>
    <row r="231" spans="1:12" x14ac:dyDescent="0.25">
      <c r="A231">
        <v>104</v>
      </c>
      <c r="B231">
        <v>2571</v>
      </c>
      <c r="C231" t="s">
        <v>6</v>
      </c>
      <c r="D231" t="s">
        <v>7</v>
      </c>
      <c r="E231">
        <v>3.5</v>
      </c>
      <c r="F231">
        <v>1446673686</v>
      </c>
      <c r="G231">
        <v>42312.908402777779</v>
      </c>
      <c r="H231">
        <v>2015</v>
      </c>
      <c r="I231">
        <v>11</v>
      </c>
      <c r="J231">
        <v>4</v>
      </c>
      <c r="K231" t="str">
        <f t="shared" si="10"/>
        <v>15-11</v>
      </c>
      <c r="L231" s="1">
        <f>AVERAGE(E$2:E231)</f>
        <v>4.1891304347826086</v>
      </c>
    </row>
    <row r="232" spans="1:12" x14ac:dyDescent="0.25">
      <c r="A232">
        <v>475</v>
      </c>
      <c r="B232">
        <v>2571</v>
      </c>
      <c r="C232" t="s">
        <v>6</v>
      </c>
      <c r="D232" t="s">
        <v>7</v>
      </c>
      <c r="E232">
        <v>5</v>
      </c>
      <c r="F232">
        <v>1446908081</v>
      </c>
      <c r="G232">
        <v>42315.621307870373</v>
      </c>
      <c r="H232">
        <v>2015</v>
      </c>
      <c r="I232">
        <v>11</v>
      </c>
      <c r="J232">
        <v>7</v>
      </c>
      <c r="K232" t="str">
        <f t="shared" si="10"/>
        <v>15-11</v>
      </c>
      <c r="L232" s="1">
        <f>AVERAGE(E$2:E232)</f>
        <v>4.1926406926406923</v>
      </c>
    </row>
    <row r="233" spans="1:12" x14ac:dyDescent="0.25">
      <c r="A233">
        <v>334</v>
      </c>
      <c r="B233">
        <v>2571</v>
      </c>
      <c r="C233" t="s">
        <v>6</v>
      </c>
      <c r="D233" t="s">
        <v>7</v>
      </c>
      <c r="E233">
        <v>4</v>
      </c>
      <c r="F233">
        <v>1447031390</v>
      </c>
      <c r="G233">
        <v>42317.048495370371</v>
      </c>
      <c r="H233">
        <v>2015</v>
      </c>
      <c r="I233">
        <v>11</v>
      </c>
      <c r="J233">
        <v>9</v>
      </c>
      <c r="K233" t="str">
        <f t="shared" si="10"/>
        <v>15-11</v>
      </c>
      <c r="L233" s="1">
        <f>AVERAGE(E$2:E233)</f>
        <v>4.1918103448275863</v>
      </c>
    </row>
    <row r="234" spans="1:12" x14ac:dyDescent="0.25">
      <c r="A234">
        <v>244</v>
      </c>
      <c r="B234">
        <v>2571</v>
      </c>
      <c r="C234" t="s">
        <v>6</v>
      </c>
      <c r="D234" t="s">
        <v>7</v>
      </c>
      <c r="E234">
        <v>2.5</v>
      </c>
      <c r="F234">
        <v>1448175719</v>
      </c>
      <c r="G234">
        <v>42330.293043981481</v>
      </c>
      <c r="H234">
        <v>2015</v>
      </c>
      <c r="I234">
        <v>11</v>
      </c>
      <c r="J234">
        <v>22</v>
      </c>
      <c r="K234" t="str">
        <f t="shared" si="10"/>
        <v>15-11</v>
      </c>
      <c r="L234" s="1">
        <f>AVERAGE(E$2:E234)</f>
        <v>4.1845493562231759</v>
      </c>
    </row>
    <row r="235" spans="1:12" x14ac:dyDescent="0.25">
      <c r="A235">
        <v>91</v>
      </c>
      <c r="B235">
        <v>2571</v>
      </c>
      <c r="C235" t="s">
        <v>6</v>
      </c>
      <c r="D235" t="s">
        <v>7</v>
      </c>
      <c r="E235">
        <v>5</v>
      </c>
      <c r="F235">
        <v>1448798112</v>
      </c>
      <c r="G235">
        <v>42337.496666666666</v>
      </c>
      <c r="H235">
        <v>2015</v>
      </c>
      <c r="I235">
        <v>11</v>
      </c>
      <c r="J235">
        <v>29</v>
      </c>
      <c r="K235" t="str">
        <f t="shared" si="10"/>
        <v>15-11</v>
      </c>
      <c r="L235" s="1">
        <f>AVERAGE(E$2:E235)</f>
        <v>4.1880341880341883</v>
      </c>
    </row>
    <row r="236" spans="1:12" x14ac:dyDescent="0.25">
      <c r="A236">
        <v>228</v>
      </c>
      <c r="B236">
        <v>2571</v>
      </c>
      <c r="C236" t="s">
        <v>6</v>
      </c>
      <c r="D236" t="s">
        <v>7</v>
      </c>
      <c r="E236">
        <v>5</v>
      </c>
      <c r="F236">
        <v>1449332260</v>
      </c>
      <c r="G236">
        <v>42343.678935185191</v>
      </c>
      <c r="H236">
        <v>2015</v>
      </c>
      <c r="I236">
        <v>12</v>
      </c>
      <c r="J236">
        <v>5</v>
      </c>
      <c r="K236" t="str">
        <f t="shared" si="10"/>
        <v>15-12</v>
      </c>
      <c r="L236" s="1">
        <f>AVERAGE(E$2:E236)</f>
        <v>4.1914893617021276</v>
      </c>
    </row>
    <row r="237" spans="1:12" x14ac:dyDescent="0.25">
      <c r="A237">
        <v>450</v>
      </c>
      <c r="B237">
        <v>2571</v>
      </c>
      <c r="C237" t="s">
        <v>6</v>
      </c>
      <c r="D237" t="s">
        <v>7</v>
      </c>
      <c r="E237">
        <v>5</v>
      </c>
      <c r="F237">
        <v>1449349431</v>
      </c>
      <c r="G237">
        <v>42343.877673611118</v>
      </c>
      <c r="H237">
        <v>2015</v>
      </c>
      <c r="I237">
        <v>12</v>
      </c>
      <c r="J237">
        <v>5</v>
      </c>
      <c r="K237" t="str">
        <f t="shared" si="10"/>
        <v>15-12</v>
      </c>
      <c r="L237" s="1">
        <f>AVERAGE(E$2:E237)</f>
        <v>4.1949152542372881</v>
      </c>
    </row>
    <row r="238" spans="1:12" x14ac:dyDescent="0.25">
      <c r="A238">
        <v>324</v>
      </c>
      <c r="B238">
        <v>2571</v>
      </c>
      <c r="C238" t="s">
        <v>6</v>
      </c>
      <c r="D238" t="s">
        <v>7</v>
      </c>
      <c r="E238">
        <v>4</v>
      </c>
      <c r="F238">
        <v>1451519692</v>
      </c>
      <c r="G238">
        <v>42368.996435185181</v>
      </c>
      <c r="H238">
        <v>2015</v>
      </c>
      <c r="I238">
        <v>12</v>
      </c>
      <c r="J238">
        <v>30</v>
      </c>
      <c r="K238" t="str">
        <f t="shared" si="10"/>
        <v>15-12</v>
      </c>
      <c r="L238" s="1">
        <f>AVERAGE(E$2:E238)</f>
        <v>4.1940928270042193</v>
      </c>
    </row>
    <row r="239" spans="1:12" x14ac:dyDescent="0.25">
      <c r="A239">
        <v>560</v>
      </c>
      <c r="B239">
        <v>2571</v>
      </c>
      <c r="C239" t="s">
        <v>6</v>
      </c>
      <c r="D239" t="s">
        <v>7</v>
      </c>
      <c r="E239">
        <v>3.5</v>
      </c>
      <c r="F239">
        <v>1452849335</v>
      </c>
      <c r="G239">
        <v>42384.385821759264</v>
      </c>
      <c r="H239">
        <v>2016</v>
      </c>
      <c r="I239">
        <v>1</v>
      </c>
      <c r="J239">
        <v>15</v>
      </c>
      <c r="K239" t="str">
        <f t="shared" si="10"/>
        <v>16-1</v>
      </c>
      <c r="L239" s="1">
        <f>AVERAGE(E$2:E239)</f>
        <v>4.1911764705882355</v>
      </c>
    </row>
    <row r="240" spans="1:12" x14ac:dyDescent="0.25">
      <c r="A240">
        <v>612</v>
      </c>
      <c r="B240">
        <v>2571</v>
      </c>
      <c r="C240" t="s">
        <v>6</v>
      </c>
      <c r="D240" t="s">
        <v>7</v>
      </c>
      <c r="E240">
        <v>4</v>
      </c>
      <c r="F240">
        <v>1455642680</v>
      </c>
      <c r="G240">
        <v>42416.716203703705</v>
      </c>
      <c r="H240">
        <v>2016</v>
      </c>
      <c r="I240">
        <v>2</v>
      </c>
      <c r="J240">
        <v>16</v>
      </c>
      <c r="K240" t="str">
        <f t="shared" si="10"/>
        <v>16-2</v>
      </c>
      <c r="L240" s="1">
        <f>AVERAGE(E$2:E240)</f>
        <v>4.1903765690376567</v>
      </c>
    </row>
    <row r="241" spans="1:12" x14ac:dyDescent="0.25">
      <c r="A241">
        <v>97</v>
      </c>
      <c r="B241">
        <v>2571</v>
      </c>
      <c r="C241" t="s">
        <v>6</v>
      </c>
      <c r="D241" t="s">
        <v>7</v>
      </c>
      <c r="E241">
        <v>2.5</v>
      </c>
      <c r="F241">
        <v>1460342388</v>
      </c>
      <c r="G241">
        <v>42471.110972222217</v>
      </c>
      <c r="H241">
        <v>2016</v>
      </c>
      <c r="I241">
        <v>4</v>
      </c>
      <c r="J241">
        <v>11</v>
      </c>
      <c r="K241" t="str">
        <f t="shared" si="10"/>
        <v>16-4</v>
      </c>
      <c r="L241" s="1">
        <f>AVERAGE(E$2:E241)</f>
        <v>4.1833333333333336</v>
      </c>
    </row>
    <row r="242" spans="1:12" x14ac:dyDescent="0.25">
      <c r="A242">
        <v>316</v>
      </c>
      <c r="B242">
        <v>2571</v>
      </c>
      <c r="C242" t="s">
        <v>6</v>
      </c>
      <c r="D242" t="s">
        <v>7</v>
      </c>
      <c r="E242">
        <v>3.5</v>
      </c>
      <c r="F242">
        <v>1460822655</v>
      </c>
      <c r="G242">
        <v>42476.669618055559</v>
      </c>
      <c r="H242">
        <v>2016</v>
      </c>
      <c r="I242">
        <v>4</v>
      </c>
      <c r="J242">
        <v>16</v>
      </c>
      <c r="K242" t="str">
        <f t="shared" si="10"/>
        <v>16-4</v>
      </c>
      <c r="L242" s="1">
        <f>AVERAGE(E$2:E242)</f>
        <v>4.1804979253112036</v>
      </c>
    </row>
    <row r="243" spans="1:12" x14ac:dyDescent="0.25">
      <c r="A243">
        <v>72</v>
      </c>
      <c r="B243">
        <v>2571</v>
      </c>
      <c r="C243" t="s">
        <v>6</v>
      </c>
      <c r="D243" t="s">
        <v>7</v>
      </c>
      <c r="E243">
        <v>3.5</v>
      </c>
      <c r="F243">
        <v>1461778692</v>
      </c>
      <c r="G243">
        <v>42487.734861111108</v>
      </c>
      <c r="H243">
        <v>2016</v>
      </c>
      <c r="I243">
        <v>4</v>
      </c>
      <c r="J243">
        <v>27</v>
      </c>
      <c r="K243" t="str">
        <f t="shared" si="10"/>
        <v>16-4</v>
      </c>
      <c r="L243" s="1">
        <f>AVERAGE(E$2:E243)</f>
        <v>4.1776859504132231</v>
      </c>
    </row>
    <row r="244" spans="1:12" x14ac:dyDescent="0.25">
      <c r="A244">
        <v>213</v>
      </c>
      <c r="B244">
        <v>2571</v>
      </c>
      <c r="C244" t="s">
        <v>6</v>
      </c>
      <c r="D244" t="s">
        <v>7</v>
      </c>
      <c r="E244">
        <v>4</v>
      </c>
      <c r="F244">
        <v>1462633918</v>
      </c>
      <c r="G244">
        <v>42497.633310185185</v>
      </c>
      <c r="H244">
        <v>2016</v>
      </c>
      <c r="I244">
        <v>5</v>
      </c>
      <c r="J244">
        <v>7</v>
      </c>
      <c r="K244" t="str">
        <f t="shared" si="10"/>
        <v>16-5</v>
      </c>
      <c r="L244" s="1">
        <f>AVERAGE(E$2:E244)</f>
        <v>4.1769547325102883</v>
      </c>
    </row>
    <row r="245" spans="1:12" x14ac:dyDescent="0.25">
      <c r="A245">
        <v>371</v>
      </c>
      <c r="B245">
        <v>2571</v>
      </c>
      <c r="C245" t="s">
        <v>6</v>
      </c>
      <c r="D245" t="s">
        <v>7</v>
      </c>
      <c r="E245">
        <v>5</v>
      </c>
      <c r="F245">
        <v>1462734412</v>
      </c>
      <c r="G245">
        <v>42498.796435185184</v>
      </c>
      <c r="H245">
        <v>2016</v>
      </c>
      <c r="I245">
        <v>5</v>
      </c>
      <c r="J245">
        <v>8</v>
      </c>
      <c r="K245" t="str">
        <f t="shared" si="10"/>
        <v>16-5</v>
      </c>
      <c r="L245" s="1">
        <f>AVERAGE(E$2:E245)</f>
        <v>4.1803278688524594</v>
      </c>
    </row>
    <row r="246" spans="1:12" x14ac:dyDescent="0.25">
      <c r="A246">
        <v>347</v>
      </c>
      <c r="B246">
        <v>2571</v>
      </c>
      <c r="C246" t="s">
        <v>6</v>
      </c>
      <c r="D246" t="s">
        <v>7</v>
      </c>
      <c r="E246">
        <v>3</v>
      </c>
      <c r="F246">
        <v>1462999924</v>
      </c>
      <c r="G246">
        <v>42501.869490740741</v>
      </c>
      <c r="H246">
        <v>2016</v>
      </c>
      <c r="I246">
        <v>5</v>
      </c>
      <c r="J246">
        <v>11</v>
      </c>
      <c r="K246" t="str">
        <f t="shared" si="10"/>
        <v>16-5</v>
      </c>
      <c r="L246" s="1">
        <f>AVERAGE(E$2:E246)</f>
        <v>4.1755102040816325</v>
      </c>
    </row>
    <row r="247" spans="1:12" x14ac:dyDescent="0.25">
      <c r="A247">
        <v>454</v>
      </c>
      <c r="B247">
        <v>2571</v>
      </c>
      <c r="C247" t="s">
        <v>6</v>
      </c>
      <c r="D247" t="s">
        <v>7</v>
      </c>
      <c r="E247">
        <v>4</v>
      </c>
      <c r="F247">
        <v>1463382562</v>
      </c>
      <c r="G247">
        <v>42506.298171296294</v>
      </c>
      <c r="H247">
        <v>2016</v>
      </c>
      <c r="I247">
        <v>5</v>
      </c>
      <c r="J247">
        <v>16</v>
      </c>
      <c r="K247" t="str">
        <f t="shared" si="10"/>
        <v>16-5</v>
      </c>
      <c r="L247" s="1">
        <f>AVERAGE(E$2:E247)</f>
        <v>4.1747967479674797</v>
      </c>
    </row>
    <row r="248" spans="1:12" x14ac:dyDescent="0.25">
      <c r="A248">
        <v>277</v>
      </c>
      <c r="B248">
        <v>2571</v>
      </c>
      <c r="C248" t="s">
        <v>6</v>
      </c>
      <c r="D248" t="s">
        <v>7</v>
      </c>
      <c r="E248">
        <v>5</v>
      </c>
      <c r="F248">
        <v>1463916097</v>
      </c>
      <c r="G248">
        <v>42512.473344907412</v>
      </c>
      <c r="H248">
        <v>2016</v>
      </c>
      <c r="I248">
        <v>5</v>
      </c>
      <c r="J248">
        <v>22</v>
      </c>
      <c r="K248" t="str">
        <f t="shared" si="10"/>
        <v>16-5</v>
      </c>
      <c r="L248" s="1">
        <f>AVERAGE(E$2:E248)</f>
        <v>4.1781376518218627</v>
      </c>
    </row>
    <row r="249" spans="1:12" x14ac:dyDescent="0.25">
      <c r="A249">
        <v>486</v>
      </c>
      <c r="B249">
        <v>2571</v>
      </c>
      <c r="C249" t="s">
        <v>6</v>
      </c>
      <c r="D249" t="s">
        <v>7</v>
      </c>
      <c r="E249">
        <v>4</v>
      </c>
      <c r="F249">
        <v>1464121499</v>
      </c>
      <c r="G249">
        <v>42514.850682870368</v>
      </c>
      <c r="H249">
        <v>2016</v>
      </c>
      <c r="I249">
        <v>5</v>
      </c>
      <c r="J249">
        <v>24</v>
      </c>
      <c r="K249" t="str">
        <f t="shared" si="10"/>
        <v>16-5</v>
      </c>
      <c r="L249" s="1">
        <f>AVERAGE(E$2:E249)</f>
        <v>4.17741935483871</v>
      </c>
    </row>
    <row r="250" spans="1:12" x14ac:dyDescent="0.25">
      <c r="A250">
        <v>483</v>
      </c>
      <c r="B250">
        <v>2571</v>
      </c>
      <c r="C250" t="s">
        <v>6</v>
      </c>
      <c r="D250" t="s">
        <v>7</v>
      </c>
      <c r="E250">
        <v>3.5</v>
      </c>
      <c r="F250">
        <v>1465387268</v>
      </c>
      <c r="G250">
        <v>42529.500787037032</v>
      </c>
      <c r="H250">
        <v>2016</v>
      </c>
      <c r="I250">
        <v>6</v>
      </c>
      <c r="J250">
        <v>8</v>
      </c>
      <c r="K250" t="str">
        <f t="shared" si="10"/>
        <v>16-6</v>
      </c>
      <c r="L250" s="1">
        <f>AVERAGE(E$2:E250)</f>
        <v>4.1746987951807233</v>
      </c>
    </row>
    <row r="251" spans="1:12" x14ac:dyDescent="0.25">
      <c r="A251">
        <v>273</v>
      </c>
      <c r="B251">
        <v>2571</v>
      </c>
      <c r="C251" t="s">
        <v>6</v>
      </c>
      <c r="D251" t="s">
        <v>7</v>
      </c>
      <c r="E251">
        <v>5</v>
      </c>
      <c r="F251">
        <v>1466945253</v>
      </c>
      <c r="G251">
        <v>42547.533020833333</v>
      </c>
      <c r="H251">
        <v>2016</v>
      </c>
      <c r="I251">
        <v>6</v>
      </c>
      <c r="J251">
        <v>26</v>
      </c>
      <c r="K251" t="str">
        <f t="shared" si="10"/>
        <v>16-6</v>
      </c>
      <c r="L251" s="1">
        <f>AVERAGE(E$2:E251)</f>
        <v>4.1779999999999999</v>
      </c>
    </row>
    <row r="252" spans="1:12" x14ac:dyDescent="0.25">
      <c r="A252">
        <v>287</v>
      </c>
      <c r="B252">
        <v>2571</v>
      </c>
      <c r="C252" t="s">
        <v>6</v>
      </c>
      <c r="D252" t="s">
        <v>7</v>
      </c>
      <c r="E252">
        <v>5</v>
      </c>
      <c r="F252">
        <v>1469160999</v>
      </c>
      <c r="G252">
        <v>42573.17822916666</v>
      </c>
      <c r="H252">
        <v>2016</v>
      </c>
      <c r="I252">
        <v>7</v>
      </c>
      <c r="J252">
        <v>22</v>
      </c>
      <c r="K252" t="str">
        <f t="shared" si="10"/>
        <v>16-7</v>
      </c>
      <c r="L252" s="1">
        <f>AVERAGE(E$2:E252)</f>
        <v>4.1812749003984067</v>
      </c>
    </row>
    <row r="253" spans="1:12" x14ac:dyDescent="0.25">
      <c r="A253">
        <v>270</v>
      </c>
      <c r="B253">
        <v>2571</v>
      </c>
      <c r="C253" t="s">
        <v>6</v>
      </c>
      <c r="D253" t="s">
        <v>7</v>
      </c>
      <c r="E253">
        <v>5</v>
      </c>
      <c r="F253">
        <v>1469278298</v>
      </c>
      <c r="G253">
        <v>42574.535856481481</v>
      </c>
      <c r="H253">
        <v>2016</v>
      </c>
      <c r="I253">
        <v>7</v>
      </c>
      <c r="J253">
        <v>23</v>
      </c>
      <c r="K253" t="str">
        <f t="shared" si="10"/>
        <v>16-7</v>
      </c>
      <c r="L253" s="1">
        <f>AVERAGE(E$2:E253)</f>
        <v>4.1845238095238093</v>
      </c>
    </row>
    <row r="254" spans="1:12" x14ac:dyDescent="0.25">
      <c r="A254">
        <v>250</v>
      </c>
      <c r="B254">
        <v>2571</v>
      </c>
      <c r="C254" t="s">
        <v>6</v>
      </c>
      <c r="D254" t="s">
        <v>7</v>
      </c>
      <c r="E254">
        <v>5</v>
      </c>
      <c r="F254">
        <v>1469697267</v>
      </c>
      <c r="G254">
        <v>42579.385034722218</v>
      </c>
      <c r="H254">
        <v>2016</v>
      </c>
      <c r="I254">
        <v>7</v>
      </c>
      <c r="J254">
        <v>28</v>
      </c>
      <c r="K254" t="str">
        <f t="shared" si="10"/>
        <v>16-7</v>
      </c>
      <c r="L254" s="1">
        <f>AVERAGE(E$2:E254)</f>
        <v>4.1877470355731221</v>
      </c>
    </row>
    <row r="255" spans="1:12" x14ac:dyDescent="0.25">
      <c r="A255">
        <v>655</v>
      </c>
      <c r="B255">
        <v>2571</v>
      </c>
      <c r="C255" t="s">
        <v>6</v>
      </c>
      <c r="D255" t="s">
        <v>7</v>
      </c>
      <c r="E255">
        <v>5</v>
      </c>
      <c r="F255">
        <v>1470070517</v>
      </c>
      <c r="G255">
        <v>42583.705057870371</v>
      </c>
      <c r="H255">
        <v>2016</v>
      </c>
      <c r="I255">
        <v>8</v>
      </c>
      <c r="J255">
        <v>1</v>
      </c>
      <c r="K255" t="str">
        <f t="shared" si="10"/>
        <v>16-8</v>
      </c>
      <c r="L255" s="1">
        <f>AVERAGE(E$2:E255)</f>
        <v>4.1909448818897639</v>
      </c>
    </row>
    <row r="256" spans="1:12" x14ac:dyDescent="0.25">
      <c r="A256">
        <v>457</v>
      </c>
      <c r="B256">
        <v>2571</v>
      </c>
      <c r="C256" t="s">
        <v>6</v>
      </c>
      <c r="D256" t="s">
        <v>7</v>
      </c>
      <c r="E256">
        <v>3</v>
      </c>
      <c r="F256">
        <v>1471383481</v>
      </c>
      <c r="G256">
        <v>42598.901400462957</v>
      </c>
      <c r="H256">
        <v>2016</v>
      </c>
      <c r="I256">
        <v>8</v>
      </c>
      <c r="J256">
        <v>16</v>
      </c>
      <c r="K256" t="str">
        <f t="shared" si="10"/>
        <v>16-8</v>
      </c>
      <c r="L256" s="1">
        <f>AVERAGE(E$2:E256)</f>
        <v>4.1862745098039218</v>
      </c>
    </row>
    <row r="257" spans="1:12" x14ac:dyDescent="0.25">
      <c r="A257">
        <v>611</v>
      </c>
      <c r="B257">
        <v>2571</v>
      </c>
      <c r="C257" t="s">
        <v>6</v>
      </c>
      <c r="D257" t="s">
        <v>7</v>
      </c>
      <c r="E257">
        <v>4.5</v>
      </c>
      <c r="F257">
        <v>1471521299</v>
      </c>
      <c r="G257">
        <v>42600.496516203704</v>
      </c>
      <c r="H257">
        <v>2016</v>
      </c>
      <c r="I257">
        <v>8</v>
      </c>
      <c r="J257">
        <v>18</v>
      </c>
      <c r="K257" t="str">
        <f t="shared" si="10"/>
        <v>16-8</v>
      </c>
      <c r="L257" s="1">
        <f>AVERAGE(E$2:E257)</f>
        <v>4.1875</v>
      </c>
    </row>
    <row r="258" spans="1:12" x14ac:dyDescent="0.25">
      <c r="A258">
        <v>42</v>
      </c>
      <c r="B258">
        <v>2571</v>
      </c>
      <c r="C258" t="s">
        <v>6</v>
      </c>
      <c r="D258" t="s">
        <v>7</v>
      </c>
      <c r="E258">
        <v>3.5</v>
      </c>
      <c r="F258">
        <v>1473258169</v>
      </c>
      <c r="G258">
        <v>42620.599178240736</v>
      </c>
      <c r="H258">
        <v>2016</v>
      </c>
      <c r="I258">
        <v>9</v>
      </c>
      <c r="J258">
        <v>7</v>
      </c>
      <c r="K258" t="str">
        <f t="shared" si="10"/>
        <v>16-9</v>
      </c>
      <c r="L258" s="1">
        <f>AVERAGE(E$2:E258)</f>
        <v>4.1848249027237356</v>
      </c>
    </row>
    <row r="259" spans="1:12" x14ac:dyDescent="0.25">
      <c r="A259">
        <v>570</v>
      </c>
      <c r="B259">
        <v>2571</v>
      </c>
      <c r="C259" t="s">
        <v>6</v>
      </c>
      <c r="D259" t="s">
        <v>7</v>
      </c>
      <c r="E259">
        <v>3</v>
      </c>
      <c r="F259">
        <v>1475783033</v>
      </c>
      <c r="G259">
        <v>42649.822141203709</v>
      </c>
      <c r="H259">
        <v>2016</v>
      </c>
      <c r="I259">
        <v>10</v>
      </c>
      <c r="J259">
        <v>6</v>
      </c>
      <c r="K259" t="str">
        <f t="shared" ref="K259:K260" si="12">RIGHT(H259,2) &amp; "-" &amp; I259</f>
        <v>16-10</v>
      </c>
      <c r="L259" s="1">
        <f>AVERAGE(E$2:E259)</f>
        <v>4.1802325581395348</v>
      </c>
    </row>
    <row r="260" spans="1:12" x14ac:dyDescent="0.25">
      <c r="A260">
        <v>251</v>
      </c>
      <c r="B260">
        <v>2571</v>
      </c>
      <c r="C260" t="s">
        <v>6</v>
      </c>
      <c r="D260" t="s">
        <v>7</v>
      </c>
      <c r="E260">
        <v>5</v>
      </c>
      <c r="F260">
        <v>1476478038</v>
      </c>
      <c r="G260">
        <v>42657.86618055556</v>
      </c>
      <c r="H260">
        <v>2016</v>
      </c>
      <c r="I260">
        <v>10</v>
      </c>
      <c r="J260">
        <v>14</v>
      </c>
      <c r="K260" t="str">
        <f t="shared" si="12"/>
        <v>16-10</v>
      </c>
      <c r="L260" s="1">
        <f>AVERAGE(E$2:E260)</f>
        <v>4.1833976833976836</v>
      </c>
    </row>
    <row r="262" spans="1:12" x14ac:dyDescent="0.25">
      <c r="D262" t="s">
        <v>246</v>
      </c>
      <c r="E262" s="3">
        <f>COUNT(E$2:E$260)</f>
        <v>259</v>
      </c>
    </row>
    <row r="263" spans="1:12" x14ac:dyDescent="0.25">
      <c r="D263" t="s">
        <v>237</v>
      </c>
      <c r="E263" s="1">
        <f>SUM(E$2:E$260)</f>
        <v>1083.5</v>
      </c>
    </row>
    <row r="264" spans="1:12" x14ac:dyDescent="0.25">
      <c r="D264" t="s">
        <v>238</v>
      </c>
      <c r="E264">
        <f>MIN(E$2:E$260)</f>
        <v>1</v>
      </c>
    </row>
    <row r="265" spans="1:12" x14ac:dyDescent="0.25">
      <c r="D265" t="s">
        <v>239</v>
      </c>
      <c r="E265">
        <f>MAX(E$2:E$260)</f>
        <v>5</v>
      </c>
    </row>
    <row r="266" spans="1:12" x14ac:dyDescent="0.25">
      <c r="D266" t="s">
        <v>240</v>
      </c>
      <c r="E266" s="1">
        <f>AVERAGE(E$2:E$260)</f>
        <v>4.1833976833976836</v>
      </c>
    </row>
    <row r="267" spans="1:12" x14ac:dyDescent="0.25">
      <c r="D267" t="s">
        <v>241</v>
      </c>
      <c r="E267" s="1">
        <f>MEDIAN(E$2:E$260)</f>
        <v>4.5</v>
      </c>
    </row>
    <row r="268" spans="1:12" x14ac:dyDescent="0.25">
      <c r="D268" t="s">
        <v>242</v>
      </c>
      <c r="E268" s="1">
        <f>STDEV(E$2:E$260)</f>
        <v>0.90120206124287816</v>
      </c>
    </row>
    <row r="269" spans="1:12" x14ac:dyDescent="0.25">
      <c r="D269" t="s">
        <v>243</v>
      </c>
      <c r="E269" s="1">
        <f>E268/E266</f>
        <v>0.21542347379963583</v>
      </c>
    </row>
    <row r="270" spans="1:12" x14ac:dyDescent="0.25">
      <c r="D270" t="s">
        <v>244</v>
      </c>
      <c r="E270" s="1">
        <f>SKEW(E$2:E$260)</f>
        <v>-1.2848828785765938</v>
      </c>
    </row>
    <row r="271" spans="1:12" x14ac:dyDescent="0.25">
      <c r="D271" t="s">
        <v>245</v>
      </c>
      <c r="E271" s="1">
        <f>E266-E267</f>
        <v>-0.31660231660231641</v>
      </c>
    </row>
  </sheetData>
  <autoFilter ref="A1:L260"/>
  <sortState ref="A2:J260">
    <sortCondition ref="F2:F2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opLeftCell="A2" workbookViewId="0">
      <selection activeCell="D9" sqref="D9"/>
    </sheetView>
  </sheetViews>
  <sheetFormatPr defaultRowHeight="15" x14ac:dyDescent="0.25"/>
  <cols>
    <col min="3" max="3" width="19.5703125" bestFit="1" customWidth="1"/>
    <col min="4" max="4" width="38.5703125" bestFit="1" customWidth="1"/>
    <col min="6" max="6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427</v>
      </c>
      <c r="B2">
        <v>6377</v>
      </c>
      <c r="C2" t="s">
        <v>14</v>
      </c>
      <c r="D2" t="s">
        <v>15</v>
      </c>
      <c r="E2">
        <v>4</v>
      </c>
      <c r="F2">
        <v>1054753022</v>
      </c>
      <c r="G2">
        <v>37776.789606481485</v>
      </c>
      <c r="H2">
        <v>2003</v>
      </c>
      <c r="I2">
        <v>6</v>
      </c>
      <c r="J2">
        <v>4</v>
      </c>
    </row>
    <row r="3" spans="1:10" x14ac:dyDescent="0.25">
      <c r="A3">
        <v>598</v>
      </c>
      <c r="B3">
        <v>6377</v>
      </c>
      <c r="C3" t="s">
        <v>14</v>
      </c>
      <c r="D3" t="s">
        <v>15</v>
      </c>
      <c r="E3">
        <v>4.5</v>
      </c>
      <c r="F3">
        <v>1057554688</v>
      </c>
      <c r="G3">
        <v>37809.216296296298</v>
      </c>
      <c r="H3">
        <v>2003</v>
      </c>
      <c r="I3">
        <v>7</v>
      </c>
      <c r="J3">
        <v>7</v>
      </c>
    </row>
    <row r="4" spans="1:10" x14ac:dyDescent="0.25">
      <c r="A4">
        <v>15</v>
      </c>
      <c r="B4">
        <v>6377</v>
      </c>
      <c r="C4" t="s">
        <v>14</v>
      </c>
      <c r="D4" t="s">
        <v>15</v>
      </c>
      <c r="E4">
        <v>1</v>
      </c>
      <c r="F4">
        <v>1061496771</v>
      </c>
      <c r="G4">
        <v>37854.842256944445</v>
      </c>
      <c r="H4">
        <v>2003</v>
      </c>
      <c r="I4">
        <v>8</v>
      </c>
      <c r="J4">
        <v>21</v>
      </c>
    </row>
    <row r="5" spans="1:10" x14ac:dyDescent="0.25">
      <c r="A5">
        <v>294</v>
      </c>
      <c r="B5">
        <v>6377</v>
      </c>
      <c r="C5" t="s">
        <v>14</v>
      </c>
      <c r="D5" t="s">
        <v>15</v>
      </c>
      <c r="E5">
        <v>4</v>
      </c>
      <c r="F5">
        <v>1073939865</v>
      </c>
      <c r="G5">
        <v>37998.859548611108</v>
      </c>
      <c r="H5">
        <v>2004</v>
      </c>
      <c r="I5">
        <v>1</v>
      </c>
      <c r="J5">
        <v>12</v>
      </c>
    </row>
    <row r="6" spans="1:10" x14ac:dyDescent="0.25">
      <c r="A6">
        <v>472</v>
      </c>
      <c r="B6">
        <v>6377</v>
      </c>
      <c r="C6" t="s">
        <v>14</v>
      </c>
      <c r="D6" t="s">
        <v>15</v>
      </c>
      <c r="E6">
        <v>4</v>
      </c>
      <c r="F6">
        <v>1075915586</v>
      </c>
      <c r="G6">
        <v>38021.726689814815</v>
      </c>
      <c r="H6">
        <v>2004</v>
      </c>
      <c r="I6">
        <v>2</v>
      </c>
      <c r="J6">
        <v>4</v>
      </c>
    </row>
    <row r="7" spans="1:10" x14ac:dyDescent="0.25">
      <c r="A7">
        <v>532</v>
      </c>
      <c r="B7">
        <v>6377</v>
      </c>
      <c r="C7" t="s">
        <v>14</v>
      </c>
      <c r="D7" t="s">
        <v>15</v>
      </c>
      <c r="E7">
        <v>4.5</v>
      </c>
      <c r="F7">
        <v>1076971963</v>
      </c>
      <c r="G7">
        <v>38033.953275462962</v>
      </c>
      <c r="H7">
        <v>2004</v>
      </c>
      <c r="I7">
        <v>2</v>
      </c>
      <c r="J7">
        <v>16</v>
      </c>
    </row>
    <row r="8" spans="1:10" x14ac:dyDescent="0.25">
      <c r="A8">
        <v>105</v>
      </c>
      <c r="B8">
        <v>6377</v>
      </c>
      <c r="C8" t="s">
        <v>14</v>
      </c>
      <c r="D8" t="s">
        <v>15</v>
      </c>
      <c r="E8">
        <v>3</v>
      </c>
      <c r="F8">
        <v>1086272603</v>
      </c>
      <c r="G8">
        <v>38141.59957175926</v>
      </c>
      <c r="H8">
        <v>2004</v>
      </c>
      <c r="I8">
        <v>6</v>
      </c>
      <c r="J8">
        <v>3</v>
      </c>
    </row>
    <row r="9" spans="1:10" x14ac:dyDescent="0.25">
      <c r="A9">
        <v>461</v>
      </c>
      <c r="B9">
        <v>6377</v>
      </c>
      <c r="C9" t="s">
        <v>14</v>
      </c>
      <c r="D9" t="s">
        <v>15</v>
      </c>
      <c r="E9">
        <v>4.5</v>
      </c>
      <c r="F9">
        <v>1093224378</v>
      </c>
      <c r="G9">
        <v>38222.059930555559</v>
      </c>
      <c r="H9">
        <v>2004</v>
      </c>
      <c r="I9">
        <v>8</v>
      </c>
      <c r="J9">
        <v>23</v>
      </c>
    </row>
    <row r="10" spans="1:10" x14ac:dyDescent="0.25">
      <c r="A10">
        <v>509</v>
      </c>
      <c r="B10">
        <v>6377</v>
      </c>
      <c r="C10" t="s">
        <v>14</v>
      </c>
      <c r="D10" t="s">
        <v>15</v>
      </c>
      <c r="E10">
        <v>3.5</v>
      </c>
      <c r="F10">
        <v>1093277366</v>
      </c>
      <c r="G10">
        <v>38222.673217592594</v>
      </c>
      <c r="H10">
        <v>2004</v>
      </c>
      <c r="I10">
        <v>8</v>
      </c>
      <c r="J10">
        <v>23</v>
      </c>
    </row>
    <row r="11" spans="1:10" x14ac:dyDescent="0.25">
      <c r="A11">
        <v>243</v>
      </c>
      <c r="B11">
        <v>6377</v>
      </c>
      <c r="C11" t="s">
        <v>14</v>
      </c>
      <c r="D11" t="s">
        <v>15</v>
      </c>
      <c r="E11">
        <v>4</v>
      </c>
      <c r="F11">
        <v>1094225314</v>
      </c>
      <c r="G11">
        <v>38233.644837962966</v>
      </c>
      <c r="H11">
        <v>2004</v>
      </c>
      <c r="I11">
        <v>9</v>
      </c>
      <c r="J11">
        <v>3</v>
      </c>
    </row>
    <row r="12" spans="1:10" x14ac:dyDescent="0.25">
      <c r="A12">
        <v>216</v>
      </c>
      <c r="B12">
        <v>6377</v>
      </c>
      <c r="C12" t="s">
        <v>14</v>
      </c>
      <c r="D12" t="s">
        <v>15</v>
      </c>
      <c r="E12">
        <v>5</v>
      </c>
      <c r="F12">
        <v>1095792467</v>
      </c>
      <c r="G12">
        <v>38251.783182870371</v>
      </c>
      <c r="H12">
        <v>2004</v>
      </c>
      <c r="I12">
        <v>9</v>
      </c>
      <c r="J12">
        <v>21</v>
      </c>
    </row>
    <row r="13" spans="1:10" x14ac:dyDescent="0.25">
      <c r="A13">
        <v>111</v>
      </c>
      <c r="B13">
        <v>6377</v>
      </c>
      <c r="C13" t="s">
        <v>14</v>
      </c>
      <c r="D13" t="s">
        <v>15</v>
      </c>
      <c r="E13">
        <v>3.5</v>
      </c>
      <c r="F13">
        <v>1098374066</v>
      </c>
      <c r="G13">
        <v>38281.662800925929</v>
      </c>
      <c r="H13">
        <v>2004</v>
      </c>
      <c r="I13">
        <v>10</v>
      </c>
      <c r="J13">
        <v>21</v>
      </c>
    </row>
    <row r="14" spans="1:10" x14ac:dyDescent="0.25">
      <c r="A14">
        <v>240</v>
      </c>
      <c r="B14">
        <v>6377</v>
      </c>
      <c r="C14" t="s">
        <v>14</v>
      </c>
      <c r="D14" t="s">
        <v>15</v>
      </c>
      <c r="E14">
        <v>4</v>
      </c>
      <c r="F14">
        <v>1098940801</v>
      </c>
      <c r="G14">
        <v>38288.222233796296</v>
      </c>
      <c r="H14">
        <v>2004</v>
      </c>
      <c r="I14">
        <v>10</v>
      </c>
      <c r="J14">
        <v>28</v>
      </c>
    </row>
    <row r="15" spans="1:10" x14ac:dyDescent="0.25">
      <c r="A15">
        <v>624</v>
      </c>
      <c r="B15">
        <v>6377</v>
      </c>
      <c r="C15" t="s">
        <v>14</v>
      </c>
      <c r="D15" t="s">
        <v>15</v>
      </c>
      <c r="E15">
        <v>3.5</v>
      </c>
      <c r="F15">
        <v>1104061834</v>
      </c>
      <c r="G15">
        <v>38347.493449074071</v>
      </c>
      <c r="H15">
        <v>2004</v>
      </c>
      <c r="I15">
        <v>12</v>
      </c>
      <c r="J15">
        <v>26</v>
      </c>
    </row>
    <row r="16" spans="1:10" x14ac:dyDescent="0.25">
      <c r="A16">
        <v>313</v>
      </c>
      <c r="B16">
        <v>6377</v>
      </c>
      <c r="C16" t="s">
        <v>14</v>
      </c>
      <c r="D16" t="s">
        <v>15</v>
      </c>
      <c r="E16">
        <v>4.5</v>
      </c>
      <c r="F16">
        <v>1105354172</v>
      </c>
      <c r="G16">
        <v>38362.451064814813</v>
      </c>
      <c r="H16">
        <v>2005</v>
      </c>
      <c r="I16">
        <v>1</v>
      </c>
      <c r="J16">
        <v>10</v>
      </c>
    </row>
    <row r="17" spans="1:10" x14ac:dyDescent="0.25">
      <c r="A17">
        <v>345</v>
      </c>
      <c r="B17">
        <v>6377</v>
      </c>
      <c r="C17" t="s">
        <v>14</v>
      </c>
      <c r="D17" t="s">
        <v>15</v>
      </c>
      <c r="E17">
        <v>4.5</v>
      </c>
      <c r="F17">
        <v>1109289626</v>
      </c>
      <c r="G17">
        <v>38408.000300925924</v>
      </c>
      <c r="H17">
        <v>2005</v>
      </c>
      <c r="I17">
        <v>2</v>
      </c>
      <c r="J17">
        <v>25</v>
      </c>
    </row>
    <row r="18" spans="1:10" x14ac:dyDescent="0.25">
      <c r="A18">
        <v>201</v>
      </c>
      <c r="B18">
        <v>6377</v>
      </c>
      <c r="C18" t="s">
        <v>14</v>
      </c>
      <c r="D18" t="s">
        <v>15</v>
      </c>
      <c r="E18">
        <v>5</v>
      </c>
      <c r="F18">
        <v>1110421778</v>
      </c>
      <c r="G18">
        <v>38421.103912037033</v>
      </c>
      <c r="H18">
        <v>2005</v>
      </c>
      <c r="I18">
        <v>3</v>
      </c>
      <c r="J18">
        <v>10</v>
      </c>
    </row>
    <row r="19" spans="1:10" x14ac:dyDescent="0.25">
      <c r="A19">
        <v>577</v>
      </c>
      <c r="B19">
        <v>6377</v>
      </c>
      <c r="C19" t="s">
        <v>14</v>
      </c>
      <c r="D19" t="s">
        <v>15</v>
      </c>
      <c r="E19">
        <v>5</v>
      </c>
      <c r="F19">
        <v>1111476533</v>
      </c>
      <c r="G19">
        <v>38433.311724537038</v>
      </c>
      <c r="H19">
        <v>2005</v>
      </c>
      <c r="I19">
        <v>3</v>
      </c>
      <c r="J19">
        <v>22</v>
      </c>
    </row>
    <row r="20" spans="1:10" x14ac:dyDescent="0.25">
      <c r="A20">
        <v>430</v>
      </c>
      <c r="B20">
        <v>6377</v>
      </c>
      <c r="C20" t="s">
        <v>14</v>
      </c>
      <c r="D20" t="s">
        <v>15</v>
      </c>
      <c r="E20">
        <v>4</v>
      </c>
      <c r="F20">
        <v>1111489296</v>
      </c>
      <c r="G20">
        <v>38433.459444444445</v>
      </c>
      <c r="H20">
        <v>2005</v>
      </c>
      <c r="I20">
        <v>3</v>
      </c>
      <c r="J20">
        <v>22</v>
      </c>
    </row>
    <row r="21" spans="1:10" x14ac:dyDescent="0.25">
      <c r="A21">
        <v>425</v>
      </c>
      <c r="B21">
        <v>6377</v>
      </c>
      <c r="C21" t="s">
        <v>14</v>
      </c>
      <c r="D21" t="s">
        <v>15</v>
      </c>
      <c r="E21">
        <v>5</v>
      </c>
      <c r="F21">
        <v>1112383828</v>
      </c>
      <c r="G21">
        <v>38443.81282407407</v>
      </c>
      <c r="H21">
        <v>2005</v>
      </c>
      <c r="I21">
        <v>4</v>
      </c>
      <c r="J21">
        <v>1</v>
      </c>
    </row>
    <row r="22" spans="1:10" x14ac:dyDescent="0.25">
      <c r="A22">
        <v>295</v>
      </c>
      <c r="B22">
        <v>6377</v>
      </c>
      <c r="C22" t="s">
        <v>14</v>
      </c>
      <c r="D22" t="s">
        <v>15</v>
      </c>
      <c r="E22">
        <v>5</v>
      </c>
      <c r="F22">
        <v>1112544789</v>
      </c>
      <c r="G22">
        <v>38445.675798611112</v>
      </c>
      <c r="H22">
        <v>2005</v>
      </c>
      <c r="I22">
        <v>4</v>
      </c>
      <c r="J22">
        <v>3</v>
      </c>
    </row>
    <row r="23" spans="1:10" x14ac:dyDescent="0.25">
      <c r="A23">
        <v>417</v>
      </c>
      <c r="B23">
        <v>6377</v>
      </c>
      <c r="C23" t="s">
        <v>14</v>
      </c>
      <c r="D23" t="s">
        <v>15</v>
      </c>
      <c r="E23">
        <v>4</v>
      </c>
      <c r="F23">
        <v>1112587070</v>
      </c>
      <c r="G23">
        <v>38446.165162037039</v>
      </c>
      <c r="H23">
        <v>2005</v>
      </c>
      <c r="I23">
        <v>4</v>
      </c>
      <c r="J23">
        <v>4</v>
      </c>
    </row>
    <row r="24" spans="1:10" x14ac:dyDescent="0.25">
      <c r="A24">
        <v>607</v>
      </c>
      <c r="B24">
        <v>6377</v>
      </c>
      <c r="C24" t="s">
        <v>14</v>
      </c>
      <c r="D24" t="s">
        <v>15</v>
      </c>
      <c r="E24">
        <v>4.5</v>
      </c>
      <c r="F24">
        <v>1113405663</v>
      </c>
      <c r="G24">
        <v>38455.639618055553</v>
      </c>
      <c r="H24">
        <v>2005</v>
      </c>
      <c r="I24">
        <v>4</v>
      </c>
      <c r="J24">
        <v>13</v>
      </c>
    </row>
    <row r="25" spans="1:10" x14ac:dyDescent="0.25">
      <c r="A25">
        <v>283</v>
      </c>
      <c r="B25">
        <v>6377</v>
      </c>
      <c r="C25" t="s">
        <v>14</v>
      </c>
      <c r="D25" t="s">
        <v>15</v>
      </c>
      <c r="E25">
        <v>4</v>
      </c>
      <c r="F25">
        <v>1114524769</v>
      </c>
      <c r="G25">
        <v>38468.592233796298</v>
      </c>
      <c r="H25">
        <v>2005</v>
      </c>
      <c r="I25">
        <v>4</v>
      </c>
      <c r="J25">
        <v>26</v>
      </c>
    </row>
    <row r="26" spans="1:10" x14ac:dyDescent="0.25">
      <c r="A26">
        <v>309</v>
      </c>
      <c r="B26">
        <v>6377</v>
      </c>
      <c r="C26" t="s">
        <v>14</v>
      </c>
      <c r="D26" t="s">
        <v>15</v>
      </c>
      <c r="E26">
        <v>5</v>
      </c>
      <c r="F26">
        <v>1114566702</v>
      </c>
      <c r="G26">
        <v>38469.077569444446</v>
      </c>
      <c r="H26">
        <v>2005</v>
      </c>
      <c r="I26">
        <v>4</v>
      </c>
      <c r="J26">
        <v>27</v>
      </c>
    </row>
    <row r="27" spans="1:10" x14ac:dyDescent="0.25">
      <c r="A27">
        <v>353</v>
      </c>
      <c r="B27">
        <v>6377</v>
      </c>
      <c r="C27" t="s">
        <v>14</v>
      </c>
      <c r="D27" t="s">
        <v>15</v>
      </c>
      <c r="E27">
        <v>3</v>
      </c>
      <c r="F27">
        <v>1115641196</v>
      </c>
      <c r="G27">
        <v>38481.513842592591</v>
      </c>
      <c r="H27">
        <v>2005</v>
      </c>
      <c r="I27">
        <v>5</v>
      </c>
      <c r="J27">
        <v>9</v>
      </c>
    </row>
    <row r="28" spans="1:10" x14ac:dyDescent="0.25">
      <c r="A28">
        <v>355</v>
      </c>
      <c r="B28">
        <v>6377</v>
      </c>
      <c r="C28" t="s">
        <v>14</v>
      </c>
      <c r="D28" t="s">
        <v>15</v>
      </c>
      <c r="E28">
        <v>4</v>
      </c>
      <c r="F28">
        <v>1130104489</v>
      </c>
      <c r="G28">
        <v>38648.91306712963</v>
      </c>
      <c r="H28">
        <v>2005</v>
      </c>
      <c r="I28">
        <v>10</v>
      </c>
      <c r="J28">
        <v>23</v>
      </c>
    </row>
    <row r="29" spans="1:10" x14ac:dyDescent="0.25">
      <c r="A29">
        <v>418</v>
      </c>
      <c r="B29">
        <v>6377</v>
      </c>
      <c r="C29" t="s">
        <v>14</v>
      </c>
      <c r="D29" t="s">
        <v>15</v>
      </c>
      <c r="E29">
        <v>5</v>
      </c>
      <c r="F29">
        <v>1132177253</v>
      </c>
      <c r="G29">
        <v>38672.903391203705</v>
      </c>
      <c r="H29">
        <v>2005</v>
      </c>
      <c r="I29">
        <v>11</v>
      </c>
      <c r="J29">
        <v>16</v>
      </c>
    </row>
    <row r="30" spans="1:10" x14ac:dyDescent="0.25">
      <c r="A30">
        <v>452</v>
      </c>
      <c r="B30">
        <v>6377</v>
      </c>
      <c r="C30" t="s">
        <v>14</v>
      </c>
      <c r="D30" t="s">
        <v>15</v>
      </c>
      <c r="E30">
        <v>4</v>
      </c>
      <c r="F30">
        <v>1133734908</v>
      </c>
      <c r="G30">
        <v>38690.931805555556</v>
      </c>
      <c r="H30">
        <v>2005</v>
      </c>
      <c r="I30">
        <v>12</v>
      </c>
      <c r="J30">
        <v>4</v>
      </c>
    </row>
    <row r="31" spans="1:10" x14ac:dyDescent="0.25">
      <c r="A31">
        <v>648</v>
      </c>
      <c r="B31">
        <v>6377</v>
      </c>
      <c r="C31" t="s">
        <v>14</v>
      </c>
      <c r="D31" t="s">
        <v>15</v>
      </c>
      <c r="E31">
        <v>4.5</v>
      </c>
      <c r="F31">
        <v>1138477547</v>
      </c>
      <c r="G31">
        <v>38745.823460648149</v>
      </c>
      <c r="H31">
        <v>2006</v>
      </c>
      <c r="I31">
        <v>1</v>
      </c>
      <c r="J31">
        <v>28</v>
      </c>
    </row>
    <row r="32" spans="1:10" x14ac:dyDescent="0.25">
      <c r="A32">
        <v>596</v>
      </c>
      <c r="B32">
        <v>6377</v>
      </c>
      <c r="C32" t="s">
        <v>14</v>
      </c>
      <c r="D32" t="s">
        <v>15</v>
      </c>
      <c r="E32">
        <v>3.5</v>
      </c>
      <c r="F32">
        <v>1138658547</v>
      </c>
      <c r="G32">
        <v>38747.918368055558</v>
      </c>
      <c r="H32">
        <v>2006</v>
      </c>
      <c r="I32">
        <v>1</v>
      </c>
      <c r="J32">
        <v>30</v>
      </c>
    </row>
    <row r="33" spans="1:10" x14ac:dyDescent="0.25">
      <c r="A33">
        <v>130</v>
      </c>
      <c r="B33">
        <v>6377</v>
      </c>
      <c r="C33" t="s">
        <v>14</v>
      </c>
      <c r="D33" t="s">
        <v>15</v>
      </c>
      <c r="E33">
        <v>3</v>
      </c>
      <c r="F33">
        <v>1138997433</v>
      </c>
      <c r="G33">
        <v>38751.84065972222</v>
      </c>
      <c r="H33">
        <v>2006</v>
      </c>
      <c r="I33">
        <v>2</v>
      </c>
      <c r="J33">
        <v>3</v>
      </c>
    </row>
    <row r="34" spans="1:10" x14ac:dyDescent="0.25">
      <c r="A34">
        <v>292</v>
      </c>
      <c r="B34">
        <v>6377</v>
      </c>
      <c r="C34" t="s">
        <v>14</v>
      </c>
      <c r="D34" t="s">
        <v>15</v>
      </c>
      <c r="E34">
        <v>4.5</v>
      </c>
      <c r="F34">
        <v>1140816489</v>
      </c>
      <c r="G34">
        <v>38772.894548611112</v>
      </c>
      <c r="H34">
        <v>2006</v>
      </c>
      <c r="I34">
        <v>2</v>
      </c>
      <c r="J34">
        <v>24</v>
      </c>
    </row>
    <row r="35" spans="1:10" x14ac:dyDescent="0.25">
      <c r="A35">
        <v>520</v>
      </c>
      <c r="B35">
        <v>6377</v>
      </c>
      <c r="C35" t="s">
        <v>14</v>
      </c>
      <c r="D35" t="s">
        <v>15</v>
      </c>
      <c r="E35">
        <v>3.5</v>
      </c>
      <c r="F35">
        <v>1142028477</v>
      </c>
      <c r="G35">
        <v>38786.9221875</v>
      </c>
      <c r="H35">
        <v>2006</v>
      </c>
      <c r="I35">
        <v>3</v>
      </c>
      <c r="J35">
        <v>10</v>
      </c>
    </row>
    <row r="36" spans="1:10" x14ac:dyDescent="0.25">
      <c r="A36">
        <v>654</v>
      </c>
      <c r="B36">
        <v>6377</v>
      </c>
      <c r="C36" t="s">
        <v>14</v>
      </c>
      <c r="D36" t="s">
        <v>15</v>
      </c>
      <c r="E36">
        <v>5</v>
      </c>
      <c r="F36">
        <v>1145389470</v>
      </c>
      <c r="G36">
        <v>38825.822569444441</v>
      </c>
      <c r="H36">
        <v>2006</v>
      </c>
      <c r="I36">
        <v>4</v>
      </c>
      <c r="J36">
        <v>18</v>
      </c>
    </row>
    <row r="37" spans="1:10" x14ac:dyDescent="0.25">
      <c r="A37">
        <v>124</v>
      </c>
      <c r="B37">
        <v>6377</v>
      </c>
      <c r="C37" t="s">
        <v>14</v>
      </c>
      <c r="D37" t="s">
        <v>15</v>
      </c>
      <c r="E37">
        <v>4.5</v>
      </c>
      <c r="F37">
        <v>1147861640</v>
      </c>
      <c r="G37">
        <v>38854.435648148145</v>
      </c>
      <c r="H37">
        <v>2006</v>
      </c>
      <c r="I37">
        <v>5</v>
      </c>
      <c r="J37">
        <v>17</v>
      </c>
    </row>
    <row r="38" spans="1:10" x14ac:dyDescent="0.25">
      <c r="A38">
        <v>332</v>
      </c>
      <c r="B38">
        <v>6377</v>
      </c>
      <c r="C38" t="s">
        <v>14</v>
      </c>
      <c r="D38" t="s">
        <v>15</v>
      </c>
      <c r="E38">
        <v>1.5</v>
      </c>
      <c r="F38">
        <v>1147971541</v>
      </c>
      <c r="G38">
        <v>38855.707650462966</v>
      </c>
      <c r="H38">
        <v>2006</v>
      </c>
      <c r="I38">
        <v>5</v>
      </c>
      <c r="J38">
        <v>18</v>
      </c>
    </row>
    <row r="39" spans="1:10" x14ac:dyDescent="0.25">
      <c r="A39">
        <v>328</v>
      </c>
      <c r="B39">
        <v>6377</v>
      </c>
      <c r="C39" t="s">
        <v>14</v>
      </c>
      <c r="D39" t="s">
        <v>15</v>
      </c>
      <c r="E39">
        <v>3.5</v>
      </c>
      <c r="F39">
        <v>1147996238</v>
      </c>
      <c r="G39">
        <v>38855.993495370371</v>
      </c>
      <c r="H39">
        <v>2006</v>
      </c>
      <c r="I39">
        <v>5</v>
      </c>
      <c r="J39">
        <v>18</v>
      </c>
    </row>
    <row r="40" spans="1:10" x14ac:dyDescent="0.25">
      <c r="A40">
        <v>23</v>
      </c>
      <c r="B40">
        <v>6377</v>
      </c>
      <c r="C40" t="s">
        <v>14</v>
      </c>
      <c r="D40" t="s">
        <v>15</v>
      </c>
      <c r="E40">
        <v>3.5</v>
      </c>
      <c r="F40">
        <v>1148670511</v>
      </c>
      <c r="G40">
        <v>38863.797581018516</v>
      </c>
      <c r="H40">
        <v>2006</v>
      </c>
      <c r="I40">
        <v>5</v>
      </c>
      <c r="J40">
        <v>26</v>
      </c>
    </row>
    <row r="41" spans="1:10" x14ac:dyDescent="0.25">
      <c r="A41">
        <v>380</v>
      </c>
      <c r="B41">
        <v>6377</v>
      </c>
      <c r="C41" t="s">
        <v>14</v>
      </c>
      <c r="D41" t="s">
        <v>15</v>
      </c>
      <c r="E41">
        <v>2.5</v>
      </c>
      <c r="F41">
        <v>1153284242</v>
      </c>
      <c r="G41">
        <v>38917.197245370371</v>
      </c>
      <c r="H41">
        <v>2006</v>
      </c>
      <c r="I41">
        <v>7</v>
      </c>
      <c r="J41">
        <v>19</v>
      </c>
    </row>
    <row r="42" spans="1:10" x14ac:dyDescent="0.25">
      <c r="A42">
        <v>384</v>
      </c>
      <c r="B42">
        <v>6377</v>
      </c>
      <c r="C42" t="s">
        <v>14</v>
      </c>
      <c r="D42" t="s">
        <v>15</v>
      </c>
      <c r="E42">
        <v>3</v>
      </c>
      <c r="F42">
        <v>1154367782</v>
      </c>
      <c r="G42">
        <v>38929.738217592596</v>
      </c>
      <c r="H42">
        <v>2006</v>
      </c>
      <c r="I42">
        <v>7</v>
      </c>
      <c r="J42">
        <v>31</v>
      </c>
    </row>
    <row r="43" spans="1:10" x14ac:dyDescent="0.25">
      <c r="A43">
        <v>8</v>
      </c>
      <c r="B43">
        <v>6377</v>
      </c>
      <c r="C43" t="s">
        <v>14</v>
      </c>
      <c r="D43" t="s">
        <v>15</v>
      </c>
      <c r="E43">
        <v>4</v>
      </c>
      <c r="F43">
        <v>1154389474</v>
      </c>
      <c r="G43">
        <v>38929.989282407405</v>
      </c>
      <c r="H43">
        <v>2006</v>
      </c>
      <c r="I43">
        <v>7</v>
      </c>
      <c r="J43">
        <v>31</v>
      </c>
    </row>
    <row r="44" spans="1:10" x14ac:dyDescent="0.25">
      <c r="A44">
        <v>580</v>
      </c>
      <c r="B44">
        <v>6377</v>
      </c>
      <c r="C44" t="s">
        <v>14</v>
      </c>
      <c r="D44" t="s">
        <v>15</v>
      </c>
      <c r="E44">
        <v>4</v>
      </c>
      <c r="F44">
        <v>1155617745</v>
      </c>
      <c r="G44">
        <v>38944.205381944441</v>
      </c>
      <c r="H44">
        <v>2006</v>
      </c>
      <c r="I44">
        <v>8</v>
      </c>
      <c r="J44">
        <v>15</v>
      </c>
    </row>
    <row r="45" spans="1:10" x14ac:dyDescent="0.25">
      <c r="A45">
        <v>77</v>
      </c>
      <c r="B45">
        <v>6377</v>
      </c>
      <c r="C45" t="s">
        <v>14</v>
      </c>
      <c r="D45" t="s">
        <v>15</v>
      </c>
      <c r="E45">
        <v>0.5</v>
      </c>
      <c r="F45">
        <v>1163004453</v>
      </c>
      <c r="G45">
        <v>39029.699687500004</v>
      </c>
      <c r="H45">
        <v>2006</v>
      </c>
      <c r="I45">
        <v>11</v>
      </c>
      <c r="J45">
        <v>8</v>
      </c>
    </row>
    <row r="46" spans="1:10" x14ac:dyDescent="0.25">
      <c r="A46">
        <v>5</v>
      </c>
      <c r="B46">
        <v>6377</v>
      </c>
      <c r="C46" t="s">
        <v>14</v>
      </c>
      <c r="D46" t="s">
        <v>15</v>
      </c>
      <c r="E46">
        <v>4</v>
      </c>
      <c r="F46">
        <v>1163373626</v>
      </c>
      <c r="G46">
        <v>39033.97252314815</v>
      </c>
      <c r="H46">
        <v>2006</v>
      </c>
      <c r="I46">
        <v>11</v>
      </c>
      <c r="J46">
        <v>12</v>
      </c>
    </row>
    <row r="47" spans="1:10" x14ac:dyDescent="0.25">
      <c r="A47">
        <v>431</v>
      </c>
      <c r="B47">
        <v>6377</v>
      </c>
      <c r="C47" t="s">
        <v>14</v>
      </c>
      <c r="D47" t="s">
        <v>15</v>
      </c>
      <c r="E47">
        <v>4</v>
      </c>
      <c r="F47">
        <v>1165546381</v>
      </c>
      <c r="G47">
        <v>39059.120150462964</v>
      </c>
      <c r="H47">
        <v>2006</v>
      </c>
      <c r="I47">
        <v>12</v>
      </c>
      <c r="J47">
        <v>8</v>
      </c>
    </row>
    <row r="48" spans="1:10" x14ac:dyDescent="0.25">
      <c r="A48">
        <v>562</v>
      </c>
      <c r="B48">
        <v>6377</v>
      </c>
      <c r="C48" t="s">
        <v>14</v>
      </c>
      <c r="D48" t="s">
        <v>15</v>
      </c>
      <c r="E48">
        <v>4</v>
      </c>
      <c r="F48">
        <v>1167427053</v>
      </c>
      <c r="G48">
        <v>39080.887187500004</v>
      </c>
      <c r="H48">
        <v>2006</v>
      </c>
      <c r="I48">
        <v>12</v>
      </c>
      <c r="J48">
        <v>29</v>
      </c>
    </row>
    <row r="49" spans="1:10" x14ac:dyDescent="0.25">
      <c r="A49">
        <v>164</v>
      </c>
      <c r="B49">
        <v>6377</v>
      </c>
      <c r="C49" t="s">
        <v>14</v>
      </c>
      <c r="D49" t="s">
        <v>15</v>
      </c>
      <c r="E49">
        <v>3.5</v>
      </c>
      <c r="F49">
        <v>1179530369</v>
      </c>
      <c r="G49">
        <v>39220.971863425926</v>
      </c>
      <c r="H49">
        <v>2007</v>
      </c>
      <c r="I49">
        <v>5</v>
      </c>
      <c r="J49">
        <v>18</v>
      </c>
    </row>
    <row r="50" spans="1:10" x14ac:dyDescent="0.25">
      <c r="A50">
        <v>68</v>
      </c>
      <c r="B50">
        <v>6377</v>
      </c>
      <c r="C50" t="s">
        <v>14</v>
      </c>
      <c r="D50" t="s">
        <v>15</v>
      </c>
      <c r="E50">
        <v>3</v>
      </c>
      <c r="F50">
        <v>1194741828</v>
      </c>
      <c r="G50">
        <v>39397.030416666668</v>
      </c>
      <c r="H50">
        <v>2007</v>
      </c>
      <c r="I50">
        <v>11</v>
      </c>
      <c r="J50">
        <v>11</v>
      </c>
    </row>
    <row r="51" spans="1:10" x14ac:dyDescent="0.25">
      <c r="A51">
        <v>523</v>
      </c>
      <c r="B51">
        <v>6377</v>
      </c>
      <c r="C51" t="s">
        <v>14</v>
      </c>
      <c r="D51" t="s">
        <v>15</v>
      </c>
      <c r="E51">
        <v>4</v>
      </c>
      <c r="F51">
        <v>1202235418</v>
      </c>
      <c r="G51">
        <v>39483.761782407404</v>
      </c>
      <c r="H51">
        <v>2008</v>
      </c>
      <c r="I51">
        <v>2</v>
      </c>
      <c r="J51">
        <v>5</v>
      </c>
    </row>
    <row r="52" spans="1:10" x14ac:dyDescent="0.25">
      <c r="A52">
        <v>234</v>
      </c>
      <c r="B52">
        <v>6377</v>
      </c>
      <c r="C52" t="s">
        <v>14</v>
      </c>
      <c r="D52" t="s">
        <v>15</v>
      </c>
      <c r="E52">
        <v>3</v>
      </c>
      <c r="F52">
        <v>1213808395</v>
      </c>
      <c r="G52">
        <v>39617.708275462966</v>
      </c>
      <c r="H52">
        <v>2008</v>
      </c>
      <c r="I52">
        <v>6</v>
      </c>
      <c r="J52">
        <v>18</v>
      </c>
    </row>
    <row r="53" spans="1:10" x14ac:dyDescent="0.25">
      <c r="A53">
        <v>426</v>
      </c>
      <c r="B53">
        <v>6377</v>
      </c>
      <c r="C53" t="s">
        <v>14</v>
      </c>
      <c r="D53" t="s">
        <v>15</v>
      </c>
      <c r="E53">
        <v>3.5</v>
      </c>
      <c r="F53">
        <v>1214633646</v>
      </c>
      <c r="G53">
        <v>39627.259791666671</v>
      </c>
      <c r="H53">
        <v>2008</v>
      </c>
      <c r="I53">
        <v>6</v>
      </c>
      <c r="J53">
        <v>28</v>
      </c>
    </row>
    <row r="54" spans="1:10" x14ac:dyDescent="0.25">
      <c r="A54">
        <v>106</v>
      </c>
      <c r="B54">
        <v>6377</v>
      </c>
      <c r="C54" t="s">
        <v>14</v>
      </c>
      <c r="D54" t="s">
        <v>15</v>
      </c>
      <c r="E54">
        <v>4.5</v>
      </c>
      <c r="F54">
        <v>1215818402</v>
      </c>
      <c r="G54">
        <v>39640.972245370373</v>
      </c>
      <c r="H54">
        <v>2008</v>
      </c>
      <c r="I54">
        <v>7</v>
      </c>
      <c r="J54">
        <v>11</v>
      </c>
    </row>
    <row r="55" spans="1:10" x14ac:dyDescent="0.25">
      <c r="A55">
        <v>61</v>
      </c>
      <c r="B55">
        <v>6377</v>
      </c>
      <c r="C55" t="s">
        <v>14</v>
      </c>
      <c r="D55" t="s">
        <v>15</v>
      </c>
      <c r="E55">
        <v>3</v>
      </c>
      <c r="F55">
        <v>1216050500</v>
      </c>
      <c r="G55">
        <v>39643.658564814818</v>
      </c>
      <c r="H55">
        <v>2008</v>
      </c>
      <c r="I55">
        <v>7</v>
      </c>
      <c r="J55">
        <v>14</v>
      </c>
    </row>
    <row r="56" spans="1:10" x14ac:dyDescent="0.25">
      <c r="A56">
        <v>212</v>
      </c>
      <c r="B56">
        <v>6377</v>
      </c>
      <c r="C56" t="s">
        <v>14</v>
      </c>
      <c r="D56" t="s">
        <v>15</v>
      </c>
      <c r="E56">
        <v>3.5</v>
      </c>
      <c r="F56">
        <v>1218405371</v>
      </c>
      <c r="G56">
        <v>39670.914016203707</v>
      </c>
      <c r="H56">
        <v>2008</v>
      </c>
      <c r="I56">
        <v>8</v>
      </c>
      <c r="J56">
        <v>10</v>
      </c>
    </row>
    <row r="57" spans="1:10" x14ac:dyDescent="0.25">
      <c r="A57">
        <v>362</v>
      </c>
      <c r="B57">
        <v>6377</v>
      </c>
      <c r="C57" t="s">
        <v>14</v>
      </c>
      <c r="D57" t="s">
        <v>15</v>
      </c>
      <c r="E57">
        <v>4.5</v>
      </c>
      <c r="F57">
        <v>1218723688</v>
      </c>
      <c r="G57">
        <v>39674.598240740743</v>
      </c>
      <c r="H57">
        <v>2008</v>
      </c>
      <c r="I57">
        <v>8</v>
      </c>
      <c r="J57">
        <v>14</v>
      </c>
    </row>
    <row r="58" spans="1:10" x14ac:dyDescent="0.25">
      <c r="A58">
        <v>623</v>
      </c>
      <c r="B58">
        <v>6377</v>
      </c>
      <c r="C58" t="s">
        <v>14</v>
      </c>
      <c r="D58" t="s">
        <v>15</v>
      </c>
      <c r="E58">
        <v>4</v>
      </c>
      <c r="F58">
        <v>1225256023</v>
      </c>
      <c r="G58">
        <v>39750.203969907408</v>
      </c>
      <c r="H58">
        <v>2008</v>
      </c>
      <c r="I58">
        <v>10</v>
      </c>
      <c r="J58">
        <v>29</v>
      </c>
    </row>
    <row r="59" spans="1:10" x14ac:dyDescent="0.25">
      <c r="A59">
        <v>442</v>
      </c>
      <c r="B59">
        <v>6377</v>
      </c>
      <c r="C59" t="s">
        <v>14</v>
      </c>
      <c r="D59" t="s">
        <v>15</v>
      </c>
      <c r="E59">
        <v>4.5</v>
      </c>
      <c r="F59">
        <v>1227967410</v>
      </c>
      <c r="G59">
        <v>39781.585763888892</v>
      </c>
      <c r="H59">
        <v>2008</v>
      </c>
      <c r="I59">
        <v>11</v>
      </c>
      <c r="J59">
        <v>29</v>
      </c>
    </row>
    <row r="60" spans="1:10" x14ac:dyDescent="0.25">
      <c r="A60">
        <v>500</v>
      </c>
      <c r="B60">
        <v>6377</v>
      </c>
      <c r="C60" t="s">
        <v>14</v>
      </c>
      <c r="D60" t="s">
        <v>15</v>
      </c>
      <c r="E60">
        <v>3</v>
      </c>
      <c r="F60">
        <v>1228946061</v>
      </c>
      <c r="G60">
        <v>39792.91274305556</v>
      </c>
      <c r="H60">
        <v>2008</v>
      </c>
      <c r="I60">
        <v>12</v>
      </c>
      <c r="J60">
        <v>10</v>
      </c>
    </row>
    <row r="61" spans="1:10" x14ac:dyDescent="0.25">
      <c r="A61">
        <v>187</v>
      </c>
      <c r="B61">
        <v>6377</v>
      </c>
      <c r="C61" t="s">
        <v>14</v>
      </c>
      <c r="D61" t="s">
        <v>15</v>
      </c>
      <c r="E61">
        <v>4</v>
      </c>
      <c r="F61">
        <v>1230360827</v>
      </c>
      <c r="G61">
        <v>39809.287349537037</v>
      </c>
      <c r="H61">
        <v>2008</v>
      </c>
      <c r="I61">
        <v>12</v>
      </c>
      <c r="J61">
        <v>27</v>
      </c>
    </row>
    <row r="62" spans="1:10" x14ac:dyDescent="0.25">
      <c r="A62">
        <v>574</v>
      </c>
      <c r="B62">
        <v>6377</v>
      </c>
      <c r="C62" t="s">
        <v>14</v>
      </c>
      <c r="D62" t="s">
        <v>15</v>
      </c>
      <c r="E62">
        <v>4</v>
      </c>
      <c r="F62">
        <v>1232810495</v>
      </c>
      <c r="G62">
        <v>39837.639988425923</v>
      </c>
      <c r="H62">
        <v>2009</v>
      </c>
      <c r="I62">
        <v>1</v>
      </c>
      <c r="J62">
        <v>24</v>
      </c>
    </row>
    <row r="63" spans="1:10" x14ac:dyDescent="0.25">
      <c r="A63">
        <v>169</v>
      </c>
      <c r="B63">
        <v>6377</v>
      </c>
      <c r="C63" t="s">
        <v>14</v>
      </c>
      <c r="D63" t="s">
        <v>15</v>
      </c>
      <c r="E63">
        <v>4.5</v>
      </c>
      <c r="F63">
        <v>1234228584</v>
      </c>
      <c r="G63">
        <v>39854.053055555552</v>
      </c>
      <c r="H63">
        <v>2009</v>
      </c>
      <c r="I63">
        <v>2</v>
      </c>
      <c r="J63">
        <v>10</v>
      </c>
    </row>
    <row r="64" spans="1:10" x14ac:dyDescent="0.25">
      <c r="A64">
        <v>471</v>
      </c>
      <c r="B64">
        <v>6377</v>
      </c>
      <c r="C64" t="s">
        <v>14</v>
      </c>
      <c r="D64" t="s">
        <v>15</v>
      </c>
      <c r="E64">
        <v>3.5</v>
      </c>
      <c r="F64">
        <v>1239658634</v>
      </c>
      <c r="G64">
        <v>39916.900856481479</v>
      </c>
      <c r="H64">
        <v>2009</v>
      </c>
      <c r="I64">
        <v>4</v>
      </c>
      <c r="J64">
        <v>13</v>
      </c>
    </row>
    <row r="65" spans="1:10" x14ac:dyDescent="0.25">
      <c r="A65">
        <v>88</v>
      </c>
      <c r="B65">
        <v>6377</v>
      </c>
      <c r="C65" t="s">
        <v>14</v>
      </c>
      <c r="D65" t="s">
        <v>15</v>
      </c>
      <c r="E65">
        <v>4</v>
      </c>
      <c r="F65">
        <v>1239764786</v>
      </c>
      <c r="G65">
        <v>39918.129467592589</v>
      </c>
      <c r="H65">
        <v>2009</v>
      </c>
      <c r="I65">
        <v>4</v>
      </c>
      <c r="J65">
        <v>15</v>
      </c>
    </row>
    <row r="66" spans="1:10" x14ac:dyDescent="0.25">
      <c r="A66">
        <v>531</v>
      </c>
      <c r="B66">
        <v>6377</v>
      </c>
      <c r="C66" t="s">
        <v>14</v>
      </c>
      <c r="D66" t="s">
        <v>15</v>
      </c>
      <c r="E66">
        <v>4</v>
      </c>
      <c r="F66">
        <v>1240402471</v>
      </c>
      <c r="G66">
        <v>39925.510081018518</v>
      </c>
      <c r="H66">
        <v>2009</v>
      </c>
      <c r="I66">
        <v>4</v>
      </c>
      <c r="J66">
        <v>22</v>
      </c>
    </row>
    <row r="67" spans="1:10" x14ac:dyDescent="0.25">
      <c r="A67">
        <v>125</v>
      </c>
      <c r="B67">
        <v>6377</v>
      </c>
      <c r="C67" t="s">
        <v>14</v>
      </c>
      <c r="D67" t="s">
        <v>15</v>
      </c>
      <c r="E67">
        <v>5</v>
      </c>
      <c r="F67">
        <v>1244538015</v>
      </c>
      <c r="G67">
        <v>39973.375173611108</v>
      </c>
      <c r="H67">
        <v>2009</v>
      </c>
      <c r="I67">
        <v>6</v>
      </c>
      <c r="J67">
        <v>9</v>
      </c>
    </row>
    <row r="68" spans="1:10" x14ac:dyDescent="0.25">
      <c r="A68">
        <v>73</v>
      </c>
      <c r="B68">
        <v>6377</v>
      </c>
      <c r="C68" t="s">
        <v>14</v>
      </c>
      <c r="D68" t="s">
        <v>15</v>
      </c>
      <c r="E68">
        <v>4</v>
      </c>
      <c r="F68">
        <v>1255584888</v>
      </c>
      <c r="G68">
        <v>40101.232499999998</v>
      </c>
      <c r="H68">
        <v>2009</v>
      </c>
      <c r="I68">
        <v>10</v>
      </c>
      <c r="J68">
        <v>15</v>
      </c>
    </row>
    <row r="69" spans="1:10" x14ac:dyDescent="0.25">
      <c r="A69">
        <v>146</v>
      </c>
      <c r="B69">
        <v>6377</v>
      </c>
      <c r="C69" t="s">
        <v>14</v>
      </c>
      <c r="D69" t="s">
        <v>15</v>
      </c>
      <c r="E69">
        <v>4.5</v>
      </c>
      <c r="F69">
        <v>1256071103</v>
      </c>
      <c r="G69">
        <v>40106.859988425924</v>
      </c>
      <c r="H69">
        <v>2009</v>
      </c>
      <c r="I69">
        <v>10</v>
      </c>
      <c r="J69">
        <v>20</v>
      </c>
    </row>
    <row r="70" spans="1:10" x14ac:dyDescent="0.25">
      <c r="A70">
        <v>397</v>
      </c>
      <c r="B70">
        <v>6377</v>
      </c>
      <c r="C70" t="s">
        <v>14</v>
      </c>
      <c r="D70" t="s">
        <v>15</v>
      </c>
      <c r="E70">
        <v>4</v>
      </c>
      <c r="F70">
        <v>1268905080</v>
      </c>
      <c r="G70">
        <v>40255.401388888888</v>
      </c>
      <c r="H70">
        <v>2010</v>
      </c>
      <c r="I70">
        <v>3</v>
      </c>
      <c r="J70">
        <v>18</v>
      </c>
    </row>
    <row r="71" spans="1:10" x14ac:dyDescent="0.25">
      <c r="A71">
        <v>480</v>
      </c>
      <c r="B71">
        <v>6377</v>
      </c>
      <c r="C71" t="s">
        <v>14</v>
      </c>
      <c r="D71" t="s">
        <v>15</v>
      </c>
      <c r="E71">
        <v>4.5</v>
      </c>
      <c r="F71">
        <v>1272668711</v>
      </c>
      <c r="G71">
        <v>40298.96193287037</v>
      </c>
      <c r="H71">
        <v>2010</v>
      </c>
      <c r="I71">
        <v>4</v>
      </c>
      <c r="J71">
        <v>30</v>
      </c>
    </row>
    <row r="72" spans="1:10" x14ac:dyDescent="0.25">
      <c r="A72">
        <v>584</v>
      </c>
      <c r="B72">
        <v>6377</v>
      </c>
      <c r="C72" t="s">
        <v>14</v>
      </c>
      <c r="D72" t="s">
        <v>15</v>
      </c>
      <c r="E72">
        <v>5</v>
      </c>
      <c r="F72">
        <v>1273165641</v>
      </c>
      <c r="G72">
        <v>40304.713437500002</v>
      </c>
      <c r="H72">
        <v>2010</v>
      </c>
      <c r="I72">
        <v>5</v>
      </c>
      <c r="J72">
        <v>6</v>
      </c>
    </row>
    <row r="73" spans="1:10" x14ac:dyDescent="0.25">
      <c r="A73">
        <v>78</v>
      </c>
      <c r="B73">
        <v>6377</v>
      </c>
      <c r="C73" t="s">
        <v>14</v>
      </c>
      <c r="D73" t="s">
        <v>15</v>
      </c>
      <c r="E73">
        <v>3</v>
      </c>
      <c r="F73">
        <v>1274051715</v>
      </c>
      <c r="G73">
        <v>40314.968923611108</v>
      </c>
      <c r="H73">
        <v>2010</v>
      </c>
      <c r="I73">
        <v>5</v>
      </c>
      <c r="J73">
        <v>16</v>
      </c>
    </row>
    <row r="74" spans="1:10" x14ac:dyDescent="0.25">
      <c r="A74">
        <v>527</v>
      </c>
      <c r="B74">
        <v>6377</v>
      </c>
      <c r="C74" t="s">
        <v>14</v>
      </c>
      <c r="D74" t="s">
        <v>15</v>
      </c>
      <c r="E74">
        <v>2.5</v>
      </c>
      <c r="F74">
        <v>1281234180</v>
      </c>
      <c r="G74">
        <v>40398.099305555559</v>
      </c>
      <c r="H74">
        <v>2010</v>
      </c>
      <c r="I74">
        <v>8</v>
      </c>
      <c r="J74">
        <v>8</v>
      </c>
    </row>
    <row r="75" spans="1:10" x14ac:dyDescent="0.25">
      <c r="A75">
        <v>501</v>
      </c>
      <c r="B75">
        <v>6377</v>
      </c>
      <c r="C75" t="s">
        <v>14</v>
      </c>
      <c r="D75" t="s">
        <v>15</v>
      </c>
      <c r="E75">
        <v>4</v>
      </c>
      <c r="F75">
        <v>1283137895</v>
      </c>
      <c r="G75">
        <v>40420.133043981477</v>
      </c>
      <c r="H75">
        <v>2010</v>
      </c>
      <c r="I75">
        <v>8</v>
      </c>
      <c r="J75">
        <v>30</v>
      </c>
    </row>
    <row r="76" spans="1:10" x14ac:dyDescent="0.25">
      <c r="A76">
        <v>157</v>
      </c>
      <c r="B76">
        <v>6377</v>
      </c>
      <c r="C76" t="s">
        <v>14</v>
      </c>
      <c r="D76" t="s">
        <v>15</v>
      </c>
      <c r="E76">
        <v>3.5</v>
      </c>
      <c r="F76">
        <v>1291598862</v>
      </c>
      <c r="G76">
        <v>40518.060902777775</v>
      </c>
      <c r="H76">
        <v>2010</v>
      </c>
      <c r="I76">
        <v>12</v>
      </c>
      <c r="J76">
        <v>6</v>
      </c>
    </row>
    <row r="77" spans="1:10" x14ac:dyDescent="0.25">
      <c r="A77">
        <v>94</v>
      </c>
      <c r="B77">
        <v>6377</v>
      </c>
      <c r="C77" t="s">
        <v>14</v>
      </c>
      <c r="D77" t="s">
        <v>15</v>
      </c>
      <c r="E77">
        <v>4</v>
      </c>
      <c r="F77">
        <v>1291779714</v>
      </c>
      <c r="G77">
        <v>40520.154097222221</v>
      </c>
      <c r="H77">
        <v>2010</v>
      </c>
      <c r="I77">
        <v>12</v>
      </c>
      <c r="J77">
        <v>8</v>
      </c>
    </row>
    <row r="78" spans="1:10" x14ac:dyDescent="0.25">
      <c r="A78">
        <v>468</v>
      </c>
      <c r="B78">
        <v>6377</v>
      </c>
      <c r="C78" t="s">
        <v>14</v>
      </c>
      <c r="D78" t="s">
        <v>15</v>
      </c>
      <c r="E78">
        <v>3.5</v>
      </c>
      <c r="F78">
        <v>1296196014</v>
      </c>
      <c r="G78">
        <v>40571.268680555557</v>
      </c>
      <c r="H78">
        <v>2011</v>
      </c>
      <c r="I78">
        <v>1</v>
      </c>
      <c r="J78">
        <v>28</v>
      </c>
    </row>
    <row r="79" spans="1:10" x14ac:dyDescent="0.25">
      <c r="A79">
        <v>3</v>
      </c>
      <c r="B79">
        <v>6377</v>
      </c>
      <c r="C79" t="s">
        <v>14</v>
      </c>
      <c r="D79" t="s">
        <v>15</v>
      </c>
      <c r="E79">
        <v>3</v>
      </c>
      <c r="F79">
        <v>1298922080</v>
      </c>
      <c r="G79">
        <v>40602.820370370369</v>
      </c>
      <c r="H79">
        <v>2011</v>
      </c>
      <c r="I79">
        <v>2</v>
      </c>
      <c r="J79">
        <v>28</v>
      </c>
    </row>
    <row r="80" spans="1:10" x14ac:dyDescent="0.25">
      <c r="A80">
        <v>428</v>
      </c>
      <c r="B80">
        <v>6377</v>
      </c>
      <c r="C80" t="s">
        <v>14</v>
      </c>
      <c r="D80" t="s">
        <v>15</v>
      </c>
      <c r="E80">
        <v>4</v>
      </c>
      <c r="F80">
        <v>1304133632</v>
      </c>
      <c r="G80">
        <v>40663.13925925926</v>
      </c>
      <c r="H80">
        <v>2011</v>
      </c>
      <c r="I80">
        <v>4</v>
      </c>
      <c r="J80">
        <v>30</v>
      </c>
    </row>
    <row r="81" spans="1:10" x14ac:dyDescent="0.25">
      <c r="A81">
        <v>93</v>
      </c>
      <c r="B81">
        <v>6377</v>
      </c>
      <c r="C81" t="s">
        <v>14</v>
      </c>
      <c r="D81" t="s">
        <v>15</v>
      </c>
      <c r="E81">
        <v>3.5</v>
      </c>
      <c r="F81">
        <v>1304991702</v>
      </c>
      <c r="G81">
        <v>40673.070625</v>
      </c>
      <c r="H81">
        <v>2011</v>
      </c>
      <c r="I81">
        <v>5</v>
      </c>
      <c r="J81">
        <v>10</v>
      </c>
    </row>
    <row r="82" spans="1:10" x14ac:dyDescent="0.25">
      <c r="A82">
        <v>366</v>
      </c>
      <c r="B82">
        <v>6377</v>
      </c>
      <c r="C82" t="s">
        <v>14</v>
      </c>
      <c r="D82" t="s">
        <v>15</v>
      </c>
      <c r="E82">
        <v>4</v>
      </c>
      <c r="F82">
        <v>1306282998</v>
      </c>
      <c r="G82">
        <v>40688.016180555554</v>
      </c>
      <c r="H82">
        <v>2011</v>
      </c>
      <c r="I82">
        <v>5</v>
      </c>
      <c r="J82">
        <v>25</v>
      </c>
    </row>
    <row r="83" spans="1:10" x14ac:dyDescent="0.25">
      <c r="A83">
        <v>268</v>
      </c>
      <c r="B83">
        <v>6377</v>
      </c>
      <c r="C83" t="s">
        <v>14</v>
      </c>
      <c r="D83" t="s">
        <v>15</v>
      </c>
      <c r="E83">
        <v>4.5</v>
      </c>
      <c r="F83">
        <v>1314894819</v>
      </c>
      <c r="G83">
        <v>40787.690034722218</v>
      </c>
      <c r="H83">
        <v>2011</v>
      </c>
      <c r="I83">
        <v>9</v>
      </c>
      <c r="J83">
        <v>1</v>
      </c>
    </row>
    <row r="84" spans="1:10" x14ac:dyDescent="0.25">
      <c r="A84">
        <v>48</v>
      </c>
      <c r="B84">
        <v>6377</v>
      </c>
      <c r="C84" t="s">
        <v>14</v>
      </c>
      <c r="D84" t="s">
        <v>15</v>
      </c>
      <c r="E84">
        <v>4</v>
      </c>
      <c r="F84">
        <v>1317413795</v>
      </c>
      <c r="G84">
        <v>40816.844849537039</v>
      </c>
      <c r="H84">
        <v>2011</v>
      </c>
      <c r="I84">
        <v>9</v>
      </c>
      <c r="J84">
        <v>30</v>
      </c>
    </row>
    <row r="85" spans="1:10" x14ac:dyDescent="0.25">
      <c r="A85">
        <v>13</v>
      </c>
      <c r="B85">
        <v>6377</v>
      </c>
      <c r="C85" t="s">
        <v>14</v>
      </c>
      <c r="D85" t="s">
        <v>15</v>
      </c>
      <c r="E85">
        <v>4.5</v>
      </c>
      <c r="F85">
        <v>1331380734</v>
      </c>
      <c r="G85">
        <v>40978.499236111107</v>
      </c>
      <c r="H85">
        <v>2012</v>
      </c>
      <c r="I85">
        <v>3</v>
      </c>
      <c r="J85">
        <v>10</v>
      </c>
    </row>
    <row r="86" spans="1:10" x14ac:dyDescent="0.25">
      <c r="A86">
        <v>505</v>
      </c>
      <c r="B86">
        <v>6377</v>
      </c>
      <c r="C86" t="s">
        <v>14</v>
      </c>
      <c r="D86" t="s">
        <v>15</v>
      </c>
      <c r="E86">
        <v>4</v>
      </c>
      <c r="F86">
        <v>1340406641</v>
      </c>
      <c r="G86">
        <v>41082.965752314813</v>
      </c>
      <c r="H86">
        <v>2012</v>
      </c>
      <c r="I86">
        <v>6</v>
      </c>
      <c r="J86">
        <v>22</v>
      </c>
    </row>
    <row r="87" spans="1:10" x14ac:dyDescent="0.25">
      <c r="A87">
        <v>529</v>
      </c>
      <c r="B87">
        <v>6377</v>
      </c>
      <c r="C87" t="s">
        <v>14</v>
      </c>
      <c r="D87" t="s">
        <v>15</v>
      </c>
      <c r="E87">
        <v>4</v>
      </c>
      <c r="F87">
        <v>1354309133</v>
      </c>
      <c r="G87">
        <v>41243.874224537038</v>
      </c>
      <c r="H87">
        <v>2012</v>
      </c>
      <c r="I87">
        <v>11</v>
      </c>
      <c r="J87">
        <v>30</v>
      </c>
    </row>
    <row r="88" spans="1:10" x14ac:dyDescent="0.25">
      <c r="A88">
        <v>134</v>
      </c>
      <c r="B88">
        <v>6377</v>
      </c>
      <c r="C88" t="s">
        <v>14</v>
      </c>
      <c r="D88" t="s">
        <v>15</v>
      </c>
      <c r="E88">
        <v>3</v>
      </c>
      <c r="F88">
        <v>1361244810</v>
      </c>
      <c r="G88">
        <v>41324.148263888892</v>
      </c>
      <c r="H88">
        <v>2013</v>
      </c>
      <c r="I88">
        <v>2</v>
      </c>
      <c r="J88">
        <v>19</v>
      </c>
    </row>
    <row r="89" spans="1:10" x14ac:dyDescent="0.25">
      <c r="A89">
        <v>69</v>
      </c>
      <c r="B89">
        <v>6377</v>
      </c>
      <c r="C89" t="s">
        <v>14</v>
      </c>
      <c r="D89" t="s">
        <v>15</v>
      </c>
      <c r="E89">
        <v>5</v>
      </c>
      <c r="F89">
        <v>1366831715</v>
      </c>
      <c r="G89">
        <v>41388.811516203699</v>
      </c>
      <c r="H89">
        <v>2013</v>
      </c>
      <c r="I89">
        <v>4</v>
      </c>
      <c r="J89">
        <v>24</v>
      </c>
    </row>
    <row r="90" spans="1:10" x14ac:dyDescent="0.25">
      <c r="A90">
        <v>382</v>
      </c>
      <c r="B90">
        <v>6377</v>
      </c>
      <c r="C90" t="s">
        <v>14</v>
      </c>
      <c r="D90" t="s">
        <v>15</v>
      </c>
      <c r="E90">
        <v>4.5</v>
      </c>
      <c r="F90">
        <v>1371772666</v>
      </c>
      <c r="G90">
        <v>41445.998449074075</v>
      </c>
      <c r="H90">
        <v>2013</v>
      </c>
      <c r="I90">
        <v>6</v>
      </c>
      <c r="J90">
        <v>20</v>
      </c>
    </row>
    <row r="91" spans="1:10" x14ac:dyDescent="0.25">
      <c r="A91">
        <v>379</v>
      </c>
      <c r="B91">
        <v>6377</v>
      </c>
      <c r="C91" t="s">
        <v>14</v>
      </c>
      <c r="D91" t="s">
        <v>15</v>
      </c>
      <c r="E91">
        <v>4</v>
      </c>
      <c r="F91">
        <v>1378180276</v>
      </c>
      <c r="G91">
        <v>41520.160601851851</v>
      </c>
      <c r="H91">
        <v>2013</v>
      </c>
      <c r="I91">
        <v>9</v>
      </c>
      <c r="J91">
        <v>3</v>
      </c>
    </row>
    <row r="92" spans="1:10" x14ac:dyDescent="0.25">
      <c r="A92">
        <v>522</v>
      </c>
      <c r="B92">
        <v>6377</v>
      </c>
      <c r="C92" t="s">
        <v>14</v>
      </c>
      <c r="D92" t="s">
        <v>15</v>
      </c>
      <c r="E92">
        <v>3</v>
      </c>
      <c r="F92">
        <v>1391351389</v>
      </c>
      <c r="G92">
        <v>41672.604039351849</v>
      </c>
      <c r="H92">
        <v>2014</v>
      </c>
      <c r="I92">
        <v>2</v>
      </c>
      <c r="J92">
        <v>2</v>
      </c>
    </row>
    <row r="93" spans="1:10" x14ac:dyDescent="0.25">
      <c r="A93">
        <v>136</v>
      </c>
      <c r="B93">
        <v>6377</v>
      </c>
      <c r="C93" t="s">
        <v>14</v>
      </c>
      <c r="D93" t="s">
        <v>15</v>
      </c>
      <c r="E93">
        <v>4.5</v>
      </c>
      <c r="F93">
        <v>1405977449</v>
      </c>
      <c r="G93">
        <v>41841.887141203704</v>
      </c>
      <c r="H93">
        <v>2014</v>
      </c>
      <c r="I93">
        <v>7</v>
      </c>
      <c r="J93">
        <v>21</v>
      </c>
    </row>
    <row r="94" spans="1:10" x14ac:dyDescent="0.25">
      <c r="A94">
        <v>479</v>
      </c>
      <c r="B94">
        <v>6377</v>
      </c>
      <c r="C94" t="s">
        <v>14</v>
      </c>
      <c r="D94" t="s">
        <v>15</v>
      </c>
      <c r="E94">
        <v>4</v>
      </c>
      <c r="F94">
        <v>1409093657</v>
      </c>
      <c r="G94">
        <v>41877.954363425924</v>
      </c>
      <c r="H94">
        <v>2014</v>
      </c>
      <c r="I94">
        <v>8</v>
      </c>
      <c r="J94">
        <v>26</v>
      </c>
    </row>
    <row r="95" spans="1:10" x14ac:dyDescent="0.25">
      <c r="A95">
        <v>433</v>
      </c>
      <c r="B95">
        <v>6377</v>
      </c>
      <c r="C95" t="s">
        <v>14</v>
      </c>
      <c r="D95" t="s">
        <v>15</v>
      </c>
      <c r="E95">
        <v>4</v>
      </c>
      <c r="F95">
        <v>1417929836</v>
      </c>
      <c r="G95">
        <v>41980.224953703699</v>
      </c>
      <c r="H95">
        <v>2014</v>
      </c>
      <c r="I95">
        <v>12</v>
      </c>
      <c r="J95">
        <v>7</v>
      </c>
    </row>
    <row r="96" spans="1:10" x14ac:dyDescent="0.25">
      <c r="A96">
        <v>578</v>
      </c>
      <c r="B96">
        <v>6377</v>
      </c>
      <c r="C96" t="s">
        <v>14</v>
      </c>
      <c r="D96" t="s">
        <v>15</v>
      </c>
      <c r="E96">
        <v>4</v>
      </c>
      <c r="F96">
        <v>1418984966</v>
      </c>
      <c r="G96">
        <v>41992.437106481477</v>
      </c>
      <c r="H96">
        <v>2014</v>
      </c>
      <c r="I96">
        <v>12</v>
      </c>
      <c r="J96">
        <v>19</v>
      </c>
    </row>
    <row r="97" spans="1:10" x14ac:dyDescent="0.25">
      <c r="A97">
        <v>352</v>
      </c>
      <c r="B97">
        <v>6377</v>
      </c>
      <c r="C97" t="s">
        <v>14</v>
      </c>
      <c r="D97" t="s">
        <v>15</v>
      </c>
      <c r="E97">
        <v>4</v>
      </c>
      <c r="F97">
        <v>1420521966</v>
      </c>
      <c r="G97">
        <v>42010.226458333331</v>
      </c>
      <c r="H97">
        <v>2015</v>
      </c>
      <c r="I97">
        <v>1</v>
      </c>
      <c r="J97">
        <v>6</v>
      </c>
    </row>
    <row r="98" spans="1:10" x14ac:dyDescent="0.25">
      <c r="A98">
        <v>553</v>
      </c>
      <c r="B98">
        <v>6377</v>
      </c>
      <c r="C98" t="s">
        <v>14</v>
      </c>
      <c r="D98" t="s">
        <v>15</v>
      </c>
      <c r="E98">
        <v>4.5</v>
      </c>
      <c r="F98">
        <v>1423010551</v>
      </c>
      <c r="G98">
        <v>42039.02952546296</v>
      </c>
      <c r="H98">
        <v>2015</v>
      </c>
      <c r="I98">
        <v>2</v>
      </c>
      <c r="J98">
        <v>4</v>
      </c>
    </row>
    <row r="99" spans="1:10" x14ac:dyDescent="0.25">
      <c r="A99">
        <v>542</v>
      </c>
      <c r="B99">
        <v>6377</v>
      </c>
      <c r="C99" t="s">
        <v>14</v>
      </c>
      <c r="D99" t="s">
        <v>15</v>
      </c>
      <c r="E99">
        <v>5</v>
      </c>
      <c r="F99">
        <v>1424965714</v>
      </c>
      <c r="G99">
        <v>42061.658726851849</v>
      </c>
      <c r="H99">
        <v>2015</v>
      </c>
      <c r="I99">
        <v>2</v>
      </c>
      <c r="J99">
        <v>26</v>
      </c>
    </row>
    <row r="100" spans="1:10" x14ac:dyDescent="0.25">
      <c r="A100">
        <v>615</v>
      </c>
      <c r="B100">
        <v>6377</v>
      </c>
      <c r="C100" t="s">
        <v>14</v>
      </c>
      <c r="D100" t="s">
        <v>15</v>
      </c>
      <c r="E100">
        <v>4.5</v>
      </c>
      <c r="F100">
        <v>1425504757</v>
      </c>
      <c r="G100">
        <v>42067.897650462968</v>
      </c>
      <c r="H100">
        <v>2015</v>
      </c>
      <c r="I100">
        <v>3</v>
      </c>
      <c r="J100">
        <v>4</v>
      </c>
    </row>
    <row r="101" spans="1:10" x14ac:dyDescent="0.25">
      <c r="A101">
        <v>84</v>
      </c>
      <c r="B101">
        <v>6377</v>
      </c>
      <c r="C101" t="s">
        <v>14</v>
      </c>
      <c r="D101" t="s">
        <v>15</v>
      </c>
      <c r="E101">
        <v>3</v>
      </c>
      <c r="F101">
        <v>1429911039</v>
      </c>
      <c r="G101">
        <v>42118.896284722221</v>
      </c>
      <c r="H101">
        <v>2015</v>
      </c>
      <c r="I101">
        <v>4</v>
      </c>
      <c r="J101">
        <v>24</v>
      </c>
    </row>
    <row r="102" spans="1:10" x14ac:dyDescent="0.25">
      <c r="A102">
        <v>600</v>
      </c>
      <c r="B102">
        <v>6377</v>
      </c>
      <c r="C102" t="s">
        <v>14</v>
      </c>
      <c r="D102" t="s">
        <v>15</v>
      </c>
      <c r="E102">
        <v>4</v>
      </c>
      <c r="F102">
        <v>1431956125</v>
      </c>
      <c r="G102">
        <v>42142.566261574073</v>
      </c>
      <c r="H102">
        <v>2015</v>
      </c>
      <c r="I102">
        <v>5</v>
      </c>
      <c r="J102">
        <v>18</v>
      </c>
    </row>
    <row r="103" spans="1:10" x14ac:dyDescent="0.25">
      <c r="A103">
        <v>456</v>
      </c>
      <c r="B103">
        <v>6377</v>
      </c>
      <c r="C103" t="s">
        <v>14</v>
      </c>
      <c r="D103" t="s">
        <v>15</v>
      </c>
      <c r="E103">
        <v>3.5</v>
      </c>
      <c r="F103">
        <v>1432308215</v>
      </c>
      <c r="G103">
        <v>42146.641377314809</v>
      </c>
      <c r="H103">
        <v>2015</v>
      </c>
      <c r="I103">
        <v>5</v>
      </c>
      <c r="J103">
        <v>22</v>
      </c>
    </row>
    <row r="104" spans="1:10" x14ac:dyDescent="0.25">
      <c r="A104">
        <v>179</v>
      </c>
      <c r="B104">
        <v>6377</v>
      </c>
      <c r="C104" t="s">
        <v>14</v>
      </c>
      <c r="D104" t="s">
        <v>15</v>
      </c>
      <c r="E104">
        <v>4</v>
      </c>
      <c r="F104">
        <v>1436670112</v>
      </c>
      <c r="G104">
        <v>42197.126296296294</v>
      </c>
      <c r="H104">
        <v>2015</v>
      </c>
      <c r="I104">
        <v>7</v>
      </c>
      <c r="J104">
        <v>12</v>
      </c>
    </row>
    <row r="105" spans="1:10" x14ac:dyDescent="0.25">
      <c r="A105">
        <v>481</v>
      </c>
      <c r="B105">
        <v>6377</v>
      </c>
      <c r="C105" t="s">
        <v>14</v>
      </c>
      <c r="D105" t="s">
        <v>15</v>
      </c>
      <c r="E105">
        <v>5</v>
      </c>
      <c r="F105">
        <v>1437002179</v>
      </c>
      <c r="G105">
        <v>42200.969664351855</v>
      </c>
      <c r="H105">
        <v>2015</v>
      </c>
      <c r="I105">
        <v>7</v>
      </c>
      <c r="J105">
        <v>15</v>
      </c>
    </row>
    <row r="106" spans="1:10" x14ac:dyDescent="0.25">
      <c r="A106">
        <v>200</v>
      </c>
      <c r="B106">
        <v>6377</v>
      </c>
      <c r="C106" t="s">
        <v>14</v>
      </c>
      <c r="D106" t="s">
        <v>15</v>
      </c>
      <c r="E106">
        <v>4.5</v>
      </c>
      <c r="F106">
        <v>1437934861</v>
      </c>
      <c r="G106">
        <v>42211.764594907407</v>
      </c>
      <c r="H106">
        <v>2015</v>
      </c>
      <c r="I106">
        <v>7</v>
      </c>
      <c r="J106">
        <v>26</v>
      </c>
    </row>
    <row r="107" spans="1:10" x14ac:dyDescent="0.25">
      <c r="A107">
        <v>138</v>
      </c>
      <c r="B107">
        <v>6377</v>
      </c>
      <c r="C107" t="s">
        <v>14</v>
      </c>
      <c r="D107" t="s">
        <v>15</v>
      </c>
      <c r="E107">
        <v>1</v>
      </c>
      <c r="F107">
        <v>1440379175</v>
      </c>
      <c r="G107">
        <v>42240.055266203708</v>
      </c>
      <c r="H107">
        <v>2015</v>
      </c>
      <c r="I107">
        <v>8</v>
      </c>
      <c r="J107">
        <v>24</v>
      </c>
    </row>
    <row r="108" spans="1:10" x14ac:dyDescent="0.25">
      <c r="A108">
        <v>333</v>
      </c>
      <c r="B108">
        <v>6377</v>
      </c>
      <c r="C108" t="s">
        <v>14</v>
      </c>
      <c r="D108" t="s">
        <v>15</v>
      </c>
      <c r="E108">
        <v>4</v>
      </c>
      <c r="F108">
        <v>1441198886</v>
      </c>
      <c r="G108">
        <v>42249.542662037042</v>
      </c>
      <c r="H108">
        <v>2015</v>
      </c>
      <c r="I108">
        <v>9</v>
      </c>
      <c r="J108">
        <v>2</v>
      </c>
    </row>
    <row r="109" spans="1:10" x14ac:dyDescent="0.25">
      <c r="A109">
        <v>402</v>
      </c>
      <c r="B109">
        <v>6377</v>
      </c>
      <c r="C109" t="s">
        <v>14</v>
      </c>
      <c r="D109" t="s">
        <v>15</v>
      </c>
      <c r="E109">
        <v>3.5</v>
      </c>
      <c r="F109">
        <v>1443394386</v>
      </c>
      <c r="G109">
        <v>42274.953541666662</v>
      </c>
      <c r="H109">
        <v>2015</v>
      </c>
      <c r="I109">
        <v>9</v>
      </c>
      <c r="J109">
        <v>27</v>
      </c>
    </row>
    <row r="110" spans="1:10" x14ac:dyDescent="0.25">
      <c r="A110">
        <v>378</v>
      </c>
      <c r="B110">
        <v>6377</v>
      </c>
      <c r="C110" t="s">
        <v>14</v>
      </c>
      <c r="D110" t="s">
        <v>15</v>
      </c>
      <c r="E110">
        <v>0.5</v>
      </c>
      <c r="F110">
        <v>1443625494</v>
      </c>
      <c r="G110">
        <v>42277.628402777773</v>
      </c>
      <c r="H110">
        <v>2015</v>
      </c>
      <c r="I110">
        <v>9</v>
      </c>
      <c r="J110">
        <v>30</v>
      </c>
    </row>
    <row r="111" spans="1:10" x14ac:dyDescent="0.25">
      <c r="A111">
        <v>107</v>
      </c>
      <c r="B111">
        <v>6377</v>
      </c>
      <c r="C111" t="s">
        <v>14</v>
      </c>
      <c r="D111" t="s">
        <v>15</v>
      </c>
      <c r="E111">
        <v>4</v>
      </c>
      <c r="F111">
        <v>1446493039</v>
      </c>
      <c r="G111">
        <v>42310.81758101852</v>
      </c>
      <c r="H111">
        <v>2015</v>
      </c>
      <c r="I111">
        <v>11</v>
      </c>
      <c r="J111">
        <v>2</v>
      </c>
    </row>
    <row r="112" spans="1:10" x14ac:dyDescent="0.25">
      <c r="A112">
        <v>475</v>
      </c>
      <c r="B112">
        <v>6377</v>
      </c>
      <c r="C112" t="s">
        <v>14</v>
      </c>
      <c r="D112" t="s">
        <v>15</v>
      </c>
      <c r="E112">
        <v>3</v>
      </c>
      <c r="F112">
        <v>1447072128</v>
      </c>
      <c r="G112">
        <v>42317.520000000004</v>
      </c>
      <c r="H112">
        <v>2015</v>
      </c>
      <c r="I112">
        <v>11</v>
      </c>
      <c r="J112">
        <v>9</v>
      </c>
    </row>
    <row r="113" spans="1:10" x14ac:dyDescent="0.25">
      <c r="A113">
        <v>324</v>
      </c>
      <c r="B113">
        <v>6377</v>
      </c>
      <c r="C113" t="s">
        <v>14</v>
      </c>
      <c r="D113" t="s">
        <v>15</v>
      </c>
      <c r="E113">
        <v>3.5</v>
      </c>
      <c r="F113">
        <v>1451528139</v>
      </c>
      <c r="G113">
        <v>42369.094201388885</v>
      </c>
      <c r="H113">
        <v>2015</v>
      </c>
      <c r="I113">
        <v>12</v>
      </c>
      <c r="J113">
        <v>31</v>
      </c>
    </row>
    <row r="114" spans="1:10" x14ac:dyDescent="0.25">
      <c r="A114">
        <v>620</v>
      </c>
      <c r="B114">
        <v>6377</v>
      </c>
      <c r="C114" t="s">
        <v>14</v>
      </c>
      <c r="D114" t="s">
        <v>15</v>
      </c>
      <c r="E114">
        <v>1</v>
      </c>
      <c r="F114">
        <v>1455532109</v>
      </c>
      <c r="G114">
        <v>42415.43644675926</v>
      </c>
      <c r="H114">
        <v>2016</v>
      </c>
      <c r="I114">
        <v>2</v>
      </c>
      <c r="J114">
        <v>15</v>
      </c>
    </row>
    <row r="115" spans="1:10" x14ac:dyDescent="0.25">
      <c r="A115">
        <v>316</v>
      </c>
      <c r="B115">
        <v>6377</v>
      </c>
      <c r="C115" t="s">
        <v>14</v>
      </c>
      <c r="D115" t="s">
        <v>15</v>
      </c>
      <c r="E115">
        <v>3</v>
      </c>
      <c r="F115">
        <v>1460822971</v>
      </c>
      <c r="G115">
        <v>42476.673275462963</v>
      </c>
      <c r="H115">
        <v>2016</v>
      </c>
      <c r="I115">
        <v>4</v>
      </c>
      <c r="J115">
        <v>16</v>
      </c>
    </row>
    <row r="116" spans="1:10" x14ac:dyDescent="0.25">
      <c r="A116">
        <v>72</v>
      </c>
      <c r="B116">
        <v>6377</v>
      </c>
      <c r="C116" t="s">
        <v>14</v>
      </c>
      <c r="D116" t="s">
        <v>15</v>
      </c>
      <c r="E116">
        <v>3</v>
      </c>
      <c r="F116">
        <v>1461783846</v>
      </c>
      <c r="G116">
        <v>42487.79451388889</v>
      </c>
      <c r="H116">
        <v>2016</v>
      </c>
      <c r="I116">
        <v>4</v>
      </c>
      <c r="J116">
        <v>27</v>
      </c>
    </row>
    <row r="117" spans="1:10" x14ac:dyDescent="0.25">
      <c r="A117">
        <v>213</v>
      </c>
      <c r="B117">
        <v>6377</v>
      </c>
      <c r="C117" t="s">
        <v>14</v>
      </c>
      <c r="D117" t="s">
        <v>15</v>
      </c>
      <c r="E117">
        <v>2.5</v>
      </c>
      <c r="F117">
        <v>1462637522</v>
      </c>
      <c r="G117">
        <v>42497.675023148149</v>
      </c>
      <c r="H117">
        <v>2016</v>
      </c>
      <c r="I117">
        <v>5</v>
      </c>
      <c r="J117">
        <v>7</v>
      </c>
    </row>
    <row r="118" spans="1:10" x14ac:dyDescent="0.25">
      <c r="A118">
        <v>273</v>
      </c>
      <c r="B118">
        <v>6377</v>
      </c>
      <c r="C118" t="s">
        <v>14</v>
      </c>
      <c r="D118" t="s">
        <v>15</v>
      </c>
      <c r="E118">
        <v>4</v>
      </c>
      <c r="F118">
        <v>1466945578</v>
      </c>
      <c r="G118">
        <v>42547.536782407406</v>
      </c>
      <c r="H118">
        <v>2016</v>
      </c>
      <c r="I118">
        <v>6</v>
      </c>
      <c r="J118">
        <v>26</v>
      </c>
    </row>
    <row r="119" spans="1:10" x14ac:dyDescent="0.25">
      <c r="A119">
        <v>56</v>
      </c>
      <c r="B119">
        <v>6377</v>
      </c>
      <c r="C119" t="s">
        <v>14</v>
      </c>
      <c r="D119" t="s">
        <v>15</v>
      </c>
      <c r="E119">
        <v>4</v>
      </c>
      <c r="F119">
        <v>1467005252</v>
      </c>
      <c r="G119">
        <v>42548.227453703701</v>
      </c>
      <c r="H119">
        <v>2016</v>
      </c>
      <c r="I119">
        <v>6</v>
      </c>
      <c r="J119">
        <v>27</v>
      </c>
    </row>
    <row r="120" spans="1:10" x14ac:dyDescent="0.25">
      <c r="A120">
        <v>287</v>
      </c>
      <c r="B120">
        <v>6377</v>
      </c>
      <c r="C120" t="s">
        <v>14</v>
      </c>
      <c r="D120" t="s">
        <v>15</v>
      </c>
      <c r="E120">
        <v>4</v>
      </c>
      <c r="F120">
        <v>1469161119</v>
      </c>
      <c r="G120">
        <v>42573.179618055554</v>
      </c>
      <c r="H120">
        <v>2016</v>
      </c>
      <c r="I120">
        <v>7</v>
      </c>
      <c r="J120">
        <v>22</v>
      </c>
    </row>
    <row r="121" spans="1:10" x14ac:dyDescent="0.25">
      <c r="A121">
        <v>270</v>
      </c>
      <c r="B121">
        <v>6377</v>
      </c>
      <c r="C121" t="s">
        <v>14</v>
      </c>
      <c r="D121" t="s">
        <v>15</v>
      </c>
      <c r="E121">
        <v>4</v>
      </c>
      <c r="F121">
        <v>1469278401</v>
      </c>
      <c r="G121">
        <v>42574.537048611113</v>
      </c>
      <c r="H121">
        <v>2016</v>
      </c>
      <c r="I121">
        <v>7</v>
      </c>
      <c r="J121">
        <v>23</v>
      </c>
    </row>
    <row r="122" spans="1:10" x14ac:dyDescent="0.25">
      <c r="A122">
        <v>450</v>
      </c>
      <c r="B122">
        <v>6377</v>
      </c>
      <c r="C122" t="s">
        <v>14</v>
      </c>
      <c r="D122" t="s">
        <v>15</v>
      </c>
      <c r="E122">
        <v>3</v>
      </c>
      <c r="F122">
        <v>1475737185</v>
      </c>
      <c r="G122">
        <v>42649.291493055556</v>
      </c>
      <c r="H122">
        <v>2016</v>
      </c>
      <c r="I122">
        <v>10</v>
      </c>
      <c r="J122">
        <v>6</v>
      </c>
    </row>
    <row r="123" spans="1:10" x14ac:dyDescent="0.25">
      <c r="A123">
        <v>251</v>
      </c>
      <c r="B123">
        <v>6377</v>
      </c>
      <c r="C123" t="s">
        <v>14</v>
      </c>
      <c r="D123" t="s">
        <v>15</v>
      </c>
      <c r="E123">
        <v>4.5</v>
      </c>
      <c r="F123">
        <v>1476623300</v>
      </c>
      <c r="G123">
        <v>42659.547453703708</v>
      </c>
      <c r="H123">
        <v>2016</v>
      </c>
      <c r="I123">
        <v>10</v>
      </c>
      <c r="J123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workbookViewId="0"/>
  </sheetViews>
  <sheetFormatPr defaultRowHeight="15" x14ac:dyDescent="0.25"/>
  <cols>
    <col min="3" max="3" width="19.7109375" bestFit="1" customWidth="1"/>
    <col min="4" max="4" width="20.7109375" bestFit="1" customWidth="1"/>
    <col min="6" max="6" width="11" bestFit="1" customWidth="1"/>
  </cols>
  <sheetData>
    <row r="1" spans="1:10" x14ac:dyDescent="0.25">
      <c r="A1" t="s">
        <v>18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353</v>
      </c>
      <c r="B2">
        <v>48516</v>
      </c>
      <c r="C2" t="s">
        <v>17</v>
      </c>
      <c r="D2" t="s">
        <v>16</v>
      </c>
      <c r="E2">
        <v>4</v>
      </c>
      <c r="F2">
        <v>1162168293</v>
      </c>
      <c r="G2">
        <v>39020.021909722222</v>
      </c>
      <c r="H2">
        <v>2006</v>
      </c>
      <c r="I2">
        <v>10</v>
      </c>
      <c r="J2">
        <v>30</v>
      </c>
    </row>
    <row r="3" spans="1:10" x14ac:dyDescent="0.25">
      <c r="A3">
        <v>407</v>
      </c>
      <c r="B3">
        <v>48516</v>
      </c>
      <c r="C3" t="s">
        <v>17</v>
      </c>
      <c r="D3" t="s">
        <v>16</v>
      </c>
      <c r="E3">
        <v>4.5</v>
      </c>
      <c r="F3">
        <v>1167342284</v>
      </c>
      <c r="G3">
        <v>39079.906064814815</v>
      </c>
      <c r="H3">
        <v>2006</v>
      </c>
      <c r="I3">
        <v>12</v>
      </c>
      <c r="J3">
        <v>28</v>
      </c>
    </row>
    <row r="4" spans="1:10" x14ac:dyDescent="0.25">
      <c r="A4">
        <v>540</v>
      </c>
      <c r="B4">
        <v>48516</v>
      </c>
      <c r="C4" t="s">
        <v>17</v>
      </c>
      <c r="D4" t="s">
        <v>16</v>
      </c>
      <c r="E4">
        <v>4.5</v>
      </c>
      <c r="F4">
        <v>1168076298</v>
      </c>
      <c r="G4">
        <v>39088.401597222226</v>
      </c>
      <c r="H4">
        <v>2007</v>
      </c>
      <c r="I4">
        <v>1</v>
      </c>
      <c r="J4">
        <v>6</v>
      </c>
    </row>
    <row r="5" spans="1:10" x14ac:dyDescent="0.25">
      <c r="A5">
        <v>561</v>
      </c>
      <c r="B5">
        <v>48516</v>
      </c>
      <c r="C5" t="s">
        <v>17</v>
      </c>
      <c r="D5" t="s">
        <v>16</v>
      </c>
      <c r="E5">
        <v>4</v>
      </c>
      <c r="F5">
        <v>1172694895</v>
      </c>
      <c r="G5">
        <v>39141.857581018521</v>
      </c>
      <c r="H5">
        <v>2007</v>
      </c>
      <c r="I5">
        <v>2</v>
      </c>
      <c r="J5">
        <v>28</v>
      </c>
    </row>
    <row r="6" spans="1:10" x14ac:dyDescent="0.25">
      <c r="A6">
        <v>380</v>
      </c>
      <c r="B6">
        <v>48516</v>
      </c>
      <c r="C6" t="s">
        <v>17</v>
      </c>
      <c r="D6" t="s">
        <v>16</v>
      </c>
      <c r="E6">
        <v>4</v>
      </c>
      <c r="F6">
        <v>1174961015</v>
      </c>
      <c r="G6">
        <v>39168.085821759261</v>
      </c>
      <c r="H6">
        <v>2007</v>
      </c>
      <c r="I6">
        <v>3</v>
      </c>
      <c r="J6">
        <v>27</v>
      </c>
    </row>
    <row r="7" spans="1:10" x14ac:dyDescent="0.25">
      <c r="A7">
        <v>267</v>
      </c>
      <c r="B7">
        <v>48516</v>
      </c>
      <c r="C7" t="s">
        <v>17</v>
      </c>
      <c r="D7" t="s">
        <v>16</v>
      </c>
      <c r="E7">
        <v>4.5</v>
      </c>
      <c r="F7">
        <v>1175983955</v>
      </c>
      <c r="G7">
        <v>39179.925405092588</v>
      </c>
      <c r="H7">
        <v>2007</v>
      </c>
      <c r="I7">
        <v>4</v>
      </c>
      <c r="J7">
        <v>7</v>
      </c>
    </row>
    <row r="8" spans="1:10" x14ac:dyDescent="0.25">
      <c r="A8">
        <v>384</v>
      </c>
      <c r="B8">
        <v>48516</v>
      </c>
      <c r="C8" t="s">
        <v>17</v>
      </c>
      <c r="D8" t="s">
        <v>16</v>
      </c>
      <c r="E8">
        <v>4</v>
      </c>
      <c r="F8">
        <v>1177279355</v>
      </c>
      <c r="G8">
        <v>39194.91846064815</v>
      </c>
      <c r="H8">
        <v>2007</v>
      </c>
      <c r="I8">
        <v>4</v>
      </c>
      <c r="J8">
        <v>22</v>
      </c>
    </row>
    <row r="9" spans="1:10" x14ac:dyDescent="0.25">
      <c r="A9">
        <v>159</v>
      </c>
      <c r="B9">
        <v>48516</v>
      </c>
      <c r="C9" t="s">
        <v>17</v>
      </c>
      <c r="D9" t="s">
        <v>16</v>
      </c>
      <c r="E9">
        <v>3.5</v>
      </c>
      <c r="F9">
        <v>1183518740</v>
      </c>
      <c r="G9">
        <v>39267.133564814816</v>
      </c>
      <c r="H9">
        <v>2007</v>
      </c>
      <c r="I9">
        <v>7</v>
      </c>
      <c r="J9">
        <v>4</v>
      </c>
    </row>
    <row r="10" spans="1:10" x14ac:dyDescent="0.25">
      <c r="A10">
        <v>596</v>
      </c>
      <c r="B10">
        <v>48516</v>
      </c>
      <c r="C10" t="s">
        <v>17</v>
      </c>
      <c r="D10" t="s">
        <v>16</v>
      </c>
      <c r="E10">
        <v>4</v>
      </c>
      <c r="F10">
        <v>1183906557</v>
      </c>
      <c r="G10">
        <v>39271.622187499997</v>
      </c>
      <c r="H10">
        <v>2007</v>
      </c>
      <c r="I10">
        <v>7</v>
      </c>
      <c r="J10">
        <v>8</v>
      </c>
    </row>
    <row r="11" spans="1:10" x14ac:dyDescent="0.25">
      <c r="A11">
        <v>661</v>
      </c>
      <c r="B11">
        <v>48516</v>
      </c>
      <c r="C11" t="s">
        <v>17</v>
      </c>
      <c r="D11" t="s">
        <v>16</v>
      </c>
      <c r="E11">
        <v>4</v>
      </c>
      <c r="F11">
        <v>1190266565</v>
      </c>
      <c r="G11">
        <v>39345.233391203699</v>
      </c>
      <c r="H11">
        <v>2007</v>
      </c>
      <c r="I11">
        <v>9</v>
      </c>
      <c r="J11">
        <v>20</v>
      </c>
    </row>
    <row r="12" spans="1:10" x14ac:dyDescent="0.25">
      <c r="A12">
        <v>624</v>
      </c>
      <c r="B12">
        <v>48516</v>
      </c>
      <c r="C12" t="s">
        <v>17</v>
      </c>
      <c r="D12" t="s">
        <v>16</v>
      </c>
      <c r="E12">
        <v>4</v>
      </c>
      <c r="F12">
        <v>1192374218</v>
      </c>
      <c r="G12">
        <v>39369.627523148149</v>
      </c>
      <c r="H12">
        <v>2007</v>
      </c>
      <c r="I12">
        <v>10</v>
      </c>
      <c r="J12">
        <v>14</v>
      </c>
    </row>
    <row r="13" spans="1:10" x14ac:dyDescent="0.25">
      <c r="A13">
        <v>547</v>
      </c>
      <c r="B13">
        <v>48516</v>
      </c>
      <c r="C13" t="s">
        <v>17</v>
      </c>
      <c r="D13" t="s">
        <v>16</v>
      </c>
      <c r="E13">
        <v>5</v>
      </c>
      <c r="F13">
        <v>1198810579</v>
      </c>
      <c r="G13">
        <v>39444.122442129628</v>
      </c>
      <c r="H13">
        <v>2007</v>
      </c>
      <c r="I13">
        <v>12</v>
      </c>
      <c r="J13">
        <v>28</v>
      </c>
    </row>
    <row r="14" spans="1:10" x14ac:dyDescent="0.25">
      <c r="A14">
        <v>105</v>
      </c>
      <c r="B14">
        <v>48516</v>
      </c>
      <c r="C14" t="s">
        <v>17</v>
      </c>
      <c r="D14" t="s">
        <v>16</v>
      </c>
      <c r="E14">
        <v>3</v>
      </c>
      <c r="F14">
        <v>1199438842</v>
      </c>
      <c r="G14">
        <v>39451.394004629627</v>
      </c>
      <c r="H14">
        <v>2008</v>
      </c>
      <c r="I14">
        <v>1</v>
      </c>
      <c r="J14">
        <v>4</v>
      </c>
    </row>
    <row r="15" spans="1:10" x14ac:dyDescent="0.25">
      <c r="A15">
        <v>627</v>
      </c>
      <c r="B15">
        <v>48516</v>
      </c>
      <c r="C15" t="s">
        <v>17</v>
      </c>
      <c r="D15" t="s">
        <v>16</v>
      </c>
      <c r="E15">
        <v>4</v>
      </c>
      <c r="F15">
        <v>1201381176</v>
      </c>
      <c r="G15">
        <v>39473.874722222223</v>
      </c>
      <c r="H15">
        <v>2008</v>
      </c>
      <c r="I15">
        <v>1</v>
      </c>
      <c r="J15">
        <v>26</v>
      </c>
    </row>
    <row r="16" spans="1:10" x14ac:dyDescent="0.25">
      <c r="A16">
        <v>307</v>
      </c>
      <c r="B16">
        <v>48516</v>
      </c>
      <c r="C16" t="s">
        <v>17</v>
      </c>
      <c r="D16" t="s">
        <v>16</v>
      </c>
      <c r="E16">
        <v>4.5</v>
      </c>
      <c r="F16">
        <v>1209039853</v>
      </c>
      <c r="G16">
        <v>39562.516817129632</v>
      </c>
      <c r="H16">
        <v>2008</v>
      </c>
      <c r="I16">
        <v>4</v>
      </c>
      <c r="J16">
        <v>24</v>
      </c>
    </row>
    <row r="17" spans="1:10" x14ac:dyDescent="0.25">
      <c r="A17">
        <v>234</v>
      </c>
      <c r="B17">
        <v>48516</v>
      </c>
      <c r="C17" t="s">
        <v>17</v>
      </c>
      <c r="D17" t="s">
        <v>16</v>
      </c>
      <c r="E17">
        <v>4.5</v>
      </c>
      <c r="F17">
        <v>1214019119</v>
      </c>
      <c r="G17">
        <v>39620.147210648152</v>
      </c>
      <c r="H17">
        <v>2008</v>
      </c>
      <c r="I17">
        <v>6</v>
      </c>
      <c r="J17">
        <v>21</v>
      </c>
    </row>
    <row r="18" spans="1:10" x14ac:dyDescent="0.25">
      <c r="A18">
        <v>586</v>
      </c>
      <c r="B18">
        <v>48516</v>
      </c>
      <c r="C18" t="s">
        <v>17</v>
      </c>
      <c r="D18" t="s">
        <v>16</v>
      </c>
      <c r="E18">
        <v>4</v>
      </c>
      <c r="F18">
        <v>1214234135</v>
      </c>
      <c r="G18">
        <v>39622.635821759257</v>
      </c>
      <c r="H18">
        <v>2008</v>
      </c>
      <c r="I18">
        <v>6</v>
      </c>
      <c r="J18">
        <v>23</v>
      </c>
    </row>
    <row r="19" spans="1:10" x14ac:dyDescent="0.25">
      <c r="A19">
        <v>580</v>
      </c>
      <c r="B19">
        <v>48516</v>
      </c>
      <c r="C19" t="s">
        <v>17</v>
      </c>
      <c r="D19" t="s">
        <v>16</v>
      </c>
      <c r="E19">
        <v>3.5</v>
      </c>
      <c r="F19">
        <v>1217950777</v>
      </c>
      <c r="G19">
        <v>39665.652511574073</v>
      </c>
      <c r="H19">
        <v>2008</v>
      </c>
      <c r="I19">
        <v>8</v>
      </c>
      <c r="J19">
        <v>5</v>
      </c>
    </row>
    <row r="20" spans="1:10" x14ac:dyDescent="0.25">
      <c r="A20">
        <v>212</v>
      </c>
      <c r="B20">
        <v>48516</v>
      </c>
      <c r="C20" t="s">
        <v>17</v>
      </c>
      <c r="D20" t="s">
        <v>16</v>
      </c>
      <c r="E20">
        <v>3.5</v>
      </c>
      <c r="F20">
        <v>1218399321</v>
      </c>
      <c r="G20">
        <v>39670.843993055554</v>
      </c>
      <c r="H20">
        <v>2008</v>
      </c>
      <c r="I20">
        <v>8</v>
      </c>
      <c r="J20">
        <v>10</v>
      </c>
    </row>
    <row r="21" spans="1:10" x14ac:dyDescent="0.25">
      <c r="A21">
        <v>15</v>
      </c>
      <c r="B21">
        <v>48516</v>
      </c>
      <c r="C21" t="s">
        <v>17</v>
      </c>
      <c r="D21" t="s">
        <v>16</v>
      </c>
      <c r="E21">
        <v>3</v>
      </c>
      <c r="F21">
        <v>1222575856</v>
      </c>
      <c r="G21">
        <v>39719.183518518519</v>
      </c>
      <c r="H21">
        <v>2008</v>
      </c>
      <c r="I21">
        <v>9</v>
      </c>
      <c r="J21">
        <v>28</v>
      </c>
    </row>
    <row r="22" spans="1:10" x14ac:dyDescent="0.25">
      <c r="A22">
        <v>96</v>
      </c>
      <c r="B22">
        <v>48516</v>
      </c>
      <c r="C22" t="s">
        <v>17</v>
      </c>
      <c r="D22" t="s">
        <v>16</v>
      </c>
      <c r="E22">
        <v>4</v>
      </c>
      <c r="F22">
        <v>1223256656</v>
      </c>
      <c r="G22">
        <v>39727.063148148147</v>
      </c>
      <c r="H22">
        <v>2008</v>
      </c>
      <c r="I22">
        <v>10</v>
      </c>
      <c r="J22">
        <v>6</v>
      </c>
    </row>
    <row r="23" spans="1:10" x14ac:dyDescent="0.25">
      <c r="A23">
        <v>623</v>
      </c>
      <c r="B23">
        <v>48516</v>
      </c>
      <c r="C23" t="s">
        <v>17</v>
      </c>
      <c r="D23" t="s">
        <v>16</v>
      </c>
      <c r="E23">
        <v>4.5</v>
      </c>
      <c r="F23">
        <v>1225256568</v>
      </c>
      <c r="G23">
        <v>39750.210277777776</v>
      </c>
      <c r="H23">
        <v>2008</v>
      </c>
      <c r="I23">
        <v>10</v>
      </c>
      <c r="J23">
        <v>29</v>
      </c>
    </row>
    <row r="24" spans="1:10" x14ac:dyDescent="0.25">
      <c r="A24">
        <v>199</v>
      </c>
      <c r="B24">
        <v>48516</v>
      </c>
      <c r="C24" t="s">
        <v>17</v>
      </c>
      <c r="D24" t="s">
        <v>16</v>
      </c>
      <c r="E24">
        <v>4</v>
      </c>
      <c r="F24">
        <v>1229897584</v>
      </c>
      <c r="G24">
        <v>39803.925740740742</v>
      </c>
      <c r="H24">
        <v>2008</v>
      </c>
      <c r="I24">
        <v>12</v>
      </c>
      <c r="J24">
        <v>21</v>
      </c>
    </row>
    <row r="25" spans="1:10" x14ac:dyDescent="0.25">
      <c r="A25">
        <v>187</v>
      </c>
      <c r="B25">
        <v>48516</v>
      </c>
      <c r="C25" t="s">
        <v>17</v>
      </c>
      <c r="D25" t="s">
        <v>16</v>
      </c>
      <c r="E25">
        <v>4.5</v>
      </c>
      <c r="F25">
        <v>1230361313</v>
      </c>
      <c r="G25">
        <v>39809.292974537035</v>
      </c>
      <c r="H25">
        <v>2008</v>
      </c>
      <c r="I25">
        <v>12</v>
      </c>
      <c r="J25">
        <v>27</v>
      </c>
    </row>
    <row r="26" spans="1:10" x14ac:dyDescent="0.25">
      <c r="A26">
        <v>355</v>
      </c>
      <c r="B26">
        <v>48516</v>
      </c>
      <c r="C26" t="s">
        <v>17</v>
      </c>
      <c r="D26" t="s">
        <v>16</v>
      </c>
      <c r="E26">
        <v>5</v>
      </c>
      <c r="F26">
        <v>1231028583</v>
      </c>
      <c r="G26">
        <v>39817.016006944446</v>
      </c>
      <c r="H26">
        <v>2009</v>
      </c>
      <c r="I26">
        <v>1</v>
      </c>
      <c r="J26">
        <v>4</v>
      </c>
    </row>
    <row r="27" spans="1:10" x14ac:dyDescent="0.25">
      <c r="A27">
        <v>574</v>
      </c>
      <c r="B27">
        <v>48516</v>
      </c>
      <c r="C27" t="s">
        <v>17</v>
      </c>
      <c r="D27" t="s">
        <v>16</v>
      </c>
      <c r="E27">
        <v>4.5</v>
      </c>
      <c r="F27">
        <v>1232810136</v>
      </c>
      <c r="G27">
        <v>39837.635833333334</v>
      </c>
      <c r="H27">
        <v>2009</v>
      </c>
      <c r="I27">
        <v>1</v>
      </c>
      <c r="J27">
        <v>24</v>
      </c>
    </row>
    <row r="28" spans="1:10" x14ac:dyDescent="0.25">
      <c r="A28">
        <v>150</v>
      </c>
      <c r="B28">
        <v>48516</v>
      </c>
      <c r="C28" t="s">
        <v>17</v>
      </c>
      <c r="D28" t="s">
        <v>16</v>
      </c>
      <c r="E28">
        <v>5</v>
      </c>
      <c r="F28">
        <v>1233053823</v>
      </c>
      <c r="G28">
        <v>39840.456284722226</v>
      </c>
      <c r="H28">
        <v>2009</v>
      </c>
      <c r="I28">
        <v>1</v>
      </c>
      <c r="J28">
        <v>27</v>
      </c>
    </row>
    <row r="29" spans="1:10" x14ac:dyDescent="0.25">
      <c r="A29">
        <v>169</v>
      </c>
      <c r="B29">
        <v>48516</v>
      </c>
      <c r="C29" t="s">
        <v>17</v>
      </c>
      <c r="D29" t="s">
        <v>16</v>
      </c>
      <c r="E29">
        <v>4.5</v>
      </c>
      <c r="F29">
        <v>1234228857</v>
      </c>
      <c r="G29">
        <v>39854.056215277778</v>
      </c>
      <c r="H29">
        <v>2009</v>
      </c>
      <c r="I29">
        <v>2</v>
      </c>
      <c r="J29">
        <v>10</v>
      </c>
    </row>
    <row r="30" spans="1:10" x14ac:dyDescent="0.25">
      <c r="A30">
        <v>125</v>
      </c>
      <c r="B30">
        <v>48516</v>
      </c>
      <c r="C30" t="s">
        <v>17</v>
      </c>
      <c r="D30" t="s">
        <v>16</v>
      </c>
      <c r="E30">
        <v>5</v>
      </c>
      <c r="F30">
        <v>1244537556</v>
      </c>
      <c r="G30">
        <v>39973.36986111111</v>
      </c>
      <c r="H30">
        <v>2009</v>
      </c>
      <c r="I30">
        <v>6</v>
      </c>
      <c r="J30">
        <v>9</v>
      </c>
    </row>
    <row r="31" spans="1:10" x14ac:dyDescent="0.25">
      <c r="A31">
        <v>146</v>
      </c>
      <c r="B31">
        <v>48516</v>
      </c>
      <c r="C31" t="s">
        <v>17</v>
      </c>
      <c r="D31" t="s">
        <v>16</v>
      </c>
      <c r="E31">
        <v>4</v>
      </c>
      <c r="F31">
        <v>1256071373</v>
      </c>
      <c r="G31">
        <v>40106.863113425927</v>
      </c>
      <c r="H31">
        <v>2009</v>
      </c>
      <c r="I31">
        <v>10</v>
      </c>
      <c r="J31">
        <v>20</v>
      </c>
    </row>
    <row r="32" spans="1:10" x14ac:dyDescent="0.25">
      <c r="A32">
        <v>89</v>
      </c>
      <c r="B32">
        <v>48516</v>
      </c>
      <c r="C32" t="s">
        <v>17</v>
      </c>
      <c r="D32" t="s">
        <v>16</v>
      </c>
      <c r="E32">
        <v>5</v>
      </c>
      <c r="F32">
        <v>1257620575</v>
      </c>
      <c r="G32">
        <v>40124.793692129628</v>
      </c>
      <c r="H32">
        <v>2009</v>
      </c>
      <c r="I32">
        <v>11</v>
      </c>
      <c r="J32">
        <v>7</v>
      </c>
    </row>
    <row r="33" spans="1:10" x14ac:dyDescent="0.25">
      <c r="A33">
        <v>601</v>
      </c>
      <c r="B33">
        <v>48516</v>
      </c>
      <c r="C33" t="s">
        <v>17</v>
      </c>
      <c r="D33" t="s">
        <v>16</v>
      </c>
      <c r="E33">
        <v>4.5</v>
      </c>
      <c r="F33">
        <v>1270254429</v>
      </c>
      <c r="G33">
        <v>40271.018854166665</v>
      </c>
      <c r="H33">
        <v>2010</v>
      </c>
      <c r="I33">
        <v>4</v>
      </c>
      <c r="J33">
        <v>3</v>
      </c>
    </row>
    <row r="34" spans="1:10" x14ac:dyDescent="0.25">
      <c r="A34">
        <v>584</v>
      </c>
      <c r="B34">
        <v>48516</v>
      </c>
      <c r="C34" t="s">
        <v>17</v>
      </c>
      <c r="D34" t="s">
        <v>16</v>
      </c>
      <c r="E34">
        <v>4</v>
      </c>
      <c r="F34">
        <v>1271764463</v>
      </c>
      <c r="G34">
        <v>40288.496099537035</v>
      </c>
      <c r="H34">
        <v>2010</v>
      </c>
      <c r="I34">
        <v>4</v>
      </c>
      <c r="J34">
        <v>20</v>
      </c>
    </row>
    <row r="35" spans="1:10" x14ac:dyDescent="0.25">
      <c r="A35">
        <v>480</v>
      </c>
      <c r="B35">
        <v>48516</v>
      </c>
      <c r="C35" t="s">
        <v>17</v>
      </c>
      <c r="D35" t="s">
        <v>16</v>
      </c>
      <c r="E35">
        <v>5</v>
      </c>
      <c r="F35">
        <v>1272667164</v>
      </c>
      <c r="G35">
        <v>40298.944027777776</v>
      </c>
      <c r="H35">
        <v>2010</v>
      </c>
      <c r="I35">
        <v>4</v>
      </c>
      <c r="J35">
        <v>30</v>
      </c>
    </row>
    <row r="36" spans="1:10" x14ac:dyDescent="0.25">
      <c r="A36">
        <v>156</v>
      </c>
      <c r="B36">
        <v>48516</v>
      </c>
      <c r="C36" t="s">
        <v>17</v>
      </c>
      <c r="D36" t="s">
        <v>16</v>
      </c>
      <c r="E36">
        <v>5</v>
      </c>
      <c r="F36">
        <v>1277429950</v>
      </c>
      <c r="G36">
        <v>40354.068865740745</v>
      </c>
      <c r="H36">
        <v>2010</v>
      </c>
      <c r="I36">
        <v>6</v>
      </c>
      <c r="J36">
        <v>25</v>
      </c>
    </row>
    <row r="37" spans="1:10" x14ac:dyDescent="0.25">
      <c r="A37">
        <v>527</v>
      </c>
      <c r="B37">
        <v>48516</v>
      </c>
      <c r="C37" t="s">
        <v>17</v>
      </c>
      <c r="D37" t="s">
        <v>16</v>
      </c>
      <c r="E37">
        <v>5</v>
      </c>
      <c r="F37">
        <v>1281232878</v>
      </c>
      <c r="G37">
        <v>40398.084236111114</v>
      </c>
      <c r="H37">
        <v>2010</v>
      </c>
      <c r="I37">
        <v>8</v>
      </c>
      <c r="J37">
        <v>8</v>
      </c>
    </row>
    <row r="38" spans="1:10" x14ac:dyDescent="0.25">
      <c r="A38">
        <v>501</v>
      </c>
      <c r="B38">
        <v>48516</v>
      </c>
      <c r="C38" t="s">
        <v>17</v>
      </c>
      <c r="D38" t="s">
        <v>16</v>
      </c>
      <c r="E38">
        <v>5</v>
      </c>
      <c r="F38">
        <v>1283138508</v>
      </c>
      <c r="G38">
        <v>40420.140138888892</v>
      </c>
      <c r="H38">
        <v>2010</v>
      </c>
      <c r="I38">
        <v>8</v>
      </c>
      <c r="J38">
        <v>30</v>
      </c>
    </row>
    <row r="39" spans="1:10" x14ac:dyDescent="0.25">
      <c r="A39">
        <v>515</v>
      </c>
      <c r="B39">
        <v>48516</v>
      </c>
      <c r="C39" t="s">
        <v>17</v>
      </c>
      <c r="D39" t="s">
        <v>16</v>
      </c>
      <c r="E39">
        <v>4</v>
      </c>
      <c r="F39">
        <v>1286399999</v>
      </c>
      <c r="G39">
        <v>40457.888877314814</v>
      </c>
      <c r="H39">
        <v>2010</v>
      </c>
      <c r="I39">
        <v>10</v>
      </c>
      <c r="J39">
        <v>6</v>
      </c>
    </row>
    <row r="40" spans="1:10" x14ac:dyDescent="0.25">
      <c r="A40">
        <v>94</v>
      </c>
      <c r="B40">
        <v>48516</v>
      </c>
      <c r="C40" t="s">
        <v>17</v>
      </c>
      <c r="D40" t="s">
        <v>16</v>
      </c>
      <c r="E40">
        <v>4</v>
      </c>
      <c r="F40">
        <v>1291779751</v>
      </c>
      <c r="G40">
        <v>40520.15452546296</v>
      </c>
      <c r="H40">
        <v>2010</v>
      </c>
      <c r="I40">
        <v>12</v>
      </c>
      <c r="J40">
        <v>8</v>
      </c>
    </row>
    <row r="41" spans="1:10" x14ac:dyDescent="0.25">
      <c r="A41">
        <v>468</v>
      </c>
      <c r="B41">
        <v>48516</v>
      </c>
      <c r="C41" t="s">
        <v>17</v>
      </c>
      <c r="D41" t="s">
        <v>16</v>
      </c>
      <c r="E41">
        <v>3</v>
      </c>
      <c r="F41">
        <v>1296196672</v>
      </c>
      <c r="G41">
        <v>40571.276296296295</v>
      </c>
      <c r="H41">
        <v>2011</v>
      </c>
      <c r="I41">
        <v>1</v>
      </c>
      <c r="J41">
        <v>28</v>
      </c>
    </row>
    <row r="42" spans="1:10" x14ac:dyDescent="0.25">
      <c r="A42">
        <v>394</v>
      </c>
      <c r="B42">
        <v>48516</v>
      </c>
      <c r="C42" t="s">
        <v>17</v>
      </c>
      <c r="D42" t="s">
        <v>16</v>
      </c>
      <c r="E42">
        <v>4</v>
      </c>
      <c r="F42">
        <v>1298378883</v>
      </c>
      <c r="G42">
        <v>40596.533368055556</v>
      </c>
      <c r="H42">
        <v>2011</v>
      </c>
      <c r="I42">
        <v>2</v>
      </c>
      <c r="J42">
        <v>22</v>
      </c>
    </row>
    <row r="43" spans="1:10" x14ac:dyDescent="0.25">
      <c r="A43">
        <v>428</v>
      </c>
      <c r="B43">
        <v>48516</v>
      </c>
      <c r="C43" t="s">
        <v>17</v>
      </c>
      <c r="D43" t="s">
        <v>16</v>
      </c>
      <c r="E43">
        <v>4.5</v>
      </c>
      <c r="F43">
        <v>1304133568</v>
      </c>
      <c r="G43">
        <v>40663.138518518521</v>
      </c>
      <c r="H43">
        <v>2011</v>
      </c>
      <c r="I43">
        <v>4</v>
      </c>
      <c r="J43">
        <v>30</v>
      </c>
    </row>
    <row r="44" spans="1:10" x14ac:dyDescent="0.25">
      <c r="A44">
        <v>268</v>
      </c>
      <c r="B44">
        <v>48516</v>
      </c>
      <c r="C44" t="s">
        <v>17</v>
      </c>
      <c r="D44" t="s">
        <v>16</v>
      </c>
      <c r="E44">
        <v>5</v>
      </c>
      <c r="F44">
        <v>1314910593</v>
      </c>
      <c r="G44">
        <v>40787.872604166667</v>
      </c>
      <c r="H44">
        <v>2011</v>
      </c>
      <c r="I44">
        <v>9</v>
      </c>
      <c r="J44">
        <v>1</v>
      </c>
    </row>
    <row r="45" spans="1:10" x14ac:dyDescent="0.25">
      <c r="A45">
        <v>426</v>
      </c>
      <c r="B45">
        <v>48516</v>
      </c>
      <c r="C45" t="s">
        <v>17</v>
      </c>
      <c r="D45" t="s">
        <v>16</v>
      </c>
      <c r="E45">
        <v>3.5</v>
      </c>
      <c r="F45">
        <v>1321896493</v>
      </c>
      <c r="G45">
        <v>40868.72792824074</v>
      </c>
      <c r="H45">
        <v>2011</v>
      </c>
      <c r="I45">
        <v>11</v>
      </c>
      <c r="J45">
        <v>21</v>
      </c>
    </row>
    <row r="46" spans="1:10" x14ac:dyDescent="0.25">
      <c r="A46">
        <v>494</v>
      </c>
      <c r="B46">
        <v>48516</v>
      </c>
      <c r="C46" t="s">
        <v>17</v>
      </c>
      <c r="D46" t="s">
        <v>16</v>
      </c>
      <c r="E46">
        <v>4.5</v>
      </c>
      <c r="F46">
        <v>1342748097</v>
      </c>
      <c r="G46">
        <v>41110.065937499996</v>
      </c>
      <c r="H46">
        <v>2012</v>
      </c>
      <c r="I46">
        <v>7</v>
      </c>
      <c r="J46">
        <v>20</v>
      </c>
    </row>
    <row r="47" spans="1:10" x14ac:dyDescent="0.25">
      <c r="A47">
        <v>664</v>
      </c>
      <c r="B47">
        <v>48516</v>
      </c>
      <c r="C47" t="s">
        <v>17</v>
      </c>
      <c r="D47" t="s">
        <v>16</v>
      </c>
      <c r="E47">
        <v>4.5</v>
      </c>
      <c r="F47">
        <v>1343731789</v>
      </c>
      <c r="G47">
        <v>41121.451261574075</v>
      </c>
      <c r="H47">
        <v>2012</v>
      </c>
      <c r="I47">
        <v>7</v>
      </c>
      <c r="J47">
        <v>31</v>
      </c>
    </row>
    <row r="48" spans="1:10" x14ac:dyDescent="0.25">
      <c r="A48">
        <v>299</v>
      </c>
      <c r="B48">
        <v>48516</v>
      </c>
      <c r="C48" t="s">
        <v>17</v>
      </c>
      <c r="D48" t="s">
        <v>16</v>
      </c>
      <c r="E48">
        <v>4.5</v>
      </c>
      <c r="F48">
        <v>1344185937</v>
      </c>
      <c r="G48">
        <v>41126.707604166666</v>
      </c>
      <c r="H48">
        <v>2012</v>
      </c>
      <c r="I48">
        <v>8</v>
      </c>
      <c r="J48">
        <v>5</v>
      </c>
    </row>
    <row r="49" spans="1:10" x14ac:dyDescent="0.25">
      <c r="A49">
        <v>157</v>
      </c>
      <c r="B49">
        <v>48516</v>
      </c>
      <c r="C49" t="s">
        <v>17</v>
      </c>
      <c r="D49" t="s">
        <v>16</v>
      </c>
      <c r="E49">
        <v>4</v>
      </c>
      <c r="F49">
        <v>1344510341</v>
      </c>
      <c r="G49">
        <v>41130.462280092594</v>
      </c>
      <c r="H49">
        <v>2012</v>
      </c>
      <c r="I49">
        <v>8</v>
      </c>
      <c r="J49">
        <v>9</v>
      </c>
    </row>
    <row r="50" spans="1:10" x14ac:dyDescent="0.25">
      <c r="A50">
        <v>73</v>
      </c>
      <c r="B50">
        <v>48516</v>
      </c>
      <c r="C50" t="s">
        <v>17</v>
      </c>
      <c r="D50" t="s">
        <v>16</v>
      </c>
      <c r="E50">
        <v>4</v>
      </c>
      <c r="F50">
        <v>1345798905</v>
      </c>
      <c r="G50">
        <v>41145.376215277778</v>
      </c>
      <c r="H50">
        <v>2012</v>
      </c>
      <c r="I50">
        <v>8</v>
      </c>
      <c r="J50">
        <v>24</v>
      </c>
    </row>
    <row r="51" spans="1:10" x14ac:dyDescent="0.25">
      <c r="A51">
        <v>610</v>
      </c>
      <c r="B51">
        <v>48516</v>
      </c>
      <c r="C51" t="s">
        <v>17</v>
      </c>
      <c r="D51" t="s">
        <v>16</v>
      </c>
      <c r="E51">
        <v>4</v>
      </c>
      <c r="F51">
        <v>1349428784</v>
      </c>
      <c r="G51">
        <v>41187.388703703706</v>
      </c>
      <c r="H51">
        <v>2012</v>
      </c>
      <c r="I51">
        <v>10</v>
      </c>
      <c r="J51">
        <v>5</v>
      </c>
    </row>
    <row r="52" spans="1:10" x14ac:dyDescent="0.25">
      <c r="A52">
        <v>54</v>
      </c>
      <c r="B52">
        <v>48516</v>
      </c>
      <c r="C52" t="s">
        <v>17</v>
      </c>
      <c r="D52" t="s">
        <v>16</v>
      </c>
      <c r="E52">
        <v>4.5</v>
      </c>
      <c r="F52">
        <v>1352836485</v>
      </c>
      <c r="G52">
        <v>41226.829687500001</v>
      </c>
      <c r="H52">
        <v>2012</v>
      </c>
      <c r="I52">
        <v>11</v>
      </c>
      <c r="J52">
        <v>13</v>
      </c>
    </row>
    <row r="53" spans="1:10" x14ac:dyDescent="0.25">
      <c r="A53">
        <v>26</v>
      </c>
      <c r="B53">
        <v>48516</v>
      </c>
      <c r="C53" t="s">
        <v>17</v>
      </c>
      <c r="D53" t="s">
        <v>16</v>
      </c>
      <c r="E53">
        <v>4.5</v>
      </c>
      <c r="F53">
        <v>1352921298</v>
      </c>
      <c r="G53">
        <v>41227.811319444445</v>
      </c>
      <c r="H53">
        <v>2012</v>
      </c>
      <c r="I53">
        <v>11</v>
      </c>
      <c r="J53">
        <v>14</v>
      </c>
    </row>
    <row r="54" spans="1:10" x14ac:dyDescent="0.25">
      <c r="A54">
        <v>275</v>
      </c>
      <c r="B54">
        <v>48516</v>
      </c>
      <c r="C54" t="s">
        <v>17</v>
      </c>
      <c r="D54" t="s">
        <v>16</v>
      </c>
      <c r="E54">
        <v>5</v>
      </c>
      <c r="F54">
        <v>1353286811</v>
      </c>
      <c r="G54">
        <v>41232.04179398148</v>
      </c>
      <c r="H54">
        <v>2012</v>
      </c>
      <c r="I54">
        <v>11</v>
      </c>
      <c r="J54">
        <v>19</v>
      </c>
    </row>
    <row r="55" spans="1:10" x14ac:dyDescent="0.25">
      <c r="A55">
        <v>423</v>
      </c>
      <c r="B55">
        <v>48516</v>
      </c>
      <c r="C55" t="s">
        <v>17</v>
      </c>
      <c r="D55" t="s">
        <v>16</v>
      </c>
      <c r="E55">
        <v>5</v>
      </c>
      <c r="F55">
        <v>1353690593</v>
      </c>
      <c r="G55">
        <v>41236.715196759258</v>
      </c>
      <c r="H55">
        <v>2012</v>
      </c>
      <c r="I55">
        <v>11</v>
      </c>
      <c r="J55">
        <v>23</v>
      </c>
    </row>
    <row r="56" spans="1:10" x14ac:dyDescent="0.25">
      <c r="A56">
        <v>134</v>
      </c>
      <c r="B56">
        <v>48516</v>
      </c>
      <c r="C56" t="s">
        <v>17</v>
      </c>
      <c r="D56" t="s">
        <v>16</v>
      </c>
      <c r="E56">
        <v>4</v>
      </c>
      <c r="F56">
        <v>1361244808</v>
      </c>
      <c r="G56">
        <v>41324.148240740738</v>
      </c>
      <c r="H56">
        <v>2013</v>
      </c>
      <c r="I56">
        <v>2</v>
      </c>
      <c r="J56">
        <v>19</v>
      </c>
    </row>
    <row r="57" spans="1:10" x14ac:dyDescent="0.25">
      <c r="A57">
        <v>521</v>
      </c>
      <c r="B57">
        <v>48516</v>
      </c>
      <c r="C57" t="s">
        <v>17</v>
      </c>
      <c r="D57" t="s">
        <v>16</v>
      </c>
      <c r="E57">
        <v>4</v>
      </c>
      <c r="F57">
        <v>1370073507</v>
      </c>
      <c r="G57">
        <v>41426.332256944443</v>
      </c>
      <c r="H57">
        <v>2013</v>
      </c>
      <c r="I57">
        <v>6</v>
      </c>
      <c r="J57">
        <v>1</v>
      </c>
    </row>
    <row r="58" spans="1:10" x14ac:dyDescent="0.25">
      <c r="A58">
        <v>379</v>
      </c>
      <c r="B58">
        <v>48516</v>
      </c>
      <c r="C58" t="s">
        <v>17</v>
      </c>
      <c r="D58" t="s">
        <v>16</v>
      </c>
      <c r="E58">
        <v>4</v>
      </c>
      <c r="F58">
        <v>1378180365</v>
      </c>
      <c r="G58">
        <v>41520.161631944444</v>
      </c>
      <c r="H58">
        <v>2013</v>
      </c>
      <c r="I58">
        <v>9</v>
      </c>
      <c r="J58">
        <v>3</v>
      </c>
    </row>
    <row r="59" spans="1:10" x14ac:dyDescent="0.25">
      <c r="A59">
        <v>522</v>
      </c>
      <c r="B59">
        <v>48516</v>
      </c>
      <c r="C59" t="s">
        <v>17</v>
      </c>
      <c r="D59" t="s">
        <v>16</v>
      </c>
      <c r="E59">
        <v>4.5</v>
      </c>
      <c r="F59">
        <v>1391350073</v>
      </c>
      <c r="G59">
        <v>41672.588807870372</v>
      </c>
      <c r="H59">
        <v>2014</v>
      </c>
      <c r="I59">
        <v>2</v>
      </c>
      <c r="J59">
        <v>2</v>
      </c>
    </row>
    <row r="60" spans="1:10" x14ac:dyDescent="0.25">
      <c r="A60">
        <v>11</v>
      </c>
      <c r="B60">
        <v>48516</v>
      </c>
      <c r="C60" t="s">
        <v>17</v>
      </c>
      <c r="D60" t="s">
        <v>16</v>
      </c>
      <c r="E60">
        <v>5</v>
      </c>
      <c r="F60">
        <v>1391658450</v>
      </c>
      <c r="G60">
        <v>41676.157986111109</v>
      </c>
      <c r="H60">
        <v>2014</v>
      </c>
      <c r="I60">
        <v>2</v>
      </c>
      <c r="J60">
        <v>6</v>
      </c>
    </row>
    <row r="61" spans="1:10" x14ac:dyDescent="0.25">
      <c r="A61">
        <v>208</v>
      </c>
      <c r="B61">
        <v>48516</v>
      </c>
      <c r="C61" t="s">
        <v>17</v>
      </c>
      <c r="D61" t="s">
        <v>16</v>
      </c>
      <c r="E61">
        <v>4</v>
      </c>
      <c r="F61">
        <v>1402191999</v>
      </c>
      <c r="G61">
        <v>41798.074062499996</v>
      </c>
      <c r="H61">
        <v>2014</v>
      </c>
      <c r="I61">
        <v>6</v>
      </c>
      <c r="J61">
        <v>8</v>
      </c>
    </row>
    <row r="62" spans="1:10" x14ac:dyDescent="0.25">
      <c r="A62">
        <v>615</v>
      </c>
      <c r="B62">
        <v>48516</v>
      </c>
      <c r="C62" t="s">
        <v>17</v>
      </c>
      <c r="D62" t="s">
        <v>16</v>
      </c>
      <c r="E62">
        <v>4</v>
      </c>
      <c r="F62">
        <v>1408778729</v>
      </c>
      <c r="G62">
        <v>41874.309363425928</v>
      </c>
      <c r="H62">
        <v>2014</v>
      </c>
      <c r="I62">
        <v>8</v>
      </c>
      <c r="J62">
        <v>23</v>
      </c>
    </row>
    <row r="63" spans="1:10" x14ac:dyDescent="0.25">
      <c r="A63">
        <v>433</v>
      </c>
      <c r="B63">
        <v>48516</v>
      </c>
      <c r="C63" t="s">
        <v>17</v>
      </c>
      <c r="D63" t="s">
        <v>16</v>
      </c>
      <c r="E63">
        <v>4.5</v>
      </c>
      <c r="F63">
        <v>1417929941</v>
      </c>
      <c r="G63">
        <v>41980.226168981477</v>
      </c>
      <c r="H63">
        <v>2014</v>
      </c>
      <c r="I63">
        <v>12</v>
      </c>
      <c r="J63">
        <v>7</v>
      </c>
    </row>
    <row r="64" spans="1:10" x14ac:dyDescent="0.25">
      <c r="A64">
        <v>553</v>
      </c>
      <c r="B64">
        <v>48516</v>
      </c>
      <c r="C64" t="s">
        <v>17</v>
      </c>
      <c r="D64" t="s">
        <v>16</v>
      </c>
      <c r="E64">
        <v>4.5</v>
      </c>
      <c r="F64">
        <v>1423012257</v>
      </c>
      <c r="G64">
        <v>42039.049270833333</v>
      </c>
      <c r="H64">
        <v>2015</v>
      </c>
      <c r="I64">
        <v>2</v>
      </c>
      <c r="J64">
        <v>4</v>
      </c>
    </row>
    <row r="65" spans="1:10" x14ac:dyDescent="0.25">
      <c r="A65">
        <v>572</v>
      </c>
      <c r="B65">
        <v>48516</v>
      </c>
      <c r="C65" t="s">
        <v>17</v>
      </c>
      <c r="D65" t="s">
        <v>16</v>
      </c>
      <c r="E65">
        <v>4.5</v>
      </c>
      <c r="F65">
        <v>1436465765</v>
      </c>
      <c r="G65">
        <v>42194.76116898148</v>
      </c>
      <c r="H65">
        <v>2015</v>
      </c>
      <c r="I65">
        <v>7</v>
      </c>
      <c r="J65">
        <v>9</v>
      </c>
    </row>
    <row r="66" spans="1:10" x14ac:dyDescent="0.25">
      <c r="A66">
        <v>567</v>
      </c>
      <c r="B66">
        <v>48516</v>
      </c>
      <c r="C66" t="s">
        <v>17</v>
      </c>
      <c r="D66" t="s">
        <v>16</v>
      </c>
      <c r="E66">
        <v>5</v>
      </c>
      <c r="F66">
        <v>1436823553</v>
      </c>
      <c r="G66">
        <v>42198.902233796296</v>
      </c>
      <c r="H66">
        <v>2015</v>
      </c>
      <c r="I66">
        <v>7</v>
      </c>
      <c r="J66">
        <v>13</v>
      </c>
    </row>
    <row r="67" spans="1:10" x14ac:dyDescent="0.25">
      <c r="A67">
        <v>149</v>
      </c>
      <c r="B67">
        <v>48516</v>
      </c>
      <c r="C67" t="s">
        <v>17</v>
      </c>
      <c r="D67" t="s">
        <v>16</v>
      </c>
      <c r="E67">
        <v>2.5</v>
      </c>
      <c r="F67">
        <v>1436920881</v>
      </c>
      <c r="G67">
        <v>42200.028715277775</v>
      </c>
      <c r="H67">
        <v>2015</v>
      </c>
      <c r="I67">
        <v>7</v>
      </c>
      <c r="J67">
        <v>15</v>
      </c>
    </row>
    <row r="68" spans="1:10" x14ac:dyDescent="0.25">
      <c r="A68">
        <v>481</v>
      </c>
      <c r="B68">
        <v>48516</v>
      </c>
      <c r="C68" t="s">
        <v>17</v>
      </c>
      <c r="D68" t="s">
        <v>16</v>
      </c>
      <c r="E68">
        <v>4.5</v>
      </c>
      <c r="F68">
        <v>1437006170</v>
      </c>
      <c r="G68">
        <v>42201.015856481477</v>
      </c>
      <c r="H68">
        <v>2015</v>
      </c>
      <c r="I68">
        <v>7</v>
      </c>
      <c r="J68">
        <v>16</v>
      </c>
    </row>
    <row r="69" spans="1:10" x14ac:dyDescent="0.25">
      <c r="A69">
        <v>200</v>
      </c>
      <c r="B69">
        <v>48516</v>
      </c>
      <c r="C69" t="s">
        <v>17</v>
      </c>
      <c r="D69" t="s">
        <v>16</v>
      </c>
      <c r="E69">
        <v>1.5</v>
      </c>
      <c r="F69">
        <v>1438023151</v>
      </c>
      <c r="G69">
        <v>42212.786469907413</v>
      </c>
      <c r="H69">
        <v>2015</v>
      </c>
      <c r="I69">
        <v>7</v>
      </c>
      <c r="J69">
        <v>27</v>
      </c>
    </row>
    <row r="70" spans="1:10" x14ac:dyDescent="0.25">
      <c r="A70">
        <v>138</v>
      </c>
      <c r="B70">
        <v>48516</v>
      </c>
      <c r="C70" t="s">
        <v>17</v>
      </c>
      <c r="D70" t="s">
        <v>16</v>
      </c>
      <c r="E70">
        <v>4.5</v>
      </c>
      <c r="F70">
        <v>1440379207</v>
      </c>
      <c r="G70">
        <v>42240.055636574078</v>
      </c>
      <c r="H70">
        <v>2015</v>
      </c>
      <c r="I70">
        <v>8</v>
      </c>
      <c r="J70">
        <v>24</v>
      </c>
    </row>
    <row r="71" spans="1:10" x14ac:dyDescent="0.25">
      <c r="A71">
        <v>205</v>
      </c>
      <c r="B71">
        <v>48516</v>
      </c>
      <c r="C71" t="s">
        <v>17</v>
      </c>
      <c r="D71" t="s">
        <v>16</v>
      </c>
      <c r="E71">
        <v>3</v>
      </c>
      <c r="F71">
        <v>1442146184</v>
      </c>
      <c r="G71">
        <v>42260.50675925926</v>
      </c>
      <c r="H71">
        <v>2015</v>
      </c>
      <c r="I71">
        <v>9</v>
      </c>
      <c r="J71">
        <v>13</v>
      </c>
    </row>
    <row r="72" spans="1:10" x14ac:dyDescent="0.25">
      <c r="A72">
        <v>478</v>
      </c>
      <c r="B72">
        <v>48516</v>
      </c>
      <c r="C72" t="s">
        <v>17</v>
      </c>
      <c r="D72" t="s">
        <v>16</v>
      </c>
      <c r="E72">
        <v>4.5</v>
      </c>
      <c r="F72">
        <v>1446621779</v>
      </c>
      <c r="G72">
        <v>42312.307627314818</v>
      </c>
      <c r="H72">
        <v>2015</v>
      </c>
      <c r="I72">
        <v>11</v>
      </c>
      <c r="J72">
        <v>4</v>
      </c>
    </row>
    <row r="73" spans="1:10" x14ac:dyDescent="0.25">
      <c r="A73">
        <v>475</v>
      </c>
      <c r="B73">
        <v>48516</v>
      </c>
      <c r="C73" t="s">
        <v>17</v>
      </c>
      <c r="D73" t="s">
        <v>16</v>
      </c>
      <c r="E73">
        <v>5</v>
      </c>
      <c r="F73">
        <v>1447072036</v>
      </c>
      <c r="G73">
        <v>42317.518935185188</v>
      </c>
      <c r="H73">
        <v>2015</v>
      </c>
      <c r="I73">
        <v>11</v>
      </c>
      <c r="J73">
        <v>9</v>
      </c>
    </row>
    <row r="74" spans="1:10" x14ac:dyDescent="0.25">
      <c r="A74">
        <v>450</v>
      </c>
      <c r="B74">
        <v>48516</v>
      </c>
      <c r="C74" t="s">
        <v>17</v>
      </c>
      <c r="D74" t="s">
        <v>16</v>
      </c>
      <c r="E74">
        <v>5</v>
      </c>
      <c r="F74">
        <v>1449349388</v>
      </c>
      <c r="G74">
        <v>42343.877175925925</v>
      </c>
      <c r="H74">
        <v>2015</v>
      </c>
      <c r="I74">
        <v>12</v>
      </c>
      <c r="J74">
        <v>5</v>
      </c>
    </row>
    <row r="75" spans="1:10" x14ac:dyDescent="0.25">
      <c r="A75">
        <v>97</v>
      </c>
      <c r="B75">
        <v>48516</v>
      </c>
      <c r="C75" t="s">
        <v>17</v>
      </c>
      <c r="D75" t="s">
        <v>16</v>
      </c>
      <c r="E75">
        <v>2</v>
      </c>
      <c r="F75">
        <v>1460342400</v>
      </c>
      <c r="G75">
        <v>42471.111111111109</v>
      </c>
      <c r="H75">
        <v>2016</v>
      </c>
      <c r="I75">
        <v>4</v>
      </c>
      <c r="J75">
        <v>11</v>
      </c>
    </row>
    <row r="76" spans="1:10" x14ac:dyDescent="0.25">
      <c r="A76">
        <v>72</v>
      </c>
      <c r="B76">
        <v>48516</v>
      </c>
      <c r="C76" t="s">
        <v>17</v>
      </c>
      <c r="D76" t="s">
        <v>16</v>
      </c>
      <c r="E76">
        <v>3.5</v>
      </c>
      <c r="F76">
        <v>1461784370</v>
      </c>
      <c r="G76">
        <v>42487.800578703704</v>
      </c>
      <c r="H76">
        <v>2016</v>
      </c>
      <c r="I76">
        <v>4</v>
      </c>
      <c r="J76">
        <v>27</v>
      </c>
    </row>
    <row r="77" spans="1:10" x14ac:dyDescent="0.25">
      <c r="A77">
        <v>371</v>
      </c>
      <c r="B77">
        <v>48516</v>
      </c>
      <c r="C77" t="s">
        <v>17</v>
      </c>
      <c r="D77" t="s">
        <v>16</v>
      </c>
      <c r="E77">
        <v>5</v>
      </c>
      <c r="F77">
        <v>1462734228</v>
      </c>
      <c r="G77">
        <v>42498.794305555552</v>
      </c>
      <c r="H77">
        <v>2016</v>
      </c>
      <c r="I77">
        <v>5</v>
      </c>
      <c r="J77">
        <v>8</v>
      </c>
    </row>
    <row r="78" spans="1:10" x14ac:dyDescent="0.25">
      <c r="A78">
        <v>40</v>
      </c>
      <c r="B78">
        <v>48516</v>
      </c>
      <c r="C78" t="s">
        <v>17</v>
      </c>
      <c r="D78" t="s">
        <v>16</v>
      </c>
      <c r="E78">
        <v>5</v>
      </c>
      <c r="F78">
        <v>1466993384</v>
      </c>
      <c r="G78">
        <v>42548.090092592596</v>
      </c>
      <c r="H78">
        <v>2016</v>
      </c>
      <c r="I78">
        <v>6</v>
      </c>
      <c r="J78">
        <v>27</v>
      </c>
    </row>
    <row r="79" spans="1:10" x14ac:dyDescent="0.25">
      <c r="A79">
        <v>56</v>
      </c>
      <c r="B79">
        <v>48516</v>
      </c>
      <c r="C79" t="s">
        <v>17</v>
      </c>
      <c r="D79" t="s">
        <v>16</v>
      </c>
      <c r="E79">
        <v>4</v>
      </c>
      <c r="F79">
        <v>1467005248</v>
      </c>
      <c r="G79">
        <v>42548.227407407408</v>
      </c>
      <c r="H79">
        <v>2016</v>
      </c>
      <c r="I79">
        <v>6</v>
      </c>
      <c r="J79">
        <v>27</v>
      </c>
    </row>
    <row r="80" spans="1:10" x14ac:dyDescent="0.25">
      <c r="A80">
        <v>270</v>
      </c>
      <c r="B80">
        <v>48516</v>
      </c>
      <c r="C80" t="s">
        <v>17</v>
      </c>
      <c r="D80" t="s">
        <v>16</v>
      </c>
      <c r="E80">
        <v>4</v>
      </c>
      <c r="F80">
        <v>1469278482</v>
      </c>
      <c r="G80">
        <v>42574.537986111114</v>
      </c>
      <c r="H80">
        <v>2016</v>
      </c>
      <c r="I80">
        <v>7</v>
      </c>
      <c r="J80">
        <v>23</v>
      </c>
    </row>
    <row r="81" spans="1:10" x14ac:dyDescent="0.25">
      <c r="A81">
        <v>250</v>
      </c>
      <c r="B81">
        <v>48516</v>
      </c>
      <c r="C81" t="s">
        <v>17</v>
      </c>
      <c r="D81" t="s">
        <v>16</v>
      </c>
      <c r="E81">
        <v>5</v>
      </c>
      <c r="F81">
        <v>1469807456</v>
      </c>
      <c r="G81">
        <v>42580.660370370373</v>
      </c>
      <c r="H81">
        <v>2016</v>
      </c>
      <c r="I81">
        <v>7</v>
      </c>
      <c r="J81">
        <v>29</v>
      </c>
    </row>
    <row r="82" spans="1:10" x14ac:dyDescent="0.25">
      <c r="A82">
        <v>457</v>
      </c>
      <c r="B82">
        <v>48516</v>
      </c>
      <c r="C82" t="s">
        <v>17</v>
      </c>
      <c r="D82" t="s">
        <v>16</v>
      </c>
      <c r="E82">
        <v>3</v>
      </c>
      <c r="F82">
        <v>1471383464</v>
      </c>
      <c r="G82">
        <v>42598.901203703703</v>
      </c>
      <c r="H82">
        <v>2016</v>
      </c>
      <c r="I82">
        <v>8</v>
      </c>
      <c r="J82">
        <v>16</v>
      </c>
    </row>
    <row r="83" spans="1:10" x14ac:dyDescent="0.25">
      <c r="A83">
        <v>438</v>
      </c>
      <c r="B83">
        <v>48516</v>
      </c>
      <c r="C83" t="s">
        <v>17</v>
      </c>
      <c r="D83" t="s">
        <v>16</v>
      </c>
      <c r="E83">
        <v>4</v>
      </c>
      <c r="F83">
        <v>1472550918</v>
      </c>
      <c r="G83">
        <v>42612.413402777776</v>
      </c>
      <c r="H83">
        <v>2016</v>
      </c>
      <c r="I83">
        <v>8</v>
      </c>
      <c r="J83">
        <v>30</v>
      </c>
    </row>
    <row r="84" spans="1:10" x14ac:dyDescent="0.25">
      <c r="A84">
        <v>42</v>
      </c>
      <c r="B84">
        <v>48516</v>
      </c>
      <c r="C84" t="s">
        <v>17</v>
      </c>
      <c r="D84" t="s">
        <v>16</v>
      </c>
      <c r="E84">
        <v>4.5</v>
      </c>
      <c r="F84">
        <v>1473258313</v>
      </c>
      <c r="G84">
        <v>42620.600844907407</v>
      </c>
      <c r="H84">
        <v>2016</v>
      </c>
      <c r="I84">
        <v>9</v>
      </c>
      <c r="J84">
        <v>7</v>
      </c>
    </row>
    <row r="85" spans="1:10" x14ac:dyDescent="0.25">
      <c r="A85">
        <v>570</v>
      </c>
      <c r="B85">
        <v>48516</v>
      </c>
      <c r="C85" t="s">
        <v>17</v>
      </c>
      <c r="D85" t="s">
        <v>16</v>
      </c>
      <c r="E85">
        <v>3.5</v>
      </c>
      <c r="F85">
        <v>1475783853</v>
      </c>
      <c r="G85">
        <v>42649.831631944442</v>
      </c>
      <c r="H85">
        <v>2016</v>
      </c>
      <c r="I85">
        <v>10</v>
      </c>
      <c r="J85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21" workbookViewId="0"/>
  </sheetViews>
  <sheetFormatPr defaultRowHeight="15" x14ac:dyDescent="0.25"/>
  <cols>
    <col min="3" max="3" width="23.28515625" bestFit="1" customWidth="1"/>
    <col min="4" max="4" width="22.42578125" bestFit="1" customWidth="1"/>
    <col min="6" max="6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624</v>
      </c>
      <c r="B2">
        <v>99114</v>
      </c>
      <c r="C2" t="s">
        <v>12</v>
      </c>
      <c r="D2" t="s">
        <v>13</v>
      </c>
      <c r="E2">
        <v>3</v>
      </c>
      <c r="F2">
        <v>1356183614</v>
      </c>
      <c r="G2">
        <v>41265.569606481484</v>
      </c>
      <c r="H2">
        <v>2012</v>
      </c>
      <c r="I2">
        <v>12</v>
      </c>
      <c r="J2">
        <v>22</v>
      </c>
    </row>
    <row r="3" spans="1:10" x14ac:dyDescent="0.25">
      <c r="A3">
        <v>275</v>
      </c>
      <c r="B3">
        <v>99114</v>
      </c>
      <c r="C3" t="s">
        <v>12</v>
      </c>
      <c r="D3" t="s">
        <v>13</v>
      </c>
      <c r="E3">
        <v>4.5</v>
      </c>
      <c r="F3">
        <v>1358383738</v>
      </c>
      <c r="G3">
        <v>41291.034004629626</v>
      </c>
      <c r="H3">
        <v>2013</v>
      </c>
      <c r="I3">
        <v>1</v>
      </c>
      <c r="J3">
        <v>17</v>
      </c>
    </row>
    <row r="4" spans="1:10" x14ac:dyDescent="0.25">
      <c r="A4">
        <v>134</v>
      </c>
      <c r="B4">
        <v>99114</v>
      </c>
      <c r="C4" t="s">
        <v>12</v>
      </c>
      <c r="D4" t="s">
        <v>13</v>
      </c>
      <c r="E4">
        <v>4.5</v>
      </c>
      <c r="F4">
        <v>1361245398</v>
      </c>
      <c r="G4">
        <v>41324.155069444445</v>
      </c>
      <c r="H4">
        <v>2013</v>
      </c>
      <c r="I4">
        <v>2</v>
      </c>
      <c r="J4">
        <v>19</v>
      </c>
    </row>
    <row r="5" spans="1:10" x14ac:dyDescent="0.25">
      <c r="A5">
        <v>176</v>
      </c>
      <c r="B5">
        <v>99114</v>
      </c>
      <c r="C5" t="s">
        <v>12</v>
      </c>
      <c r="D5" t="s">
        <v>13</v>
      </c>
      <c r="E5">
        <v>4</v>
      </c>
      <c r="F5">
        <v>1364721906</v>
      </c>
      <c r="G5">
        <v>41364.392430555556</v>
      </c>
      <c r="H5">
        <v>2013</v>
      </c>
      <c r="I5">
        <v>3</v>
      </c>
      <c r="J5">
        <v>31</v>
      </c>
    </row>
    <row r="6" spans="1:10" x14ac:dyDescent="0.25">
      <c r="A6">
        <v>423</v>
      </c>
      <c r="B6">
        <v>99114</v>
      </c>
      <c r="C6" t="s">
        <v>12</v>
      </c>
      <c r="D6" t="s">
        <v>13</v>
      </c>
      <c r="E6">
        <v>4.5</v>
      </c>
      <c r="F6">
        <v>1366745141</v>
      </c>
      <c r="G6">
        <v>41387.809502314813</v>
      </c>
      <c r="H6">
        <v>2013</v>
      </c>
      <c r="I6">
        <v>4</v>
      </c>
      <c r="J6">
        <v>23</v>
      </c>
    </row>
    <row r="7" spans="1:10" x14ac:dyDescent="0.25">
      <c r="A7">
        <v>73</v>
      </c>
      <c r="B7">
        <v>99114</v>
      </c>
      <c r="C7" t="s">
        <v>12</v>
      </c>
      <c r="D7" t="s">
        <v>13</v>
      </c>
      <c r="E7">
        <v>4.5</v>
      </c>
      <c r="F7">
        <v>1369206612</v>
      </c>
      <c r="G7">
        <v>41416.298750000002</v>
      </c>
      <c r="H7">
        <v>2013</v>
      </c>
      <c r="I7">
        <v>5</v>
      </c>
      <c r="J7">
        <v>22</v>
      </c>
    </row>
    <row r="8" spans="1:10" x14ac:dyDescent="0.25">
      <c r="A8">
        <v>547</v>
      </c>
      <c r="B8">
        <v>99114</v>
      </c>
      <c r="C8" t="s">
        <v>12</v>
      </c>
      <c r="D8" t="s">
        <v>13</v>
      </c>
      <c r="E8">
        <v>4</v>
      </c>
      <c r="F8">
        <v>1371308075</v>
      </c>
      <c r="G8">
        <v>41440.621238425927</v>
      </c>
      <c r="H8">
        <v>2013</v>
      </c>
      <c r="I8">
        <v>6</v>
      </c>
      <c r="J8">
        <v>15</v>
      </c>
    </row>
    <row r="9" spans="1:10" x14ac:dyDescent="0.25">
      <c r="A9">
        <v>563</v>
      </c>
      <c r="B9">
        <v>99114</v>
      </c>
      <c r="C9" t="s">
        <v>12</v>
      </c>
      <c r="D9" t="s">
        <v>13</v>
      </c>
      <c r="E9">
        <v>4.5</v>
      </c>
      <c r="F9">
        <v>1378623664</v>
      </c>
      <c r="G9">
        <v>41525.292407407411</v>
      </c>
      <c r="H9">
        <v>2013</v>
      </c>
      <c r="I9">
        <v>9</v>
      </c>
      <c r="J9">
        <v>8</v>
      </c>
    </row>
    <row r="10" spans="1:10" x14ac:dyDescent="0.25">
      <c r="A10">
        <v>522</v>
      </c>
      <c r="B10">
        <v>99114</v>
      </c>
      <c r="C10" t="s">
        <v>12</v>
      </c>
      <c r="D10" t="s">
        <v>13</v>
      </c>
      <c r="E10">
        <v>4</v>
      </c>
      <c r="F10">
        <v>1391347713</v>
      </c>
      <c r="G10">
        <v>41672.561493055553</v>
      </c>
      <c r="H10">
        <v>2014</v>
      </c>
      <c r="I10">
        <v>2</v>
      </c>
      <c r="J10">
        <v>2</v>
      </c>
    </row>
    <row r="11" spans="1:10" x14ac:dyDescent="0.25">
      <c r="A11">
        <v>664</v>
      </c>
      <c r="B11">
        <v>99114</v>
      </c>
      <c r="C11" t="s">
        <v>12</v>
      </c>
      <c r="D11" t="s">
        <v>13</v>
      </c>
      <c r="E11">
        <v>4</v>
      </c>
      <c r="F11">
        <v>1393890242</v>
      </c>
      <c r="G11">
        <v>41701.988912037035</v>
      </c>
      <c r="H11">
        <v>2014</v>
      </c>
      <c r="I11">
        <v>3</v>
      </c>
      <c r="J11">
        <v>3</v>
      </c>
    </row>
    <row r="12" spans="1:10" x14ac:dyDescent="0.25">
      <c r="A12">
        <v>199</v>
      </c>
      <c r="B12">
        <v>99114</v>
      </c>
      <c r="C12" t="s">
        <v>12</v>
      </c>
      <c r="D12" t="s">
        <v>13</v>
      </c>
      <c r="E12">
        <v>4</v>
      </c>
      <c r="F12">
        <v>1398939602</v>
      </c>
      <c r="G12">
        <v>41760.430578703708</v>
      </c>
      <c r="H12">
        <v>2014</v>
      </c>
      <c r="I12">
        <v>5</v>
      </c>
      <c r="J12">
        <v>1</v>
      </c>
    </row>
    <row r="13" spans="1:10" x14ac:dyDescent="0.25">
      <c r="A13">
        <v>48</v>
      </c>
      <c r="B13">
        <v>99114</v>
      </c>
      <c r="C13" t="s">
        <v>12</v>
      </c>
      <c r="D13" t="s">
        <v>13</v>
      </c>
      <c r="E13">
        <v>4</v>
      </c>
      <c r="F13">
        <v>1405916092</v>
      </c>
      <c r="G13">
        <v>41841.176990740743</v>
      </c>
      <c r="H13">
        <v>2014</v>
      </c>
      <c r="I13">
        <v>7</v>
      </c>
      <c r="J13">
        <v>21</v>
      </c>
    </row>
    <row r="14" spans="1:10" x14ac:dyDescent="0.25">
      <c r="A14">
        <v>615</v>
      </c>
      <c r="B14">
        <v>99114</v>
      </c>
      <c r="C14" t="s">
        <v>12</v>
      </c>
      <c r="D14" t="s">
        <v>13</v>
      </c>
      <c r="E14">
        <v>4.5</v>
      </c>
      <c r="F14">
        <v>1408778568</v>
      </c>
      <c r="G14">
        <v>41874.307500000003</v>
      </c>
      <c r="H14">
        <v>2014</v>
      </c>
      <c r="I14">
        <v>8</v>
      </c>
      <c r="J14">
        <v>23</v>
      </c>
    </row>
    <row r="15" spans="1:10" x14ac:dyDescent="0.25">
      <c r="A15">
        <v>479</v>
      </c>
      <c r="B15">
        <v>99114</v>
      </c>
      <c r="C15" t="s">
        <v>12</v>
      </c>
      <c r="D15" t="s">
        <v>13</v>
      </c>
      <c r="E15">
        <v>4</v>
      </c>
      <c r="F15">
        <v>1409004240</v>
      </c>
      <c r="G15">
        <v>41876.919444444444</v>
      </c>
      <c r="H15">
        <v>2014</v>
      </c>
      <c r="I15">
        <v>8</v>
      </c>
      <c r="J15">
        <v>25</v>
      </c>
    </row>
    <row r="16" spans="1:10" x14ac:dyDescent="0.25">
      <c r="A16">
        <v>133</v>
      </c>
      <c r="B16">
        <v>99114</v>
      </c>
      <c r="C16" t="s">
        <v>12</v>
      </c>
      <c r="D16" t="s">
        <v>13</v>
      </c>
      <c r="E16">
        <v>3.5</v>
      </c>
      <c r="F16">
        <v>1416151617</v>
      </c>
      <c r="G16">
        <v>41959.64371527778</v>
      </c>
      <c r="H16">
        <v>2014</v>
      </c>
      <c r="I16">
        <v>11</v>
      </c>
      <c r="J16">
        <v>16</v>
      </c>
    </row>
    <row r="17" spans="1:10" x14ac:dyDescent="0.25">
      <c r="A17">
        <v>553</v>
      </c>
      <c r="B17">
        <v>99114</v>
      </c>
      <c r="C17" t="s">
        <v>12</v>
      </c>
      <c r="D17" t="s">
        <v>13</v>
      </c>
      <c r="E17">
        <v>4</v>
      </c>
      <c r="F17">
        <v>1423010668</v>
      </c>
      <c r="G17">
        <v>42039.03087962963</v>
      </c>
      <c r="H17">
        <v>2015</v>
      </c>
      <c r="I17">
        <v>2</v>
      </c>
      <c r="J17">
        <v>4</v>
      </c>
    </row>
    <row r="18" spans="1:10" x14ac:dyDescent="0.25">
      <c r="A18">
        <v>622</v>
      </c>
      <c r="B18">
        <v>99114</v>
      </c>
      <c r="C18" t="s">
        <v>12</v>
      </c>
      <c r="D18" t="s">
        <v>13</v>
      </c>
      <c r="E18">
        <v>4.5</v>
      </c>
      <c r="F18">
        <v>1424225358</v>
      </c>
      <c r="G18">
        <v>42053.089791666673</v>
      </c>
      <c r="H18">
        <v>2015</v>
      </c>
      <c r="I18">
        <v>2</v>
      </c>
      <c r="J18">
        <v>18</v>
      </c>
    </row>
    <row r="19" spans="1:10" x14ac:dyDescent="0.25">
      <c r="A19">
        <v>473</v>
      </c>
      <c r="B19">
        <v>99114</v>
      </c>
      <c r="C19" t="s">
        <v>12</v>
      </c>
      <c r="D19" t="s">
        <v>13</v>
      </c>
      <c r="E19">
        <v>5</v>
      </c>
      <c r="F19">
        <v>1425645643</v>
      </c>
      <c r="G19">
        <v>42069.528275462959</v>
      </c>
      <c r="H19">
        <v>2015</v>
      </c>
      <c r="I19">
        <v>3</v>
      </c>
      <c r="J19">
        <v>6</v>
      </c>
    </row>
    <row r="20" spans="1:10" x14ac:dyDescent="0.25">
      <c r="A20">
        <v>15</v>
      </c>
      <c r="B20">
        <v>99114</v>
      </c>
      <c r="C20" t="s">
        <v>12</v>
      </c>
      <c r="D20" t="s">
        <v>13</v>
      </c>
      <c r="E20">
        <v>1.5</v>
      </c>
      <c r="F20">
        <v>1425876390</v>
      </c>
      <c r="G20">
        <v>42072.198958333334</v>
      </c>
      <c r="H20">
        <v>2015</v>
      </c>
      <c r="I20">
        <v>3</v>
      </c>
      <c r="J20">
        <v>9</v>
      </c>
    </row>
    <row r="21" spans="1:10" x14ac:dyDescent="0.25">
      <c r="A21">
        <v>84</v>
      </c>
      <c r="B21">
        <v>99114</v>
      </c>
      <c r="C21" t="s">
        <v>12</v>
      </c>
      <c r="D21" t="s">
        <v>13</v>
      </c>
      <c r="E21">
        <v>3</v>
      </c>
      <c r="F21">
        <v>1429910808</v>
      </c>
      <c r="G21">
        <v>42118.893611111111</v>
      </c>
      <c r="H21">
        <v>2015</v>
      </c>
      <c r="I21">
        <v>4</v>
      </c>
      <c r="J21">
        <v>24</v>
      </c>
    </row>
    <row r="22" spans="1:10" x14ac:dyDescent="0.25">
      <c r="A22">
        <v>583</v>
      </c>
      <c r="B22">
        <v>99114</v>
      </c>
      <c r="C22" t="s">
        <v>12</v>
      </c>
      <c r="D22" t="s">
        <v>13</v>
      </c>
      <c r="E22">
        <v>4</v>
      </c>
      <c r="F22">
        <v>1430526265</v>
      </c>
      <c r="G22">
        <v>42126.016956018517</v>
      </c>
      <c r="H22">
        <v>2015</v>
      </c>
      <c r="I22">
        <v>5</v>
      </c>
      <c r="J22">
        <v>2</v>
      </c>
    </row>
    <row r="23" spans="1:10" x14ac:dyDescent="0.25">
      <c r="A23">
        <v>572</v>
      </c>
      <c r="B23">
        <v>99114</v>
      </c>
      <c r="C23" t="s">
        <v>12</v>
      </c>
      <c r="D23" t="s">
        <v>13</v>
      </c>
      <c r="E23">
        <v>4</v>
      </c>
      <c r="F23">
        <v>1436465847</v>
      </c>
      <c r="G23">
        <v>42194.762118055558</v>
      </c>
      <c r="H23">
        <v>2015</v>
      </c>
      <c r="I23">
        <v>7</v>
      </c>
      <c r="J23">
        <v>9</v>
      </c>
    </row>
    <row r="24" spans="1:10" x14ac:dyDescent="0.25">
      <c r="A24">
        <v>660</v>
      </c>
      <c r="B24">
        <v>99114</v>
      </c>
      <c r="C24" t="s">
        <v>12</v>
      </c>
      <c r="D24" t="s">
        <v>13</v>
      </c>
      <c r="E24">
        <v>5</v>
      </c>
      <c r="F24">
        <v>1436681209</v>
      </c>
      <c r="G24">
        <v>42197.254733796297</v>
      </c>
      <c r="H24">
        <v>2015</v>
      </c>
      <c r="I24">
        <v>7</v>
      </c>
      <c r="J24">
        <v>12</v>
      </c>
    </row>
    <row r="25" spans="1:10" x14ac:dyDescent="0.25">
      <c r="A25">
        <v>149</v>
      </c>
      <c r="B25">
        <v>99114</v>
      </c>
      <c r="C25" t="s">
        <v>12</v>
      </c>
      <c r="D25" t="s">
        <v>13</v>
      </c>
      <c r="E25">
        <v>1.5</v>
      </c>
      <c r="F25">
        <v>1436920644</v>
      </c>
      <c r="G25">
        <v>42200.025972222225</v>
      </c>
      <c r="H25">
        <v>2015</v>
      </c>
      <c r="I25">
        <v>7</v>
      </c>
      <c r="J25">
        <v>15</v>
      </c>
    </row>
    <row r="26" spans="1:10" x14ac:dyDescent="0.25">
      <c r="A26">
        <v>481</v>
      </c>
      <c r="B26">
        <v>99114</v>
      </c>
      <c r="C26" t="s">
        <v>12</v>
      </c>
      <c r="D26" t="s">
        <v>13</v>
      </c>
      <c r="E26">
        <v>5</v>
      </c>
      <c r="F26">
        <v>1437001312</v>
      </c>
      <c r="G26">
        <v>42200.959629629629</v>
      </c>
      <c r="H26">
        <v>2015</v>
      </c>
      <c r="I26">
        <v>7</v>
      </c>
      <c r="J26">
        <v>15</v>
      </c>
    </row>
    <row r="27" spans="1:10" x14ac:dyDescent="0.25">
      <c r="A27">
        <v>178</v>
      </c>
      <c r="B27">
        <v>99114</v>
      </c>
      <c r="C27" t="s">
        <v>12</v>
      </c>
      <c r="D27" t="s">
        <v>13</v>
      </c>
      <c r="E27">
        <v>3.5</v>
      </c>
      <c r="F27">
        <v>1437422854</v>
      </c>
      <c r="G27">
        <v>42205.838587962964</v>
      </c>
      <c r="H27">
        <v>2015</v>
      </c>
      <c r="I27">
        <v>7</v>
      </c>
      <c r="J27">
        <v>20</v>
      </c>
    </row>
    <row r="28" spans="1:10" x14ac:dyDescent="0.25">
      <c r="A28">
        <v>138</v>
      </c>
      <c r="B28">
        <v>99114</v>
      </c>
      <c r="C28" t="s">
        <v>12</v>
      </c>
      <c r="D28" t="s">
        <v>13</v>
      </c>
      <c r="E28">
        <v>4</v>
      </c>
      <c r="F28">
        <v>1440379643</v>
      </c>
      <c r="G28">
        <v>42240.060682870375</v>
      </c>
      <c r="H28">
        <v>2015</v>
      </c>
      <c r="I28">
        <v>8</v>
      </c>
      <c r="J28">
        <v>24</v>
      </c>
    </row>
    <row r="29" spans="1:10" x14ac:dyDescent="0.25">
      <c r="A29">
        <v>378</v>
      </c>
      <c r="B29">
        <v>99114</v>
      </c>
      <c r="C29" t="s">
        <v>12</v>
      </c>
      <c r="D29" t="s">
        <v>13</v>
      </c>
      <c r="E29">
        <v>4.5</v>
      </c>
      <c r="F29">
        <v>1443292054</v>
      </c>
      <c r="G29">
        <v>42273.769143518519</v>
      </c>
      <c r="H29">
        <v>2015</v>
      </c>
      <c r="I29">
        <v>9</v>
      </c>
      <c r="J29">
        <v>26</v>
      </c>
    </row>
    <row r="30" spans="1:10" x14ac:dyDescent="0.25">
      <c r="A30">
        <v>478</v>
      </c>
      <c r="B30">
        <v>99114</v>
      </c>
      <c r="C30" t="s">
        <v>12</v>
      </c>
      <c r="D30" t="s">
        <v>13</v>
      </c>
      <c r="E30">
        <v>4</v>
      </c>
      <c r="F30">
        <v>1446621730</v>
      </c>
      <c r="G30">
        <v>42312.307060185187</v>
      </c>
      <c r="H30">
        <v>2015</v>
      </c>
      <c r="I30">
        <v>11</v>
      </c>
      <c r="J30">
        <v>4</v>
      </c>
    </row>
    <row r="31" spans="1:10" x14ac:dyDescent="0.25">
      <c r="A31">
        <v>339</v>
      </c>
      <c r="B31">
        <v>99114</v>
      </c>
      <c r="C31" t="s">
        <v>12</v>
      </c>
      <c r="D31" t="s">
        <v>13</v>
      </c>
      <c r="E31">
        <v>2.5</v>
      </c>
      <c r="F31">
        <v>1446663299</v>
      </c>
      <c r="G31">
        <v>42312.788182870368</v>
      </c>
      <c r="H31">
        <v>2015</v>
      </c>
      <c r="I31">
        <v>11</v>
      </c>
      <c r="J31">
        <v>4</v>
      </c>
    </row>
    <row r="32" spans="1:10" x14ac:dyDescent="0.25">
      <c r="A32">
        <v>475</v>
      </c>
      <c r="B32">
        <v>99114</v>
      </c>
      <c r="C32" t="s">
        <v>12</v>
      </c>
      <c r="D32" t="s">
        <v>13</v>
      </c>
      <c r="E32">
        <v>4</v>
      </c>
      <c r="F32">
        <v>1446908209</v>
      </c>
      <c r="G32">
        <v>42315.622789351852</v>
      </c>
      <c r="H32">
        <v>2015</v>
      </c>
      <c r="I32">
        <v>11</v>
      </c>
      <c r="J32">
        <v>7</v>
      </c>
    </row>
    <row r="33" spans="1:10" x14ac:dyDescent="0.25">
      <c r="A33">
        <v>334</v>
      </c>
      <c r="B33">
        <v>99114</v>
      </c>
      <c r="C33" t="s">
        <v>12</v>
      </c>
      <c r="D33" t="s">
        <v>13</v>
      </c>
      <c r="E33">
        <v>5</v>
      </c>
      <c r="F33">
        <v>1447031702</v>
      </c>
      <c r="G33">
        <v>42317.052106481482</v>
      </c>
      <c r="H33">
        <v>2015</v>
      </c>
      <c r="I33">
        <v>11</v>
      </c>
      <c r="J33">
        <v>9</v>
      </c>
    </row>
    <row r="34" spans="1:10" x14ac:dyDescent="0.25">
      <c r="A34">
        <v>324</v>
      </c>
      <c r="B34">
        <v>99114</v>
      </c>
      <c r="C34" t="s">
        <v>12</v>
      </c>
      <c r="D34" t="s">
        <v>13</v>
      </c>
      <c r="E34">
        <v>3.5</v>
      </c>
      <c r="F34">
        <v>1451528426</v>
      </c>
      <c r="G34">
        <v>42369.097523148142</v>
      </c>
      <c r="H34">
        <v>2015</v>
      </c>
      <c r="I34">
        <v>12</v>
      </c>
      <c r="J34">
        <v>31</v>
      </c>
    </row>
    <row r="35" spans="1:10" x14ac:dyDescent="0.25">
      <c r="A35">
        <v>625</v>
      </c>
      <c r="B35">
        <v>99114</v>
      </c>
      <c r="C35" t="s">
        <v>12</v>
      </c>
      <c r="D35" t="s">
        <v>13</v>
      </c>
      <c r="E35">
        <v>4</v>
      </c>
      <c r="F35">
        <v>1452849662</v>
      </c>
      <c r="G35">
        <v>42384.389606481483</v>
      </c>
      <c r="H35">
        <v>2016</v>
      </c>
      <c r="I35">
        <v>1</v>
      </c>
      <c r="J35">
        <v>15</v>
      </c>
    </row>
    <row r="36" spans="1:10" x14ac:dyDescent="0.25">
      <c r="A36">
        <v>612</v>
      </c>
      <c r="B36">
        <v>99114</v>
      </c>
      <c r="C36" t="s">
        <v>12</v>
      </c>
      <c r="D36" t="s">
        <v>13</v>
      </c>
      <c r="E36">
        <v>4</v>
      </c>
      <c r="F36">
        <v>1455638449</v>
      </c>
      <c r="G36">
        <v>42416.667233796295</v>
      </c>
      <c r="H36">
        <v>2016</v>
      </c>
      <c r="I36">
        <v>2</v>
      </c>
      <c r="J36">
        <v>16</v>
      </c>
    </row>
    <row r="37" spans="1:10" x14ac:dyDescent="0.25">
      <c r="A37">
        <v>238</v>
      </c>
      <c r="B37">
        <v>99114</v>
      </c>
      <c r="C37" t="s">
        <v>12</v>
      </c>
      <c r="D37" t="s">
        <v>13</v>
      </c>
      <c r="E37">
        <v>4.5</v>
      </c>
      <c r="F37">
        <v>1459368103</v>
      </c>
      <c r="G37">
        <v>42459.834525462968</v>
      </c>
      <c r="H37">
        <v>2016</v>
      </c>
      <c r="I37">
        <v>3</v>
      </c>
      <c r="J37">
        <v>30</v>
      </c>
    </row>
    <row r="38" spans="1:10" x14ac:dyDescent="0.25">
      <c r="A38">
        <v>72</v>
      </c>
      <c r="B38">
        <v>99114</v>
      </c>
      <c r="C38" t="s">
        <v>12</v>
      </c>
      <c r="D38" t="s">
        <v>13</v>
      </c>
      <c r="E38">
        <v>3.5</v>
      </c>
      <c r="F38">
        <v>1461778748</v>
      </c>
      <c r="G38">
        <v>42487.735509259262</v>
      </c>
      <c r="H38">
        <v>2016</v>
      </c>
      <c r="I38">
        <v>4</v>
      </c>
      <c r="J38">
        <v>27</v>
      </c>
    </row>
    <row r="39" spans="1:10" x14ac:dyDescent="0.25">
      <c r="A39">
        <v>40</v>
      </c>
      <c r="B39">
        <v>99114</v>
      </c>
      <c r="C39" t="s">
        <v>12</v>
      </c>
      <c r="D39" t="s">
        <v>13</v>
      </c>
      <c r="E39">
        <v>4</v>
      </c>
      <c r="F39">
        <v>1466993108</v>
      </c>
      <c r="G39">
        <v>42548.086898148147</v>
      </c>
      <c r="H39">
        <v>2016</v>
      </c>
      <c r="I39">
        <v>6</v>
      </c>
      <c r="J39">
        <v>27</v>
      </c>
    </row>
    <row r="40" spans="1:10" x14ac:dyDescent="0.25">
      <c r="A40">
        <v>56</v>
      </c>
      <c r="B40">
        <v>99114</v>
      </c>
      <c r="C40" t="s">
        <v>12</v>
      </c>
      <c r="D40" t="s">
        <v>13</v>
      </c>
      <c r="E40">
        <v>4</v>
      </c>
      <c r="F40">
        <v>1467002988</v>
      </c>
      <c r="G40">
        <v>42548.201249999998</v>
      </c>
      <c r="H40">
        <v>2016</v>
      </c>
      <c r="I40">
        <v>6</v>
      </c>
      <c r="J40">
        <v>27</v>
      </c>
    </row>
    <row r="41" spans="1:10" x14ac:dyDescent="0.25">
      <c r="A41">
        <v>519</v>
      </c>
      <c r="B41">
        <v>99114</v>
      </c>
      <c r="C41" t="s">
        <v>12</v>
      </c>
      <c r="D41" t="s">
        <v>13</v>
      </c>
      <c r="E41">
        <v>4.5</v>
      </c>
      <c r="F41">
        <v>1468928138</v>
      </c>
      <c r="G41">
        <v>42570.483078703706</v>
      </c>
      <c r="H41">
        <v>2016</v>
      </c>
      <c r="I41">
        <v>7</v>
      </c>
      <c r="J41">
        <v>19</v>
      </c>
    </row>
    <row r="42" spans="1:10" x14ac:dyDescent="0.25">
      <c r="A42">
        <v>270</v>
      </c>
      <c r="B42">
        <v>99114</v>
      </c>
      <c r="C42" t="s">
        <v>12</v>
      </c>
      <c r="D42" t="s">
        <v>13</v>
      </c>
      <c r="E42">
        <v>4</v>
      </c>
      <c r="F42">
        <v>1469306058</v>
      </c>
      <c r="G42">
        <v>42574.857152777782</v>
      </c>
      <c r="H42">
        <v>2016</v>
      </c>
      <c r="I42">
        <v>7</v>
      </c>
      <c r="J42">
        <v>23</v>
      </c>
    </row>
    <row r="43" spans="1:10" x14ac:dyDescent="0.25">
      <c r="A43">
        <v>250</v>
      </c>
      <c r="B43">
        <v>99114</v>
      </c>
      <c r="C43" t="s">
        <v>12</v>
      </c>
      <c r="D43" t="s">
        <v>13</v>
      </c>
      <c r="E43">
        <v>5</v>
      </c>
      <c r="F43">
        <v>1469700601</v>
      </c>
      <c r="G43">
        <v>42579.423622685179</v>
      </c>
      <c r="H43">
        <v>2016</v>
      </c>
      <c r="I43">
        <v>7</v>
      </c>
      <c r="J43">
        <v>28</v>
      </c>
    </row>
    <row r="44" spans="1:10" x14ac:dyDescent="0.25">
      <c r="A44">
        <v>655</v>
      </c>
      <c r="B44">
        <v>99114</v>
      </c>
      <c r="C44" t="s">
        <v>12</v>
      </c>
      <c r="D44" t="s">
        <v>13</v>
      </c>
      <c r="E44">
        <v>3</v>
      </c>
      <c r="F44">
        <v>1470075110</v>
      </c>
      <c r="G44">
        <v>42583.758217592593</v>
      </c>
      <c r="H44">
        <v>2016</v>
      </c>
      <c r="I44">
        <v>8</v>
      </c>
      <c r="J44">
        <v>1</v>
      </c>
    </row>
    <row r="45" spans="1:10" x14ac:dyDescent="0.25">
      <c r="A45">
        <v>438</v>
      </c>
      <c r="B45">
        <v>99114</v>
      </c>
      <c r="C45" t="s">
        <v>12</v>
      </c>
      <c r="D45" t="s">
        <v>13</v>
      </c>
      <c r="E45">
        <v>4.5</v>
      </c>
      <c r="F45">
        <v>1472550939</v>
      </c>
      <c r="G45">
        <v>42612.413645833338</v>
      </c>
      <c r="H45">
        <v>2016</v>
      </c>
      <c r="I45">
        <v>8</v>
      </c>
      <c r="J45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2" workbookViewId="0">
      <selection activeCell="E11" sqref="E11"/>
    </sheetView>
  </sheetViews>
  <sheetFormatPr defaultRowHeight="15" x14ac:dyDescent="0.25"/>
  <cols>
    <col min="3" max="3" width="24.7109375" bestFit="1" customWidth="1"/>
    <col min="4" max="4" width="19" bestFit="1" customWidth="1"/>
    <col min="6" max="6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320</v>
      </c>
      <c r="B2">
        <v>116797</v>
      </c>
      <c r="C2" t="s">
        <v>10</v>
      </c>
      <c r="D2" t="s">
        <v>11</v>
      </c>
      <c r="E2">
        <v>4.5</v>
      </c>
      <c r="F2">
        <v>1424366789</v>
      </c>
      <c r="G2">
        <v>42054.726724537039</v>
      </c>
      <c r="H2">
        <v>2015</v>
      </c>
      <c r="I2">
        <v>2</v>
      </c>
      <c r="J2">
        <v>19</v>
      </c>
    </row>
    <row r="3" spans="1:10" x14ac:dyDescent="0.25">
      <c r="A3">
        <v>542</v>
      </c>
      <c r="B3">
        <v>116797</v>
      </c>
      <c r="C3" t="s">
        <v>10</v>
      </c>
      <c r="D3" t="s">
        <v>11</v>
      </c>
      <c r="E3">
        <v>4.5</v>
      </c>
      <c r="F3">
        <v>1424965256</v>
      </c>
      <c r="G3">
        <v>42061.653425925921</v>
      </c>
      <c r="H3">
        <v>2015</v>
      </c>
      <c r="I3">
        <v>2</v>
      </c>
      <c r="J3">
        <v>26</v>
      </c>
    </row>
    <row r="4" spans="1:10" x14ac:dyDescent="0.25">
      <c r="A4">
        <v>15</v>
      </c>
      <c r="B4">
        <v>116797</v>
      </c>
      <c r="C4" t="s">
        <v>10</v>
      </c>
      <c r="D4" t="s">
        <v>11</v>
      </c>
      <c r="E4">
        <v>0.5</v>
      </c>
      <c r="F4">
        <v>1425875401</v>
      </c>
      <c r="G4">
        <v>42072.18751157407</v>
      </c>
      <c r="H4">
        <v>2015</v>
      </c>
      <c r="I4">
        <v>3</v>
      </c>
      <c r="J4">
        <v>9</v>
      </c>
    </row>
    <row r="5" spans="1:10" x14ac:dyDescent="0.25">
      <c r="A5">
        <v>547</v>
      </c>
      <c r="B5">
        <v>116797</v>
      </c>
      <c r="C5" t="s">
        <v>10</v>
      </c>
      <c r="D5" t="s">
        <v>11</v>
      </c>
      <c r="E5">
        <v>3.5</v>
      </c>
      <c r="F5">
        <v>1426347912</v>
      </c>
      <c r="G5">
        <v>42077.656388888892</v>
      </c>
      <c r="H5">
        <v>2015</v>
      </c>
      <c r="I5">
        <v>3</v>
      </c>
      <c r="J5">
        <v>14</v>
      </c>
    </row>
    <row r="6" spans="1:10" x14ac:dyDescent="0.25">
      <c r="A6">
        <v>84</v>
      </c>
      <c r="B6">
        <v>116797</v>
      </c>
      <c r="C6" t="s">
        <v>10</v>
      </c>
      <c r="D6" t="s">
        <v>11</v>
      </c>
      <c r="E6">
        <v>4.5</v>
      </c>
      <c r="F6">
        <v>1429712709</v>
      </c>
      <c r="G6">
        <v>42116.600798611107</v>
      </c>
      <c r="H6">
        <v>2015</v>
      </c>
      <c r="I6">
        <v>4</v>
      </c>
      <c r="J6">
        <v>22</v>
      </c>
    </row>
    <row r="7" spans="1:10" x14ac:dyDescent="0.25">
      <c r="A7">
        <v>600</v>
      </c>
      <c r="B7">
        <v>116797</v>
      </c>
      <c r="C7" t="s">
        <v>10</v>
      </c>
      <c r="D7" t="s">
        <v>11</v>
      </c>
      <c r="E7">
        <v>4.5</v>
      </c>
      <c r="F7">
        <v>1431958995</v>
      </c>
      <c r="G7">
        <v>42142.599479166667</v>
      </c>
      <c r="H7">
        <v>2015</v>
      </c>
      <c r="I7">
        <v>5</v>
      </c>
      <c r="J7">
        <v>18</v>
      </c>
    </row>
    <row r="8" spans="1:10" x14ac:dyDescent="0.25">
      <c r="A8">
        <v>73</v>
      </c>
      <c r="B8">
        <v>116797</v>
      </c>
      <c r="C8" t="s">
        <v>10</v>
      </c>
      <c r="D8" t="s">
        <v>11</v>
      </c>
      <c r="E8">
        <v>4</v>
      </c>
      <c r="F8">
        <v>1432788703</v>
      </c>
      <c r="G8">
        <v>42152.202581018515</v>
      </c>
      <c r="H8">
        <v>2015</v>
      </c>
      <c r="I8">
        <v>5</v>
      </c>
      <c r="J8">
        <v>28</v>
      </c>
    </row>
    <row r="9" spans="1:10" x14ac:dyDescent="0.25">
      <c r="A9">
        <v>149</v>
      </c>
      <c r="B9">
        <v>116797</v>
      </c>
      <c r="C9" t="s">
        <v>10</v>
      </c>
      <c r="D9" t="s">
        <v>11</v>
      </c>
      <c r="E9">
        <v>5</v>
      </c>
      <c r="F9">
        <v>1436919856</v>
      </c>
      <c r="G9">
        <v>42200.016851851848</v>
      </c>
      <c r="H9">
        <v>2015</v>
      </c>
      <c r="I9">
        <v>7</v>
      </c>
      <c r="J9">
        <v>15</v>
      </c>
    </row>
    <row r="10" spans="1:10" x14ac:dyDescent="0.25">
      <c r="A10">
        <v>314</v>
      </c>
      <c r="B10">
        <v>116797</v>
      </c>
      <c r="C10" t="s">
        <v>10</v>
      </c>
      <c r="D10" t="s">
        <v>11</v>
      </c>
      <c r="E10">
        <v>4</v>
      </c>
      <c r="F10">
        <v>1437338305</v>
      </c>
      <c r="G10">
        <v>42204.86001157407</v>
      </c>
      <c r="H10">
        <v>2015</v>
      </c>
      <c r="I10">
        <v>7</v>
      </c>
      <c r="J10">
        <v>19</v>
      </c>
    </row>
    <row r="11" spans="1:10" x14ac:dyDescent="0.25">
      <c r="A11">
        <v>563</v>
      </c>
      <c r="B11">
        <v>116797</v>
      </c>
      <c r="C11" t="s">
        <v>10</v>
      </c>
      <c r="D11" t="s">
        <v>11</v>
      </c>
      <c r="E11">
        <v>5</v>
      </c>
      <c r="F11">
        <v>1438373164</v>
      </c>
      <c r="G11">
        <v>42216.837546296301</v>
      </c>
      <c r="H11">
        <v>2015</v>
      </c>
      <c r="I11">
        <v>7</v>
      </c>
      <c r="J11">
        <v>31</v>
      </c>
    </row>
    <row r="12" spans="1:10" x14ac:dyDescent="0.25">
      <c r="A12">
        <v>481</v>
      </c>
      <c r="B12">
        <v>116797</v>
      </c>
      <c r="C12" t="s">
        <v>10</v>
      </c>
      <c r="D12" t="s">
        <v>11</v>
      </c>
      <c r="E12">
        <v>3.5</v>
      </c>
      <c r="F12">
        <v>1439688859</v>
      </c>
      <c r="G12">
        <v>42232.06549768518</v>
      </c>
      <c r="H12">
        <v>2015</v>
      </c>
      <c r="I12">
        <v>8</v>
      </c>
      <c r="J12">
        <v>16</v>
      </c>
    </row>
    <row r="13" spans="1:10" x14ac:dyDescent="0.25">
      <c r="A13">
        <v>138</v>
      </c>
      <c r="B13">
        <v>116797</v>
      </c>
      <c r="C13" t="s">
        <v>10</v>
      </c>
      <c r="D13" t="s">
        <v>11</v>
      </c>
      <c r="E13">
        <v>4</v>
      </c>
      <c r="F13">
        <v>1440379059</v>
      </c>
      <c r="G13">
        <v>42240.053923611107</v>
      </c>
      <c r="H13">
        <v>2015</v>
      </c>
      <c r="I13">
        <v>8</v>
      </c>
      <c r="J13">
        <v>24</v>
      </c>
    </row>
    <row r="14" spans="1:10" x14ac:dyDescent="0.25">
      <c r="A14">
        <v>664</v>
      </c>
      <c r="B14">
        <v>116797</v>
      </c>
      <c r="C14" t="s">
        <v>10</v>
      </c>
      <c r="D14" t="s">
        <v>11</v>
      </c>
      <c r="E14">
        <v>4</v>
      </c>
      <c r="F14">
        <v>1441100539</v>
      </c>
      <c r="G14">
        <v>42248.404386574075</v>
      </c>
      <c r="H14">
        <v>2015</v>
      </c>
      <c r="I14">
        <v>9</v>
      </c>
      <c r="J14">
        <v>1</v>
      </c>
    </row>
    <row r="15" spans="1:10" x14ac:dyDescent="0.25">
      <c r="A15">
        <v>333</v>
      </c>
      <c r="B15">
        <v>116797</v>
      </c>
      <c r="C15" t="s">
        <v>10</v>
      </c>
      <c r="D15" t="s">
        <v>11</v>
      </c>
      <c r="E15">
        <v>5</v>
      </c>
      <c r="F15">
        <v>1441197436</v>
      </c>
      <c r="G15">
        <v>42249.525879629626</v>
      </c>
      <c r="H15">
        <v>2015</v>
      </c>
      <c r="I15">
        <v>9</v>
      </c>
      <c r="J15">
        <v>2</v>
      </c>
    </row>
    <row r="16" spans="1:10" x14ac:dyDescent="0.25">
      <c r="A16">
        <v>205</v>
      </c>
      <c r="B16">
        <v>116797</v>
      </c>
      <c r="C16" t="s">
        <v>10</v>
      </c>
      <c r="D16" t="s">
        <v>11</v>
      </c>
      <c r="E16">
        <v>5</v>
      </c>
      <c r="F16">
        <v>1442137124</v>
      </c>
      <c r="G16">
        <v>42260.401898148149</v>
      </c>
      <c r="H16">
        <v>2015</v>
      </c>
      <c r="I16">
        <v>9</v>
      </c>
      <c r="J16">
        <v>13</v>
      </c>
    </row>
    <row r="17" spans="1:10" x14ac:dyDescent="0.25">
      <c r="A17">
        <v>378</v>
      </c>
      <c r="B17">
        <v>116797</v>
      </c>
      <c r="C17" t="s">
        <v>10</v>
      </c>
      <c r="D17" t="s">
        <v>11</v>
      </c>
      <c r="E17">
        <v>4.5</v>
      </c>
      <c r="F17">
        <v>1443291760</v>
      </c>
      <c r="G17">
        <v>42273.765740740739</v>
      </c>
      <c r="H17">
        <v>2015</v>
      </c>
      <c r="I17">
        <v>9</v>
      </c>
      <c r="J17">
        <v>26</v>
      </c>
    </row>
    <row r="18" spans="1:10" x14ac:dyDescent="0.25">
      <c r="A18">
        <v>402</v>
      </c>
      <c r="B18">
        <v>116797</v>
      </c>
      <c r="C18" t="s">
        <v>10</v>
      </c>
      <c r="D18" t="s">
        <v>11</v>
      </c>
      <c r="E18">
        <v>4</v>
      </c>
      <c r="F18">
        <v>1443394208</v>
      </c>
      <c r="G18">
        <v>42274.951481481476</v>
      </c>
      <c r="H18">
        <v>2015</v>
      </c>
      <c r="I18">
        <v>9</v>
      </c>
      <c r="J18">
        <v>27</v>
      </c>
    </row>
    <row r="19" spans="1:10" x14ac:dyDescent="0.25">
      <c r="A19">
        <v>475</v>
      </c>
      <c r="B19">
        <v>116797</v>
      </c>
      <c r="C19" t="s">
        <v>10</v>
      </c>
      <c r="D19" t="s">
        <v>11</v>
      </c>
      <c r="E19">
        <v>4</v>
      </c>
      <c r="F19">
        <v>1446908135</v>
      </c>
      <c r="G19">
        <v>42315.621932870374</v>
      </c>
      <c r="H19">
        <v>2015</v>
      </c>
      <c r="I19">
        <v>11</v>
      </c>
      <c r="J19">
        <v>7</v>
      </c>
    </row>
    <row r="20" spans="1:10" x14ac:dyDescent="0.25">
      <c r="A20">
        <v>512</v>
      </c>
      <c r="B20">
        <v>116797</v>
      </c>
      <c r="C20" t="s">
        <v>10</v>
      </c>
      <c r="D20" t="s">
        <v>11</v>
      </c>
      <c r="E20">
        <v>5</v>
      </c>
      <c r="F20">
        <v>1446940778</v>
      </c>
      <c r="G20">
        <v>42315.999745370369</v>
      </c>
      <c r="H20">
        <v>2015</v>
      </c>
      <c r="I20">
        <v>11</v>
      </c>
      <c r="J20">
        <v>7</v>
      </c>
    </row>
    <row r="21" spans="1:10" x14ac:dyDescent="0.25">
      <c r="A21">
        <v>334</v>
      </c>
      <c r="B21">
        <v>116797</v>
      </c>
      <c r="C21" t="s">
        <v>10</v>
      </c>
      <c r="D21" t="s">
        <v>11</v>
      </c>
      <c r="E21">
        <v>4</v>
      </c>
      <c r="F21">
        <v>1447031460</v>
      </c>
      <c r="G21">
        <v>42317.049305555556</v>
      </c>
      <c r="H21">
        <v>2015</v>
      </c>
      <c r="I21">
        <v>11</v>
      </c>
      <c r="J21">
        <v>9</v>
      </c>
    </row>
    <row r="22" spans="1:10" x14ac:dyDescent="0.25">
      <c r="A22">
        <v>228</v>
      </c>
      <c r="B22">
        <v>116797</v>
      </c>
      <c r="C22" t="s">
        <v>10</v>
      </c>
      <c r="D22" t="s">
        <v>11</v>
      </c>
      <c r="E22">
        <v>4</v>
      </c>
      <c r="F22">
        <v>1449332415</v>
      </c>
      <c r="G22">
        <v>42343.680729166663</v>
      </c>
      <c r="H22">
        <v>2015</v>
      </c>
      <c r="I22">
        <v>12</v>
      </c>
      <c r="J22">
        <v>5</v>
      </c>
    </row>
    <row r="23" spans="1:10" x14ac:dyDescent="0.25">
      <c r="A23">
        <v>324</v>
      </c>
      <c r="B23">
        <v>116797</v>
      </c>
      <c r="C23" t="s">
        <v>10</v>
      </c>
      <c r="D23" t="s">
        <v>11</v>
      </c>
      <c r="E23">
        <v>4</v>
      </c>
      <c r="F23">
        <v>1451526328</v>
      </c>
      <c r="G23">
        <v>42369.073240740734</v>
      </c>
      <c r="H23">
        <v>2015</v>
      </c>
      <c r="I23">
        <v>12</v>
      </c>
      <c r="J23">
        <v>31</v>
      </c>
    </row>
    <row r="24" spans="1:10" x14ac:dyDescent="0.25">
      <c r="A24">
        <v>625</v>
      </c>
      <c r="B24">
        <v>116797</v>
      </c>
      <c r="C24" t="s">
        <v>10</v>
      </c>
      <c r="D24" t="s">
        <v>11</v>
      </c>
      <c r="E24">
        <v>5</v>
      </c>
      <c r="F24">
        <v>1452849308</v>
      </c>
      <c r="G24">
        <v>42384.385509259257</v>
      </c>
      <c r="H24">
        <v>2016</v>
      </c>
      <c r="I24">
        <v>1</v>
      </c>
      <c r="J24">
        <v>15</v>
      </c>
    </row>
    <row r="25" spans="1:10" x14ac:dyDescent="0.25">
      <c r="A25">
        <v>620</v>
      </c>
      <c r="B25">
        <v>116797</v>
      </c>
      <c r="C25" t="s">
        <v>10</v>
      </c>
      <c r="D25" t="s">
        <v>11</v>
      </c>
      <c r="E25">
        <v>3.5</v>
      </c>
      <c r="F25">
        <v>1455532596</v>
      </c>
      <c r="G25">
        <v>42415.442083333335</v>
      </c>
      <c r="H25">
        <v>2016</v>
      </c>
      <c r="I25">
        <v>2</v>
      </c>
      <c r="J25">
        <v>15</v>
      </c>
    </row>
    <row r="26" spans="1:10" x14ac:dyDescent="0.25">
      <c r="A26">
        <v>238</v>
      </c>
      <c r="B26">
        <v>116797</v>
      </c>
      <c r="C26" t="s">
        <v>10</v>
      </c>
      <c r="D26" t="s">
        <v>11</v>
      </c>
      <c r="E26">
        <v>4</v>
      </c>
      <c r="F26">
        <v>1459365418</v>
      </c>
      <c r="G26">
        <v>42459.803449074068</v>
      </c>
      <c r="H26">
        <v>2016</v>
      </c>
      <c r="I26">
        <v>3</v>
      </c>
      <c r="J26">
        <v>30</v>
      </c>
    </row>
    <row r="27" spans="1:10" x14ac:dyDescent="0.25">
      <c r="A27">
        <v>72</v>
      </c>
      <c r="B27">
        <v>116797</v>
      </c>
      <c r="C27" t="s">
        <v>10</v>
      </c>
      <c r="D27" t="s">
        <v>11</v>
      </c>
      <c r="E27">
        <v>3.5</v>
      </c>
      <c r="F27">
        <v>1461778744</v>
      </c>
      <c r="G27">
        <v>42487.735462962963</v>
      </c>
      <c r="H27">
        <v>2016</v>
      </c>
      <c r="I27">
        <v>4</v>
      </c>
      <c r="J27">
        <v>27</v>
      </c>
    </row>
    <row r="28" spans="1:10" x14ac:dyDescent="0.25">
      <c r="A28">
        <v>371</v>
      </c>
      <c r="B28">
        <v>116797</v>
      </c>
      <c r="C28" t="s">
        <v>10</v>
      </c>
      <c r="D28" t="s">
        <v>11</v>
      </c>
      <c r="E28">
        <v>5</v>
      </c>
      <c r="F28">
        <v>1462737571</v>
      </c>
      <c r="G28">
        <v>42498.832997685182</v>
      </c>
      <c r="H28">
        <v>2016</v>
      </c>
      <c r="I28">
        <v>5</v>
      </c>
      <c r="J28">
        <v>8</v>
      </c>
    </row>
    <row r="29" spans="1:10" x14ac:dyDescent="0.25">
      <c r="A29">
        <v>262</v>
      </c>
      <c r="B29">
        <v>116797</v>
      </c>
      <c r="C29" t="s">
        <v>10</v>
      </c>
      <c r="D29" t="s">
        <v>11</v>
      </c>
      <c r="E29">
        <v>2.5</v>
      </c>
      <c r="F29">
        <v>1466554620</v>
      </c>
      <c r="G29">
        <v>42543.01180555555</v>
      </c>
      <c r="H29">
        <v>2016</v>
      </c>
      <c r="I29">
        <v>6</v>
      </c>
      <c r="J29">
        <v>22</v>
      </c>
    </row>
    <row r="30" spans="1:10" x14ac:dyDescent="0.25">
      <c r="A30">
        <v>40</v>
      </c>
      <c r="B30">
        <v>116797</v>
      </c>
      <c r="C30" t="s">
        <v>10</v>
      </c>
      <c r="D30" t="s">
        <v>11</v>
      </c>
      <c r="E30">
        <v>4</v>
      </c>
      <c r="F30">
        <v>1466993120</v>
      </c>
      <c r="G30">
        <v>42548.087037037039</v>
      </c>
      <c r="H30">
        <v>2016</v>
      </c>
      <c r="I30">
        <v>6</v>
      </c>
      <c r="J30">
        <v>27</v>
      </c>
    </row>
    <row r="31" spans="1:10" x14ac:dyDescent="0.25">
      <c r="A31">
        <v>56</v>
      </c>
      <c r="B31">
        <v>116797</v>
      </c>
      <c r="C31" t="s">
        <v>10</v>
      </c>
      <c r="D31" t="s">
        <v>11</v>
      </c>
      <c r="E31">
        <v>4</v>
      </c>
      <c r="F31">
        <v>1467002982</v>
      </c>
      <c r="G31">
        <v>42548.201180555552</v>
      </c>
      <c r="H31">
        <v>2016</v>
      </c>
      <c r="I31">
        <v>6</v>
      </c>
      <c r="J31">
        <v>27</v>
      </c>
    </row>
    <row r="32" spans="1:10" x14ac:dyDescent="0.25">
      <c r="A32">
        <v>250</v>
      </c>
      <c r="B32">
        <v>116797</v>
      </c>
      <c r="C32" t="s">
        <v>10</v>
      </c>
      <c r="D32" t="s">
        <v>11</v>
      </c>
      <c r="E32">
        <v>4</v>
      </c>
      <c r="F32">
        <v>1469808238</v>
      </c>
      <c r="G32">
        <v>42580.66942129629</v>
      </c>
      <c r="H32">
        <v>2016</v>
      </c>
      <c r="I32">
        <v>7</v>
      </c>
      <c r="J32">
        <v>29</v>
      </c>
    </row>
    <row r="33" spans="1:10" x14ac:dyDescent="0.25">
      <c r="A33">
        <v>570</v>
      </c>
      <c r="B33">
        <v>116797</v>
      </c>
      <c r="C33" t="s">
        <v>10</v>
      </c>
      <c r="D33" t="s">
        <v>11</v>
      </c>
      <c r="E33">
        <v>5</v>
      </c>
      <c r="F33">
        <v>1475784320</v>
      </c>
      <c r="G33">
        <v>42649.837037037039</v>
      </c>
      <c r="H33">
        <v>2016</v>
      </c>
      <c r="I33">
        <v>10</v>
      </c>
      <c r="J33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2" workbookViewId="0"/>
  </sheetViews>
  <sheetFormatPr defaultRowHeight="15" x14ac:dyDescent="0.25"/>
  <cols>
    <col min="3" max="3" width="25" bestFit="1" customWidth="1"/>
    <col min="6" max="6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456</v>
      </c>
      <c r="B2">
        <v>122882</v>
      </c>
      <c r="C2" t="s">
        <v>8</v>
      </c>
      <c r="D2" t="s">
        <v>9</v>
      </c>
      <c r="E2">
        <v>4</v>
      </c>
      <c r="F2">
        <v>1432308476</v>
      </c>
      <c r="G2">
        <v>42146.644398148142</v>
      </c>
      <c r="H2">
        <v>2015</v>
      </c>
      <c r="I2">
        <v>5</v>
      </c>
      <c r="J2">
        <v>22</v>
      </c>
    </row>
    <row r="3" spans="1:10" x14ac:dyDescent="0.25">
      <c r="A3">
        <v>73</v>
      </c>
      <c r="B3">
        <v>122882</v>
      </c>
      <c r="C3" t="s">
        <v>8</v>
      </c>
      <c r="D3" t="s">
        <v>9</v>
      </c>
      <c r="E3">
        <v>5</v>
      </c>
      <c r="F3">
        <v>1435472640</v>
      </c>
      <c r="G3">
        <v>42183.266666666663</v>
      </c>
      <c r="H3">
        <v>2015</v>
      </c>
      <c r="I3">
        <v>6</v>
      </c>
      <c r="J3">
        <v>28</v>
      </c>
    </row>
    <row r="4" spans="1:10" x14ac:dyDescent="0.25">
      <c r="A4">
        <v>567</v>
      </c>
      <c r="B4">
        <v>122882</v>
      </c>
      <c r="C4" t="s">
        <v>8</v>
      </c>
      <c r="D4" t="s">
        <v>9</v>
      </c>
      <c r="E4">
        <v>5</v>
      </c>
      <c r="F4">
        <v>1436823589</v>
      </c>
      <c r="G4">
        <v>42198.902650462958</v>
      </c>
      <c r="H4">
        <v>2015</v>
      </c>
      <c r="I4">
        <v>7</v>
      </c>
      <c r="J4">
        <v>13</v>
      </c>
    </row>
    <row r="5" spans="1:10" x14ac:dyDescent="0.25">
      <c r="A5">
        <v>149</v>
      </c>
      <c r="B5">
        <v>122882</v>
      </c>
      <c r="C5" t="s">
        <v>8</v>
      </c>
      <c r="D5" t="s">
        <v>9</v>
      </c>
      <c r="E5">
        <v>3</v>
      </c>
      <c r="F5">
        <v>1436919888</v>
      </c>
      <c r="G5">
        <v>42200.017222222217</v>
      </c>
      <c r="H5">
        <v>2015</v>
      </c>
      <c r="I5">
        <v>7</v>
      </c>
      <c r="J5">
        <v>15</v>
      </c>
    </row>
    <row r="6" spans="1:10" x14ac:dyDescent="0.25">
      <c r="A6">
        <v>314</v>
      </c>
      <c r="B6">
        <v>122882</v>
      </c>
      <c r="C6" t="s">
        <v>8</v>
      </c>
      <c r="D6" t="s">
        <v>9</v>
      </c>
      <c r="E6">
        <v>5</v>
      </c>
      <c r="F6">
        <v>1437338283</v>
      </c>
      <c r="G6">
        <v>42204.859756944439</v>
      </c>
      <c r="H6">
        <v>2015</v>
      </c>
      <c r="I6">
        <v>7</v>
      </c>
      <c r="J6">
        <v>19</v>
      </c>
    </row>
    <row r="7" spans="1:10" x14ac:dyDescent="0.25">
      <c r="A7">
        <v>563</v>
      </c>
      <c r="B7">
        <v>122882</v>
      </c>
      <c r="C7" t="s">
        <v>8</v>
      </c>
      <c r="D7" t="s">
        <v>9</v>
      </c>
      <c r="E7">
        <v>4.5</v>
      </c>
      <c r="F7">
        <v>1438375869</v>
      </c>
      <c r="G7">
        <v>42216.868854166663</v>
      </c>
      <c r="H7">
        <v>2015</v>
      </c>
      <c r="I7">
        <v>7</v>
      </c>
      <c r="J7">
        <v>31</v>
      </c>
    </row>
    <row r="8" spans="1:10" x14ac:dyDescent="0.25">
      <c r="A8">
        <v>663</v>
      </c>
      <c r="B8">
        <v>122882</v>
      </c>
      <c r="C8" t="s">
        <v>8</v>
      </c>
      <c r="D8" t="s">
        <v>9</v>
      </c>
      <c r="E8">
        <v>4</v>
      </c>
      <c r="F8">
        <v>1438413049</v>
      </c>
      <c r="G8">
        <v>42217.299178240741</v>
      </c>
      <c r="H8">
        <v>2015</v>
      </c>
      <c r="I8">
        <v>8</v>
      </c>
      <c r="J8">
        <v>1</v>
      </c>
    </row>
    <row r="9" spans="1:10" x14ac:dyDescent="0.25">
      <c r="A9">
        <v>138</v>
      </c>
      <c r="B9">
        <v>122882</v>
      </c>
      <c r="C9" t="s">
        <v>8</v>
      </c>
      <c r="D9" t="s">
        <v>9</v>
      </c>
      <c r="E9">
        <v>3.5</v>
      </c>
      <c r="F9">
        <v>1440379061</v>
      </c>
      <c r="G9">
        <v>42240.053946759261</v>
      </c>
      <c r="H9">
        <v>2015</v>
      </c>
      <c r="I9">
        <v>8</v>
      </c>
      <c r="J9">
        <v>24</v>
      </c>
    </row>
    <row r="10" spans="1:10" x14ac:dyDescent="0.25">
      <c r="A10">
        <v>664</v>
      </c>
      <c r="B10">
        <v>122882</v>
      </c>
      <c r="C10" t="s">
        <v>8</v>
      </c>
      <c r="D10" t="s">
        <v>9</v>
      </c>
      <c r="E10">
        <v>4</v>
      </c>
      <c r="F10">
        <v>1441911719</v>
      </c>
      <c r="G10">
        <v>42257.793043981481</v>
      </c>
      <c r="H10">
        <v>2015</v>
      </c>
      <c r="I10">
        <v>9</v>
      </c>
      <c r="J10">
        <v>10</v>
      </c>
    </row>
    <row r="11" spans="1:10" x14ac:dyDescent="0.25">
      <c r="A11">
        <v>615</v>
      </c>
      <c r="B11">
        <v>122882</v>
      </c>
      <c r="C11" t="s">
        <v>8</v>
      </c>
      <c r="D11" t="s">
        <v>9</v>
      </c>
      <c r="E11">
        <v>5</v>
      </c>
      <c r="F11">
        <v>1441987461</v>
      </c>
      <c r="G11">
        <v>42258.669687500005</v>
      </c>
      <c r="H11">
        <v>2015</v>
      </c>
      <c r="I11">
        <v>9</v>
      </c>
      <c r="J11">
        <v>11</v>
      </c>
    </row>
    <row r="12" spans="1:10" x14ac:dyDescent="0.25">
      <c r="A12">
        <v>15</v>
      </c>
      <c r="B12">
        <v>122882</v>
      </c>
      <c r="C12" t="s">
        <v>8</v>
      </c>
      <c r="D12" t="s">
        <v>9</v>
      </c>
      <c r="E12">
        <v>1</v>
      </c>
      <c r="F12">
        <v>1443384389</v>
      </c>
      <c r="G12">
        <v>42274.837835648148</v>
      </c>
      <c r="H12">
        <v>2015</v>
      </c>
      <c r="I12">
        <v>9</v>
      </c>
      <c r="J12">
        <v>27</v>
      </c>
    </row>
    <row r="13" spans="1:10" x14ac:dyDescent="0.25">
      <c r="A13">
        <v>402</v>
      </c>
      <c r="B13">
        <v>122882</v>
      </c>
      <c r="C13" t="s">
        <v>8</v>
      </c>
      <c r="D13" t="s">
        <v>9</v>
      </c>
      <c r="E13">
        <v>3</v>
      </c>
      <c r="F13">
        <v>1443394223</v>
      </c>
      <c r="G13">
        <v>42274.951655092591</v>
      </c>
      <c r="H13">
        <v>2015</v>
      </c>
      <c r="I13">
        <v>9</v>
      </c>
      <c r="J13">
        <v>27</v>
      </c>
    </row>
    <row r="14" spans="1:10" x14ac:dyDescent="0.25">
      <c r="A14">
        <v>104</v>
      </c>
      <c r="B14">
        <v>122882</v>
      </c>
      <c r="C14" t="s">
        <v>8</v>
      </c>
      <c r="D14" t="s">
        <v>9</v>
      </c>
      <c r="E14">
        <v>4.5</v>
      </c>
      <c r="F14">
        <v>1446673832</v>
      </c>
      <c r="G14">
        <v>42312.910092592589</v>
      </c>
      <c r="H14">
        <v>2015</v>
      </c>
      <c r="I14">
        <v>11</v>
      </c>
      <c r="J14">
        <v>4</v>
      </c>
    </row>
    <row r="15" spans="1:10" x14ac:dyDescent="0.25">
      <c r="A15">
        <v>475</v>
      </c>
      <c r="B15">
        <v>122882</v>
      </c>
      <c r="C15" t="s">
        <v>8</v>
      </c>
      <c r="D15" t="s">
        <v>9</v>
      </c>
      <c r="E15">
        <v>5</v>
      </c>
      <c r="F15">
        <v>1446908352</v>
      </c>
      <c r="G15">
        <v>42315.624444444446</v>
      </c>
      <c r="H15">
        <v>2015</v>
      </c>
      <c r="I15">
        <v>11</v>
      </c>
      <c r="J15">
        <v>7</v>
      </c>
    </row>
    <row r="16" spans="1:10" x14ac:dyDescent="0.25">
      <c r="A16">
        <v>334</v>
      </c>
      <c r="B16">
        <v>122882</v>
      </c>
      <c r="C16" t="s">
        <v>8</v>
      </c>
      <c r="D16" t="s">
        <v>9</v>
      </c>
      <c r="E16">
        <v>4.5</v>
      </c>
      <c r="F16">
        <v>1447031896</v>
      </c>
      <c r="G16">
        <v>42317.054351851853</v>
      </c>
      <c r="H16">
        <v>2015</v>
      </c>
      <c r="I16">
        <v>11</v>
      </c>
      <c r="J16">
        <v>9</v>
      </c>
    </row>
    <row r="17" spans="1:10" x14ac:dyDescent="0.25">
      <c r="A17">
        <v>298</v>
      </c>
      <c r="B17">
        <v>122882</v>
      </c>
      <c r="C17" t="s">
        <v>8</v>
      </c>
      <c r="D17" t="s">
        <v>9</v>
      </c>
      <c r="E17">
        <v>4</v>
      </c>
      <c r="F17">
        <v>1447365438</v>
      </c>
      <c r="G17">
        <v>42320.91479166667</v>
      </c>
      <c r="H17">
        <v>2015</v>
      </c>
      <c r="I17">
        <v>11</v>
      </c>
      <c r="J17">
        <v>12</v>
      </c>
    </row>
    <row r="18" spans="1:10" x14ac:dyDescent="0.25">
      <c r="A18">
        <v>62</v>
      </c>
      <c r="B18">
        <v>122882</v>
      </c>
      <c r="C18" t="s">
        <v>8</v>
      </c>
      <c r="D18" t="s">
        <v>9</v>
      </c>
      <c r="E18">
        <v>5</v>
      </c>
      <c r="F18">
        <v>1448760334</v>
      </c>
      <c r="G18">
        <v>42337.059421296297</v>
      </c>
      <c r="H18">
        <v>2015</v>
      </c>
      <c r="I18">
        <v>11</v>
      </c>
      <c r="J18">
        <v>29</v>
      </c>
    </row>
    <row r="19" spans="1:10" x14ac:dyDescent="0.25">
      <c r="A19">
        <v>450</v>
      </c>
      <c r="B19">
        <v>122882</v>
      </c>
      <c r="C19" t="s">
        <v>8</v>
      </c>
      <c r="D19" t="s">
        <v>9</v>
      </c>
      <c r="E19">
        <v>1</v>
      </c>
      <c r="F19">
        <v>1449349412</v>
      </c>
      <c r="G19">
        <v>42343.87745370371</v>
      </c>
      <c r="H19">
        <v>2015</v>
      </c>
      <c r="I19">
        <v>12</v>
      </c>
      <c r="J19">
        <v>5</v>
      </c>
    </row>
    <row r="20" spans="1:10" x14ac:dyDescent="0.25">
      <c r="A20">
        <v>380</v>
      </c>
      <c r="B20">
        <v>122882</v>
      </c>
      <c r="C20" t="s">
        <v>8</v>
      </c>
      <c r="D20" t="s">
        <v>9</v>
      </c>
      <c r="E20">
        <v>4</v>
      </c>
      <c r="F20">
        <v>1460162750</v>
      </c>
      <c r="G20">
        <v>42469.031828703708</v>
      </c>
      <c r="H20">
        <v>2016</v>
      </c>
      <c r="I20">
        <v>4</v>
      </c>
      <c r="J20">
        <v>9</v>
      </c>
    </row>
    <row r="21" spans="1:10" x14ac:dyDescent="0.25">
      <c r="A21">
        <v>624</v>
      </c>
      <c r="B21">
        <v>122882</v>
      </c>
      <c r="C21" t="s">
        <v>8</v>
      </c>
      <c r="D21" t="s">
        <v>9</v>
      </c>
      <c r="E21">
        <v>3</v>
      </c>
      <c r="F21">
        <v>1460909750</v>
      </c>
      <c r="G21">
        <v>42477.677662037036</v>
      </c>
      <c r="H21">
        <v>2016</v>
      </c>
      <c r="I21">
        <v>4</v>
      </c>
      <c r="J21">
        <v>17</v>
      </c>
    </row>
    <row r="22" spans="1:10" x14ac:dyDescent="0.25">
      <c r="A22">
        <v>72</v>
      </c>
      <c r="B22">
        <v>122882</v>
      </c>
      <c r="C22" t="s">
        <v>8</v>
      </c>
      <c r="D22" t="s">
        <v>9</v>
      </c>
      <c r="E22">
        <v>4</v>
      </c>
      <c r="F22">
        <v>1461778755</v>
      </c>
      <c r="G22">
        <v>42487.735590277778</v>
      </c>
      <c r="H22">
        <v>2016</v>
      </c>
      <c r="I22">
        <v>4</v>
      </c>
      <c r="J22">
        <v>27</v>
      </c>
    </row>
    <row r="23" spans="1:10" x14ac:dyDescent="0.25">
      <c r="A23">
        <v>371</v>
      </c>
      <c r="B23">
        <v>122882</v>
      </c>
      <c r="C23" t="s">
        <v>8</v>
      </c>
      <c r="D23" t="s">
        <v>9</v>
      </c>
      <c r="E23">
        <v>0.5</v>
      </c>
      <c r="F23">
        <v>1462868934</v>
      </c>
      <c r="G23">
        <v>42500.353402777779</v>
      </c>
      <c r="H23">
        <v>2016</v>
      </c>
      <c r="I23">
        <v>5</v>
      </c>
      <c r="J23">
        <v>10</v>
      </c>
    </row>
    <row r="24" spans="1:10" x14ac:dyDescent="0.25">
      <c r="A24">
        <v>486</v>
      </c>
      <c r="B24">
        <v>122882</v>
      </c>
      <c r="C24" t="s">
        <v>8</v>
      </c>
      <c r="D24" t="s">
        <v>9</v>
      </c>
      <c r="E24">
        <v>4.5</v>
      </c>
      <c r="F24">
        <v>1464121510</v>
      </c>
      <c r="G24">
        <v>42514.850810185191</v>
      </c>
      <c r="H24">
        <v>2016</v>
      </c>
      <c r="I24">
        <v>5</v>
      </c>
      <c r="J24">
        <v>24</v>
      </c>
    </row>
    <row r="25" spans="1:10" x14ac:dyDescent="0.25">
      <c r="A25">
        <v>277</v>
      </c>
      <c r="B25">
        <v>122882</v>
      </c>
      <c r="C25" t="s">
        <v>8</v>
      </c>
      <c r="D25" t="s">
        <v>9</v>
      </c>
      <c r="E25">
        <v>5</v>
      </c>
      <c r="F25">
        <v>1466583462</v>
      </c>
      <c r="G25">
        <v>42543.345625000002</v>
      </c>
      <c r="H25">
        <v>2016</v>
      </c>
      <c r="I25">
        <v>6</v>
      </c>
      <c r="J25">
        <v>22</v>
      </c>
    </row>
    <row r="26" spans="1:10" x14ac:dyDescent="0.25">
      <c r="A26">
        <v>273</v>
      </c>
      <c r="B26">
        <v>122882</v>
      </c>
      <c r="C26" t="s">
        <v>8</v>
      </c>
      <c r="D26" t="s">
        <v>9</v>
      </c>
      <c r="E26">
        <v>5</v>
      </c>
      <c r="F26">
        <v>1466946086</v>
      </c>
      <c r="G26">
        <v>42547.542662037042</v>
      </c>
      <c r="H26">
        <v>2016</v>
      </c>
      <c r="I26">
        <v>6</v>
      </c>
      <c r="J26">
        <v>26</v>
      </c>
    </row>
    <row r="27" spans="1:10" x14ac:dyDescent="0.25">
      <c r="A27">
        <v>40</v>
      </c>
      <c r="B27">
        <v>122882</v>
      </c>
      <c r="C27" t="s">
        <v>8</v>
      </c>
      <c r="D27" t="s">
        <v>9</v>
      </c>
      <c r="E27">
        <v>4.5</v>
      </c>
      <c r="F27">
        <v>1466993261</v>
      </c>
      <c r="G27">
        <v>42548.08866898148</v>
      </c>
      <c r="H27">
        <v>2016</v>
      </c>
      <c r="I27">
        <v>6</v>
      </c>
      <c r="J27">
        <v>27</v>
      </c>
    </row>
    <row r="28" spans="1:10" x14ac:dyDescent="0.25">
      <c r="A28">
        <v>56</v>
      </c>
      <c r="B28">
        <v>122882</v>
      </c>
      <c r="C28" t="s">
        <v>8</v>
      </c>
      <c r="D28" t="s">
        <v>9</v>
      </c>
      <c r="E28">
        <v>5</v>
      </c>
      <c r="F28">
        <v>1467004819</v>
      </c>
      <c r="G28">
        <v>42548.222442129627</v>
      </c>
      <c r="H28">
        <v>2016</v>
      </c>
      <c r="I28">
        <v>6</v>
      </c>
      <c r="J28">
        <v>27</v>
      </c>
    </row>
    <row r="29" spans="1:10" x14ac:dyDescent="0.25">
      <c r="A29">
        <v>519</v>
      </c>
      <c r="B29">
        <v>122882</v>
      </c>
      <c r="C29" t="s">
        <v>8</v>
      </c>
      <c r="D29" t="s">
        <v>9</v>
      </c>
      <c r="E29">
        <v>3</v>
      </c>
      <c r="F29">
        <v>1469181999</v>
      </c>
      <c r="G29">
        <v>42573.421284722222</v>
      </c>
      <c r="H29">
        <v>2016</v>
      </c>
      <c r="I29">
        <v>7</v>
      </c>
      <c r="J29">
        <v>22</v>
      </c>
    </row>
    <row r="30" spans="1:10" x14ac:dyDescent="0.25">
      <c r="A30">
        <v>270</v>
      </c>
      <c r="B30">
        <v>122882</v>
      </c>
      <c r="C30" t="s">
        <v>8</v>
      </c>
      <c r="D30" t="s">
        <v>9</v>
      </c>
      <c r="E30">
        <v>4</v>
      </c>
      <c r="F30">
        <v>1469278481</v>
      </c>
      <c r="G30">
        <v>42574.537974537037</v>
      </c>
      <c r="H30">
        <v>2016</v>
      </c>
      <c r="I30">
        <v>7</v>
      </c>
      <c r="J30">
        <v>23</v>
      </c>
    </row>
    <row r="31" spans="1:10" x14ac:dyDescent="0.25">
      <c r="A31">
        <v>457</v>
      </c>
      <c r="B31">
        <v>122882</v>
      </c>
      <c r="C31" t="s">
        <v>8</v>
      </c>
      <c r="D31" t="s">
        <v>9</v>
      </c>
      <c r="E31">
        <v>0.5</v>
      </c>
      <c r="F31">
        <v>1471383595</v>
      </c>
      <c r="G31">
        <v>42598.902719907404</v>
      </c>
      <c r="H31">
        <v>2016</v>
      </c>
      <c r="I31">
        <v>8</v>
      </c>
      <c r="J31">
        <v>16</v>
      </c>
    </row>
    <row r="32" spans="1:10" x14ac:dyDescent="0.25">
      <c r="A32">
        <v>251</v>
      </c>
      <c r="B32">
        <v>122882</v>
      </c>
      <c r="C32" t="s">
        <v>8</v>
      </c>
      <c r="D32" t="s">
        <v>9</v>
      </c>
      <c r="E32">
        <v>3.5</v>
      </c>
      <c r="F32">
        <v>1476478294</v>
      </c>
      <c r="G32">
        <v>42657.869143518517</v>
      </c>
      <c r="H32">
        <v>2016</v>
      </c>
      <c r="I32">
        <v>10</v>
      </c>
      <c r="J32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</vt:vector>
  </HeadingPairs>
  <TitlesOfParts>
    <vt:vector size="12" baseType="lpstr">
      <vt:lpstr>Matrix, The (1999)</vt:lpstr>
      <vt:lpstr>Finding Nemo (2003)</vt:lpstr>
      <vt:lpstr>Departed, The (2006)</vt:lpstr>
      <vt:lpstr>Django Unchained (2012)</vt:lpstr>
      <vt:lpstr>The Imitation Game (2014)</vt:lpstr>
      <vt:lpstr>Mad Max Fury Road (2015)</vt:lpstr>
      <vt:lpstr>Chart2</vt:lpstr>
      <vt:lpstr>box</vt:lpstr>
      <vt:lpstr>ave vote</vt:lpstr>
      <vt:lpstr>ave accum</vt:lpstr>
      <vt:lpstr>ave y</vt:lpstr>
      <vt:lpstr>Vote Distribution</vt:lpstr>
    </vt:vector>
  </TitlesOfParts>
  <Company>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2016-12-19T08:19:36Z</dcterms:created>
  <dcterms:modified xsi:type="dcterms:W3CDTF">2016-12-21T08:44:09Z</dcterms:modified>
</cp:coreProperties>
</file>