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B35" i="1"/>
  <c r="B34" i="1"/>
  <c r="B32" i="1"/>
  <c r="B33" i="1"/>
  <c r="E19" i="1"/>
  <c r="C19" i="1"/>
  <c r="C8" i="1"/>
  <c r="K7" i="1"/>
  <c r="I7" i="1"/>
  <c r="E7" i="1"/>
  <c r="D7" i="1"/>
  <c r="D8" i="1" s="1"/>
  <c r="G4" i="1"/>
  <c r="G5" i="1"/>
  <c r="G6" i="1"/>
  <c r="G3" i="1"/>
  <c r="E8" i="1" l="1"/>
  <c r="G7" i="1"/>
  <c r="G8" i="1" s="1"/>
</calcChain>
</file>

<file path=xl/sharedStrings.xml><?xml version="1.0" encoding="utf-8"?>
<sst xmlns="http://schemas.openxmlformats.org/spreadsheetml/2006/main" count="78" uniqueCount="45">
  <si>
    <t>نوع کالا</t>
  </si>
  <si>
    <t>واحد</t>
  </si>
  <si>
    <t>ظرفیت عملی</t>
  </si>
  <si>
    <t xml:space="preserve">فروش داخلي: </t>
  </si>
  <si>
    <t xml:space="preserve">اسلب </t>
  </si>
  <si>
    <t xml:space="preserve">تن </t>
  </si>
  <si>
    <t xml:space="preserve">بلوم ، بيلت </t>
  </si>
  <si>
    <t xml:space="preserve">آهن اسفنجي </t>
  </si>
  <si>
    <t xml:space="preserve">گندله </t>
  </si>
  <si>
    <t>دوره ۶ ماهه منتهی به ۱۴۰۱/۰۶/۳۱</t>
  </si>
  <si>
    <t>تعداد تولید</t>
  </si>
  <si>
    <t>تعداد فروش</t>
  </si>
  <si>
    <t>نرخ فروش</t>
  </si>
  <si>
    <t>مبلغ فروش</t>
  </si>
  <si>
    <t>1401/6</t>
  </si>
  <si>
    <t xml:space="preserve">جمع فروش داخلی </t>
  </si>
  <si>
    <t xml:space="preserve">فروش صادراتی: </t>
  </si>
  <si>
    <t>جمع کل</t>
  </si>
  <si>
    <t>مواد مستقیم</t>
  </si>
  <si>
    <t>شرح</t>
  </si>
  <si>
    <t xml:space="preserve">سنگ آهن </t>
  </si>
  <si>
    <t xml:space="preserve">آهن قراضه و چدن </t>
  </si>
  <si>
    <t xml:space="preserve">اسفنجي خريداري شده </t>
  </si>
  <si>
    <t xml:space="preserve">فروآلياژها </t>
  </si>
  <si>
    <t xml:space="preserve">مواد افزودني </t>
  </si>
  <si>
    <t xml:space="preserve">گندله خريداري </t>
  </si>
  <si>
    <t xml:space="preserve">سايرمواد </t>
  </si>
  <si>
    <t>مقدار</t>
  </si>
  <si>
    <t>نرخ</t>
  </si>
  <si>
    <t>مبلغ</t>
  </si>
  <si>
    <t>جمع</t>
  </si>
  <si>
    <t>گردش مفداری موجودی کالا</t>
  </si>
  <si>
    <t>شرح محصول</t>
  </si>
  <si>
    <t>موجودي اول دوره</t>
  </si>
  <si>
    <t>تولید</t>
  </si>
  <si>
    <t>تعدیلات</t>
  </si>
  <si>
    <t>فروش</t>
  </si>
  <si>
    <t>موجودی پایان دوره</t>
  </si>
  <si>
    <t>نرخ - ریال</t>
  </si>
  <si>
    <t xml:space="preserve">بريکت سرد </t>
  </si>
  <si>
    <t>ضریب مصرف</t>
  </si>
  <si>
    <t>کل فولاد</t>
  </si>
  <si>
    <t>سنگ آهن به گندله</t>
  </si>
  <si>
    <t>گندله به آهن اسفنجی</t>
  </si>
  <si>
    <t>سنگ آهن به فولاد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</si>
</sst>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8" formatCode="[$-3000401]#,##0"/>
    <numFmt numFmtId="170" formatCode="_(* #,##0_);_(* \(#,##0\);_(* &quot;-&quot;??_);_(@_)"/>
    <numFmt numFmtId="171" formatCode="[$-3000401]0"/>
    <numFmt numFmtId="17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0"/>
      <name val="B Nazanin"/>
      <charset val="178"/>
    </font>
    <font>
      <b/>
      <sz val="11"/>
      <color theme="1"/>
      <name val="B Nazanin"/>
      <charset val="178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1" xfId="0" applyFont="1" applyBorder="1"/>
    <xf numFmtId="168" fontId="2" fillId="0" borderId="1" xfId="0" applyNumberFormat="1" applyFont="1" applyBorder="1"/>
    <xf numFmtId="170" fontId="2" fillId="0" borderId="1" xfId="1" applyNumberFormat="1" applyFont="1" applyBorder="1"/>
    <xf numFmtId="170" fontId="2" fillId="0" borderId="1" xfId="0" applyNumberFormat="1" applyFont="1" applyBorder="1"/>
    <xf numFmtId="0" fontId="3" fillId="2" borderId="1" xfId="0" applyFont="1" applyFill="1" applyBorder="1"/>
    <xf numFmtId="0" fontId="3" fillId="3" borderId="1" xfId="0" applyFont="1" applyFill="1" applyBorder="1"/>
    <xf numFmtId="170" fontId="2" fillId="3" borderId="1" xfId="1" applyNumberFormat="1" applyFont="1" applyFill="1" applyBorder="1"/>
    <xf numFmtId="170" fontId="2" fillId="3" borderId="1" xfId="0" applyNumberFormat="1" applyFont="1" applyFill="1" applyBorder="1"/>
    <xf numFmtId="0" fontId="2" fillId="3" borderId="1" xfId="0" applyFont="1" applyFill="1" applyBorder="1"/>
    <xf numFmtId="0" fontId="4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4" fillId="2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168" fontId="2" fillId="2" borderId="1" xfId="0" applyNumberFormat="1" applyFont="1" applyFill="1" applyBorder="1"/>
    <xf numFmtId="168" fontId="2" fillId="4" borderId="1" xfId="0" applyNumberFormat="1" applyFont="1" applyFill="1" applyBorder="1"/>
    <xf numFmtId="171" fontId="2" fillId="5" borderId="1" xfId="0" applyNumberFormat="1" applyFont="1" applyFill="1" applyBorder="1"/>
    <xf numFmtId="168" fontId="2" fillId="6" borderId="1" xfId="0" applyNumberFormat="1" applyFont="1" applyFill="1" applyBorder="1"/>
    <xf numFmtId="168" fontId="2" fillId="7" borderId="1" xfId="0" applyNumberFormat="1" applyFont="1" applyFill="1" applyBorder="1"/>
    <xf numFmtId="168" fontId="2" fillId="5" borderId="1" xfId="0" applyNumberFormat="1" applyFont="1" applyFill="1" applyBorder="1"/>
    <xf numFmtId="171" fontId="2" fillId="6" borderId="1" xfId="0" applyNumberFormat="1" applyFont="1" applyFill="1" applyBorder="1"/>
    <xf numFmtId="0" fontId="2" fillId="0" borderId="0" xfId="0" applyFont="1" applyBorder="1"/>
    <xf numFmtId="168" fontId="2" fillId="2" borderId="0" xfId="0" applyNumberFormat="1" applyFont="1" applyFill="1" applyBorder="1"/>
    <xf numFmtId="168" fontId="2" fillId="4" borderId="0" xfId="0" applyNumberFormat="1" applyFont="1" applyFill="1" applyBorder="1"/>
    <xf numFmtId="168" fontId="2" fillId="5" borderId="0" xfId="0" applyNumberFormat="1" applyFont="1" applyFill="1" applyBorder="1"/>
    <xf numFmtId="171" fontId="2" fillId="6" borderId="0" xfId="0" applyNumberFormat="1" applyFont="1" applyFill="1" applyBorder="1"/>
    <xf numFmtId="168" fontId="2" fillId="7" borderId="0" xfId="0" applyNumberFormat="1" applyFont="1" applyFill="1" applyBorder="1"/>
    <xf numFmtId="2" fontId="2" fillId="0" borderId="0" xfId="0" applyNumberFormat="1" applyFont="1"/>
    <xf numFmtId="17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rightToLeft="1" tabSelected="1" workbookViewId="0">
      <selection activeCell="C3" sqref="C3:C4"/>
    </sheetView>
  </sheetViews>
  <sheetFormatPr defaultRowHeight="18" x14ac:dyDescent="0.45"/>
  <cols>
    <col min="1" max="1" width="23.85546875" style="1" bestFit="1" customWidth="1"/>
    <col min="2" max="2" width="7.140625" style="1" bestFit="1" customWidth="1"/>
    <col min="3" max="3" width="13.28515625" style="1" bestFit="1" customWidth="1"/>
    <col min="4" max="6" width="10.85546875" style="1" bestFit="1" customWidth="1"/>
    <col min="7" max="7" width="12" style="1" bestFit="1" customWidth="1"/>
    <col min="8" max="8" width="21.42578125" style="1" bestFit="1" customWidth="1"/>
    <col min="9" max="9" width="10.28515625" style="1" bestFit="1" customWidth="1"/>
    <col min="10" max="10" width="12" style="1" bestFit="1" customWidth="1"/>
    <col min="11" max="11" width="21.42578125" style="1" bestFit="1" customWidth="1"/>
    <col min="12" max="12" width="10.85546875" style="1" bestFit="1" customWidth="1"/>
    <col min="13" max="13" width="14.28515625" style="1" bestFit="1" customWidth="1"/>
    <col min="14" max="14" width="10.85546875" style="1" bestFit="1" customWidth="1"/>
    <col min="15" max="15" width="21.42578125" style="1" bestFit="1" customWidth="1"/>
    <col min="16" max="16384" width="9.140625" style="1"/>
  </cols>
  <sheetData>
    <row r="1" spans="1:11" x14ac:dyDescent="0.45">
      <c r="A1" s="6" t="s">
        <v>0</v>
      </c>
      <c r="B1" s="6" t="s">
        <v>1</v>
      </c>
      <c r="C1" s="6" t="s">
        <v>2</v>
      </c>
      <c r="D1" s="6" t="s">
        <v>14</v>
      </c>
      <c r="E1" s="6"/>
      <c r="F1" s="6"/>
      <c r="G1" s="6"/>
      <c r="H1" s="7"/>
      <c r="I1" s="6"/>
      <c r="J1" s="6"/>
      <c r="K1" s="6"/>
    </row>
    <row r="2" spans="1:11" x14ac:dyDescent="0.45">
      <c r="A2" s="6" t="s">
        <v>3</v>
      </c>
      <c r="B2" s="6"/>
      <c r="C2" s="6"/>
      <c r="D2" s="6" t="s">
        <v>10</v>
      </c>
      <c r="E2" s="6" t="s">
        <v>11</v>
      </c>
      <c r="F2" s="6" t="s">
        <v>12</v>
      </c>
      <c r="G2" s="6" t="s">
        <v>13</v>
      </c>
      <c r="H2" s="7" t="s">
        <v>16</v>
      </c>
      <c r="I2" s="6" t="s">
        <v>11</v>
      </c>
      <c r="J2" s="6" t="s">
        <v>12</v>
      </c>
      <c r="K2" s="6" t="s">
        <v>13</v>
      </c>
    </row>
    <row r="3" spans="1:11" x14ac:dyDescent="0.45">
      <c r="A3" s="2" t="s">
        <v>4</v>
      </c>
      <c r="B3" s="2" t="s">
        <v>5</v>
      </c>
      <c r="C3" s="3">
        <v>1400000</v>
      </c>
      <c r="D3" s="3">
        <v>762084</v>
      </c>
      <c r="E3" s="3">
        <v>367184</v>
      </c>
      <c r="F3" s="3">
        <v>148843836</v>
      </c>
      <c r="G3" s="4">
        <f>F3*E3/1000000</f>
        <v>54653075.077823997</v>
      </c>
      <c r="H3" s="8"/>
      <c r="I3" s="4">
        <v>306044</v>
      </c>
      <c r="J3" s="4">
        <v>155149563</v>
      </c>
      <c r="K3" s="3">
        <v>47482593</v>
      </c>
    </row>
    <row r="4" spans="1:11" x14ac:dyDescent="0.45">
      <c r="A4" s="2" t="s">
        <v>6</v>
      </c>
      <c r="B4" s="2" t="s">
        <v>5</v>
      </c>
      <c r="C4" s="3">
        <v>2400000</v>
      </c>
      <c r="D4" s="3">
        <v>980725</v>
      </c>
      <c r="E4" s="3">
        <v>540942</v>
      </c>
      <c r="F4" s="3">
        <v>142051501</v>
      </c>
      <c r="G4" s="4">
        <f t="shared" ref="G4:G6" si="0">F4*E4/1000000</f>
        <v>76841623.053941995</v>
      </c>
      <c r="H4" s="8"/>
      <c r="I4" s="4">
        <v>386323</v>
      </c>
      <c r="J4" s="4">
        <v>130842282</v>
      </c>
      <c r="K4" s="3">
        <v>50547383</v>
      </c>
    </row>
    <row r="5" spans="1:11" x14ac:dyDescent="0.45">
      <c r="A5" s="2" t="s">
        <v>7</v>
      </c>
      <c r="B5" s="2" t="s">
        <v>5</v>
      </c>
      <c r="C5" s="3">
        <v>3880000</v>
      </c>
      <c r="D5" s="3">
        <v>1767954</v>
      </c>
      <c r="E5" s="3">
        <v>47699</v>
      </c>
      <c r="F5" s="3">
        <v>87894442</v>
      </c>
      <c r="G5" s="4">
        <f t="shared" si="0"/>
        <v>4192476.9889580002</v>
      </c>
      <c r="H5" s="8">
        <v>0</v>
      </c>
      <c r="I5" s="4">
        <v>0</v>
      </c>
      <c r="J5" s="4">
        <v>0</v>
      </c>
      <c r="K5" s="4">
        <v>0</v>
      </c>
    </row>
    <row r="6" spans="1:11" x14ac:dyDescent="0.45">
      <c r="A6" s="2" t="s">
        <v>8</v>
      </c>
      <c r="B6" s="2" t="s">
        <v>5</v>
      </c>
      <c r="C6" s="3">
        <v>6000000</v>
      </c>
      <c r="D6" s="3">
        <v>2569856</v>
      </c>
      <c r="E6" s="3">
        <v>132962</v>
      </c>
      <c r="F6" s="3">
        <v>31122817</v>
      </c>
      <c r="G6" s="4">
        <f t="shared" si="0"/>
        <v>4138151.9939540001</v>
      </c>
      <c r="H6" s="8">
        <v>0</v>
      </c>
      <c r="I6" s="4">
        <v>0</v>
      </c>
      <c r="J6" s="4">
        <v>0</v>
      </c>
      <c r="K6" s="4">
        <v>0</v>
      </c>
    </row>
    <row r="7" spans="1:11" x14ac:dyDescent="0.45">
      <c r="A7" s="2" t="s">
        <v>15</v>
      </c>
      <c r="B7" s="2"/>
      <c r="C7" s="2"/>
      <c r="D7" s="3">
        <f>SUM(D3:D6)</f>
        <v>6080619</v>
      </c>
      <c r="E7" s="3">
        <f t="shared" ref="E7:G7" si="1">SUM(E3:E6)</f>
        <v>1088787</v>
      </c>
      <c r="F7" s="3">
        <v>0</v>
      </c>
      <c r="G7" s="3">
        <f t="shared" si="1"/>
        <v>139825327.114678</v>
      </c>
      <c r="H7" s="9"/>
      <c r="I7" s="5">
        <f>SUM(I3:I6)</f>
        <v>692367</v>
      </c>
      <c r="J7" s="5"/>
      <c r="K7" s="5">
        <f t="shared" ref="K7" si="2">SUM(K3:K6)</f>
        <v>98029976</v>
      </c>
    </row>
    <row r="8" spans="1:11" x14ac:dyDescent="0.45">
      <c r="A8" s="2" t="s">
        <v>17</v>
      </c>
      <c r="B8" s="2"/>
      <c r="C8" s="3">
        <f>SUM(C3:C7)</f>
        <v>13680000</v>
      </c>
      <c r="D8" s="3">
        <f>SUM(D3:D7)</f>
        <v>12161238</v>
      </c>
      <c r="E8" s="3">
        <f>E7+I7</f>
        <v>1781154</v>
      </c>
      <c r="F8" s="2"/>
      <c r="G8" s="5">
        <f>G7+K7</f>
        <v>237855303.114678</v>
      </c>
      <c r="H8" s="10"/>
      <c r="I8" s="2"/>
      <c r="J8" s="2"/>
      <c r="K8" s="2"/>
    </row>
    <row r="9" spans="1:11" x14ac:dyDescent="0.45">
      <c r="A9" s="2" t="s">
        <v>41</v>
      </c>
      <c r="B9" s="2"/>
      <c r="C9" s="2"/>
      <c r="D9" s="3">
        <f>D3+D4</f>
        <v>1742809</v>
      </c>
      <c r="E9" s="2"/>
      <c r="F9" s="2"/>
      <c r="G9" s="2"/>
      <c r="H9" s="2"/>
      <c r="I9" s="2"/>
      <c r="J9" s="2"/>
      <c r="K9" s="2"/>
    </row>
    <row r="10" spans="1:11" x14ac:dyDescent="0.45">
      <c r="A10" s="11" t="s">
        <v>18</v>
      </c>
    </row>
    <row r="11" spans="1:11" x14ac:dyDescent="0.45">
      <c r="A11" s="6" t="s">
        <v>19</v>
      </c>
      <c r="B11" s="6" t="s">
        <v>1</v>
      </c>
      <c r="C11" s="6" t="s">
        <v>27</v>
      </c>
      <c r="D11" s="6" t="s">
        <v>28</v>
      </c>
      <c r="E11" s="6" t="s">
        <v>29</v>
      </c>
    </row>
    <row r="12" spans="1:11" x14ac:dyDescent="0.45">
      <c r="A12" s="2" t="s">
        <v>20</v>
      </c>
      <c r="B12" s="2" t="s">
        <v>5</v>
      </c>
      <c r="C12" s="3">
        <v>2830144</v>
      </c>
      <c r="D12" s="3">
        <v>31766960</v>
      </c>
      <c r="E12" s="3">
        <v>89905072</v>
      </c>
    </row>
    <row r="13" spans="1:11" x14ac:dyDescent="0.45">
      <c r="A13" s="2" t="s">
        <v>21</v>
      </c>
      <c r="B13" s="2" t="s">
        <v>5</v>
      </c>
      <c r="C13" s="3">
        <v>241665</v>
      </c>
      <c r="D13" s="3">
        <v>96444582</v>
      </c>
      <c r="E13" s="3">
        <v>23307280</v>
      </c>
    </row>
    <row r="14" spans="1:11" x14ac:dyDescent="0.45">
      <c r="A14" s="2" t="s">
        <v>22</v>
      </c>
      <c r="B14" s="2" t="s">
        <v>5</v>
      </c>
      <c r="C14" s="3">
        <v>454157</v>
      </c>
      <c r="D14" s="3">
        <v>71588303</v>
      </c>
      <c r="E14" s="3">
        <v>32512329</v>
      </c>
    </row>
    <row r="15" spans="1:11" x14ac:dyDescent="0.45">
      <c r="A15" s="2" t="s">
        <v>23</v>
      </c>
      <c r="B15" s="2" t="s">
        <v>5</v>
      </c>
      <c r="C15" s="3">
        <v>24456</v>
      </c>
      <c r="D15" s="3">
        <v>482280218</v>
      </c>
      <c r="E15" s="3">
        <v>11794645</v>
      </c>
    </row>
    <row r="16" spans="1:11" x14ac:dyDescent="0.45">
      <c r="A16" s="2" t="s">
        <v>24</v>
      </c>
      <c r="B16" s="2" t="s">
        <v>5</v>
      </c>
      <c r="C16" s="3">
        <v>62881</v>
      </c>
      <c r="D16" s="3">
        <v>71775831</v>
      </c>
      <c r="E16" s="3">
        <v>4513336</v>
      </c>
    </row>
    <row r="17" spans="1:12" x14ac:dyDescent="0.45">
      <c r="A17" s="2" t="s">
        <v>25</v>
      </c>
      <c r="B17" s="2" t="s">
        <v>5</v>
      </c>
      <c r="C17" s="3">
        <v>97000</v>
      </c>
      <c r="D17" s="3">
        <v>45850866</v>
      </c>
      <c r="E17" s="3">
        <v>4447534</v>
      </c>
    </row>
    <row r="18" spans="1:12" x14ac:dyDescent="0.45">
      <c r="A18" s="2" t="s">
        <v>26</v>
      </c>
      <c r="B18" s="2" t="s">
        <v>5</v>
      </c>
      <c r="C18" s="3">
        <v>0</v>
      </c>
      <c r="D18" s="3">
        <v>0</v>
      </c>
      <c r="E18" s="3">
        <v>0</v>
      </c>
    </row>
    <row r="19" spans="1:12" x14ac:dyDescent="0.45">
      <c r="A19" s="2" t="s">
        <v>30</v>
      </c>
      <c r="B19" s="2"/>
      <c r="C19" s="3">
        <f>SUM(C12:C18)</f>
        <v>3710303</v>
      </c>
      <c r="D19" s="2"/>
      <c r="E19" s="3">
        <f>SUM(E12:E18)</f>
        <v>166480196</v>
      </c>
    </row>
    <row r="21" spans="1:12" x14ac:dyDescent="0.45">
      <c r="A21" s="11" t="s">
        <v>31</v>
      </c>
    </row>
    <row r="22" spans="1:12" x14ac:dyDescent="0.45">
      <c r="A22" s="1" t="s">
        <v>32</v>
      </c>
      <c r="B22" s="1" t="s">
        <v>1</v>
      </c>
      <c r="C22" s="1" t="s">
        <v>9</v>
      </c>
    </row>
    <row r="23" spans="1:12" x14ac:dyDescent="0.45">
      <c r="C23" s="17" t="s">
        <v>33</v>
      </c>
      <c r="D23" s="17"/>
      <c r="E23" s="18"/>
      <c r="F23" s="18" t="s">
        <v>34</v>
      </c>
      <c r="G23" s="19" t="s">
        <v>35</v>
      </c>
      <c r="H23" s="19"/>
      <c r="I23" s="20" t="s">
        <v>36</v>
      </c>
      <c r="J23" s="20"/>
      <c r="K23" s="21" t="s">
        <v>37</v>
      </c>
      <c r="L23" s="21"/>
    </row>
    <row r="24" spans="1:12" x14ac:dyDescent="0.45">
      <c r="C24" s="12" t="s">
        <v>27</v>
      </c>
      <c r="D24" s="12" t="s">
        <v>38</v>
      </c>
      <c r="E24" s="13" t="s">
        <v>27</v>
      </c>
      <c r="F24" s="13" t="s">
        <v>38</v>
      </c>
      <c r="G24" s="14" t="s">
        <v>27</v>
      </c>
      <c r="H24" s="14" t="s">
        <v>38</v>
      </c>
      <c r="I24" s="15" t="s">
        <v>27</v>
      </c>
      <c r="J24" s="15" t="s">
        <v>38</v>
      </c>
      <c r="K24" s="16" t="s">
        <v>27</v>
      </c>
      <c r="L24" s="16" t="s">
        <v>38</v>
      </c>
    </row>
    <row r="25" spans="1:12" x14ac:dyDescent="0.45">
      <c r="A25" s="2" t="s">
        <v>6</v>
      </c>
      <c r="B25" s="2" t="s">
        <v>5</v>
      </c>
      <c r="C25" s="22">
        <v>69045</v>
      </c>
      <c r="D25" s="22">
        <v>94761228</v>
      </c>
      <c r="E25" s="23">
        <v>980725</v>
      </c>
      <c r="F25" s="23">
        <v>114092911</v>
      </c>
      <c r="G25" s="24">
        <v>0</v>
      </c>
      <c r="H25" s="24">
        <v>0</v>
      </c>
      <c r="I25" s="25">
        <v>927265</v>
      </c>
      <c r="J25" s="25">
        <v>112990966</v>
      </c>
      <c r="K25" s="26">
        <v>122505</v>
      </c>
      <c r="L25" s="26">
        <v>111538231</v>
      </c>
    </row>
    <row r="26" spans="1:12" x14ac:dyDescent="0.45">
      <c r="A26" s="2" t="s">
        <v>4</v>
      </c>
      <c r="B26" s="2" t="s">
        <v>5</v>
      </c>
      <c r="C26" s="22">
        <v>104796</v>
      </c>
      <c r="D26" s="22">
        <v>94729121</v>
      </c>
      <c r="E26" s="23">
        <v>762084</v>
      </c>
      <c r="F26" s="23">
        <v>113798255</v>
      </c>
      <c r="G26" s="24">
        <v>0</v>
      </c>
      <c r="H26" s="24">
        <v>0</v>
      </c>
      <c r="I26" s="25">
        <v>673228</v>
      </c>
      <c r="J26" s="25">
        <v>111493072</v>
      </c>
      <c r="K26" s="26">
        <v>193652</v>
      </c>
      <c r="L26" s="26">
        <v>111492802</v>
      </c>
    </row>
    <row r="27" spans="1:12" x14ac:dyDescent="0.45">
      <c r="A27" s="2" t="s">
        <v>7</v>
      </c>
      <c r="B27" s="2" t="s">
        <v>5</v>
      </c>
      <c r="C27" s="22">
        <v>19599</v>
      </c>
      <c r="D27" s="22">
        <v>80271953</v>
      </c>
      <c r="E27" s="23">
        <v>1767954</v>
      </c>
      <c r="F27" s="23">
        <v>63399940</v>
      </c>
      <c r="G27" s="27">
        <v>-1724831</v>
      </c>
      <c r="H27" s="27">
        <v>63287992</v>
      </c>
      <c r="I27" s="25">
        <v>47699</v>
      </c>
      <c r="J27" s="25">
        <v>63287868</v>
      </c>
      <c r="K27" s="26">
        <v>15023</v>
      </c>
      <c r="L27" s="26">
        <v>98619983</v>
      </c>
    </row>
    <row r="28" spans="1:12" x14ac:dyDescent="0.45">
      <c r="A28" s="2" t="s">
        <v>8</v>
      </c>
      <c r="B28" s="2" t="s">
        <v>5</v>
      </c>
      <c r="C28" s="22">
        <v>472275</v>
      </c>
      <c r="D28" s="22">
        <v>29091720</v>
      </c>
      <c r="E28" s="23">
        <v>2569856</v>
      </c>
      <c r="F28" s="23">
        <v>36719276</v>
      </c>
      <c r="G28" s="27">
        <v>-2639468</v>
      </c>
      <c r="H28" s="27">
        <v>35535135</v>
      </c>
      <c r="I28" s="25">
        <v>132969</v>
      </c>
      <c r="J28" s="25">
        <v>35533403</v>
      </c>
      <c r="K28" s="26">
        <v>269694</v>
      </c>
      <c r="L28" s="26">
        <v>35536019</v>
      </c>
    </row>
    <row r="29" spans="1:12" x14ac:dyDescent="0.45">
      <c r="A29" s="2" t="s">
        <v>39</v>
      </c>
      <c r="B29" s="2" t="s">
        <v>5</v>
      </c>
      <c r="C29" s="22">
        <v>4348</v>
      </c>
      <c r="D29" s="22">
        <v>37538178</v>
      </c>
      <c r="E29" s="23">
        <v>82160</v>
      </c>
      <c r="F29" s="23">
        <v>57036015</v>
      </c>
      <c r="G29" s="27">
        <v>-82069</v>
      </c>
      <c r="H29" s="27">
        <v>56055758</v>
      </c>
      <c r="I29" s="28">
        <v>0</v>
      </c>
      <c r="J29" s="28">
        <v>0</v>
      </c>
      <c r="K29" s="26">
        <v>4439</v>
      </c>
      <c r="L29" s="26">
        <v>56061050</v>
      </c>
    </row>
    <row r="30" spans="1:12" x14ac:dyDescent="0.45">
      <c r="A30" s="29"/>
      <c r="B30" s="29"/>
      <c r="C30" s="30"/>
      <c r="D30" s="30"/>
      <c r="E30" s="31"/>
      <c r="F30" s="31"/>
      <c r="G30" s="32"/>
      <c r="H30" s="32"/>
      <c r="I30" s="33"/>
      <c r="J30" s="33"/>
      <c r="K30" s="34"/>
      <c r="L30" s="34"/>
    </row>
    <row r="31" spans="1:12" x14ac:dyDescent="0.45">
      <c r="A31" s="11" t="s">
        <v>40</v>
      </c>
    </row>
    <row r="32" spans="1:12" x14ac:dyDescent="0.45">
      <c r="A32" s="1" t="s">
        <v>42</v>
      </c>
      <c r="B32" s="35">
        <f>C12/E28</f>
        <v>1.1012850525476914</v>
      </c>
    </row>
    <row r="33" spans="1:2" x14ac:dyDescent="0.45">
      <c r="A33" s="1" t="s">
        <v>43</v>
      </c>
      <c r="B33" s="1">
        <f>G28/E27</f>
        <v>-1.4929506084434323</v>
      </c>
    </row>
    <row r="34" spans="1:2" x14ac:dyDescent="0.45">
      <c r="B34" s="36">
        <f>G27/D9</f>
        <v>-0.98968446915295938</v>
      </c>
    </row>
    <row r="35" spans="1:2" x14ac:dyDescent="0.45">
      <c r="A35" s="1" t="s">
        <v>44</v>
      </c>
      <c r="B35" s="1">
        <f>C12/D9</f>
        <v>1.6238979716079043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2022-10-25T13:30:31Z</dcterms:modified>
</cp:coreProperties>
</file>