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ekhouz\pe\"/>
    </mc:Choice>
  </mc:AlternateContent>
  <bookViews>
    <workbookView xWindow="0" yWindow="0" windowWidth="20490" windowHeight="7650" tabRatio="936"/>
  </bookViews>
  <sheets>
    <sheet name="EPS" sheetId="15" r:id="rId1"/>
    <sheet name="پنل" sheetId="6" r:id="rId2"/>
    <sheet name="سود سهام مصوب" sheetId="1" r:id="rId3"/>
    <sheet name="سود وزیان" sheetId="2" r:id="rId4"/>
    <sheet name="ترازنامه" sheetId="3" r:id="rId5"/>
    <sheet name="هزینه عمومی اداری" sheetId="12" r:id="rId6"/>
    <sheet name="تولید و فروش" sheetId="4" r:id="rId7"/>
    <sheet name="بهای تمام شده" sheetId="8" r:id="rId8"/>
    <sheet name="سربار " sheetId="10" r:id="rId9"/>
    <sheet name="انرژی" sheetId="11" r:id="rId10"/>
    <sheet name="مواد مستقیم" sheetId="9" r:id="rId11"/>
    <sheet name="دلار نیما" sheetId="7" r:id="rId12"/>
    <sheet name="بورس کالا" sheetId="5" r:id="rId13"/>
    <sheet name="ارجان صنعت" sheetId="13" r:id="rId14"/>
    <sheet name="دیده بان" sheetId="14" r:id="rId15"/>
  </sheets>
  <definedNames>
    <definedName name="_xlnm._FilterDatabase" localSheetId="12" hidden="1">'بورس کالا'!$A$1:$G$2131</definedName>
    <definedName name="MarketWatchPlus.aspx?d_0_format_0" localSheetId="14" hidden="1">'دیده بان'!$A$1:$W$1326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9" i="15" l="1"/>
  <c r="C9" i="15"/>
  <c r="E8" i="15"/>
  <c r="E7" i="15"/>
  <c r="E6" i="15"/>
  <c r="E5" i="15"/>
  <c r="D5" i="15"/>
  <c r="C5" i="15"/>
  <c r="E4" i="15"/>
  <c r="D4" i="15"/>
  <c r="C4" i="15"/>
  <c r="E3" i="15"/>
  <c r="D3" i="15"/>
  <c r="C3" i="15"/>
  <c r="E2" i="15" l="1"/>
  <c r="D2" i="15"/>
  <c r="C2" i="15"/>
  <c r="L16" i="6" l="1"/>
  <c r="L15" i="6"/>
  <c r="L14" i="6"/>
  <c r="E12" i="6"/>
  <c r="E10" i="6"/>
  <c r="AA8" i="2"/>
  <c r="AA9" i="2"/>
  <c r="AA15" i="2"/>
  <c r="E6" i="6"/>
  <c r="E5" i="6"/>
  <c r="C9" i="6"/>
  <c r="H22" i="2" l="1"/>
  <c r="D22" i="2"/>
  <c r="E22" i="2"/>
  <c r="F22" i="2"/>
  <c r="G22" i="2"/>
  <c r="C22" i="2"/>
  <c r="M3" i="3"/>
  <c r="N3" i="3"/>
  <c r="O3" i="3"/>
  <c r="P3" i="3"/>
  <c r="M4" i="3"/>
  <c r="N4" i="3"/>
  <c r="O4" i="3"/>
  <c r="P4" i="3"/>
  <c r="M5" i="3"/>
  <c r="N5" i="3"/>
  <c r="O5" i="3"/>
  <c r="P5" i="3"/>
  <c r="M6" i="3"/>
  <c r="N6" i="3"/>
  <c r="O6" i="3"/>
  <c r="P6" i="3"/>
  <c r="M7" i="3"/>
  <c r="N7" i="3"/>
  <c r="O7" i="3"/>
  <c r="P7" i="3"/>
  <c r="M8" i="3"/>
  <c r="N8" i="3"/>
  <c r="O8" i="3"/>
  <c r="P8" i="3"/>
  <c r="M9" i="3"/>
  <c r="N9" i="3"/>
  <c r="O9" i="3"/>
  <c r="P9" i="3"/>
  <c r="M10" i="3"/>
  <c r="N10" i="3"/>
  <c r="O10" i="3"/>
  <c r="P10" i="3"/>
  <c r="M11" i="3"/>
  <c r="N11" i="3"/>
  <c r="O11" i="3"/>
  <c r="P11" i="3"/>
  <c r="M12" i="3"/>
  <c r="N12" i="3"/>
  <c r="O12" i="3"/>
  <c r="P12" i="3"/>
  <c r="M13" i="3"/>
  <c r="N13" i="3"/>
  <c r="O13" i="3"/>
  <c r="P13" i="3"/>
  <c r="M14" i="3"/>
  <c r="N14" i="3"/>
  <c r="O14" i="3"/>
  <c r="P14" i="3"/>
  <c r="M15" i="3"/>
  <c r="N15" i="3"/>
  <c r="O15" i="3"/>
  <c r="P15" i="3"/>
  <c r="M16" i="3"/>
  <c r="N16" i="3"/>
  <c r="O16" i="3"/>
  <c r="P16" i="3"/>
  <c r="M17" i="3"/>
  <c r="N17" i="3"/>
  <c r="O17" i="3"/>
  <c r="P17" i="3"/>
  <c r="M18" i="3"/>
  <c r="N18" i="3"/>
  <c r="O18" i="3"/>
  <c r="P18" i="3"/>
  <c r="M19" i="3"/>
  <c r="N19" i="3"/>
  <c r="O19" i="3"/>
  <c r="P19" i="3"/>
  <c r="M20" i="3"/>
  <c r="N20" i="3"/>
  <c r="O20" i="3"/>
  <c r="P20" i="3"/>
  <c r="M21" i="3"/>
  <c r="N21" i="3"/>
  <c r="O21" i="3"/>
  <c r="P21" i="3"/>
  <c r="M22" i="3"/>
  <c r="N22" i="3"/>
  <c r="O22" i="3"/>
  <c r="P22" i="3"/>
  <c r="M23" i="3"/>
  <c r="N23" i="3"/>
  <c r="O23" i="3"/>
  <c r="P23" i="3"/>
  <c r="M24" i="3"/>
  <c r="N24" i="3"/>
  <c r="O24" i="3"/>
  <c r="P24" i="3"/>
  <c r="M25" i="3"/>
  <c r="N25" i="3"/>
  <c r="O25" i="3"/>
  <c r="P25" i="3"/>
  <c r="M26" i="3"/>
  <c r="N26" i="3"/>
  <c r="O26" i="3"/>
  <c r="P26" i="3"/>
  <c r="M27" i="3"/>
  <c r="N27" i="3"/>
  <c r="O27" i="3"/>
  <c r="P27" i="3"/>
  <c r="M28" i="3"/>
  <c r="N28" i="3"/>
  <c r="O28" i="3"/>
  <c r="P28" i="3"/>
  <c r="M29" i="3"/>
  <c r="N29" i="3"/>
  <c r="O29" i="3"/>
  <c r="P29" i="3"/>
  <c r="M30" i="3"/>
  <c r="N30" i="3"/>
  <c r="O30" i="3"/>
  <c r="P30" i="3"/>
  <c r="M31" i="3"/>
  <c r="N31" i="3"/>
  <c r="O31" i="3"/>
  <c r="P31" i="3"/>
  <c r="M32" i="3"/>
  <c r="N32" i="3"/>
  <c r="O32" i="3"/>
  <c r="P32" i="3"/>
  <c r="M33" i="3"/>
  <c r="N33" i="3"/>
  <c r="O33" i="3"/>
  <c r="P33" i="3"/>
  <c r="M34" i="3"/>
  <c r="N34" i="3"/>
  <c r="O34" i="3"/>
  <c r="P34" i="3"/>
  <c r="M35" i="3"/>
  <c r="N35" i="3"/>
  <c r="O35" i="3"/>
  <c r="P35" i="3"/>
  <c r="M36" i="3"/>
  <c r="N36" i="3"/>
  <c r="O36" i="3"/>
  <c r="P36" i="3"/>
  <c r="M37" i="3"/>
  <c r="N37" i="3"/>
  <c r="O37" i="3"/>
  <c r="P37" i="3"/>
  <c r="M38" i="3"/>
  <c r="N38" i="3"/>
  <c r="O38" i="3"/>
  <c r="P38" i="3"/>
  <c r="M39" i="3"/>
  <c r="N39" i="3"/>
  <c r="O39" i="3"/>
  <c r="P39" i="3"/>
  <c r="M40" i="3"/>
  <c r="N40" i="3"/>
  <c r="O40" i="3"/>
  <c r="P40" i="3"/>
  <c r="M41" i="3"/>
  <c r="N41" i="3"/>
  <c r="O41" i="3"/>
  <c r="P41" i="3"/>
  <c r="M42" i="3"/>
  <c r="N42" i="3"/>
  <c r="O42" i="3"/>
  <c r="P42" i="3"/>
  <c r="M43" i="3"/>
  <c r="N43" i="3"/>
  <c r="O43" i="3"/>
  <c r="P43" i="3"/>
  <c r="M44" i="3"/>
  <c r="N44" i="3"/>
  <c r="O44" i="3"/>
  <c r="P44" i="3"/>
  <c r="M45" i="3"/>
  <c r="N45" i="3"/>
  <c r="O45" i="3"/>
  <c r="P45" i="3"/>
  <c r="M46" i="3"/>
  <c r="N46" i="3"/>
  <c r="O46" i="3"/>
  <c r="P46" i="3"/>
  <c r="M47" i="3"/>
  <c r="N47" i="3"/>
  <c r="O47" i="3"/>
  <c r="P47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3" i="3"/>
  <c r="J53" i="4"/>
  <c r="J52" i="4"/>
  <c r="J50" i="4"/>
  <c r="J40" i="4"/>
  <c r="J41" i="4"/>
  <c r="J42" i="4"/>
  <c r="J39" i="4"/>
  <c r="J38" i="4"/>
  <c r="J2" i="7"/>
  <c r="J29" i="4"/>
  <c r="J49" i="4"/>
  <c r="J20" i="4"/>
  <c r="J21" i="4"/>
  <c r="J22" i="4"/>
  <c r="J23" i="4"/>
  <c r="J24" i="4"/>
  <c r="J25" i="4"/>
  <c r="J19" i="4"/>
  <c r="J15" i="4"/>
  <c r="J14" i="4"/>
  <c r="J11" i="4"/>
  <c r="J5" i="4"/>
  <c r="Z2" i="2"/>
  <c r="Z3" i="2"/>
  <c r="Z4" i="2"/>
  <c r="Z5" i="2"/>
  <c r="Z6" i="2"/>
  <c r="Z7" i="2"/>
  <c r="Z8" i="2"/>
  <c r="Z9" i="2"/>
  <c r="Z10" i="2"/>
  <c r="Z11" i="2"/>
  <c r="Z12" i="2"/>
  <c r="Z13" i="2"/>
  <c r="Z14" i="2"/>
  <c r="Z15" i="2"/>
  <c r="Z16" i="2"/>
  <c r="Y2" i="2"/>
  <c r="Y3" i="2"/>
  <c r="Y4" i="2"/>
  <c r="Y5" i="2"/>
  <c r="Y6" i="2"/>
  <c r="Y7" i="2"/>
  <c r="Y8" i="2"/>
  <c r="Y9" i="2"/>
  <c r="Y10" i="2"/>
  <c r="Y11" i="2"/>
  <c r="Y12" i="2"/>
  <c r="Y13" i="2"/>
  <c r="Y14" i="2"/>
  <c r="Y15" i="2"/>
  <c r="Y16" i="2"/>
  <c r="W3" i="2"/>
  <c r="X3" i="2"/>
  <c r="W4" i="2"/>
  <c r="X4" i="2"/>
  <c r="W5" i="2"/>
  <c r="X5" i="2"/>
  <c r="X6" i="2"/>
  <c r="W7" i="2"/>
  <c r="X7" i="2"/>
  <c r="W8" i="2"/>
  <c r="X8" i="2"/>
  <c r="W9" i="2"/>
  <c r="X9" i="2"/>
  <c r="W10" i="2"/>
  <c r="X10" i="2"/>
  <c r="W11" i="2"/>
  <c r="X11" i="2"/>
  <c r="W12" i="2"/>
  <c r="X12" i="2"/>
  <c r="W13" i="2"/>
  <c r="X13" i="2"/>
  <c r="W14" i="2"/>
  <c r="X14" i="2"/>
  <c r="W15" i="2"/>
  <c r="X15" i="2"/>
  <c r="W16" i="2"/>
  <c r="X16" i="2"/>
  <c r="X2" i="2"/>
  <c r="W2" i="2"/>
  <c r="S7" i="2"/>
  <c r="S8" i="2"/>
  <c r="S9" i="2"/>
  <c r="S10" i="2"/>
  <c r="S11" i="2"/>
  <c r="S12" i="2"/>
  <c r="S13" i="2"/>
  <c r="S14" i="2"/>
  <c r="S15" i="2"/>
  <c r="S16" i="2"/>
  <c r="S3" i="2"/>
  <c r="S4" i="2"/>
  <c r="S5" i="2"/>
  <c r="S6" i="2"/>
  <c r="S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2" i="2"/>
  <c r="P2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O2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N2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2" i="2"/>
  <c r="D19" i="2"/>
  <c r="E19" i="2"/>
  <c r="F19" i="2"/>
  <c r="G19" i="2"/>
  <c r="C19" i="2"/>
  <c r="E2" i="13"/>
  <c r="F2" i="13"/>
  <c r="H3" i="12"/>
  <c r="H5" i="12"/>
  <c r="H6" i="12"/>
  <c r="H9" i="12"/>
  <c r="H2" i="12"/>
  <c r="D13" i="12"/>
  <c r="E13" i="12"/>
  <c r="F13" i="12"/>
  <c r="G13" i="12"/>
  <c r="C13" i="12"/>
  <c r="H13" i="8"/>
  <c r="H12" i="8"/>
  <c r="D11" i="8"/>
  <c r="E11" i="8"/>
  <c r="F11" i="8"/>
  <c r="G11" i="8"/>
  <c r="F13" i="10"/>
  <c r="F19" i="10"/>
  <c r="E19" i="10"/>
  <c r="D19" i="10"/>
  <c r="G12" i="10"/>
  <c r="G11" i="10"/>
  <c r="G10" i="10"/>
  <c r="G8" i="10"/>
  <c r="G5" i="10"/>
  <c r="G4" i="10"/>
  <c r="F4" i="10"/>
  <c r="G4" i="8" l="1"/>
  <c r="K16" i="10"/>
  <c r="G19" i="10" l="1"/>
  <c r="G5" i="8"/>
  <c r="G7" i="8" s="1"/>
  <c r="G10" i="8" s="1"/>
  <c r="G14" i="8" s="1"/>
  <c r="G16" i="8" s="1"/>
  <c r="H13" i="10" l="1"/>
  <c r="C19" i="10"/>
  <c r="G2" i="10" l="1"/>
  <c r="H16" i="10"/>
  <c r="F16" i="10"/>
  <c r="E16" i="10"/>
  <c r="D16" i="10"/>
  <c r="C16" i="10"/>
  <c r="C14" i="11"/>
  <c r="C15" i="11"/>
  <c r="C16" i="11"/>
  <c r="C13" i="11"/>
  <c r="C12" i="11"/>
  <c r="M7" i="11"/>
  <c r="L7" i="11" s="1"/>
  <c r="J7" i="11"/>
  <c r="K7" i="11" s="1"/>
  <c r="H7" i="11"/>
  <c r="E7" i="11"/>
  <c r="M6" i="11"/>
  <c r="L6" i="11"/>
  <c r="J6" i="11"/>
  <c r="K6" i="11" s="1"/>
  <c r="H6" i="11"/>
  <c r="E6" i="11"/>
  <c r="M5" i="11"/>
  <c r="J5" i="11"/>
  <c r="L5" i="11" s="1"/>
  <c r="H5" i="11"/>
  <c r="E5" i="11"/>
  <c r="M4" i="11"/>
  <c r="L4" i="11" s="1"/>
  <c r="J4" i="11"/>
  <c r="K4" i="11" s="1"/>
  <c r="H4" i="11"/>
  <c r="E4" i="11"/>
  <c r="M3" i="11"/>
  <c r="L3" i="11"/>
  <c r="K3" i="11"/>
  <c r="J3" i="11"/>
  <c r="N4" i="11" l="1"/>
  <c r="K5" i="11"/>
  <c r="N7" i="11"/>
  <c r="N6" i="11"/>
  <c r="G45" i="9" l="1"/>
  <c r="I45" i="9"/>
  <c r="G10" i="9"/>
  <c r="I10" i="9" s="1"/>
  <c r="H46" i="9"/>
  <c r="H39" i="9"/>
  <c r="H40" i="9"/>
  <c r="H41" i="9"/>
  <c r="H42" i="9"/>
  <c r="H43" i="9"/>
  <c r="H44" i="9"/>
  <c r="H45" i="9"/>
  <c r="H38" i="9"/>
  <c r="I34" i="9"/>
  <c r="G34" i="9"/>
  <c r="G30" i="9"/>
  <c r="I30" i="9" s="1"/>
  <c r="G28" i="9"/>
  <c r="I28" i="9" s="1"/>
  <c r="G29" i="9"/>
  <c r="I29" i="9" s="1"/>
  <c r="G31" i="9"/>
  <c r="I31" i="9" s="1"/>
  <c r="G32" i="9"/>
  <c r="I32" i="9" s="1"/>
  <c r="G33" i="9"/>
  <c r="I33" i="9" s="1"/>
  <c r="G27" i="9"/>
  <c r="D38" i="9"/>
  <c r="E38" i="9"/>
  <c r="F38" i="9"/>
  <c r="D39" i="9"/>
  <c r="E39" i="9"/>
  <c r="F39" i="9"/>
  <c r="D40" i="9"/>
  <c r="E40" i="9"/>
  <c r="F40" i="9"/>
  <c r="D41" i="9"/>
  <c r="E41" i="9"/>
  <c r="F41" i="9"/>
  <c r="D42" i="9"/>
  <c r="E42" i="9"/>
  <c r="E46" i="9" s="1"/>
  <c r="F42" i="9"/>
  <c r="D43" i="9"/>
  <c r="E43" i="9"/>
  <c r="F43" i="9"/>
  <c r="D44" i="9"/>
  <c r="E44" i="9"/>
  <c r="F44" i="9"/>
  <c r="D45" i="9"/>
  <c r="E45" i="9"/>
  <c r="F45" i="9"/>
  <c r="C39" i="9"/>
  <c r="C40" i="9"/>
  <c r="C41" i="9"/>
  <c r="C42" i="9"/>
  <c r="C43" i="9"/>
  <c r="C44" i="9"/>
  <c r="C45" i="9"/>
  <c r="C38" i="9"/>
  <c r="H16" i="9"/>
  <c r="H17" i="9"/>
  <c r="H18" i="9"/>
  <c r="H19" i="9"/>
  <c r="H20" i="9"/>
  <c r="H21" i="9"/>
  <c r="H22" i="9"/>
  <c r="H15" i="9"/>
  <c r="H11" i="9"/>
  <c r="H23" i="9" s="1"/>
  <c r="D46" i="9" l="1"/>
  <c r="F46" i="9"/>
  <c r="C46" i="9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301" i="5"/>
  <c r="H302" i="5"/>
  <c r="H303" i="5"/>
  <c r="H304" i="5"/>
  <c r="H305" i="5"/>
  <c r="H306" i="5"/>
  <c r="H307" i="5"/>
  <c r="H308" i="5"/>
  <c r="H309" i="5"/>
  <c r="H310" i="5"/>
  <c r="H311" i="5"/>
  <c r="H312" i="5"/>
  <c r="H313" i="5"/>
  <c r="H314" i="5"/>
  <c r="H315" i="5"/>
  <c r="H316" i="5"/>
  <c r="H317" i="5"/>
  <c r="H318" i="5"/>
  <c r="H319" i="5"/>
  <c r="H320" i="5"/>
  <c r="H321" i="5"/>
  <c r="H322" i="5"/>
  <c r="H323" i="5"/>
  <c r="H324" i="5"/>
  <c r="H325" i="5"/>
  <c r="H326" i="5"/>
  <c r="H327" i="5"/>
  <c r="H328" i="5"/>
  <c r="H329" i="5"/>
  <c r="H330" i="5"/>
  <c r="H331" i="5"/>
  <c r="H332" i="5"/>
  <c r="H333" i="5"/>
  <c r="H334" i="5"/>
  <c r="H335" i="5"/>
  <c r="H336" i="5"/>
  <c r="H337" i="5"/>
  <c r="H338" i="5"/>
  <c r="H339" i="5"/>
  <c r="H340" i="5"/>
  <c r="H341" i="5"/>
  <c r="H342" i="5"/>
  <c r="H343" i="5"/>
  <c r="H344" i="5"/>
  <c r="H345" i="5"/>
  <c r="H346" i="5"/>
  <c r="H347" i="5"/>
  <c r="H348" i="5"/>
  <c r="H349" i="5"/>
  <c r="H350" i="5"/>
  <c r="H351" i="5"/>
  <c r="H352" i="5"/>
  <c r="H353" i="5"/>
  <c r="H354" i="5"/>
  <c r="H355" i="5"/>
  <c r="H356" i="5"/>
  <c r="H357" i="5"/>
  <c r="H358" i="5"/>
  <c r="H359" i="5"/>
  <c r="H360" i="5"/>
  <c r="H361" i="5"/>
  <c r="H362" i="5"/>
  <c r="H363" i="5"/>
  <c r="H364" i="5"/>
  <c r="H365" i="5"/>
  <c r="H366" i="5"/>
  <c r="H367" i="5"/>
  <c r="H368" i="5"/>
  <c r="H369" i="5"/>
  <c r="H370" i="5"/>
  <c r="H371" i="5"/>
  <c r="H372" i="5"/>
  <c r="H373" i="5"/>
  <c r="H374" i="5"/>
  <c r="H375" i="5"/>
  <c r="H376" i="5"/>
  <c r="H377" i="5"/>
  <c r="H378" i="5"/>
  <c r="H379" i="5"/>
  <c r="H380" i="5"/>
  <c r="H381" i="5"/>
  <c r="H382" i="5"/>
  <c r="H383" i="5"/>
  <c r="H384" i="5"/>
  <c r="H385" i="5"/>
  <c r="H386" i="5"/>
  <c r="H387" i="5"/>
  <c r="H388" i="5"/>
  <c r="H389" i="5"/>
  <c r="H390" i="5"/>
  <c r="H391" i="5"/>
  <c r="H392" i="5"/>
  <c r="H393" i="5"/>
  <c r="H394" i="5"/>
  <c r="H395" i="5"/>
  <c r="H396" i="5"/>
  <c r="H397" i="5"/>
  <c r="H398" i="5"/>
  <c r="H399" i="5"/>
  <c r="H400" i="5"/>
  <c r="H401" i="5"/>
  <c r="H402" i="5"/>
  <c r="H403" i="5"/>
  <c r="H404" i="5"/>
  <c r="H405" i="5"/>
  <c r="H406" i="5"/>
  <c r="H407" i="5"/>
  <c r="H408" i="5"/>
  <c r="H409" i="5"/>
  <c r="H410" i="5"/>
  <c r="H411" i="5"/>
  <c r="H412" i="5"/>
  <c r="H413" i="5"/>
  <c r="H414" i="5"/>
  <c r="H415" i="5"/>
  <c r="H416" i="5"/>
  <c r="H417" i="5"/>
  <c r="H418" i="5"/>
  <c r="H419" i="5"/>
  <c r="H420" i="5"/>
  <c r="H421" i="5"/>
  <c r="H422" i="5"/>
  <c r="H423" i="5"/>
  <c r="H424" i="5"/>
  <c r="H425" i="5"/>
  <c r="H426" i="5"/>
  <c r="H427" i="5"/>
  <c r="H428" i="5"/>
  <c r="H429" i="5"/>
  <c r="H430" i="5"/>
  <c r="H431" i="5"/>
  <c r="H432" i="5"/>
  <c r="H433" i="5"/>
  <c r="H434" i="5"/>
  <c r="H435" i="5"/>
  <c r="H436" i="5"/>
  <c r="H437" i="5"/>
  <c r="H438" i="5"/>
  <c r="H439" i="5"/>
  <c r="H440" i="5"/>
  <c r="H441" i="5"/>
  <c r="H442" i="5"/>
  <c r="H443" i="5"/>
  <c r="H444" i="5"/>
  <c r="H445" i="5"/>
  <c r="H446" i="5"/>
  <c r="H447" i="5"/>
  <c r="H448" i="5"/>
  <c r="H449" i="5"/>
  <c r="H450" i="5"/>
  <c r="H451" i="5"/>
  <c r="H452" i="5"/>
  <c r="H453" i="5"/>
  <c r="H454" i="5"/>
  <c r="H455" i="5"/>
  <c r="H456" i="5"/>
  <c r="H457" i="5"/>
  <c r="H458" i="5"/>
  <c r="H459" i="5"/>
  <c r="H460" i="5"/>
  <c r="H461" i="5"/>
  <c r="H462" i="5"/>
  <c r="H463" i="5"/>
  <c r="H464" i="5"/>
  <c r="H465" i="5"/>
  <c r="H466" i="5"/>
  <c r="H467" i="5"/>
  <c r="H468" i="5"/>
  <c r="H469" i="5"/>
  <c r="H470" i="5"/>
  <c r="H471" i="5"/>
  <c r="H472" i="5"/>
  <c r="H473" i="5"/>
  <c r="H474" i="5"/>
  <c r="H475" i="5"/>
  <c r="H476" i="5"/>
  <c r="H477" i="5"/>
  <c r="H478" i="5"/>
  <c r="H479" i="5"/>
  <c r="H480" i="5"/>
  <c r="H481" i="5"/>
  <c r="H482" i="5"/>
  <c r="H483" i="5"/>
  <c r="H484" i="5"/>
  <c r="H485" i="5"/>
  <c r="H486" i="5"/>
  <c r="H487" i="5"/>
  <c r="H488" i="5"/>
  <c r="H489" i="5"/>
  <c r="H490" i="5"/>
  <c r="H491" i="5"/>
  <c r="H492" i="5"/>
  <c r="H493" i="5"/>
  <c r="H494" i="5"/>
  <c r="H495" i="5"/>
  <c r="H496" i="5"/>
  <c r="H497" i="5"/>
  <c r="H498" i="5"/>
  <c r="H499" i="5"/>
  <c r="H500" i="5"/>
  <c r="H501" i="5"/>
  <c r="H502" i="5"/>
  <c r="H503" i="5"/>
  <c r="H504" i="5"/>
  <c r="H505" i="5"/>
  <c r="H506" i="5"/>
  <c r="H507" i="5"/>
  <c r="H508" i="5"/>
  <c r="H509" i="5"/>
  <c r="H510" i="5"/>
  <c r="H511" i="5"/>
  <c r="H512" i="5"/>
  <c r="H513" i="5"/>
  <c r="H514" i="5"/>
  <c r="H515" i="5"/>
  <c r="H516" i="5"/>
  <c r="H517" i="5"/>
  <c r="H518" i="5"/>
  <c r="H519" i="5"/>
  <c r="H520" i="5"/>
  <c r="H521" i="5"/>
  <c r="H522" i="5"/>
  <c r="H523" i="5"/>
  <c r="H524" i="5"/>
  <c r="H525" i="5"/>
  <c r="H526" i="5"/>
  <c r="H527" i="5"/>
  <c r="H528" i="5"/>
  <c r="H529" i="5"/>
  <c r="H530" i="5"/>
  <c r="H531" i="5"/>
  <c r="H532" i="5"/>
  <c r="H533" i="5"/>
  <c r="H534" i="5"/>
  <c r="H535" i="5"/>
  <c r="H536" i="5"/>
  <c r="H537" i="5"/>
  <c r="H538" i="5"/>
  <c r="H539" i="5"/>
  <c r="H540" i="5"/>
  <c r="H541" i="5"/>
  <c r="H542" i="5"/>
  <c r="H543" i="5"/>
  <c r="H544" i="5"/>
  <c r="H545" i="5"/>
  <c r="H546" i="5"/>
  <c r="H547" i="5"/>
  <c r="H548" i="5"/>
  <c r="H549" i="5"/>
  <c r="H550" i="5"/>
  <c r="H551" i="5"/>
  <c r="H552" i="5"/>
  <c r="H553" i="5"/>
  <c r="H554" i="5"/>
  <c r="H555" i="5"/>
  <c r="H556" i="5"/>
  <c r="H557" i="5"/>
  <c r="H558" i="5"/>
  <c r="H559" i="5"/>
  <c r="H560" i="5"/>
  <c r="H561" i="5"/>
  <c r="H562" i="5"/>
  <c r="H563" i="5"/>
  <c r="H564" i="5"/>
  <c r="H565" i="5"/>
  <c r="H566" i="5"/>
  <c r="H567" i="5"/>
  <c r="H568" i="5"/>
  <c r="H569" i="5"/>
  <c r="H570" i="5"/>
  <c r="H571" i="5"/>
  <c r="H572" i="5"/>
  <c r="H573" i="5"/>
  <c r="H574" i="5"/>
  <c r="H575" i="5"/>
  <c r="H576" i="5"/>
  <c r="H577" i="5"/>
  <c r="H578" i="5"/>
  <c r="H579" i="5"/>
  <c r="H580" i="5"/>
  <c r="H581" i="5"/>
  <c r="H582" i="5"/>
  <c r="H583" i="5"/>
  <c r="H584" i="5"/>
  <c r="H585" i="5"/>
  <c r="H586" i="5"/>
  <c r="H587" i="5"/>
  <c r="H588" i="5"/>
  <c r="H589" i="5"/>
  <c r="H590" i="5"/>
  <c r="H591" i="5"/>
  <c r="H592" i="5"/>
  <c r="H593" i="5"/>
  <c r="H594" i="5"/>
  <c r="H595" i="5"/>
  <c r="H596" i="5"/>
  <c r="H597" i="5"/>
  <c r="H598" i="5"/>
  <c r="H599" i="5"/>
  <c r="H600" i="5"/>
  <c r="H601" i="5"/>
  <c r="H602" i="5"/>
  <c r="H603" i="5"/>
  <c r="H604" i="5"/>
  <c r="H605" i="5"/>
  <c r="H606" i="5"/>
  <c r="H607" i="5"/>
  <c r="H608" i="5"/>
  <c r="H609" i="5"/>
  <c r="H610" i="5"/>
  <c r="H611" i="5"/>
  <c r="H612" i="5"/>
  <c r="H613" i="5"/>
  <c r="H614" i="5"/>
  <c r="H615" i="5"/>
  <c r="H616" i="5"/>
  <c r="H617" i="5"/>
  <c r="H618" i="5"/>
  <c r="H619" i="5"/>
  <c r="H620" i="5"/>
  <c r="H621" i="5"/>
  <c r="H622" i="5"/>
  <c r="H623" i="5"/>
  <c r="H624" i="5"/>
  <c r="H625" i="5"/>
  <c r="H626" i="5"/>
  <c r="H627" i="5"/>
  <c r="H628" i="5"/>
  <c r="H629" i="5"/>
  <c r="H630" i="5"/>
  <c r="H631" i="5"/>
  <c r="H632" i="5"/>
  <c r="H633" i="5"/>
  <c r="H634" i="5"/>
  <c r="H635" i="5"/>
  <c r="H636" i="5"/>
  <c r="H637" i="5"/>
  <c r="H638" i="5"/>
  <c r="H639" i="5"/>
  <c r="H640" i="5"/>
  <c r="H641" i="5"/>
  <c r="H642" i="5"/>
  <c r="H643" i="5"/>
  <c r="H644" i="5"/>
  <c r="H645" i="5"/>
  <c r="H646" i="5"/>
  <c r="H647" i="5"/>
  <c r="H648" i="5"/>
  <c r="H649" i="5"/>
  <c r="H650" i="5"/>
  <c r="H651" i="5"/>
  <c r="H652" i="5"/>
  <c r="H653" i="5"/>
  <c r="H654" i="5"/>
  <c r="H655" i="5"/>
  <c r="H656" i="5"/>
  <c r="H657" i="5"/>
  <c r="H658" i="5"/>
  <c r="H659" i="5"/>
  <c r="H660" i="5"/>
  <c r="H661" i="5"/>
  <c r="H662" i="5"/>
  <c r="H663" i="5"/>
  <c r="H664" i="5"/>
  <c r="H665" i="5"/>
  <c r="H666" i="5"/>
  <c r="H667" i="5"/>
  <c r="H668" i="5"/>
  <c r="H669" i="5"/>
  <c r="H670" i="5"/>
  <c r="H671" i="5"/>
  <c r="H672" i="5"/>
  <c r="H673" i="5"/>
  <c r="H674" i="5"/>
  <c r="H675" i="5"/>
  <c r="H676" i="5"/>
  <c r="H677" i="5"/>
  <c r="H678" i="5"/>
  <c r="H679" i="5"/>
  <c r="H680" i="5"/>
  <c r="H681" i="5"/>
  <c r="H682" i="5"/>
  <c r="H683" i="5"/>
  <c r="H684" i="5"/>
  <c r="H685" i="5"/>
  <c r="H686" i="5"/>
  <c r="H687" i="5"/>
  <c r="H688" i="5"/>
  <c r="H689" i="5"/>
  <c r="H690" i="5"/>
  <c r="H691" i="5"/>
  <c r="H692" i="5"/>
  <c r="H693" i="5"/>
  <c r="H694" i="5"/>
  <c r="H695" i="5"/>
  <c r="H696" i="5"/>
  <c r="H697" i="5"/>
  <c r="H698" i="5"/>
  <c r="H699" i="5"/>
  <c r="H700" i="5"/>
  <c r="H701" i="5"/>
  <c r="H702" i="5"/>
  <c r="H703" i="5"/>
  <c r="H704" i="5"/>
  <c r="H705" i="5"/>
  <c r="H706" i="5"/>
  <c r="H707" i="5"/>
  <c r="H708" i="5"/>
  <c r="H709" i="5"/>
  <c r="H710" i="5"/>
  <c r="H711" i="5"/>
  <c r="H712" i="5"/>
  <c r="H713" i="5"/>
  <c r="H714" i="5"/>
  <c r="H715" i="5"/>
  <c r="H716" i="5"/>
  <c r="H717" i="5"/>
  <c r="H718" i="5"/>
  <c r="H719" i="5"/>
  <c r="H720" i="5"/>
  <c r="H721" i="5"/>
  <c r="H722" i="5"/>
  <c r="H723" i="5"/>
  <c r="H724" i="5"/>
  <c r="H725" i="5"/>
  <c r="H726" i="5"/>
  <c r="H727" i="5"/>
  <c r="H728" i="5"/>
  <c r="H729" i="5"/>
  <c r="H730" i="5"/>
  <c r="H731" i="5"/>
  <c r="H732" i="5"/>
  <c r="H733" i="5"/>
  <c r="H734" i="5"/>
  <c r="H735" i="5"/>
  <c r="H736" i="5"/>
  <c r="H737" i="5"/>
  <c r="H738" i="5"/>
  <c r="H739" i="5"/>
  <c r="H740" i="5"/>
  <c r="H741" i="5"/>
  <c r="H742" i="5"/>
  <c r="H743" i="5"/>
  <c r="H744" i="5"/>
  <c r="H745" i="5"/>
  <c r="H746" i="5"/>
  <c r="H747" i="5"/>
  <c r="H748" i="5"/>
  <c r="H749" i="5"/>
  <c r="H750" i="5"/>
  <c r="H751" i="5"/>
  <c r="H752" i="5"/>
  <c r="H753" i="5"/>
  <c r="H754" i="5"/>
  <c r="H755" i="5"/>
  <c r="H756" i="5"/>
  <c r="H757" i="5"/>
  <c r="H758" i="5"/>
  <c r="H759" i="5"/>
  <c r="H760" i="5"/>
  <c r="H761" i="5"/>
  <c r="H762" i="5"/>
  <c r="H763" i="5"/>
  <c r="H764" i="5"/>
  <c r="H765" i="5"/>
  <c r="H766" i="5"/>
  <c r="H767" i="5"/>
  <c r="H768" i="5"/>
  <c r="H769" i="5"/>
  <c r="H770" i="5"/>
  <c r="H771" i="5"/>
  <c r="H772" i="5"/>
  <c r="H773" i="5"/>
  <c r="H774" i="5"/>
  <c r="H775" i="5"/>
  <c r="H776" i="5"/>
  <c r="H777" i="5"/>
  <c r="H778" i="5"/>
  <c r="H779" i="5"/>
  <c r="H780" i="5"/>
  <c r="H781" i="5"/>
  <c r="H782" i="5"/>
  <c r="H783" i="5"/>
  <c r="H784" i="5"/>
  <c r="H785" i="5"/>
  <c r="H786" i="5"/>
  <c r="H787" i="5"/>
  <c r="H788" i="5"/>
  <c r="H789" i="5"/>
  <c r="H790" i="5"/>
  <c r="H791" i="5"/>
  <c r="H792" i="5"/>
  <c r="H793" i="5"/>
  <c r="H794" i="5"/>
  <c r="H795" i="5"/>
  <c r="H796" i="5"/>
  <c r="H797" i="5"/>
  <c r="H798" i="5"/>
  <c r="H799" i="5"/>
  <c r="H800" i="5"/>
  <c r="H801" i="5"/>
  <c r="H802" i="5"/>
  <c r="H803" i="5"/>
  <c r="H804" i="5"/>
  <c r="H805" i="5"/>
  <c r="H806" i="5"/>
  <c r="H807" i="5"/>
  <c r="H808" i="5"/>
  <c r="H809" i="5"/>
  <c r="H810" i="5"/>
  <c r="H811" i="5"/>
  <c r="H812" i="5"/>
  <c r="H813" i="5"/>
  <c r="H814" i="5"/>
  <c r="H815" i="5"/>
  <c r="H816" i="5"/>
  <c r="H817" i="5"/>
  <c r="H818" i="5"/>
  <c r="H819" i="5"/>
  <c r="H820" i="5"/>
  <c r="H821" i="5"/>
  <c r="H822" i="5"/>
  <c r="H823" i="5"/>
  <c r="H824" i="5"/>
  <c r="H825" i="5"/>
  <c r="H826" i="5"/>
  <c r="H827" i="5"/>
  <c r="H828" i="5"/>
  <c r="H829" i="5"/>
  <c r="H830" i="5"/>
  <c r="H831" i="5"/>
  <c r="H832" i="5"/>
  <c r="H833" i="5"/>
  <c r="H834" i="5"/>
  <c r="H835" i="5"/>
  <c r="H836" i="5"/>
  <c r="H837" i="5"/>
  <c r="H838" i="5"/>
  <c r="H839" i="5"/>
  <c r="H840" i="5"/>
  <c r="H841" i="5"/>
  <c r="H842" i="5"/>
  <c r="H843" i="5"/>
  <c r="H844" i="5"/>
  <c r="H845" i="5"/>
  <c r="H846" i="5"/>
  <c r="H847" i="5"/>
  <c r="H848" i="5"/>
  <c r="H849" i="5"/>
  <c r="H850" i="5"/>
  <c r="H851" i="5"/>
  <c r="H852" i="5"/>
  <c r="H853" i="5"/>
  <c r="H854" i="5"/>
  <c r="H855" i="5"/>
  <c r="H856" i="5"/>
  <c r="H857" i="5"/>
  <c r="H858" i="5"/>
  <c r="H859" i="5"/>
  <c r="H860" i="5"/>
  <c r="H861" i="5"/>
  <c r="H862" i="5"/>
  <c r="H863" i="5"/>
  <c r="H864" i="5"/>
  <c r="H865" i="5"/>
  <c r="H866" i="5"/>
  <c r="H867" i="5"/>
  <c r="H868" i="5"/>
  <c r="H869" i="5"/>
  <c r="H870" i="5"/>
  <c r="H871" i="5"/>
  <c r="H872" i="5"/>
  <c r="H873" i="5"/>
  <c r="H874" i="5"/>
  <c r="H875" i="5"/>
  <c r="H876" i="5"/>
  <c r="H877" i="5"/>
  <c r="H878" i="5"/>
  <c r="H879" i="5"/>
  <c r="H880" i="5"/>
  <c r="H881" i="5"/>
  <c r="H882" i="5"/>
  <c r="H883" i="5"/>
  <c r="H884" i="5"/>
  <c r="H885" i="5"/>
  <c r="H886" i="5"/>
  <c r="H887" i="5"/>
  <c r="H888" i="5"/>
  <c r="H889" i="5"/>
  <c r="H890" i="5"/>
  <c r="H891" i="5"/>
  <c r="H892" i="5"/>
  <c r="H893" i="5"/>
  <c r="H894" i="5"/>
  <c r="H895" i="5"/>
  <c r="H896" i="5"/>
  <c r="H897" i="5"/>
  <c r="H898" i="5"/>
  <c r="H899" i="5"/>
  <c r="H900" i="5"/>
  <c r="H901" i="5"/>
  <c r="H902" i="5"/>
  <c r="H903" i="5"/>
  <c r="H904" i="5"/>
  <c r="H905" i="5"/>
  <c r="H906" i="5"/>
  <c r="H907" i="5"/>
  <c r="H908" i="5"/>
  <c r="H909" i="5"/>
  <c r="H910" i="5"/>
  <c r="H911" i="5"/>
  <c r="H912" i="5"/>
  <c r="H913" i="5"/>
  <c r="H914" i="5"/>
  <c r="H915" i="5"/>
  <c r="H916" i="5"/>
  <c r="H917" i="5"/>
  <c r="H918" i="5"/>
  <c r="H919" i="5"/>
  <c r="H920" i="5"/>
  <c r="H921" i="5"/>
  <c r="H922" i="5"/>
  <c r="H923" i="5"/>
  <c r="H924" i="5"/>
  <c r="H925" i="5"/>
  <c r="H926" i="5"/>
  <c r="H927" i="5"/>
  <c r="H928" i="5"/>
  <c r="H929" i="5"/>
  <c r="H930" i="5"/>
  <c r="H931" i="5"/>
  <c r="H932" i="5"/>
  <c r="H933" i="5"/>
  <c r="H934" i="5"/>
  <c r="H935" i="5"/>
  <c r="H936" i="5"/>
  <c r="H937" i="5"/>
  <c r="H938" i="5"/>
  <c r="H939" i="5"/>
  <c r="H940" i="5"/>
  <c r="H941" i="5"/>
  <c r="H942" i="5"/>
  <c r="H943" i="5"/>
  <c r="H944" i="5"/>
  <c r="H945" i="5"/>
  <c r="H946" i="5"/>
  <c r="H947" i="5"/>
  <c r="H948" i="5"/>
  <c r="H949" i="5"/>
  <c r="H950" i="5"/>
  <c r="H951" i="5"/>
  <c r="H952" i="5"/>
  <c r="H953" i="5"/>
  <c r="H954" i="5"/>
  <c r="H955" i="5"/>
  <c r="H956" i="5"/>
  <c r="H957" i="5"/>
  <c r="H958" i="5"/>
  <c r="H959" i="5"/>
  <c r="H960" i="5"/>
  <c r="H961" i="5"/>
  <c r="H962" i="5"/>
  <c r="H963" i="5"/>
  <c r="H964" i="5"/>
  <c r="H965" i="5"/>
  <c r="H966" i="5"/>
  <c r="H967" i="5"/>
  <c r="H968" i="5"/>
  <c r="H969" i="5"/>
  <c r="H970" i="5"/>
  <c r="H971" i="5"/>
  <c r="H972" i="5"/>
  <c r="H973" i="5"/>
  <c r="H974" i="5"/>
  <c r="H975" i="5"/>
  <c r="H976" i="5"/>
  <c r="H977" i="5"/>
  <c r="H978" i="5"/>
  <c r="H979" i="5"/>
  <c r="H980" i="5"/>
  <c r="H981" i="5"/>
  <c r="H982" i="5"/>
  <c r="H983" i="5"/>
  <c r="H984" i="5"/>
  <c r="H985" i="5"/>
  <c r="H986" i="5"/>
  <c r="H987" i="5"/>
  <c r="H988" i="5"/>
  <c r="H989" i="5"/>
  <c r="H990" i="5"/>
  <c r="H991" i="5"/>
  <c r="H992" i="5"/>
  <c r="H993" i="5"/>
  <c r="H994" i="5"/>
  <c r="H995" i="5"/>
  <c r="H996" i="5"/>
  <c r="H997" i="5"/>
  <c r="H998" i="5"/>
  <c r="H999" i="5"/>
  <c r="H1000" i="5"/>
  <c r="H1001" i="5"/>
  <c r="H1002" i="5"/>
  <c r="H1003" i="5"/>
  <c r="H1004" i="5"/>
  <c r="H1005" i="5"/>
  <c r="H1006" i="5"/>
  <c r="H1007" i="5"/>
  <c r="H1008" i="5"/>
  <c r="H1009" i="5"/>
  <c r="H1010" i="5"/>
  <c r="H1011" i="5"/>
  <c r="H1012" i="5"/>
  <c r="H1013" i="5"/>
  <c r="H1014" i="5"/>
  <c r="H1015" i="5"/>
  <c r="H1016" i="5"/>
  <c r="H1017" i="5"/>
  <c r="H1018" i="5"/>
  <c r="H1019" i="5"/>
  <c r="H1020" i="5"/>
  <c r="H1021" i="5"/>
  <c r="H1022" i="5"/>
  <c r="H1023" i="5"/>
  <c r="H1024" i="5"/>
  <c r="H1025" i="5"/>
  <c r="H1026" i="5"/>
  <c r="H1027" i="5"/>
  <c r="H1028" i="5"/>
  <c r="H1029" i="5"/>
  <c r="H1030" i="5"/>
  <c r="H1031" i="5"/>
  <c r="H1032" i="5"/>
  <c r="H1033" i="5"/>
  <c r="H1034" i="5"/>
  <c r="H1035" i="5"/>
  <c r="H1036" i="5"/>
  <c r="H1037" i="5"/>
  <c r="H1038" i="5"/>
  <c r="H1039" i="5"/>
  <c r="H1040" i="5"/>
  <c r="H1041" i="5"/>
  <c r="H1042" i="5"/>
  <c r="H1043" i="5"/>
  <c r="H1044" i="5"/>
  <c r="H1045" i="5"/>
  <c r="H1046" i="5"/>
  <c r="H1047" i="5"/>
  <c r="H1048" i="5"/>
  <c r="H1049" i="5"/>
  <c r="H1050" i="5"/>
  <c r="H1051" i="5"/>
  <c r="H1052" i="5"/>
  <c r="H1053" i="5"/>
  <c r="H1054" i="5"/>
  <c r="H1055" i="5"/>
  <c r="H1056" i="5"/>
  <c r="H1057" i="5"/>
  <c r="H1058" i="5"/>
  <c r="H1059" i="5"/>
  <c r="H1060" i="5"/>
  <c r="H1061" i="5"/>
  <c r="H1062" i="5"/>
  <c r="H1063" i="5"/>
  <c r="H1064" i="5"/>
  <c r="H1065" i="5"/>
  <c r="H1066" i="5"/>
  <c r="H1067" i="5"/>
  <c r="H1068" i="5"/>
  <c r="H1069" i="5"/>
  <c r="H1070" i="5"/>
  <c r="H1071" i="5"/>
  <c r="H1072" i="5"/>
  <c r="H1073" i="5"/>
  <c r="H1074" i="5"/>
  <c r="H1075" i="5"/>
  <c r="H1076" i="5"/>
  <c r="H1077" i="5"/>
  <c r="H1078" i="5"/>
  <c r="H1079" i="5"/>
  <c r="H1080" i="5"/>
  <c r="H1081" i="5"/>
  <c r="H1082" i="5"/>
  <c r="H1083" i="5"/>
  <c r="H1084" i="5"/>
  <c r="H1085" i="5"/>
  <c r="H1086" i="5"/>
  <c r="H1087" i="5"/>
  <c r="H1088" i="5"/>
  <c r="H1089" i="5"/>
  <c r="H1090" i="5"/>
  <c r="H1091" i="5"/>
  <c r="H1092" i="5"/>
  <c r="H1093" i="5"/>
  <c r="H1094" i="5"/>
  <c r="H1095" i="5"/>
  <c r="H1096" i="5"/>
  <c r="H1097" i="5"/>
  <c r="H1098" i="5"/>
  <c r="H1099" i="5"/>
  <c r="H1100" i="5"/>
  <c r="H1101" i="5"/>
  <c r="H1102" i="5"/>
  <c r="H1103" i="5"/>
  <c r="H1104" i="5"/>
  <c r="H1105" i="5"/>
  <c r="H1106" i="5"/>
  <c r="H1107" i="5"/>
  <c r="H1108" i="5"/>
  <c r="H1109" i="5"/>
  <c r="H1110" i="5"/>
  <c r="H1111" i="5"/>
  <c r="H1112" i="5"/>
  <c r="H1113" i="5"/>
  <c r="H1114" i="5"/>
  <c r="H1115" i="5"/>
  <c r="H1116" i="5"/>
  <c r="H1117" i="5"/>
  <c r="H1118" i="5"/>
  <c r="H1119" i="5"/>
  <c r="H1120" i="5"/>
  <c r="H1121" i="5"/>
  <c r="H1122" i="5"/>
  <c r="H1123" i="5"/>
  <c r="H1124" i="5"/>
  <c r="H1125" i="5"/>
  <c r="H1126" i="5"/>
  <c r="H1127" i="5"/>
  <c r="H1128" i="5"/>
  <c r="H1129" i="5"/>
  <c r="H1130" i="5"/>
  <c r="H1131" i="5"/>
  <c r="H1132" i="5"/>
  <c r="H1133" i="5"/>
  <c r="H1134" i="5"/>
  <c r="H1135" i="5"/>
  <c r="H1136" i="5"/>
  <c r="H1137" i="5"/>
  <c r="H1138" i="5"/>
  <c r="H1139" i="5"/>
  <c r="H1140" i="5"/>
  <c r="H1141" i="5"/>
  <c r="H1142" i="5"/>
  <c r="H1143" i="5"/>
  <c r="H1144" i="5"/>
  <c r="H1145" i="5"/>
  <c r="H1146" i="5"/>
  <c r="H1147" i="5"/>
  <c r="H1148" i="5"/>
  <c r="H1149" i="5"/>
  <c r="H1150" i="5"/>
  <c r="H1151" i="5"/>
  <c r="H1152" i="5"/>
  <c r="H1153" i="5"/>
  <c r="H1154" i="5"/>
  <c r="H1155" i="5"/>
  <c r="H1156" i="5"/>
  <c r="H1157" i="5"/>
  <c r="H1158" i="5"/>
  <c r="H1159" i="5"/>
  <c r="H1160" i="5"/>
  <c r="H1161" i="5"/>
  <c r="H1162" i="5"/>
  <c r="H1163" i="5"/>
  <c r="H1164" i="5"/>
  <c r="H1165" i="5"/>
  <c r="H1166" i="5"/>
  <c r="H1167" i="5"/>
  <c r="H1168" i="5"/>
  <c r="H1169" i="5"/>
  <c r="H1170" i="5"/>
  <c r="H1171" i="5"/>
  <c r="H1172" i="5"/>
  <c r="H1173" i="5"/>
  <c r="H1174" i="5"/>
  <c r="H1175" i="5"/>
  <c r="H1176" i="5"/>
  <c r="H1177" i="5"/>
  <c r="H1178" i="5"/>
  <c r="H1179" i="5"/>
  <c r="H1180" i="5"/>
  <c r="H1181" i="5"/>
  <c r="H1182" i="5"/>
  <c r="H1183" i="5"/>
  <c r="H1184" i="5"/>
  <c r="H1185" i="5"/>
  <c r="H1186" i="5"/>
  <c r="H1187" i="5"/>
  <c r="H1188" i="5"/>
  <c r="H1189" i="5"/>
  <c r="H1190" i="5"/>
  <c r="H1191" i="5"/>
  <c r="H1192" i="5"/>
  <c r="H1193" i="5"/>
  <c r="H1194" i="5"/>
  <c r="H1195" i="5"/>
  <c r="H1196" i="5"/>
  <c r="H1197" i="5"/>
  <c r="H1198" i="5"/>
  <c r="H1199" i="5"/>
  <c r="H1200" i="5"/>
  <c r="H1201" i="5"/>
  <c r="H1202" i="5"/>
  <c r="H1203" i="5"/>
  <c r="H1204" i="5"/>
  <c r="H1205" i="5"/>
  <c r="H1206" i="5"/>
  <c r="H1207" i="5"/>
  <c r="H1208" i="5"/>
  <c r="H1209" i="5"/>
  <c r="H1210" i="5"/>
  <c r="H1211" i="5"/>
  <c r="H1212" i="5"/>
  <c r="H1213" i="5"/>
  <c r="H1214" i="5"/>
  <c r="H1215" i="5"/>
  <c r="H1216" i="5"/>
  <c r="H1217" i="5"/>
  <c r="H1218" i="5"/>
  <c r="H1219" i="5"/>
  <c r="H1220" i="5"/>
  <c r="H1221" i="5"/>
  <c r="H1222" i="5"/>
  <c r="H1223" i="5"/>
  <c r="H1224" i="5"/>
  <c r="H1225" i="5"/>
  <c r="H1226" i="5"/>
  <c r="H1227" i="5"/>
  <c r="H1228" i="5"/>
  <c r="H1229" i="5"/>
  <c r="H1230" i="5"/>
  <c r="H1231" i="5"/>
  <c r="H1232" i="5"/>
  <c r="H1233" i="5"/>
  <c r="H1234" i="5"/>
  <c r="H1235" i="5"/>
  <c r="H1236" i="5"/>
  <c r="H1237" i="5"/>
  <c r="H1238" i="5"/>
  <c r="H1239" i="5"/>
  <c r="H1240" i="5"/>
  <c r="H1241" i="5"/>
  <c r="H1242" i="5"/>
  <c r="H1243" i="5"/>
  <c r="H1244" i="5"/>
  <c r="H1245" i="5"/>
  <c r="H1246" i="5"/>
  <c r="H1247" i="5"/>
  <c r="H1248" i="5"/>
  <c r="H1249" i="5"/>
  <c r="H1250" i="5"/>
  <c r="H1251" i="5"/>
  <c r="H1252" i="5"/>
  <c r="H1253" i="5"/>
  <c r="H1254" i="5"/>
  <c r="H1255" i="5"/>
  <c r="H1256" i="5"/>
  <c r="H1257" i="5"/>
  <c r="H1258" i="5"/>
  <c r="H1259" i="5"/>
  <c r="H1260" i="5"/>
  <c r="H1261" i="5"/>
  <c r="H1262" i="5"/>
  <c r="H1263" i="5"/>
  <c r="H1264" i="5"/>
  <c r="H1265" i="5"/>
  <c r="H1266" i="5"/>
  <c r="H1267" i="5"/>
  <c r="H1268" i="5"/>
  <c r="H1269" i="5"/>
  <c r="H1270" i="5"/>
  <c r="H1271" i="5"/>
  <c r="H1272" i="5"/>
  <c r="H1273" i="5"/>
  <c r="H1274" i="5"/>
  <c r="H1275" i="5"/>
  <c r="H1276" i="5"/>
  <c r="H1277" i="5"/>
  <c r="H1278" i="5"/>
  <c r="H1279" i="5"/>
  <c r="H1280" i="5"/>
  <c r="H1281" i="5"/>
  <c r="H1282" i="5"/>
  <c r="H1283" i="5"/>
  <c r="H1284" i="5"/>
  <c r="H1285" i="5"/>
  <c r="H1286" i="5"/>
  <c r="H1287" i="5"/>
  <c r="H1288" i="5"/>
  <c r="H1289" i="5"/>
  <c r="H1290" i="5"/>
  <c r="H1291" i="5"/>
  <c r="H1292" i="5"/>
  <c r="H1293" i="5"/>
  <c r="H1294" i="5"/>
  <c r="H1295" i="5"/>
  <c r="H1296" i="5"/>
  <c r="H1297" i="5"/>
  <c r="H1298" i="5"/>
  <c r="H1299" i="5"/>
  <c r="H1300" i="5"/>
  <c r="H1301" i="5"/>
  <c r="H1302" i="5"/>
  <c r="H1303" i="5"/>
  <c r="H1304" i="5"/>
  <c r="H1305" i="5"/>
  <c r="H1306" i="5"/>
  <c r="H1307" i="5"/>
  <c r="H1308" i="5"/>
  <c r="H1309" i="5"/>
  <c r="H1310" i="5"/>
  <c r="H1311" i="5"/>
  <c r="H1312" i="5"/>
  <c r="H1313" i="5"/>
  <c r="H1314" i="5"/>
  <c r="H1315" i="5"/>
  <c r="H1316" i="5"/>
  <c r="H1317" i="5"/>
  <c r="H1318" i="5"/>
  <c r="H1319" i="5"/>
  <c r="H1320" i="5"/>
  <c r="H1321" i="5"/>
  <c r="H1322" i="5"/>
  <c r="H1323" i="5"/>
  <c r="H1324" i="5"/>
  <c r="H1325" i="5"/>
  <c r="H1326" i="5"/>
  <c r="H1327" i="5"/>
  <c r="H1328" i="5"/>
  <c r="H1329" i="5"/>
  <c r="H1330" i="5"/>
  <c r="H1331" i="5"/>
  <c r="H1332" i="5"/>
  <c r="H1333" i="5"/>
  <c r="H1334" i="5"/>
  <c r="H1335" i="5"/>
  <c r="H1336" i="5"/>
  <c r="H1337" i="5"/>
  <c r="H1338" i="5"/>
  <c r="H1339" i="5"/>
  <c r="H1340" i="5"/>
  <c r="H1341" i="5"/>
  <c r="H1342" i="5"/>
  <c r="H1343" i="5"/>
  <c r="H1344" i="5"/>
  <c r="H1345" i="5"/>
  <c r="H1346" i="5"/>
  <c r="H1347" i="5"/>
  <c r="H1348" i="5"/>
  <c r="H1349" i="5"/>
  <c r="H1350" i="5"/>
  <c r="H1351" i="5"/>
  <c r="H1352" i="5"/>
  <c r="H1353" i="5"/>
  <c r="H1354" i="5"/>
  <c r="H1355" i="5"/>
  <c r="H1356" i="5"/>
  <c r="H1357" i="5"/>
  <c r="H1358" i="5"/>
  <c r="H1359" i="5"/>
  <c r="H1360" i="5"/>
  <c r="H1361" i="5"/>
  <c r="H1362" i="5"/>
  <c r="H1363" i="5"/>
  <c r="H1364" i="5"/>
  <c r="H1365" i="5"/>
  <c r="H1366" i="5"/>
  <c r="H1367" i="5"/>
  <c r="H1368" i="5"/>
  <c r="H1369" i="5"/>
  <c r="H1370" i="5"/>
  <c r="H1371" i="5"/>
  <c r="H1372" i="5"/>
  <c r="H1373" i="5"/>
  <c r="H1374" i="5"/>
  <c r="H1375" i="5"/>
  <c r="H1376" i="5"/>
  <c r="H1377" i="5"/>
  <c r="H1378" i="5"/>
  <c r="H1379" i="5"/>
  <c r="H1380" i="5"/>
  <c r="H1381" i="5"/>
  <c r="H1382" i="5"/>
  <c r="H1383" i="5"/>
  <c r="H1384" i="5"/>
  <c r="H1385" i="5"/>
  <c r="H1386" i="5"/>
  <c r="H1387" i="5"/>
  <c r="H1388" i="5"/>
  <c r="H1389" i="5"/>
  <c r="H1390" i="5"/>
  <c r="H1391" i="5"/>
  <c r="H1392" i="5"/>
  <c r="H1393" i="5"/>
  <c r="H1394" i="5"/>
  <c r="H1395" i="5"/>
  <c r="H1396" i="5"/>
  <c r="H1397" i="5"/>
  <c r="H1398" i="5"/>
  <c r="H1399" i="5"/>
  <c r="H1400" i="5"/>
  <c r="H1401" i="5"/>
  <c r="H1402" i="5"/>
  <c r="H1403" i="5"/>
  <c r="H1404" i="5"/>
  <c r="H1405" i="5"/>
  <c r="H1406" i="5"/>
  <c r="H1407" i="5"/>
  <c r="H1408" i="5"/>
  <c r="H1409" i="5"/>
  <c r="H1410" i="5"/>
  <c r="H1411" i="5"/>
  <c r="H1412" i="5"/>
  <c r="H1413" i="5"/>
  <c r="H1414" i="5"/>
  <c r="H1415" i="5"/>
  <c r="H1416" i="5"/>
  <c r="H1417" i="5"/>
  <c r="H1418" i="5"/>
  <c r="H1419" i="5"/>
  <c r="H1420" i="5"/>
  <c r="H1421" i="5"/>
  <c r="H1422" i="5"/>
  <c r="H1423" i="5"/>
  <c r="H1424" i="5"/>
  <c r="H1425" i="5"/>
  <c r="H1426" i="5"/>
  <c r="H1427" i="5"/>
  <c r="H1428" i="5"/>
  <c r="H1429" i="5"/>
  <c r="H1430" i="5"/>
  <c r="H1431" i="5"/>
  <c r="H1432" i="5"/>
  <c r="H1433" i="5"/>
  <c r="H1434" i="5"/>
  <c r="H1435" i="5"/>
  <c r="H1436" i="5"/>
  <c r="H1437" i="5"/>
  <c r="H1438" i="5"/>
  <c r="H1439" i="5"/>
  <c r="H1440" i="5"/>
  <c r="H1441" i="5"/>
  <c r="H1442" i="5"/>
  <c r="H1443" i="5"/>
  <c r="H1444" i="5"/>
  <c r="H1445" i="5"/>
  <c r="H1446" i="5"/>
  <c r="H1447" i="5"/>
  <c r="H1448" i="5"/>
  <c r="H1449" i="5"/>
  <c r="H1450" i="5"/>
  <c r="H1451" i="5"/>
  <c r="H1452" i="5"/>
  <c r="H1453" i="5"/>
  <c r="H1454" i="5"/>
  <c r="H1455" i="5"/>
  <c r="H1456" i="5"/>
  <c r="H1457" i="5"/>
  <c r="H1458" i="5"/>
  <c r="H1459" i="5"/>
  <c r="H1460" i="5"/>
  <c r="H1461" i="5"/>
  <c r="H1462" i="5"/>
  <c r="H1463" i="5"/>
  <c r="H1464" i="5"/>
  <c r="H1465" i="5"/>
  <c r="H1466" i="5"/>
  <c r="H1467" i="5"/>
  <c r="H1468" i="5"/>
  <c r="H1469" i="5"/>
  <c r="H1470" i="5"/>
  <c r="H1471" i="5"/>
  <c r="H1472" i="5"/>
  <c r="H1473" i="5"/>
  <c r="H1474" i="5"/>
  <c r="H1475" i="5"/>
  <c r="H1476" i="5"/>
  <c r="H1477" i="5"/>
  <c r="H1478" i="5"/>
  <c r="H1479" i="5"/>
  <c r="H1480" i="5"/>
  <c r="H1481" i="5"/>
  <c r="H1482" i="5"/>
  <c r="H1483" i="5"/>
  <c r="H1484" i="5"/>
  <c r="H1485" i="5"/>
  <c r="H1486" i="5"/>
  <c r="H1487" i="5"/>
  <c r="H1488" i="5"/>
  <c r="H1489" i="5"/>
  <c r="H1490" i="5"/>
  <c r="H1491" i="5"/>
  <c r="H1492" i="5"/>
  <c r="H1493" i="5"/>
  <c r="H1494" i="5"/>
  <c r="H1495" i="5"/>
  <c r="H1496" i="5"/>
  <c r="H1497" i="5"/>
  <c r="H1498" i="5"/>
  <c r="H1499" i="5"/>
  <c r="H1500" i="5"/>
  <c r="H1501" i="5"/>
  <c r="H1502" i="5"/>
  <c r="H1503" i="5"/>
  <c r="H1504" i="5"/>
  <c r="H1505" i="5"/>
  <c r="H1506" i="5"/>
  <c r="H1507" i="5"/>
  <c r="H1508" i="5"/>
  <c r="H1509" i="5"/>
  <c r="H1510" i="5"/>
  <c r="H1511" i="5"/>
  <c r="H1512" i="5"/>
  <c r="H1513" i="5"/>
  <c r="H1514" i="5"/>
  <c r="H1515" i="5"/>
  <c r="H1516" i="5"/>
  <c r="H1517" i="5"/>
  <c r="H1518" i="5"/>
  <c r="H1519" i="5"/>
  <c r="H1520" i="5"/>
  <c r="H1521" i="5"/>
  <c r="H1522" i="5"/>
  <c r="H1523" i="5"/>
  <c r="H1524" i="5"/>
  <c r="H1525" i="5"/>
  <c r="H1526" i="5"/>
  <c r="H1527" i="5"/>
  <c r="H1528" i="5"/>
  <c r="H1529" i="5"/>
  <c r="H1530" i="5"/>
  <c r="H1531" i="5"/>
  <c r="H1532" i="5"/>
  <c r="H1533" i="5"/>
  <c r="H1534" i="5"/>
  <c r="H1535" i="5"/>
  <c r="H1536" i="5"/>
  <c r="H1537" i="5"/>
  <c r="H1538" i="5"/>
  <c r="H1539" i="5"/>
  <c r="H1540" i="5"/>
  <c r="H1541" i="5"/>
  <c r="H1542" i="5"/>
  <c r="H1543" i="5"/>
  <c r="H1544" i="5"/>
  <c r="H1545" i="5"/>
  <c r="H1546" i="5"/>
  <c r="H1547" i="5"/>
  <c r="H1548" i="5"/>
  <c r="H1549" i="5"/>
  <c r="H1550" i="5"/>
  <c r="H1551" i="5"/>
  <c r="H1552" i="5"/>
  <c r="H1553" i="5"/>
  <c r="H1554" i="5"/>
  <c r="H1555" i="5"/>
  <c r="H1556" i="5"/>
  <c r="H1557" i="5"/>
  <c r="H1558" i="5"/>
  <c r="H1559" i="5"/>
  <c r="H1560" i="5"/>
  <c r="H1561" i="5"/>
  <c r="H1562" i="5"/>
  <c r="H1563" i="5"/>
  <c r="H1564" i="5"/>
  <c r="H1565" i="5"/>
  <c r="H1566" i="5"/>
  <c r="H1567" i="5"/>
  <c r="H1568" i="5"/>
  <c r="H1569" i="5"/>
  <c r="H1570" i="5"/>
  <c r="H1571" i="5"/>
  <c r="H1572" i="5"/>
  <c r="H1573" i="5"/>
  <c r="H1574" i="5"/>
  <c r="H1575" i="5"/>
  <c r="H1576" i="5"/>
  <c r="H1577" i="5"/>
  <c r="H1578" i="5"/>
  <c r="H1579" i="5"/>
  <c r="H1580" i="5"/>
  <c r="H1581" i="5"/>
  <c r="H1582" i="5"/>
  <c r="H1583" i="5"/>
  <c r="H1584" i="5"/>
  <c r="H1585" i="5"/>
  <c r="H1586" i="5"/>
  <c r="H1587" i="5"/>
  <c r="H1588" i="5"/>
  <c r="H1589" i="5"/>
  <c r="H1590" i="5"/>
  <c r="H1591" i="5"/>
  <c r="H1592" i="5"/>
  <c r="H1593" i="5"/>
  <c r="H1594" i="5"/>
  <c r="H1595" i="5"/>
  <c r="H1596" i="5"/>
  <c r="H1597" i="5"/>
  <c r="H1598" i="5"/>
  <c r="H1599" i="5"/>
  <c r="H1600" i="5"/>
  <c r="H1601" i="5"/>
  <c r="H1602" i="5"/>
  <c r="H1603" i="5"/>
  <c r="H1604" i="5"/>
  <c r="H1605" i="5"/>
  <c r="H1606" i="5"/>
  <c r="H1607" i="5"/>
  <c r="H1608" i="5"/>
  <c r="H1609" i="5"/>
  <c r="H1610" i="5"/>
  <c r="H1611" i="5"/>
  <c r="H1612" i="5"/>
  <c r="H1613" i="5"/>
  <c r="H1614" i="5"/>
  <c r="H1615" i="5"/>
  <c r="H1616" i="5"/>
  <c r="H1617" i="5"/>
  <c r="H1618" i="5"/>
  <c r="H1619" i="5"/>
  <c r="H1620" i="5"/>
  <c r="H1621" i="5"/>
  <c r="H1622" i="5"/>
  <c r="H1623" i="5"/>
  <c r="H1624" i="5"/>
  <c r="H1625" i="5"/>
  <c r="H1626" i="5"/>
  <c r="H1627" i="5"/>
  <c r="H1628" i="5"/>
  <c r="H1629" i="5"/>
  <c r="H1630" i="5"/>
  <c r="H1631" i="5"/>
  <c r="H1632" i="5"/>
  <c r="H1633" i="5"/>
  <c r="H1634" i="5"/>
  <c r="H1635" i="5"/>
  <c r="H1636" i="5"/>
  <c r="H1637" i="5"/>
  <c r="H1638" i="5"/>
  <c r="H1639" i="5"/>
  <c r="H1640" i="5"/>
  <c r="H1641" i="5"/>
  <c r="H1642" i="5"/>
  <c r="H1643" i="5"/>
  <c r="H1644" i="5"/>
  <c r="H1645" i="5"/>
  <c r="H1646" i="5"/>
  <c r="H1647" i="5"/>
  <c r="H1648" i="5"/>
  <c r="H1649" i="5"/>
  <c r="H1650" i="5"/>
  <c r="H1651" i="5"/>
  <c r="H1652" i="5"/>
  <c r="H1653" i="5"/>
  <c r="H1654" i="5"/>
  <c r="H1655" i="5"/>
  <c r="H1656" i="5"/>
  <c r="H1657" i="5"/>
  <c r="H1658" i="5"/>
  <c r="H1659" i="5"/>
  <c r="H1660" i="5"/>
  <c r="H1661" i="5"/>
  <c r="H1662" i="5"/>
  <c r="H1663" i="5"/>
  <c r="H1664" i="5"/>
  <c r="H1665" i="5"/>
  <c r="H1666" i="5"/>
  <c r="H1667" i="5"/>
  <c r="H1668" i="5"/>
  <c r="H1669" i="5"/>
  <c r="H1670" i="5"/>
  <c r="H1671" i="5"/>
  <c r="H1672" i="5"/>
  <c r="H1673" i="5"/>
  <c r="H1674" i="5"/>
  <c r="H1675" i="5"/>
  <c r="H1676" i="5"/>
  <c r="H1677" i="5"/>
  <c r="H1678" i="5"/>
  <c r="H1679" i="5"/>
  <c r="H1680" i="5"/>
  <c r="H1681" i="5"/>
  <c r="H1682" i="5"/>
  <c r="H1683" i="5"/>
  <c r="H1684" i="5"/>
  <c r="H1685" i="5"/>
  <c r="H1686" i="5"/>
  <c r="H1687" i="5"/>
  <c r="H1688" i="5"/>
  <c r="H1689" i="5"/>
  <c r="H1690" i="5"/>
  <c r="H1691" i="5"/>
  <c r="H1692" i="5"/>
  <c r="H1693" i="5"/>
  <c r="H1694" i="5"/>
  <c r="H1695" i="5"/>
  <c r="H1696" i="5"/>
  <c r="H1697" i="5"/>
  <c r="H1698" i="5"/>
  <c r="H1699" i="5"/>
  <c r="H1700" i="5"/>
  <c r="H1701" i="5"/>
  <c r="H1702" i="5"/>
  <c r="H1703" i="5"/>
  <c r="H1704" i="5"/>
  <c r="H1705" i="5"/>
  <c r="H1706" i="5"/>
  <c r="H1707" i="5"/>
  <c r="H1708" i="5"/>
  <c r="H1709" i="5"/>
  <c r="H1710" i="5"/>
  <c r="H1711" i="5"/>
  <c r="H1712" i="5"/>
  <c r="H1713" i="5"/>
  <c r="H1714" i="5"/>
  <c r="H1715" i="5"/>
  <c r="H1716" i="5"/>
  <c r="H1717" i="5"/>
  <c r="H1718" i="5"/>
  <c r="H1719" i="5"/>
  <c r="H1720" i="5"/>
  <c r="H1721" i="5"/>
  <c r="H1722" i="5"/>
  <c r="H1723" i="5"/>
  <c r="H1724" i="5"/>
  <c r="H1725" i="5"/>
  <c r="H1726" i="5"/>
  <c r="H1727" i="5"/>
  <c r="H1728" i="5"/>
  <c r="H1729" i="5"/>
  <c r="H1730" i="5"/>
  <c r="H1731" i="5"/>
  <c r="H1732" i="5"/>
  <c r="H1733" i="5"/>
  <c r="H1734" i="5"/>
  <c r="H1735" i="5"/>
  <c r="H1736" i="5"/>
  <c r="H1737" i="5"/>
  <c r="H1738" i="5"/>
  <c r="H1739" i="5"/>
  <c r="H1740" i="5"/>
  <c r="H1741" i="5"/>
  <c r="H1742" i="5"/>
  <c r="H1743" i="5"/>
  <c r="H1744" i="5"/>
  <c r="H1745" i="5"/>
  <c r="H1746" i="5"/>
  <c r="H1747" i="5"/>
  <c r="H1748" i="5"/>
  <c r="H1749" i="5"/>
  <c r="H1750" i="5"/>
  <c r="H1751" i="5"/>
  <c r="H1752" i="5"/>
  <c r="H1753" i="5"/>
  <c r="H1754" i="5"/>
  <c r="H1755" i="5"/>
  <c r="H1756" i="5"/>
  <c r="H1757" i="5"/>
  <c r="H1758" i="5"/>
  <c r="H1759" i="5"/>
  <c r="H1760" i="5"/>
  <c r="H1761" i="5"/>
  <c r="H1762" i="5"/>
  <c r="H1763" i="5"/>
  <c r="H1764" i="5"/>
  <c r="H1765" i="5"/>
  <c r="H1766" i="5"/>
  <c r="H1767" i="5"/>
  <c r="H1768" i="5"/>
  <c r="H1769" i="5"/>
  <c r="H1770" i="5"/>
  <c r="H1771" i="5"/>
  <c r="H1772" i="5"/>
  <c r="H1773" i="5"/>
  <c r="H1774" i="5"/>
  <c r="H1775" i="5"/>
  <c r="H1776" i="5"/>
  <c r="H1777" i="5"/>
  <c r="H1778" i="5"/>
  <c r="H1779" i="5"/>
  <c r="H1780" i="5"/>
  <c r="H1781" i="5"/>
  <c r="H1782" i="5"/>
  <c r="H1783" i="5"/>
  <c r="H1784" i="5"/>
  <c r="H1785" i="5"/>
  <c r="H1786" i="5"/>
  <c r="H1787" i="5"/>
  <c r="H1788" i="5"/>
  <c r="H1789" i="5"/>
  <c r="H1790" i="5"/>
  <c r="H1791" i="5"/>
  <c r="H1792" i="5"/>
  <c r="H1793" i="5"/>
  <c r="H1794" i="5"/>
  <c r="H1795" i="5"/>
  <c r="H1796" i="5"/>
  <c r="H1797" i="5"/>
  <c r="H1798" i="5"/>
  <c r="H1799" i="5"/>
  <c r="H1800" i="5"/>
  <c r="H1801" i="5"/>
  <c r="H1802" i="5"/>
  <c r="H1803" i="5"/>
  <c r="H1804" i="5"/>
  <c r="H1805" i="5"/>
  <c r="H1806" i="5"/>
  <c r="H1807" i="5"/>
  <c r="H1808" i="5"/>
  <c r="H1809" i="5"/>
  <c r="H1810" i="5"/>
  <c r="H1811" i="5"/>
  <c r="H1812" i="5"/>
  <c r="H1813" i="5"/>
  <c r="H1814" i="5"/>
  <c r="H1815" i="5"/>
  <c r="H1816" i="5"/>
  <c r="H1817" i="5"/>
  <c r="H1818" i="5"/>
  <c r="H1819" i="5"/>
  <c r="H1820" i="5"/>
  <c r="H1821" i="5"/>
  <c r="H1822" i="5"/>
  <c r="H1823" i="5"/>
  <c r="H1824" i="5"/>
  <c r="H1825" i="5"/>
  <c r="H1826" i="5"/>
  <c r="H1827" i="5"/>
  <c r="H1828" i="5"/>
  <c r="H1829" i="5"/>
  <c r="H1830" i="5"/>
  <c r="H1831" i="5"/>
  <c r="H1832" i="5"/>
  <c r="H1833" i="5"/>
  <c r="H1834" i="5"/>
  <c r="H1835" i="5"/>
  <c r="H1836" i="5"/>
  <c r="H1837" i="5"/>
  <c r="H1838" i="5"/>
  <c r="H1839" i="5"/>
  <c r="H1840" i="5"/>
  <c r="H1841" i="5"/>
  <c r="H1842" i="5"/>
  <c r="H1843" i="5"/>
  <c r="H1844" i="5"/>
  <c r="H1845" i="5"/>
  <c r="H1846" i="5"/>
  <c r="H1847" i="5"/>
  <c r="H1848" i="5"/>
  <c r="H1849" i="5"/>
  <c r="H1850" i="5"/>
  <c r="H1851" i="5"/>
  <c r="H1852" i="5"/>
  <c r="H1853" i="5"/>
  <c r="H1854" i="5"/>
  <c r="H1855" i="5"/>
  <c r="H1856" i="5"/>
  <c r="H1857" i="5"/>
  <c r="H1858" i="5"/>
  <c r="H1859" i="5"/>
  <c r="H1860" i="5"/>
  <c r="H1861" i="5"/>
  <c r="H1862" i="5"/>
  <c r="H1863" i="5"/>
  <c r="H1864" i="5"/>
  <c r="H1865" i="5"/>
  <c r="H1866" i="5"/>
  <c r="H1867" i="5"/>
  <c r="H1868" i="5"/>
  <c r="H1869" i="5"/>
  <c r="H1870" i="5"/>
  <c r="H1871" i="5"/>
  <c r="H1872" i="5"/>
  <c r="H1873" i="5"/>
  <c r="H1874" i="5"/>
  <c r="H1875" i="5"/>
  <c r="H1876" i="5"/>
  <c r="H1877" i="5"/>
  <c r="H1878" i="5"/>
  <c r="H1879" i="5"/>
  <c r="H1880" i="5"/>
  <c r="H1881" i="5"/>
  <c r="H1882" i="5"/>
  <c r="H1883" i="5"/>
  <c r="H1884" i="5"/>
  <c r="H1885" i="5"/>
  <c r="H1886" i="5"/>
  <c r="H1887" i="5"/>
  <c r="H1888" i="5"/>
  <c r="H1889" i="5"/>
  <c r="H1890" i="5"/>
  <c r="H1891" i="5"/>
  <c r="H1892" i="5"/>
  <c r="H1893" i="5"/>
  <c r="H1894" i="5"/>
  <c r="H1895" i="5"/>
  <c r="H1896" i="5"/>
  <c r="H1897" i="5"/>
  <c r="H1898" i="5"/>
  <c r="H1899" i="5"/>
  <c r="H1900" i="5"/>
  <c r="H1901" i="5"/>
  <c r="H1902" i="5"/>
  <c r="H1903" i="5"/>
  <c r="H1904" i="5"/>
  <c r="H1905" i="5"/>
  <c r="H1906" i="5"/>
  <c r="H1907" i="5"/>
  <c r="H1908" i="5"/>
  <c r="H1909" i="5"/>
  <c r="H1910" i="5"/>
  <c r="H1911" i="5"/>
  <c r="H1912" i="5"/>
  <c r="H1913" i="5"/>
  <c r="H1914" i="5"/>
  <c r="H1915" i="5"/>
  <c r="H1916" i="5"/>
  <c r="H1917" i="5"/>
  <c r="H1918" i="5"/>
  <c r="H1919" i="5"/>
  <c r="H1920" i="5"/>
  <c r="H1921" i="5"/>
  <c r="H1922" i="5"/>
  <c r="H1923" i="5"/>
  <c r="H1924" i="5"/>
  <c r="H1925" i="5"/>
  <c r="H1926" i="5"/>
  <c r="H1927" i="5"/>
  <c r="H1928" i="5"/>
  <c r="H1929" i="5"/>
  <c r="H1930" i="5"/>
  <c r="H1931" i="5"/>
  <c r="H1932" i="5"/>
  <c r="H1933" i="5"/>
  <c r="H1934" i="5"/>
  <c r="H1935" i="5"/>
  <c r="H1936" i="5"/>
  <c r="H1937" i="5"/>
  <c r="H1938" i="5"/>
  <c r="H1939" i="5"/>
  <c r="H1940" i="5"/>
  <c r="H1941" i="5"/>
  <c r="H1942" i="5"/>
  <c r="H1943" i="5"/>
  <c r="H1944" i="5"/>
  <c r="H1945" i="5"/>
  <c r="H1946" i="5"/>
  <c r="H1947" i="5"/>
  <c r="H1948" i="5"/>
  <c r="H1949" i="5"/>
  <c r="H1950" i="5"/>
  <c r="H1951" i="5"/>
  <c r="H1952" i="5"/>
  <c r="H1953" i="5"/>
  <c r="H1954" i="5"/>
  <c r="H1955" i="5"/>
  <c r="H1956" i="5"/>
  <c r="H1957" i="5"/>
  <c r="H1958" i="5"/>
  <c r="H1959" i="5"/>
  <c r="H1960" i="5"/>
  <c r="H1961" i="5"/>
  <c r="H1962" i="5"/>
  <c r="H1963" i="5"/>
  <c r="H1964" i="5"/>
  <c r="H1965" i="5"/>
  <c r="H1966" i="5"/>
  <c r="H1967" i="5"/>
  <c r="H1968" i="5"/>
  <c r="H1969" i="5"/>
  <c r="H1970" i="5"/>
  <c r="H1971" i="5"/>
  <c r="H1972" i="5"/>
  <c r="H1973" i="5"/>
  <c r="H1974" i="5"/>
  <c r="H1975" i="5"/>
  <c r="H1976" i="5"/>
  <c r="H1977" i="5"/>
  <c r="H1978" i="5"/>
  <c r="H1979" i="5"/>
  <c r="H1980" i="5"/>
  <c r="H1981" i="5"/>
  <c r="H1982" i="5"/>
  <c r="H1983" i="5"/>
  <c r="H1984" i="5"/>
  <c r="H1985" i="5"/>
  <c r="H1986" i="5"/>
  <c r="H1987" i="5"/>
  <c r="H1988" i="5"/>
  <c r="H1989" i="5"/>
  <c r="H1990" i="5"/>
  <c r="H1991" i="5"/>
  <c r="H1992" i="5"/>
  <c r="H1993" i="5"/>
  <c r="H1994" i="5"/>
  <c r="H1995" i="5"/>
  <c r="H1996" i="5"/>
  <c r="H1997" i="5"/>
  <c r="H1998" i="5"/>
  <c r="H1999" i="5"/>
  <c r="H2000" i="5"/>
  <c r="H2001" i="5"/>
  <c r="H2002" i="5"/>
  <c r="H2003" i="5"/>
  <c r="H2004" i="5"/>
  <c r="H2005" i="5"/>
  <c r="H2006" i="5"/>
  <c r="H2007" i="5"/>
  <c r="H2008" i="5"/>
  <c r="H2009" i="5"/>
  <c r="H2010" i="5"/>
  <c r="H2011" i="5"/>
  <c r="H2012" i="5"/>
  <c r="H2013" i="5"/>
  <c r="H2014" i="5"/>
  <c r="H2015" i="5"/>
  <c r="H2016" i="5"/>
  <c r="H2017" i="5"/>
  <c r="H2018" i="5"/>
  <c r="H2019" i="5"/>
  <c r="H2020" i="5"/>
  <c r="H2021" i="5"/>
  <c r="H2022" i="5"/>
  <c r="H2023" i="5"/>
  <c r="H2024" i="5"/>
  <c r="H2025" i="5"/>
  <c r="H2026" i="5"/>
  <c r="H2027" i="5"/>
  <c r="H2028" i="5"/>
  <c r="H2029" i="5"/>
  <c r="H2030" i="5"/>
  <c r="H2031" i="5"/>
  <c r="H2032" i="5"/>
  <c r="H2033" i="5"/>
  <c r="H2034" i="5"/>
  <c r="H2035" i="5"/>
  <c r="H2036" i="5"/>
  <c r="H2037" i="5"/>
  <c r="H2038" i="5"/>
  <c r="H2039" i="5"/>
  <c r="H2040" i="5"/>
  <c r="H2041" i="5"/>
  <c r="H2042" i="5"/>
  <c r="H2043" i="5"/>
  <c r="H2044" i="5"/>
  <c r="H2045" i="5"/>
  <c r="H2046" i="5"/>
  <c r="H2047" i="5"/>
  <c r="H2048" i="5"/>
  <c r="H2049" i="5"/>
  <c r="H2050" i="5"/>
  <c r="H2051" i="5"/>
  <c r="H2052" i="5"/>
  <c r="H2053" i="5"/>
  <c r="H2054" i="5"/>
  <c r="H2055" i="5"/>
  <c r="H2056" i="5"/>
  <c r="H2057" i="5"/>
  <c r="H2058" i="5"/>
  <c r="H2059" i="5"/>
  <c r="H2060" i="5"/>
  <c r="H2061" i="5"/>
  <c r="H2062" i="5"/>
  <c r="H2063" i="5"/>
  <c r="H2064" i="5"/>
  <c r="H2065" i="5"/>
  <c r="H2066" i="5"/>
  <c r="H2067" i="5"/>
  <c r="H2068" i="5"/>
  <c r="H2069" i="5"/>
  <c r="H2070" i="5"/>
  <c r="H2071" i="5"/>
  <c r="H2072" i="5"/>
  <c r="H2073" i="5"/>
  <c r="H2074" i="5"/>
  <c r="H2075" i="5"/>
  <c r="H2076" i="5"/>
  <c r="H2077" i="5"/>
  <c r="H2078" i="5"/>
  <c r="H2079" i="5"/>
  <c r="H2080" i="5"/>
  <c r="H2081" i="5"/>
  <c r="H2082" i="5"/>
  <c r="H2083" i="5"/>
  <c r="H2084" i="5"/>
  <c r="H2085" i="5"/>
  <c r="H2086" i="5"/>
  <c r="H2087" i="5"/>
  <c r="H2088" i="5"/>
  <c r="H2089" i="5"/>
  <c r="H2090" i="5"/>
  <c r="H2091" i="5"/>
  <c r="H2092" i="5"/>
  <c r="H2093" i="5"/>
  <c r="H2094" i="5"/>
  <c r="H2095" i="5"/>
  <c r="H2096" i="5"/>
  <c r="H2097" i="5"/>
  <c r="H2098" i="5"/>
  <c r="H2099" i="5"/>
  <c r="H2100" i="5"/>
  <c r="H2101" i="5"/>
  <c r="H2102" i="5"/>
  <c r="H2103" i="5"/>
  <c r="H2104" i="5"/>
  <c r="H2105" i="5"/>
  <c r="H2106" i="5"/>
  <c r="H2107" i="5"/>
  <c r="H2108" i="5"/>
  <c r="H2109" i="5"/>
  <c r="H2110" i="5"/>
  <c r="H2111" i="5"/>
  <c r="H2112" i="5"/>
  <c r="H2113" i="5"/>
  <c r="H2114" i="5"/>
  <c r="H2115" i="5"/>
  <c r="H2116" i="5"/>
  <c r="H2117" i="5"/>
  <c r="H2118" i="5"/>
  <c r="H2119" i="5"/>
  <c r="H2120" i="5"/>
  <c r="H2121" i="5"/>
  <c r="H2122" i="5"/>
  <c r="H2123" i="5"/>
  <c r="H2124" i="5"/>
  <c r="H2125" i="5"/>
  <c r="H2126" i="5"/>
  <c r="H2127" i="5"/>
  <c r="H2128" i="5"/>
  <c r="H2129" i="5"/>
  <c r="H2130" i="5"/>
  <c r="H2131" i="5"/>
  <c r="H2" i="5"/>
  <c r="D15" i="9"/>
  <c r="E15" i="9"/>
  <c r="F15" i="9"/>
  <c r="D16" i="9"/>
  <c r="E16" i="9"/>
  <c r="F16" i="9"/>
  <c r="D17" i="9"/>
  <c r="E17" i="9"/>
  <c r="F17" i="9"/>
  <c r="D18" i="9"/>
  <c r="E18" i="9"/>
  <c r="F18" i="9"/>
  <c r="D19" i="9"/>
  <c r="E19" i="9"/>
  <c r="F19" i="9"/>
  <c r="D20" i="9"/>
  <c r="E20" i="9"/>
  <c r="F20" i="9"/>
  <c r="D21" i="9"/>
  <c r="E21" i="9"/>
  <c r="F21" i="9"/>
  <c r="D22" i="9"/>
  <c r="E22" i="9"/>
  <c r="F22" i="9"/>
  <c r="D23" i="9"/>
  <c r="E23" i="9"/>
  <c r="F23" i="9"/>
  <c r="C16" i="9"/>
  <c r="C17" i="9"/>
  <c r="C18" i="9"/>
  <c r="C19" i="9"/>
  <c r="C20" i="9"/>
  <c r="C21" i="9"/>
  <c r="C22" i="9"/>
  <c r="C23" i="9"/>
  <c r="C15" i="9"/>
  <c r="E7" i="6"/>
  <c r="H7" i="12" s="1"/>
  <c r="H10" i="12" s="1"/>
  <c r="H5" i="2" s="1"/>
  <c r="AA5" i="2" s="1"/>
  <c r="G15" i="4"/>
  <c r="K42" i="4"/>
  <c r="K33" i="4" s="1"/>
  <c r="K41" i="4"/>
  <c r="K32" i="4" s="1"/>
  <c r="K38" i="4"/>
  <c r="D6" i="6"/>
  <c r="D5" i="6"/>
  <c r="D3" i="6"/>
  <c r="C3" i="6"/>
  <c r="I38" i="4"/>
  <c r="I39" i="4"/>
  <c r="I40" i="4"/>
  <c r="I41" i="4"/>
  <c r="I42" i="4"/>
  <c r="I43" i="4"/>
  <c r="H39" i="4"/>
  <c r="H40" i="4"/>
  <c r="H41" i="4"/>
  <c r="H42" i="4"/>
  <c r="H43" i="4"/>
  <c r="H38" i="4"/>
  <c r="D4" i="6" s="1"/>
  <c r="D42" i="4"/>
  <c r="E42" i="4"/>
  <c r="F42" i="4"/>
  <c r="D43" i="4"/>
  <c r="E43" i="4"/>
  <c r="F43" i="4"/>
  <c r="C43" i="4"/>
  <c r="D41" i="4"/>
  <c r="E41" i="4"/>
  <c r="F41" i="4"/>
  <c r="C42" i="4"/>
  <c r="D39" i="4"/>
  <c r="E39" i="4"/>
  <c r="F39" i="4"/>
  <c r="D40" i="4"/>
  <c r="E40" i="4"/>
  <c r="F40" i="4"/>
  <c r="C41" i="4"/>
  <c r="C40" i="4"/>
  <c r="D38" i="4"/>
  <c r="E38" i="4"/>
  <c r="F38" i="4"/>
  <c r="C4" i="6" s="1"/>
  <c r="C39" i="4"/>
  <c r="C38" i="4"/>
  <c r="C47" i="4"/>
  <c r="D47" i="4"/>
  <c r="E47" i="4"/>
  <c r="F47" i="4"/>
  <c r="C48" i="4"/>
  <c r="D48" i="4"/>
  <c r="E48" i="4"/>
  <c r="F48" i="4"/>
  <c r="H48" i="4"/>
  <c r="I48" i="4"/>
  <c r="I49" i="4"/>
  <c r="C50" i="4"/>
  <c r="D50" i="4"/>
  <c r="E50" i="4"/>
  <c r="F50" i="4"/>
  <c r="H50" i="4"/>
  <c r="I2" i="7"/>
  <c r="H2" i="7"/>
  <c r="G2" i="7"/>
  <c r="F2" i="7"/>
  <c r="E2" i="7"/>
  <c r="D2" i="7"/>
  <c r="I33" i="4"/>
  <c r="C2" i="6"/>
  <c r="F19" i="4"/>
  <c r="F20" i="4"/>
  <c r="F21" i="4"/>
  <c r="F22" i="4"/>
  <c r="F23" i="4"/>
  <c r="F25" i="4"/>
  <c r="E19" i="4"/>
  <c r="E20" i="4"/>
  <c r="E21" i="4"/>
  <c r="E22" i="4"/>
  <c r="E23" i="4"/>
  <c r="E24" i="4"/>
  <c r="E25" i="4"/>
  <c r="D19" i="4"/>
  <c r="D20" i="4"/>
  <c r="D21" i="4"/>
  <c r="D22" i="4"/>
  <c r="D23" i="4"/>
  <c r="D24" i="4"/>
  <c r="D25" i="4"/>
  <c r="C25" i="4"/>
  <c r="C20" i="4"/>
  <c r="C21" i="4"/>
  <c r="C22" i="4"/>
  <c r="C23" i="4"/>
  <c r="C24" i="4"/>
  <c r="C19" i="4"/>
  <c r="H29" i="4"/>
  <c r="H33" i="4"/>
  <c r="K29" i="4" l="1"/>
  <c r="E49" i="4"/>
  <c r="G13" i="4"/>
  <c r="K13" i="4" s="1"/>
  <c r="K51" i="4" s="1"/>
  <c r="G51" i="4" s="1"/>
  <c r="G3" i="10"/>
  <c r="G16" i="10" s="1"/>
  <c r="G3" i="9"/>
  <c r="C49" i="4"/>
  <c r="G9" i="10"/>
  <c r="G6" i="10"/>
  <c r="G13" i="10" s="1"/>
  <c r="H4" i="8" s="1"/>
  <c r="H3" i="8"/>
  <c r="G20" i="9"/>
  <c r="G8" i="9" s="1"/>
  <c r="I8" i="9" s="1"/>
  <c r="I43" i="9" s="1"/>
  <c r="G43" i="9" s="1"/>
  <c r="G16" i="9"/>
  <c r="G4" i="9" s="1"/>
  <c r="I4" i="9" s="1"/>
  <c r="I39" i="9" s="1"/>
  <c r="G39" i="9" s="1"/>
  <c r="G23" i="9"/>
  <c r="G19" i="9"/>
  <c r="G7" i="9" s="1"/>
  <c r="I7" i="9" s="1"/>
  <c r="I42" i="9" s="1"/>
  <c r="G42" i="9" s="1"/>
  <c r="G18" i="9"/>
  <c r="G6" i="9" s="1"/>
  <c r="I6" i="9" s="1"/>
  <c r="I41" i="9" s="1"/>
  <c r="G41" i="9" s="1"/>
  <c r="G21" i="9"/>
  <c r="G9" i="9" s="1"/>
  <c r="I9" i="9" s="1"/>
  <c r="I44" i="9" s="1"/>
  <c r="G44" i="9" s="1"/>
  <c r="G17" i="9"/>
  <c r="G5" i="9" s="1"/>
  <c r="I5" i="9" s="1"/>
  <c r="I40" i="9" s="1"/>
  <c r="G40" i="9" s="1"/>
  <c r="G9" i="4"/>
  <c r="G10" i="4"/>
  <c r="K10" i="4" s="1"/>
  <c r="K48" i="4" s="1"/>
  <c r="G48" i="4" s="1"/>
  <c r="F49" i="4"/>
  <c r="D49" i="4"/>
  <c r="G19" i="4"/>
  <c r="G22" i="4"/>
  <c r="G12" i="4" s="1"/>
  <c r="G23" i="4"/>
  <c r="G14" i="4" l="1"/>
  <c r="K14" i="4" s="1"/>
  <c r="K12" i="4"/>
  <c r="K50" i="4" s="1"/>
  <c r="G50" i="4" s="1"/>
  <c r="G11" i="4"/>
  <c r="K11" i="4" s="1"/>
  <c r="K9" i="4"/>
  <c r="K47" i="4" s="1"/>
  <c r="G11" i="9"/>
  <c r="I11" i="9" s="1"/>
  <c r="I3" i="9"/>
  <c r="I38" i="9" s="1"/>
  <c r="G47" i="4" l="1"/>
  <c r="K49" i="4"/>
  <c r="G49" i="4" s="1"/>
  <c r="G38" i="9"/>
  <c r="I46" i="9"/>
  <c r="G46" i="9" s="1"/>
  <c r="H2" i="8" s="1"/>
  <c r="H5" i="8" s="1"/>
  <c r="H7" i="8" s="1"/>
  <c r="H10" i="8" s="1"/>
  <c r="K52" i="4"/>
  <c r="K53" i="4" l="1"/>
  <c r="G53" i="4" s="1"/>
  <c r="H2" i="2" s="1"/>
  <c r="G52" i="4"/>
  <c r="H11" i="8"/>
  <c r="H14" i="8"/>
  <c r="H16" i="8" s="1"/>
  <c r="H3" i="2" s="1"/>
  <c r="AA3" i="2" s="1"/>
  <c r="Q14" i="3" l="1"/>
  <c r="R2" i="2"/>
  <c r="Q42" i="3"/>
  <c r="Q13" i="3"/>
  <c r="Q16" i="3"/>
  <c r="C5" i="13"/>
  <c r="D5" i="13" s="1"/>
  <c r="F5" i="13" s="1"/>
  <c r="H6" i="2" s="1"/>
  <c r="AA6" i="2" s="1"/>
  <c r="Q19" i="3"/>
  <c r="Q29" i="3"/>
  <c r="Q10" i="3"/>
  <c r="Q4" i="3"/>
  <c r="Q45" i="3"/>
  <c r="Q26" i="3"/>
  <c r="Q32" i="3"/>
  <c r="Q31" i="3"/>
  <c r="R3" i="2"/>
  <c r="R15" i="2"/>
  <c r="Q40" i="3"/>
  <c r="Q8" i="3"/>
  <c r="Q23" i="3"/>
  <c r="Q41" i="3"/>
  <c r="Q25" i="3"/>
  <c r="Q9" i="3"/>
  <c r="Q28" i="3"/>
  <c r="Q43" i="3"/>
  <c r="Q15" i="3"/>
  <c r="Q38" i="3"/>
  <c r="Q22" i="3"/>
  <c r="Q6" i="3"/>
  <c r="R5" i="2"/>
  <c r="R8" i="2"/>
  <c r="Q36" i="3"/>
  <c r="Q47" i="3"/>
  <c r="Q11" i="3"/>
  <c r="Q37" i="3"/>
  <c r="Q21" i="3"/>
  <c r="Q5" i="3"/>
  <c r="Q20" i="3"/>
  <c r="Q39" i="3"/>
  <c r="Q3" i="3"/>
  <c r="Q34" i="3"/>
  <c r="Q18" i="3"/>
  <c r="AA2" i="2"/>
  <c r="H13" i="12"/>
  <c r="R9" i="2"/>
  <c r="Q24" i="3"/>
  <c r="Q35" i="3"/>
  <c r="Q7" i="3"/>
  <c r="Q33" i="3"/>
  <c r="Q17" i="3"/>
  <c r="Q44" i="3"/>
  <c r="Q12" i="3"/>
  <c r="Q27" i="3"/>
  <c r="Q46" i="3"/>
  <c r="Q30" i="3"/>
  <c r="H4" i="2"/>
  <c r="H13" i="4"/>
  <c r="D51" i="4"/>
  <c r="E51" i="4"/>
  <c r="F51" i="4"/>
  <c r="C51" i="4"/>
  <c r="E5" i="13" l="1"/>
  <c r="H7" i="2"/>
  <c r="R4" i="2"/>
  <c r="AA4" i="2"/>
  <c r="H19" i="2"/>
  <c r="R6" i="2"/>
  <c r="H14" i="4"/>
  <c r="H51" i="4"/>
  <c r="H52" i="4" s="1"/>
  <c r="C52" i="4"/>
  <c r="D52" i="4"/>
  <c r="E52" i="4"/>
  <c r="H10" i="2" l="1"/>
  <c r="AA10" i="2" s="1"/>
  <c r="AA7" i="2"/>
  <c r="R7" i="2"/>
  <c r="H11" i="2"/>
  <c r="R10" i="2"/>
  <c r="D53" i="4"/>
  <c r="E53" i="4"/>
  <c r="C53" i="4"/>
  <c r="H9" i="4"/>
  <c r="H47" i="4" s="1"/>
  <c r="H49" i="4" s="1"/>
  <c r="R11" i="2" l="1"/>
  <c r="AA11" i="2"/>
  <c r="H12" i="2"/>
  <c r="AA12" i="2" s="1"/>
  <c r="H11" i="4"/>
  <c r="H53" i="4"/>
  <c r="F14" i="4"/>
  <c r="H13" i="2" l="1"/>
  <c r="AA13" i="2" s="1"/>
  <c r="R12" i="2"/>
  <c r="F52" i="4"/>
  <c r="F53" i="4" s="1"/>
  <c r="F24" i="4"/>
  <c r="H15" i="4"/>
  <c r="H21" i="4"/>
  <c r="C4" i="4"/>
  <c r="C3" i="4"/>
  <c r="D5" i="4"/>
  <c r="E5" i="4"/>
  <c r="H14" i="2" l="1"/>
  <c r="AA14" i="2" s="1"/>
  <c r="R13" i="2"/>
  <c r="H25" i="4"/>
  <c r="H22" i="4"/>
  <c r="H20" i="4"/>
  <c r="H23" i="4"/>
  <c r="H24" i="4"/>
  <c r="H19" i="4"/>
  <c r="H4" i="1"/>
  <c r="C3" i="1"/>
  <c r="C4" i="1"/>
  <c r="C6" i="1"/>
  <c r="C5" i="1"/>
  <c r="D6" i="1"/>
  <c r="D4" i="1" s="1"/>
  <c r="D5" i="1"/>
  <c r="D2" i="1"/>
  <c r="E4" i="1"/>
  <c r="E2" i="1"/>
  <c r="E3" i="1" s="1"/>
  <c r="F4" i="1"/>
  <c r="F2" i="1"/>
  <c r="F3" i="1" s="1"/>
  <c r="G4" i="1"/>
  <c r="G3" i="1" s="1"/>
  <c r="H16" i="2" l="1"/>
  <c r="AA16" i="2" s="1"/>
  <c r="R14" i="2"/>
  <c r="D3" i="1"/>
  <c r="R16" i="2" l="1"/>
  <c r="E9" i="6"/>
  <c r="K39" i="4"/>
  <c r="C14" i="6" l="1"/>
  <c r="E11" i="6"/>
</calcChain>
</file>

<file path=xl/comments1.xml><?xml version="1.0" encoding="utf-8"?>
<comments xmlns="http://schemas.openxmlformats.org/spreadsheetml/2006/main">
  <authors>
    <author>VAHID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VAHID:</t>
        </r>
        <r>
          <rPr>
            <sz val="9"/>
            <color indexed="81"/>
            <rFont val="Tahoma"/>
            <family val="2"/>
          </rPr>
          <t xml:space="preserve">
سود ناشی از ارجان صنعت</t>
        </r>
      </text>
    </comment>
    <comment ref="K6" authorId="0" shapeId="0">
      <text>
        <r>
          <rPr>
            <b/>
            <sz val="9"/>
            <color indexed="81"/>
            <rFont val="Tahoma"/>
            <family val="2"/>
          </rPr>
          <t>VAHID:</t>
        </r>
        <r>
          <rPr>
            <sz val="9"/>
            <color indexed="81"/>
            <rFont val="Tahoma"/>
            <family val="2"/>
          </rPr>
          <t xml:space="preserve">
سود ناشی از ارجان صنعت</t>
        </r>
      </text>
    </comment>
    <comment ref="U6" authorId="0" shapeId="0">
      <text>
        <r>
          <rPr>
            <b/>
            <sz val="9"/>
            <color indexed="81"/>
            <rFont val="Tahoma"/>
            <family val="2"/>
          </rPr>
          <t>VAHID:</t>
        </r>
        <r>
          <rPr>
            <sz val="9"/>
            <color indexed="81"/>
            <rFont val="Tahoma"/>
            <family val="2"/>
          </rPr>
          <t xml:space="preserve">
سود ناشی از ارجان صنعت</t>
        </r>
      </text>
    </comment>
  </commentList>
</comments>
</file>

<file path=xl/connections.xml><?xml version="1.0" encoding="utf-8"?>
<connections xmlns="http://schemas.openxmlformats.org/spreadsheetml/2006/main">
  <connection id="1" sourceFile="http://members.tsetmc.com/tsev2/excel/MarketWatchPlus.aspx?d=0&amp;format=0" name="MarketWatchPlus" type="5" reconnectionMethod="2" refreshedVersion="6" minRefreshableVersion="3" saveData="1">
    <dbPr connection="Provider=Microsoft.ACE.OLEDB.12.0;User ID=Admin;Data Source=C:\Users\VAHID\AppData\Local\Microsoft\Windows\Temporary Internet Files\Content.MSO\7D50E401.xlsx;Mode=Share Deny Write;Extended Properties=&quot;HDR=YES;&quot;;Jet OLEDB:System database=&quot;&quot;;Jet OLEDB:Registry Path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'دیده بان بازار$'" commandType="3"/>
  </connection>
</connections>
</file>

<file path=xl/sharedStrings.xml><?xml version="1.0" encoding="utf-8"?>
<sst xmlns="http://schemas.openxmlformats.org/spreadsheetml/2006/main" count="46651" uniqueCount="15750">
  <si>
    <t>شرح</t>
  </si>
  <si>
    <t>1396/12 سالانه</t>
  </si>
  <si>
    <t>سالانه 1397/12</t>
  </si>
  <si>
    <t>سالانه 1398/12</t>
  </si>
  <si>
    <t>سالانه 1399/12</t>
  </si>
  <si>
    <t>سالانه 1400/12</t>
  </si>
  <si>
    <t>واحد</t>
  </si>
  <si>
    <t>تحلیلی 1401/12</t>
  </si>
  <si>
    <t>سه ماه 1401/3</t>
  </si>
  <si>
    <t>تحلیلی 1401/09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</si>
  <si>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</si>
  <si>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</si>
  <si>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</si>
  <si>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</si>
  <si>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</si>
  <si>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</si>
  <si>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</si>
  <si>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</si>
  <si>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</si>
  <si>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</si>
  <si>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</si>
  <si>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</si>
  <si>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خالص</t>
  </si>
  <si>
    <t>سود هر سهم پس از کسر مالیات</t>
  </si>
  <si>
    <t>سرمایه</t>
  </si>
  <si>
    <t>سود هر سهم بر اساس آخرین سرمایه</t>
  </si>
  <si>
    <t>م.ر</t>
  </si>
  <si>
    <t>ر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</si>
  <si>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</si>
  <si>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</si>
  <si>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</si>
  <si>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</si>
  <si>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</si>
  <si>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</si>
  <si>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</si>
  <si>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</si>
  <si>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</si>
  <si>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</si>
  <si>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</si>
  <si>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</si>
  <si>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</si>
  <si>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</si>
  <si>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</si>
  <si>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</si>
  <si>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</si>
  <si>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</si>
  <si>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</si>
  <si>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</si>
  <si>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</si>
  <si>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</si>
  <si>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</si>
  <si>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</si>
  <si>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</si>
  <si>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</si>
  <si>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</si>
  <si>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</si>
  <si>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</si>
  <si>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</si>
  <si>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</si>
  <si>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</si>
  <si>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</si>
  <si>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</si>
  <si>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</si>
  <si>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</si>
  <si>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</si>
  <si>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</si>
  <si>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</si>
  <si>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</si>
  <si>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</si>
  <si>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</si>
  <si>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</si>
  <si>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</si>
  <si>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</si>
  <si>
    <t>سود خالص</t>
  </si>
  <si>
    <t>سود نقدی</t>
  </si>
  <si>
    <t>درصد تقسیم سود</t>
  </si>
  <si>
    <t>EPS_n</t>
  </si>
  <si>
    <t>DPS_n</t>
  </si>
  <si>
    <t>تولید</t>
  </si>
  <si>
    <t>کلینکر</t>
  </si>
  <si>
    <t>سیمان</t>
  </si>
  <si>
    <t>سیمان وکلینکر</t>
  </si>
  <si>
    <t>جمع</t>
  </si>
  <si>
    <t>تن</t>
  </si>
  <si>
    <t>مقدار فروش</t>
  </si>
  <si>
    <t>سیمان داخلی</t>
  </si>
  <si>
    <t>کلینکر داخلی</t>
  </si>
  <si>
    <t>جمع فروش داخلی</t>
  </si>
  <si>
    <t>کلینکر صادراتی</t>
  </si>
  <si>
    <t>سیمان صادراتی</t>
  </si>
  <si>
    <t>جمع فروش خارجی</t>
  </si>
  <si>
    <t>نرخ فروش</t>
  </si>
  <si>
    <t>ماه سوم 1401/3</t>
  </si>
  <si>
    <t>مبلغ فروش</t>
  </si>
  <si>
    <t>نام کالا</t>
  </si>
  <si>
    <t>تولید کننده</t>
  </si>
  <si>
    <t>نوع قرارداد</t>
  </si>
  <si>
    <t>قیمت پایانی میانگین موزون</t>
  </si>
  <si>
    <t>تاریخ معامله</t>
  </si>
  <si>
    <t>تاریخ تحویل</t>
  </si>
  <si>
    <t>عرضه کننده</t>
  </si>
  <si>
    <t>سیمان تیپ2</t>
  </si>
  <si>
    <t>سیمان قائن</t>
  </si>
  <si>
    <t>نقدی (مچینگ)</t>
  </si>
  <si>
    <t>1401/04/01</t>
  </si>
  <si>
    <t>شرکت سیمان قاین</t>
  </si>
  <si>
    <t>سیمان تیپ 5</t>
  </si>
  <si>
    <t>1401/04/04</t>
  </si>
  <si>
    <t>سیمان پوزولانی ویژه/کیسه50</t>
  </si>
  <si>
    <t>سیمان زابل</t>
  </si>
  <si>
    <t>صنایع سیمان زابل</t>
  </si>
  <si>
    <t>سیمان اصفهان</t>
  </si>
  <si>
    <t>نقدی</t>
  </si>
  <si>
    <t>1401/04/05</t>
  </si>
  <si>
    <t>1401/04/08</t>
  </si>
  <si>
    <t>سیمان تیپ 325-1/کیسه50</t>
  </si>
  <si>
    <t>سیمان تیپ 2/کیسه50</t>
  </si>
  <si>
    <t>سیمان ممتازان کرمان</t>
  </si>
  <si>
    <t>شرکت سیمان ممتازان کرمان</t>
  </si>
  <si>
    <t>سیمان غرب</t>
  </si>
  <si>
    <t>صنایع سیمان غرب</t>
  </si>
  <si>
    <t>سیمان جوین</t>
  </si>
  <si>
    <t>مجتمع سیمان غرب آسیا</t>
  </si>
  <si>
    <t>صنایع سیمان نهاوند</t>
  </si>
  <si>
    <t>سیمان زاوه تربت</t>
  </si>
  <si>
    <t>سیمان یاسوج</t>
  </si>
  <si>
    <t>سیمان تیپ 425-1</t>
  </si>
  <si>
    <t>صنایع سیمان گیلان سبز</t>
  </si>
  <si>
    <t>سیمان کردستان</t>
  </si>
  <si>
    <t>سیمان تیپ 425-1/کیسه50</t>
  </si>
  <si>
    <t>سیمان مازندران</t>
  </si>
  <si>
    <t>سیمان خاکستری نی ریز</t>
  </si>
  <si>
    <t>گروه صنعتی ومعدنی سیمان تجارت مهریز</t>
  </si>
  <si>
    <t>سلف</t>
  </si>
  <si>
    <t>1401/04/14</t>
  </si>
  <si>
    <t>سیمان تیپ 325-1</t>
  </si>
  <si>
    <t>سیمان فارس</t>
  </si>
  <si>
    <t>سیمان هرمزگان</t>
  </si>
  <si>
    <t>سیمان فیروزکوه</t>
  </si>
  <si>
    <t>تولیدی سیمان فیروزکوه</t>
  </si>
  <si>
    <t>سیمان خزر</t>
  </si>
  <si>
    <t>سیمان زنجان</t>
  </si>
  <si>
    <t>شرکت سیمان زنجان</t>
  </si>
  <si>
    <t>سیمان کاوان بوکان</t>
  </si>
  <si>
    <t>سیمان دشتستان</t>
  </si>
  <si>
    <t>سیمان آباده</t>
  </si>
  <si>
    <t>سیمان نیزار قم</t>
  </si>
  <si>
    <t>سیمان خوزستان</t>
  </si>
  <si>
    <t>شرکت سیمان خوزستان</t>
  </si>
  <si>
    <t>سیمان سپاهان</t>
  </si>
  <si>
    <t>سیمان عمران انارک</t>
  </si>
  <si>
    <t>صنایع سیمان شهرکرد</t>
  </si>
  <si>
    <t>سیمان تیپ 525-1/کیسه50</t>
  </si>
  <si>
    <t>توسعه گستر هلال خاورمیانه (سیمان مارگون)</t>
  </si>
  <si>
    <t>بین المللی توسعه گستر هلال خاورمیانه</t>
  </si>
  <si>
    <t>سیمان بجنورد</t>
  </si>
  <si>
    <t>سیمان ساوه</t>
  </si>
  <si>
    <t>سیمان تهران</t>
  </si>
  <si>
    <t>1401/04/11</t>
  </si>
  <si>
    <t>سیمان خمسه</t>
  </si>
  <si>
    <t>1401/04/13</t>
  </si>
  <si>
    <t>سیمان آبیک</t>
  </si>
  <si>
    <t>سیمان اردستان</t>
  </si>
  <si>
    <t>سیمان کویر کاشان</t>
  </si>
  <si>
    <t>سیمان کیاسر</t>
  </si>
  <si>
    <t>صنایع سیمان کیاسر</t>
  </si>
  <si>
    <t>سیمان فراز فیروزکوه</t>
  </si>
  <si>
    <t>سیمان منددشتی</t>
  </si>
  <si>
    <t>سیمان مند دشتی</t>
  </si>
  <si>
    <t>سیمان فارس نو</t>
  </si>
  <si>
    <t>سیمان شرق</t>
  </si>
  <si>
    <t>سیمان لار سبزوار</t>
  </si>
  <si>
    <t>سیمان نائین</t>
  </si>
  <si>
    <t>سیمان سپهر قیر و کارزین</t>
  </si>
  <si>
    <t>سیمان خاش</t>
  </si>
  <si>
    <t>سیمان صوفیان</t>
  </si>
  <si>
    <t>کارخانجات سیمان صوفیان</t>
  </si>
  <si>
    <t>سیمان دورود</t>
  </si>
  <si>
    <t>سیمان ارومیه</t>
  </si>
  <si>
    <t>سیمان ایلام</t>
  </si>
  <si>
    <t>سیمان پیوند گلستان</t>
  </si>
  <si>
    <t>سیمان آذر آبادگان خوی</t>
  </si>
  <si>
    <t>کارخانه سیمان آذر آبادگان خوی</t>
  </si>
  <si>
    <t>سیمان استهبان</t>
  </si>
  <si>
    <t>سیمان داراب</t>
  </si>
  <si>
    <t>صنایع سیمان سامان غرب</t>
  </si>
  <si>
    <t>سلف (مچینگ)</t>
  </si>
  <si>
    <t>سیمان هگمتان</t>
  </si>
  <si>
    <t>سیمان توسعه ماهان کرمان</t>
  </si>
  <si>
    <t>سیمان تیپ 525-1</t>
  </si>
  <si>
    <t>1401/05/04</t>
  </si>
  <si>
    <t>سیمان باقران</t>
  </si>
  <si>
    <t>سیمان کارون</t>
  </si>
  <si>
    <t>ساروج اصفهان</t>
  </si>
  <si>
    <t>بین‌المللی ساروج بوشهر</t>
  </si>
  <si>
    <t>بین المللی ساروج بوشهر</t>
  </si>
  <si>
    <t>سیمان شمال</t>
  </si>
  <si>
    <t>سیمان کرمان</t>
  </si>
  <si>
    <t>شرکت گروه صنایع سیمان کرمان</t>
  </si>
  <si>
    <t>کارخانجات سیمان لامرد</t>
  </si>
  <si>
    <t>1401/04/20</t>
  </si>
  <si>
    <t>1401/04/06</t>
  </si>
  <si>
    <t>سیمان تیپ 5/کیسه50</t>
  </si>
  <si>
    <t>سیمان تیپ 2/کیسه25</t>
  </si>
  <si>
    <t>سیمان مرکب/کیسه50</t>
  </si>
  <si>
    <t>سیمان پرتلند آهکی/کیسه50</t>
  </si>
  <si>
    <t>سیمان شاهرود</t>
  </si>
  <si>
    <t>سیمان پوزولانی/کیسه50</t>
  </si>
  <si>
    <t>سیمان بهبهان</t>
  </si>
  <si>
    <t>سیمان سفید/کیسه25</t>
  </si>
  <si>
    <t>سیمان اکباتان</t>
  </si>
  <si>
    <t>سیمان سفید/کیسه40</t>
  </si>
  <si>
    <t>سیمان سفید/کیسه50</t>
  </si>
  <si>
    <t>سیمان سفید</t>
  </si>
  <si>
    <t>سیمان CEM2-32.5R/کیسه50</t>
  </si>
  <si>
    <t>سیمان پوزولانی ویژه</t>
  </si>
  <si>
    <t>سیمان قشم</t>
  </si>
  <si>
    <t>1401/05/02</t>
  </si>
  <si>
    <t>سیمان سفید/کیسه20</t>
  </si>
  <si>
    <t>سیمان آرتا اردبیل</t>
  </si>
  <si>
    <t>1401/04/21</t>
  </si>
  <si>
    <t>سیمان پوزولانی</t>
  </si>
  <si>
    <t>سیمان سفید بنوید</t>
  </si>
  <si>
    <t>سیمان سفید نی ریز</t>
  </si>
  <si>
    <t>سیمان سفید شرق</t>
  </si>
  <si>
    <t>سیمان سفید ارومیه</t>
  </si>
  <si>
    <t>سیمان لارستان</t>
  </si>
  <si>
    <t>1401/04/07</t>
  </si>
  <si>
    <t>1401/04/12</t>
  </si>
  <si>
    <t>سیمان پرتلند آهکی</t>
  </si>
  <si>
    <t>1401/04/15</t>
  </si>
  <si>
    <t>1401/04/18</t>
  </si>
  <si>
    <t>1401/04/22</t>
  </si>
  <si>
    <t>1401/05/11</t>
  </si>
  <si>
    <t>1401/05/08</t>
  </si>
  <si>
    <t>1401/04/28</t>
  </si>
  <si>
    <t>1401/04/25</t>
  </si>
  <si>
    <t>1401/05/17</t>
  </si>
  <si>
    <t>1401/04/29</t>
  </si>
  <si>
    <t>1401/05/12</t>
  </si>
  <si>
    <t>1401/05/15</t>
  </si>
  <si>
    <t>1401/05/19</t>
  </si>
  <si>
    <t>1401/05/01</t>
  </si>
  <si>
    <t>1401/04/26</t>
  </si>
  <si>
    <t>1401/05/03</t>
  </si>
  <si>
    <t>1401/05/24</t>
  </si>
  <si>
    <t>1401/05/05</t>
  </si>
  <si>
    <t>1401/05/10</t>
  </si>
  <si>
    <t>1401/06/01</t>
  </si>
  <si>
    <t>1401/05/26</t>
  </si>
  <si>
    <t>سیمان وکلینکر صادراتی</t>
  </si>
  <si>
    <t>نسبت مقادیر فروش به کل</t>
  </si>
  <si>
    <t>مقدار فروش کل</t>
  </si>
  <si>
    <t>جمع داخلی</t>
  </si>
  <si>
    <t>نرخ فروش سیمان داخلی</t>
  </si>
  <si>
    <t>دلار نیما</t>
  </si>
  <si>
    <t>دلار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</si>
  <si>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</si>
  <si>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</si>
  <si>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</si>
  <si>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</si>
  <si>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</si>
  <si>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</si>
  <si>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</si>
  <si>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</si>
  <si>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</si>
  <si>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</si>
  <si>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</si>
  <si>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</si>
  <si>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</si>
  <si>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</si>
  <si>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</si>
  <si>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</si>
  <si>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</si>
  <si>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</si>
  <si>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</si>
  <si>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</si>
  <si>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</si>
  <si>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</si>
  <si>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</si>
  <si>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</si>
  <si>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</si>
  <si>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</si>
  <si>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</si>
  <si>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</si>
  <si>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</si>
  <si>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</si>
  <si>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</si>
  <si>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</si>
  <si>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</si>
  <si>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</si>
  <si>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</si>
  <si>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</si>
  <si>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</si>
  <si>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</si>
  <si>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</si>
  <si>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</si>
  <si>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</si>
  <si>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</si>
  <si>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</si>
  <si>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</si>
  <si>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</si>
  <si>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</si>
  <si>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</si>
  <si>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</si>
  <si>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</si>
  <si>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</si>
  <si>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</si>
  <si>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</si>
  <si>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</si>
  <si>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</si>
  <si>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</si>
  <si>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</si>
  <si>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</si>
  <si>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</si>
  <si>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</si>
  <si>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</si>
  <si>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</si>
  <si>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</si>
  <si>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</si>
  <si>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</si>
  <si>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</si>
  <si>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</si>
  <si>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</si>
  <si>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</si>
  <si>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</si>
  <si>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</si>
  <si>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</si>
  <si>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</si>
  <si>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</si>
  <si>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</si>
  <si>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</si>
  <si>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</si>
  <si>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</si>
  <si>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</si>
  <si>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</si>
  <si>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</si>
  <si>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</si>
  <si>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</si>
  <si>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</si>
  <si>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</si>
  <si>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</si>
  <si>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</si>
  <si>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</si>
  <si>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</si>
  <si>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</si>
  <si>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</si>
  <si>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</si>
  <si>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</si>
  <si>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</si>
  <si>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</si>
  <si>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</si>
  <si>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</si>
  <si>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</si>
  <si>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</si>
  <si>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</si>
  <si>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</si>
  <si>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</si>
  <si>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</si>
  <si>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</si>
  <si>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</si>
  <si>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</si>
  <si>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</si>
  <si>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</si>
  <si>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</si>
  <si>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</si>
  <si>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</si>
  <si>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</si>
  <si>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</si>
  <si>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</si>
  <si>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</si>
  <si>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</si>
  <si>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</si>
  <si>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</si>
  <si>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</si>
  <si>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</si>
  <si>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</si>
  <si>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</si>
  <si>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</si>
  <si>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</si>
  <si>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</si>
  <si>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</si>
  <si>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</si>
  <si>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</si>
  <si>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</si>
  <si>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</si>
  <si>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</si>
  <si>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</si>
  <si>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</si>
  <si>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</si>
  <si>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</si>
  <si>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</si>
  <si>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</si>
  <si>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</si>
  <si>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</si>
  <si>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</si>
  <si>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</si>
  <si>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</si>
  <si>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</si>
  <si>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</si>
  <si>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</si>
  <si>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</si>
  <si>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</si>
  <si>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</si>
  <si>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</si>
  <si>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</si>
  <si>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</si>
  <si>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</si>
  <si>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</si>
  <si>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</si>
  <si>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</si>
  <si>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</si>
  <si>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</si>
  <si>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</si>
  <si>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</si>
  <si>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</si>
  <si>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</si>
  <si>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</si>
  <si>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</si>
  <si>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</si>
  <si>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</si>
  <si>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</si>
  <si>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</si>
  <si>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</si>
  <si>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</si>
  <si>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</si>
  <si>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</si>
  <si>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</si>
  <si>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</si>
  <si>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</si>
  <si>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</si>
  <si>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</si>
  <si>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</si>
  <si>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</si>
  <si>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</si>
  <si>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</si>
  <si>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</si>
  <si>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</si>
  <si>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</si>
  <si>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</si>
  <si>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</si>
  <si>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</si>
  <si>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</si>
  <si>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</si>
  <si>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</si>
  <si>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</si>
  <si>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</si>
  <si>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</si>
  <si>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</si>
  <si>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</si>
  <si>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</si>
  <si>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</si>
  <si>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</si>
  <si>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</si>
  <si>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</si>
  <si>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</si>
  <si>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</si>
  <si>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</si>
  <si>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</si>
  <si>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</si>
  <si>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</si>
  <si>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</si>
  <si>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</si>
  <si>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</si>
  <si>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</si>
  <si>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</si>
  <si>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</si>
  <si>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</si>
  <si>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</si>
  <si>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</si>
  <si>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</si>
  <si>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</si>
  <si>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</si>
  <si>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</si>
  <si>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</si>
  <si>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</si>
  <si>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</si>
  <si>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</si>
  <si>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</si>
  <si>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</si>
  <si>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</si>
  <si>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</si>
  <si>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</si>
  <si>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</si>
  <si>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</si>
  <si>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</si>
  <si>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</si>
  <si>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</si>
  <si>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</si>
  <si>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</si>
  <si>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</si>
  <si>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</si>
  <si>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</si>
  <si>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</si>
  <si>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</si>
  <si>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</si>
  <si>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</si>
  <si>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</si>
  <si>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</si>
  <si>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</si>
  <si>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</si>
  <si>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</si>
  <si>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</si>
  <si>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</si>
  <si>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</si>
  <si>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</si>
  <si>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</si>
  <si>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</si>
  <si>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</si>
  <si>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</si>
  <si>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</si>
  <si>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</si>
  <si>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</si>
  <si>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</si>
  <si>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</si>
  <si>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</si>
  <si>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</si>
  <si>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</si>
  <si>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</si>
  <si>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</si>
  <si>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</si>
  <si>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</si>
  <si>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</si>
  <si>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</si>
  <si>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</si>
  <si>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</si>
  <si>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</si>
  <si>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</si>
  <si>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</si>
  <si>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</si>
  <si>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</si>
  <si>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</si>
  <si>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</si>
  <si>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</si>
  <si>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</si>
  <si>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</si>
  <si>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</si>
  <si>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</si>
  <si>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</si>
  <si>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</si>
  <si>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</si>
  <si>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</si>
  <si>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</si>
  <si>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</si>
  <si>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</si>
  <si>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</si>
  <si>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</si>
  <si>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</si>
  <si>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</si>
  <si>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</si>
  <si>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</si>
  <si>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</si>
  <si>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</si>
  <si>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</si>
  <si>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</si>
  <si>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</si>
  <si>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</si>
  <si>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</si>
  <si>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</si>
  <si>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</si>
  <si>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</si>
  <si>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</si>
  <si>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</si>
  <si>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</si>
  <si>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</si>
  <si>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</si>
  <si>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</si>
  <si>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</si>
  <si>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</si>
  <si>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</si>
  <si>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</si>
  <si>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</si>
  <si>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</si>
  <si>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</si>
  <si>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</si>
  <si>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</si>
  <si>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</si>
  <si>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</si>
  <si>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</si>
  <si>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</si>
  <si>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</si>
  <si>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</si>
  <si>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</si>
  <si>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</si>
  <si>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</si>
  <si>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</si>
  <si>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</si>
  <si>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</si>
  <si>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</si>
  <si>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</si>
  <si>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</si>
  <si>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</si>
  <si>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</si>
  <si>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</si>
  <si>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</si>
  <si>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</si>
  <si>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</si>
  <si>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</si>
  <si>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</si>
  <si>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</si>
  <si>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</si>
  <si>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</si>
  <si>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</si>
  <si>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</si>
  <si>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</si>
  <si>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</si>
  <si>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</si>
  <si>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</si>
  <si>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</si>
  <si>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</si>
  <si>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</si>
  <si>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</si>
  <si>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</si>
  <si>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</si>
  <si>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</si>
  <si>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</si>
  <si>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</si>
  <si>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</si>
  <si>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</si>
  <si>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</si>
  <si>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</si>
  <si>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</si>
  <si>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</si>
  <si>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</si>
  <si>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</si>
  <si>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</si>
  <si>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</si>
  <si>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</si>
  <si>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</si>
  <si>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</si>
  <si>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</si>
  <si>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</si>
  <si>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</si>
  <si>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</si>
  <si>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</si>
  <si>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</si>
  <si>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</si>
  <si>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</si>
  <si>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</si>
  <si>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</si>
  <si>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</si>
  <si>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</si>
  <si>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</si>
  <si>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</si>
  <si>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</si>
  <si>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</si>
  <si>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</si>
  <si>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</si>
  <si>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</si>
  <si>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</si>
  <si>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</si>
  <si>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</si>
  <si>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</si>
  <si>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</si>
  <si>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</si>
  <si>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</si>
  <si>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</si>
  <si>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</si>
  <si>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</si>
  <si>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</si>
  <si>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</si>
  <si>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</si>
  <si>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</si>
  <si>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</si>
  <si>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</si>
  <si>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</si>
  <si>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</si>
  <si>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</si>
  <si>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</si>
  <si>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</si>
  <si>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</si>
  <si>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</si>
  <si>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</si>
  <si>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</si>
  <si>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</si>
  <si>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</si>
  <si>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</si>
  <si>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</si>
  <si>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</si>
  <si>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</si>
  <si>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</si>
  <si>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</si>
  <si>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</si>
  <si>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</si>
  <si>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</si>
  <si>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</si>
  <si>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</si>
  <si>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</si>
  <si>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</si>
  <si>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</si>
  <si>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</si>
  <si>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</si>
  <si>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</si>
  <si>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</si>
  <si>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</si>
  <si>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</si>
  <si>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</si>
  <si>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</si>
  <si>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</si>
  <si>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</si>
  <si>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</si>
  <si>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</si>
  <si>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</si>
  <si>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</si>
  <si>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</si>
  <si>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</si>
  <si>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</si>
  <si>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</si>
  <si>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</si>
  <si>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</si>
  <si>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</si>
  <si>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</si>
  <si>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</si>
  <si>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</si>
  <si>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</si>
  <si>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</si>
  <si>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</si>
  <si>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</si>
  <si>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</si>
  <si>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</si>
  <si>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</si>
  <si>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</si>
  <si>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</si>
  <si>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</si>
  <si>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</si>
  <si>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</si>
  <si>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</si>
  <si>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</si>
  <si>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</si>
  <si>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</si>
  <si>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</si>
  <si>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</si>
  <si>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</si>
  <si>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</si>
  <si>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</si>
  <si>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</si>
  <si>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</si>
  <si>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</si>
  <si>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</si>
  <si>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</si>
  <si>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</si>
  <si>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</si>
  <si>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</si>
  <si>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</si>
  <si>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</si>
  <si>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</si>
  <si>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</si>
  <si>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</si>
  <si>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</si>
  <si>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</si>
  <si>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</si>
  <si>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</si>
  <si>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</si>
  <si>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</si>
  <si>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</si>
  <si>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</si>
  <si>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</si>
  <si>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</si>
  <si>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</si>
  <si>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</si>
  <si>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</si>
  <si>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</si>
  <si>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</si>
  <si>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</si>
  <si>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</si>
  <si>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</si>
  <si>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</si>
  <si>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</si>
  <si>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</si>
  <si>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</si>
  <si>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</si>
  <si>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</si>
  <si>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</si>
  <si>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</si>
  <si>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</si>
  <si>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</si>
  <si>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</si>
  <si>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</si>
  <si>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</si>
  <si>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</si>
  <si>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</si>
  <si>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</si>
  <si>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</si>
  <si>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</si>
  <si>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</si>
  <si>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</si>
  <si>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</si>
  <si>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</si>
  <si>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</si>
  <si>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</si>
  <si>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</si>
  <si>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</si>
  <si>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</si>
  <si>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</si>
  <si>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</si>
  <si>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</si>
  <si>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</si>
  <si>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</si>
  <si>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</si>
  <si>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</si>
  <si>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</si>
  <si>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</si>
  <si>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</si>
  <si>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</si>
  <si>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</si>
  <si>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</si>
  <si>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</si>
  <si>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</si>
  <si>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</si>
  <si>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</si>
  <si>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</si>
  <si>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</si>
  <si>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</si>
  <si>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</si>
  <si>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</si>
  <si>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</si>
  <si>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</si>
  <si>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</si>
  <si>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</si>
  <si>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</si>
  <si>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</si>
  <si>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</si>
  <si>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</si>
  <si>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</si>
  <si>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</si>
  <si>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</si>
  <si>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</si>
  <si>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</si>
  <si>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</si>
  <si>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</si>
  <si>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</si>
  <si>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</si>
  <si>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</si>
  <si>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</si>
  <si>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</si>
  <si>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</si>
  <si>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</si>
  <si>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</si>
  <si>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</si>
  <si>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</si>
  <si>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</si>
  <si>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</si>
  <si>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</si>
  <si>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</si>
  <si>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</si>
  <si>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</si>
  <si>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</si>
  <si>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</si>
  <si>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</si>
  <si>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</si>
  <si>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</si>
  <si>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</si>
  <si>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</si>
  <si>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</si>
  <si>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</si>
  <si>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</si>
  <si>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</si>
  <si>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</si>
  <si>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</si>
  <si>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</si>
  <si>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</si>
  <si>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</si>
  <si>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</si>
  <si>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</si>
  <si>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</si>
  <si>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</si>
  <si>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</si>
  <si>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</si>
  <si>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</si>
  <si>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</si>
  <si>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</si>
  <si>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</si>
  <si>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</si>
  <si>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</si>
  <si>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</si>
  <si>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</si>
  <si>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</si>
  <si>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</si>
  <si>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</si>
  <si>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</si>
  <si>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</si>
  <si>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</si>
  <si>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</si>
  <si>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</si>
  <si>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</si>
  <si>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</si>
  <si>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</si>
  <si>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</si>
  <si>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</si>
  <si>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</si>
  <si>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</si>
  <si>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</si>
  <si>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</si>
  <si>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</si>
  <si>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</si>
  <si>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</si>
  <si>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</si>
  <si>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</si>
  <si>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</si>
  <si>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</si>
  <si>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</si>
  <si>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</si>
  <si>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</si>
  <si>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</si>
  <si>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</si>
  <si>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</si>
  <si>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</si>
  <si>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</si>
  <si>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</si>
  <si>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</si>
  <si>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</si>
  <si>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</si>
  <si>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</si>
  <si>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</si>
  <si>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</si>
  <si>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</si>
  <si>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</si>
  <si>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</si>
  <si>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</si>
  <si>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</si>
  <si>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</si>
  <si>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</si>
  <si>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</si>
  <si>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</si>
  <si>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</si>
  <si>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</si>
  <si>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</si>
  <si>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</si>
  <si>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</si>
  <si>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</si>
  <si>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</si>
  <si>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</si>
  <si>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</si>
  <si>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</si>
  <si>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</si>
  <si>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</si>
  <si>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</si>
  <si>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</si>
  <si>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</si>
  <si>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</si>
  <si>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</si>
  <si>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</si>
  <si>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</si>
  <si>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</si>
  <si>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</si>
  <si>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</si>
  <si>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</si>
  <si>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</si>
  <si>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</si>
  <si>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</si>
  <si>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</si>
  <si>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</si>
  <si>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</si>
  <si>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</si>
  <si>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</si>
  <si>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</si>
  <si>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</si>
  <si>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</si>
  <si>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</si>
  <si>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</si>
  <si>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</si>
  <si>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</si>
  <si>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</si>
  <si>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</si>
  <si>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</si>
  <si>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</si>
  <si>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</si>
  <si>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</si>
  <si>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</si>
  <si>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</si>
  <si>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</si>
  <si>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</si>
  <si>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</si>
  <si>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</si>
  <si>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</si>
  <si>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</si>
  <si>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</si>
  <si>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</si>
  <si>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</si>
  <si>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</si>
  <si>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</si>
  <si>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</si>
  <si>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</si>
  <si>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</si>
  <si>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</si>
  <si>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</si>
  <si>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</si>
  <si>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</si>
  <si>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</si>
  <si>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</si>
  <si>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</si>
  <si>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</si>
  <si>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</si>
  <si>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</si>
  <si>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</si>
  <si>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</si>
  <si>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</si>
  <si>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</si>
  <si>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</si>
  <si>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</si>
  <si>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</si>
  <si>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</si>
  <si>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</si>
  <si>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</si>
  <si>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</si>
  <si>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</si>
  <si>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</si>
  <si>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</si>
  <si>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</si>
  <si>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</si>
  <si>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</si>
  <si>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</si>
  <si>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</si>
  <si>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</si>
  <si>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</si>
  <si>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</si>
  <si>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</si>
  <si>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</si>
  <si>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</si>
  <si>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</si>
  <si>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</si>
  <si>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</si>
  <si>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</si>
  <si>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</si>
  <si>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</si>
  <si>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</si>
  <si>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</si>
  <si>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</si>
  <si>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</si>
  <si>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</si>
  <si>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</si>
  <si>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</si>
  <si>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</si>
  <si>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</si>
  <si>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</si>
  <si>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</si>
  <si>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</si>
  <si>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</si>
  <si>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</si>
  <si>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</si>
  <si>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</si>
  <si>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</si>
  <si>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</si>
  <si>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</si>
  <si>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</si>
  <si>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</si>
  <si>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</si>
  <si>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</si>
  <si>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</si>
  <si>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</si>
  <si>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</si>
  <si>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</si>
  <si>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</si>
  <si>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</si>
  <si>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</si>
  <si>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</si>
  <si>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</si>
  <si>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</si>
  <si>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</si>
  <si>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</si>
  <si>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</si>
  <si>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</si>
  <si>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</si>
  <si>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</si>
  <si>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</si>
  <si>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</si>
  <si>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</si>
  <si>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</si>
  <si>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</si>
  <si>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</si>
  <si>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</si>
  <si>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</si>
  <si>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</si>
  <si>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</si>
  <si>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</si>
  <si>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</si>
  <si>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</si>
  <si>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</si>
  <si>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</si>
  <si>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</si>
  <si>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</si>
  <si>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</si>
  <si>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</si>
  <si>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</si>
  <si>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</si>
  <si>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</si>
  <si>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</si>
  <si>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</si>
  <si>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</si>
  <si>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</si>
  <si>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</si>
  <si>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</si>
  <si>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</si>
  <si>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</si>
  <si>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</si>
  <si>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</si>
  <si>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</si>
  <si>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</si>
  <si>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</si>
  <si>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</si>
  <si>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</si>
  <si>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</si>
  <si>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</si>
  <si>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</si>
  <si>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</si>
  <si>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</si>
  <si>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</si>
  <si>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</si>
  <si>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</si>
  <si>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</si>
  <si>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</si>
  <si>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</si>
  <si>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</si>
  <si>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</si>
  <si>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</si>
  <si>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</si>
  <si>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</si>
  <si>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</si>
  <si>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</si>
  <si>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</si>
  <si>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</si>
  <si>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</si>
  <si>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</si>
  <si>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</si>
  <si>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</si>
  <si>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</si>
  <si>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</si>
  <si>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</si>
  <si>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</si>
  <si>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</si>
  <si>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</si>
  <si>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</si>
  <si>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</si>
  <si>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</si>
  <si>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</si>
  <si>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</si>
  <si>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</si>
  <si>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</si>
  <si>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</si>
  <si>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</si>
  <si>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</si>
  <si>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</si>
  <si>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</si>
  <si>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</si>
  <si>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</si>
  <si>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</si>
  <si>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</si>
  <si>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</si>
  <si>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</si>
  <si>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</si>
  <si>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</si>
  <si>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</si>
  <si>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</si>
  <si>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</si>
  <si>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</si>
  <si>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</si>
  <si>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</si>
  <si>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</si>
  <si>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</si>
  <si>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</si>
  <si>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</si>
  <si>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</si>
  <si>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</si>
  <si>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</si>
  <si>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</si>
  <si>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</si>
  <si>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</si>
  <si>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</si>
  <si>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</si>
  <si>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</si>
  <si>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</si>
  <si>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</si>
  <si>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</si>
  <si>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</si>
  <si>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</si>
  <si>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</si>
  <si>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</si>
  <si>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</si>
  <si>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</si>
  <si>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</si>
  <si>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</si>
  <si>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</si>
  <si>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</si>
  <si>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</si>
  <si>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</si>
  <si>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</si>
  <si>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</si>
  <si>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</si>
  <si>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</si>
  <si>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</si>
  <si>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</si>
  <si>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</si>
  <si>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</si>
  <si>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</si>
  <si>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</si>
  <si>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</si>
  <si>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</si>
  <si>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</si>
  <si>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</si>
  <si>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</si>
  <si>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</si>
  <si>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</si>
  <si>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</si>
  <si>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</si>
  <si>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</si>
  <si>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</si>
  <si>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</si>
  <si>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</si>
  <si>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</si>
  <si>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</si>
  <si>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</si>
  <si>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</si>
  <si>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</si>
  <si>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</si>
  <si>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</si>
  <si>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</si>
  <si>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</si>
  <si>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</si>
  <si>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</si>
  <si>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</si>
  <si>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</si>
  <si>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</si>
  <si>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</si>
  <si>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</si>
  <si>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</si>
  <si>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</si>
  <si>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</si>
  <si>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</si>
  <si>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</si>
  <si>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</si>
  <si>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</si>
  <si>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</si>
  <si>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</si>
  <si>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</si>
  <si>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</si>
  <si>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</si>
  <si>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</si>
  <si>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</si>
  <si>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</si>
  <si>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</si>
  <si>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</si>
  <si>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</si>
  <si>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</si>
  <si>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</si>
  <si>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</si>
  <si>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</si>
  <si>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</si>
  <si>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</si>
  <si>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</si>
  <si>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</si>
  <si>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</si>
  <si>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</si>
  <si>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</si>
  <si>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</si>
  <si>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</si>
  <si>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</si>
  <si>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</si>
  <si>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</si>
  <si>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</si>
  <si>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</si>
  <si>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</si>
  <si>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</si>
  <si>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</si>
  <si>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</si>
  <si>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</si>
  <si>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</si>
  <si>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</si>
  <si>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</si>
  <si>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</si>
  <si>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</si>
  <si>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</si>
  <si>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</si>
  <si>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</si>
  <si>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</si>
  <si>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</si>
  <si>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</si>
  <si>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</si>
  <si>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</si>
  <si>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</si>
  <si>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</si>
  <si>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</si>
  <si>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</si>
  <si>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</si>
  <si>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</si>
  <si>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</si>
  <si>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</si>
  <si>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</si>
  <si>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</si>
  <si>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</si>
  <si>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</si>
  <si>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</si>
  <si>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</si>
  <si>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</si>
  <si>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</si>
  <si>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</si>
  <si>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</si>
  <si>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</si>
  <si>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</si>
  <si>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</si>
  <si>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</si>
  <si>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</si>
  <si>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</si>
  <si>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</si>
  <si>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</si>
  <si>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</si>
  <si>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</si>
  <si>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</si>
  <si>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</si>
  <si>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</si>
  <si>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</si>
  <si>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</si>
  <si>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</si>
  <si>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</si>
  <si>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</si>
  <si>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</si>
  <si>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</si>
  <si>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</si>
  <si>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</si>
  <si>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</si>
  <si>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</si>
  <si>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</si>
  <si>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</si>
  <si>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</si>
  <si>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</si>
  <si>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</si>
  <si>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</si>
  <si>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</si>
  <si>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</si>
  <si>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</si>
  <si>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</si>
  <si>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</si>
  <si>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</si>
  <si>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</si>
  <si>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</si>
  <si>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</si>
  <si>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</si>
  <si>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</si>
  <si>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</si>
  <si>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</si>
  <si>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</si>
  <si>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</si>
  <si>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</si>
  <si>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</si>
  <si>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</si>
  <si>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</si>
  <si>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</si>
  <si>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</si>
  <si>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</si>
  <si>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</si>
  <si>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</si>
  <si>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</si>
  <si>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</si>
  <si>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</si>
  <si>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</si>
  <si>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</si>
  <si>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</si>
  <si>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</si>
  <si>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</si>
  <si>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</si>
  <si>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</si>
  <si>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</si>
  <si>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</si>
  <si>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</si>
  <si>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</si>
  <si>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</si>
  <si>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</si>
  <si>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</si>
  <si>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</si>
  <si>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</si>
  <si>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</si>
  <si>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</si>
  <si>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</si>
  <si>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</si>
  <si>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</si>
  <si>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</si>
  <si>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</si>
  <si>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</si>
  <si>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</si>
  <si>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</si>
  <si>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</si>
  <si>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</si>
  <si>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</si>
  <si>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</si>
  <si>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</si>
  <si>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</si>
  <si>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</si>
  <si>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</si>
  <si>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</si>
  <si>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</si>
  <si>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</si>
  <si>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</si>
  <si>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</si>
  <si>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</si>
  <si>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</si>
  <si>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</si>
  <si>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</si>
  <si>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</si>
  <si>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</si>
  <si>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</si>
  <si>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</si>
  <si>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</si>
  <si>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</si>
  <si>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</si>
  <si>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</si>
  <si>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</si>
  <si>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</si>
  <si>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</si>
  <si>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</si>
  <si>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</si>
  <si>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</si>
  <si>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</si>
  <si>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</si>
  <si>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</si>
  <si>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</si>
  <si>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</si>
  <si>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</si>
  <si>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</si>
  <si>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</si>
  <si>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</si>
  <si>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</si>
  <si>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</si>
  <si>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</si>
  <si>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</si>
  <si>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</si>
  <si>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</si>
  <si>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</si>
  <si>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</si>
  <si>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</si>
  <si>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</si>
  <si>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</si>
  <si>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</si>
  <si>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</si>
  <si>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</si>
  <si>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</si>
  <si>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</si>
  <si>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</si>
  <si>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</si>
  <si>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</si>
  <si>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</si>
  <si>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</si>
  <si>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</si>
  <si>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</si>
  <si>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</si>
  <si>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</si>
  <si>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</si>
  <si>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</si>
  <si>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</si>
  <si>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</si>
  <si>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</si>
  <si>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</si>
  <si>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</si>
  <si>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</si>
  <si>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</si>
  <si>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</si>
  <si>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</si>
  <si>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</si>
  <si>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</si>
  <si>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</si>
  <si>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</si>
  <si>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</si>
  <si>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</si>
  <si>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</si>
  <si>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</si>
  <si>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</si>
  <si>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</si>
  <si>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</si>
  <si>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</si>
  <si>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</si>
  <si>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</si>
  <si>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</si>
  <si>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</si>
  <si>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</si>
  <si>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</si>
  <si>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</si>
  <si>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</si>
  <si>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</si>
  <si>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</si>
  <si>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</si>
  <si>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</si>
  <si>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</si>
  <si>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</si>
  <si>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</si>
  <si>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</si>
  <si>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</si>
  <si>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</si>
  <si>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</si>
  <si>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</si>
  <si>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</si>
  <si>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</si>
  <si>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</si>
  <si>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</si>
  <si>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</si>
  <si>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</si>
  <si>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</si>
  <si>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</si>
  <si>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</si>
  <si>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</si>
  <si>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</si>
  <si>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</si>
  <si>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</si>
  <si>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</si>
  <si>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</si>
  <si>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</si>
  <si>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</si>
  <si>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</si>
  <si>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</si>
  <si>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</si>
  <si>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</si>
  <si>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</si>
  <si>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</si>
  <si>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</si>
  <si>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</si>
  <si>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</si>
  <si>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</si>
  <si>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</si>
  <si>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</si>
  <si>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</si>
  <si>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</si>
  <si>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</si>
  <si>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</si>
  <si>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</si>
  <si>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</si>
  <si>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</si>
  <si>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</si>
  <si>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</si>
  <si>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</si>
  <si>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</si>
  <si>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</si>
  <si>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</si>
  <si>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</si>
  <si>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</si>
  <si>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</si>
  <si>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</si>
  <si>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</si>
  <si>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</si>
  <si>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</si>
  <si>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</si>
  <si>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</si>
  <si>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</si>
  <si>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</si>
  <si>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</si>
  <si>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</si>
  <si>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</si>
  <si>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</si>
  <si>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</si>
  <si>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</si>
  <si>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</si>
  <si>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</si>
  <si>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</si>
  <si>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</si>
  <si>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</si>
  <si>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</si>
  <si>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</si>
  <si>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</si>
  <si>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</si>
  <si>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</si>
  <si>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</si>
  <si>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</si>
  <si>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</si>
  <si>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</si>
  <si>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</si>
  <si>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</si>
  <si>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</si>
  <si>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</si>
  <si>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</si>
  <si>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</si>
  <si>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</si>
  <si>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</si>
  <si>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</si>
  <si>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</si>
  <si>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</si>
  <si>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</si>
  <si>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</si>
  <si>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</si>
  <si>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</si>
  <si>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</si>
  <si>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</si>
  <si>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</si>
  <si>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</si>
  <si>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</si>
  <si>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</si>
  <si>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</si>
  <si>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</si>
  <si>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</si>
  <si>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</si>
  <si>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</si>
  <si>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</si>
  <si>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</si>
  <si>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</si>
  <si>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</si>
  <si>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</si>
  <si>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</si>
  <si>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</si>
  <si>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</si>
  <si>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</si>
  <si>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</si>
  <si>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</si>
  <si>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</si>
  <si>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</si>
  <si>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</si>
  <si>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</si>
  <si>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</si>
  <si>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</si>
  <si>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</si>
  <si>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</si>
  <si>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</si>
  <si>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</si>
  <si>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</si>
  <si>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</si>
  <si>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</si>
  <si>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</si>
  <si>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</si>
  <si>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</si>
  <si>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</si>
  <si>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</si>
  <si>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</si>
  <si>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</si>
  <si>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</si>
  <si>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</si>
  <si>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</si>
  <si>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</si>
  <si>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</si>
  <si>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</si>
  <si>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</si>
  <si>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</si>
  <si>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</si>
  <si>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</si>
  <si>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</si>
  <si>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</si>
  <si>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</si>
  <si>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</si>
  <si>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</si>
  <si>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</si>
  <si>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</si>
  <si>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</si>
  <si>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</si>
  <si>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</si>
  <si>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</si>
  <si>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</si>
  <si>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</si>
  <si>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</si>
  <si>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</si>
  <si>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</si>
  <si>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</si>
  <si>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</si>
  <si>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</si>
  <si>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</si>
  <si>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</si>
  <si>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</si>
  <si>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</si>
  <si>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</si>
  <si>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</si>
  <si>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</si>
  <si>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</si>
  <si>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</si>
  <si>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</si>
  <si>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</si>
  <si>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</si>
  <si>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</si>
  <si>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</si>
  <si>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</si>
  <si>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</si>
  <si>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</si>
  <si>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</si>
  <si>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</si>
  <si>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</si>
  <si>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</si>
  <si>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</si>
  <si>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</si>
  <si>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</si>
  <si>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</si>
  <si>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</si>
  <si>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</si>
  <si>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</si>
  <si>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</si>
  <si>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</si>
  <si>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</si>
  <si>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</si>
  <si>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</si>
  <si>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</si>
  <si>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</si>
  <si>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</si>
  <si>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</si>
  <si>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</si>
  <si>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</si>
  <si>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</si>
  <si>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</si>
  <si>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</si>
  <si>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</si>
  <si>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</si>
  <si>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</si>
  <si>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</si>
  <si>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</si>
  <si>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</si>
  <si>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</si>
  <si>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</si>
  <si>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</si>
  <si>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</si>
  <si>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</si>
  <si>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</si>
  <si>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</si>
  <si>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</si>
  <si>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</si>
  <si>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</si>
  <si>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</si>
  <si>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</si>
  <si>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</si>
  <si>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</si>
  <si>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</si>
  <si>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</si>
  <si>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</si>
  <si>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</si>
  <si>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</si>
  <si>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</si>
  <si>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</si>
  <si>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</si>
  <si>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</si>
  <si>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</si>
  <si>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</si>
  <si>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</si>
  <si>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</si>
  <si>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</si>
  <si>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</si>
  <si>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</si>
  <si>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</si>
  <si>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</si>
  <si>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</si>
  <si>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</si>
  <si>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</si>
  <si>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</si>
  <si>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</si>
  <si>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</si>
  <si>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</si>
  <si>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</si>
  <si>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</si>
  <si>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</si>
  <si>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</si>
  <si>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</si>
  <si>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</si>
  <si>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</si>
  <si>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</si>
  <si>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</si>
  <si>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</si>
  <si>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</si>
  <si>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</si>
  <si>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</si>
  <si>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</si>
  <si>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</si>
  <si>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</si>
  <si>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</si>
  <si>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</si>
  <si>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</si>
  <si>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</si>
  <si>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</si>
  <si>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</si>
  <si>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</si>
  <si>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</si>
  <si>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</si>
  <si>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</si>
  <si>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</si>
  <si>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</si>
  <si>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</si>
  <si>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</si>
  <si>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</si>
  <si>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</si>
  <si>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</si>
  <si>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</si>
  <si>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</si>
  <si>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</si>
  <si>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</si>
  <si>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</si>
  <si>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</si>
  <si>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</si>
  <si>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</si>
  <si>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</si>
  <si>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</si>
  <si>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</si>
  <si>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</si>
  <si>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</si>
  <si>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</si>
  <si>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</si>
  <si>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</si>
  <si>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</si>
  <si>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</si>
  <si>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</si>
  <si>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</si>
  <si>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</si>
  <si>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</si>
  <si>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</si>
  <si>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</si>
  <si>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</si>
  <si>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</si>
  <si>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</si>
  <si>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</si>
  <si>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</si>
  <si>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</si>
  <si>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</si>
  <si>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</si>
  <si>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</si>
  <si>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</si>
  <si>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</si>
  <si>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</si>
  <si>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</si>
  <si>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</si>
  <si>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</si>
  <si>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</si>
  <si>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</si>
  <si>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</si>
  <si>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</si>
  <si>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</si>
  <si>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</si>
  <si>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</si>
  <si>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</si>
  <si>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</si>
  <si>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</si>
  <si>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</si>
  <si>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</si>
  <si>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</si>
  <si>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</si>
  <si>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</si>
  <si>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</si>
  <si>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</si>
  <si>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</si>
  <si>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</si>
  <si>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</si>
  <si>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</si>
  <si>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</si>
  <si>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</si>
  <si>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</si>
  <si>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</si>
  <si>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</si>
  <si>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</si>
  <si>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</si>
  <si>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</si>
  <si>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</si>
  <si>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</si>
  <si>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</si>
  <si>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</si>
  <si>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</si>
  <si>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</si>
  <si>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</si>
  <si>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</si>
  <si>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</si>
  <si>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</si>
  <si>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</si>
  <si>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</si>
  <si>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</si>
  <si>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</si>
  <si>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</si>
  <si>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</si>
  <si>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</si>
  <si>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</si>
  <si>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</si>
  <si>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</si>
  <si>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</si>
  <si>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</si>
  <si>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</si>
  <si>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</si>
  <si>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</si>
  <si>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</si>
  <si>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</si>
  <si>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</si>
  <si>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</si>
  <si>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</si>
  <si>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</si>
  <si>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</si>
  <si>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</si>
  <si>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</si>
  <si>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</si>
  <si>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</si>
  <si>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</si>
  <si>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</si>
  <si>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</si>
  <si>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</si>
  <si>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</si>
  <si>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</si>
  <si>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</si>
  <si>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</si>
  <si>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</si>
  <si>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</si>
  <si>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</si>
  <si>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</si>
  <si>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</si>
  <si>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</si>
  <si>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</si>
  <si>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</si>
  <si>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</si>
  <si>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</si>
  <si>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</si>
  <si>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</si>
  <si>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</si>
  <si>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</si>
  <si>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</si>
  <si>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</si>
  <si>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</si>
  <si>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</si>
  <si>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</si>
  <si>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</si>
  <si>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</si>
  <si>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</si>
  <si>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</si>
  <si>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</si>
  <si>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</si>
  <si>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</si>
  <si>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</si>
  <si>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</si>
  <si>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</si>
  <si>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</si>
  <si>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</si>
  <si>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</si>
  <si>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</si>
  <si>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</si>
  <si>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</si>
  <si>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</si>
  <si>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</si>
  <si>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</si>
  <si>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</si>
  <si>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</si>
  <si>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</si>
  <si>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</si>
  <si>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</si>
  <si>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</si>
  <si>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</si>
  <si>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</si>
  <si>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</si>
  <si>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</si>
  <si>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</si>
  <si>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</si>
  <si>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</si>
  <si>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</si>
  <si>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</si>
  <si>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</si>
  <si>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</si>
  <si>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</si>
  <si>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</si>
  <si>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</si>
  <si>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</si>
  <si>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</si>
  <si>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</si>
  <si>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</si>
  <si>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</si>
  <si>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</si>
  <si>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</si>
  <si>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</si>
  <si>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</si>
  <si>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</si>
  <si>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</si>
  <si>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</si>
  <si>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</si>
  <si>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</si>
  <si>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</si>
  <si>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</si>
  <si>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</si>
  <si>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</si>
  <si>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</si>
  <si>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</si>
  <si>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</si>
  <si>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</si>
  <si>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</si>
  <si>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</si>
  <si>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</si>
  <si>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</si>
  <si>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</si>
  <si>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</si>
  <si>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</si>
  <si>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</si>
  <si>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</si>
  <si>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</si>
  <si>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</si>
  <si>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</si>
  <si>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</si>
  <si>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</si>
  <si>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</si>
  <si>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</si>
  <si>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</si>
  <si>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</si>
  <si>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</si>
  <si>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</si>
  <si>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</si>
  <si>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</si>
  <si>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</si>
  <si>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</si>
  <si>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</si>
  <si>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</si>
  <si>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</si>
  <si>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</si>
  <si>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</si>
  <si>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</si>
  <si>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</si>
  <si>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</si>
  <si>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</si>
  <si>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</si>
  <si>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</si>
  <si>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</si>
  <si>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</si>
  <si>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</si>
  <si>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</si>
  <si>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</si>
  <si>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</si>
  <si>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</si>
  <si>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</si>
  <si>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</si>
  <si>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</si>
  <si>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</si>
  <si>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</si>
  <si>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</si>
  <si>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</si>
  <si>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</si>
  <si>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</si>
  <si>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</si>
  <si>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</si>
  <si>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</si>
  <si>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</si>
  <si>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</si>
  <si>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</si>
  <si>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</si>
  <si>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</si>
  <si>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</si>
  <si>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</si>
  <si>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</si>
  <si>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</si>
  <si>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</si>
  <si>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</si>
  <si>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</si>
  <si>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</si>
  <si>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</si>
  <si>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</si>
  <si>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</si>
  <si>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</si>
  <si>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</si>
  <si>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</si>
  <si>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</si>
  <si>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</si>
  <si>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</si>
  <si>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</si>
  <si>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</si>
  <si>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</si>
  <si>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</si>
  <si>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</si>
  <si>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</si>
  <si>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</si>
  <si>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</si>
  <si>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</si>
  <si>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</si>
  <si>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</si>
  <si>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</si>
  <si>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</si>
  <si>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</si>
  <si>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</si>
  <si>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</si>
  <si>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</si>
  <si>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</si>
  <si>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</si>
  <si>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</si>
  <si>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</si>
  <si>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</si>
  <si>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</si>
  <si>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</si>
  <si>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</si>
  <si>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</si>
  <si>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</si>
  <si>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</si>
  <si>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</si>
  <si>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</si>
  <si>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</si>
  <si>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</si>
  <si>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</si>
  <si>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</si>
  <si>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</si>
  <si>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</si>
  <si>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</si>
  <si>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</si>
  <si>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</si>
  <si>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</si>
  <si>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</si>
  <si>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</si>
  <si>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</si>
  <si>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</si>
  <si>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</si>
  <si>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</si>
  <si>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</si>
  <si>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</si>
  <si>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</si>
  <si>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</si>
  <si>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</si>
  <si>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</si>
  <si>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</si>
  <si>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</si>
  <si>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</si>
  <si>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</si>
  <si>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</si>
  <si>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</si>
  <si>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</si>
  <si>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</si>
  <si>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</si>
  <si>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</si>
  <si>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</si>
  <si>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</si>
  <si>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</si>
  <si>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</si>
  <si>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</si>
  <si>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</si>
  <si>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</si>
  <si>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</si>
  <si>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</si>
  <si>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</si>
  <si>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</si>
  <si>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</si>
  <si>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</si>
  <si>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</si>
  <si>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</si>
  <si>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</si>
  <si>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</si>
  <si>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</si>
  <si>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</si>
  <si>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</si>
  <si>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</si>
  <si>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</si>
  <si>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</si>
  <si>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</si>
  <si>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</si>
  <si>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</si>
  <si>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</si>
  <si>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</si>
  <si>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</si>
  <si>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</si>
  <si>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</si>
  <si>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</si>
  <si>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</si>
  <si>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</si>
  <si>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</si>
  <si>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</si>
  <si>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</si>
  <si>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</si>
  <si>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</si>
  <si>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</si>
  <si>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</si>
  <si>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</si>
  <si>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</si>
  <si>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</si>
  <si>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</si>
  <si>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</si>
  <si>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</si>
  <si>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</si>
  <si>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</si>
  <si>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</si>
  <si>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</si>
  <si>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</si>
  <si>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</si>
  <si>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</si>
  <si>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</si>
  <si>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</si>
  <si>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</si>
  <si>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</si>
  <si>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</si>
  <si>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</si>
  <si>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</si>
  <si>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</si>
  <si>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</si>
  <si>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</si>
  <si>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</si>
  <si>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</si>
  <si>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</si>
  <si>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</si>
  <si>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</si>
  <si>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</si>
  <si>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</si>
  <si>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</si>
  <si>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</si>
  <si>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</si>
  <si>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</si>
  <si>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</si>
  <si>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</si>
  <si>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</si>
  <si>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</si>
  <si>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</si>
  <si>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</si>
  <si>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</si>
  <si>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</si>
  <si>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</si>
  <si>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</si>
  <si>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</si>
  <si>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</si>
  <si>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</si>
  <si>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</si>
  <si>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</si>
  <si>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</si>
  <si>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</si>
  <si>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</si>
  <si>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</si>
  <si>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</si>
  <si>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</si>
  <si>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</si>
  <si>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</si>
  <si>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</si>
  <si>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</si>
  <si>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</si>
  <si>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</si>
  <si>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</si>
  <si>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</si>
  <si>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</si>
  <si>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</si>
  <si>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</si>
  <si>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2021-07-22</t>
  </si>
  <si>
    <t>1400-04-31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</si>
  <si>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</si>
  <si>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</si>
  <si>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</si>
  <si>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</si>
  <si>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</si>
  <si>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</si>
  <si>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</si>
  <si>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</si>
  <si>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</si>
  <si>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</si>
  <si>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</si>
  <si>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</si>
  <si>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</si>
  <si>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</si>
  <si>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</si>
  <si>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</si>
  <si>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</si>
  <si>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</si>
  <si>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</si>
  <si>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</si>
  <si>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</si>
  <si>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</si>
  <si>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</si>
  <si>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</si>
  <si>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</si>
  <si>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</si>
  <si>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</si>
  <si>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</si>
  <si>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</si>
  <si>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</si>
  <si>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</si>
  <si>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</si>
  <si>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</si>
  <si>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</si>
  <si>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</si>
  <si>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</si>
  <si>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2021-08-19</t>
  </si>
  <si>
    <t>1400-05-28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</si>
  <si>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</si>
  <si>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</si>
  <si>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</si>
  <si>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</si>
  <si>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</si>
  <si>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</si>
  <si>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</si>
  <si>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</si>
  <si>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</si>
  <si>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</si>
  <si>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</si>
  <si>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</si>
  <si>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</si>
  <si>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</si>
  <si>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</si>
  <si>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</si>
  <si>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</si>
  <si>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</si>
  <si>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</si>
  <si>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</si>
  <si>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</si>
  <si>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</si>
  <si>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</si>
  <si>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</si>
  <si>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</si>
  <si>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</si>
  <si>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</si>
  <si>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</si>
  <si>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</si>
  <si>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</si>
  <si>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</si>
  <si>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</si>
  <si>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</si>
  <si>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</si>
  <si>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</si>
  <si>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</si>
  <si>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</si>
  <si>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</si>
  <si>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</si>
  <si>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</si>
  <si>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</si>
  <si>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</si>
  <si>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</si>
  <si>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</si>
  <si>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</si>
  <si>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</si>
  <si>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</si>
  <si>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</si>
  <si>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</si>
  <si>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</si>
  <si>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</si>
  <si>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</si>
  <si>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</si>
  <si>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</si>
  <si>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</si>
  <si>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</si>
  <si>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</si>
  <si>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</si>
  <si>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</si>
  <si>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</si>
  <si>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</si>
  <si>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</si>
  <si>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</si>
  <si>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</si>
  <si>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</si>
  <si>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</si>
  <si>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</si>
  <si>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</si>
  <si>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</si>
  <si>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</si>
  <si>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</si>
  <si>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</si>
  <si>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</si>
  <si>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</si>
  <si>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</si>
  <si>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</si>
  <si>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</si>
  <si>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</si>
  <si>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</si>
  <si>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</si>
  <si>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</si>
  <si>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</si>
  <si>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</si>
  <si>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</si>
  <si>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</si>
  <si>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</si>
  <si>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</si>
  <si>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</si>
  <si>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</si>
  <si>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</si>
  <si>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</si>
  <si>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</si>
  <si>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</si>
  <si>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</si>
  <si>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</si>
  <si>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</si>
  <si>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</si>
  <si>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</si>
  <si>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</si>
  <si>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</si>
  <si>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</si>
  <si>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</si>
  <si>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</si>
  <si>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</si>
  <si>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</si>
  <si>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</si>
  <si>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</si>
  <si>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</si>
  <si>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</si>
  <si>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</si>
  <si>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</si>
  <si>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</si>
  <si>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</si>
  <si>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</si>
  <si>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</si>
  <si>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</si>
  <si>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</si>
  <si>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</si>
  <si>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</si>
  <si>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</si>
  <si>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</si>
  <si>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</si>
  <si>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</si>
  <si>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</si>
  <si>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</si>
  <si>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</si>
  <si>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</si>
  <si>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</si>
  <si>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</si>
  <si>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</si>
  <si>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</si>
  <si>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</si>
  <si>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</si>
  <si>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</si>
  <si>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</si>
  <si>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</si>
  <si>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</si>
  <si>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</si>
  <si>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</si>
  <si>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</si>
  <si>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</si>
  <si>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</si>
  <si>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</si>
  <si>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</si>
  <si>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</si>
  <si>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</si>
  <si>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</si>
  <si>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</si>
  <si>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</si>
  <si>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</si>
  <si>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</si>
  <si>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</si>
  <si>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</si>
  <si>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</si>
  <si>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</si>
  <si>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</si>
  <si>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</si>
  <si>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</si>
  <si>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</si>
  <si>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</si>
  <si>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</si>
  <si>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</si>
  <si>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</si>
  <si>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</si>
  <si>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</si>
  <si>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</si>
  <si>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</si>
  <si>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</si>
  <si>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</si>
  <si>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</si>
  <si>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</si>
  <si>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</si>
  <si>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</si>
  <si>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</si>
  <si>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</si>
  <si>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</si>
  <si>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</si>
  <si>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</si>
  <si>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</si>
  <si>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</si>
  <si>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</si>
  <si>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</si>
  <si>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</si>
  <si>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</si>
  <si>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</si>
  <si>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</si>
  <si>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</si>
  <si>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</si>
  <si>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</si>
  <si>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</si>
  <si>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</si>
  <si>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</si>
  <si>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</si>
  <si>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</si>
  <si>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</si>
  <si>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</si>
  <si>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</si>
  <si>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</si>
  <si>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</si>
  <si>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</si>
  <si>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</si>
  <si>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</si>
  <si>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</si>
  <si>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</si>
  <si>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</si>
  <si>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</si>
  <si>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</si>
  <si>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</si>
  <si>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</si>
  <si>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</si>
  <si>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</si>
  <si>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</si>
  <si>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</si>
  <si>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</si>
  <si>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</si>
  <si>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</si>
  <si>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</si>
  <si>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</si>
  <si>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</si>
  <si>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</si>
  <si>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</si>
  <si>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</si>
  <si>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</si>
  <si>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</si>
  <si>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</si>
  <si>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</si>
  <si>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</si>
  <si>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</si>
  <si>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</si>
  <si>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</si>
  <si>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</si>
  <si>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</si>
  <si>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</si>
  <si>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</si>
  <si>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</si>
  <si>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</si>
  <si>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</si>
  <si>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</si>
  <si>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</si>
  <si>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</si>
  <si>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</si>
  <si>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</si>
  <si>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</si>
  <si>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</si>
  <si>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</si>
  <si>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</si>
  <si>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</si>
  <si>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</si>
  <si>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</si>
  <si>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</si>
  <si>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</si>
  <si>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</si>
  <si>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</si>
  <si>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</si>
  <si>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</si>
  <si>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</si>
  <si>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</si>
  <si>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</si>
  <si>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</si>
  <si>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</si>
  <si>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</si>
  <si>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</si>
  <si>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</si>
  <si>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</si>
  <si>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</si>
  <si>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</si>
  <si>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</si>
  <si>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</si>
  <si>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</si>
  <si>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</si>
  <si>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</si>
  <si>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</si>
  <si>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</si>
  <si>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</si>
  <si>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</si>
  <si>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</si>
  <si>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</si>
  <si>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</si>
  <si>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</si>
  <si>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</si>
  <si>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</si>
  <si>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</si>
  <si>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</si>
  <si>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</si>
  <si>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</si>
  <si>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</si>
  <si>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</si>
  <si>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</si>
  <si>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</si>
  <si>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</si>
  <si>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</si>
  <si>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</si>
  <si>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</si>
  <si>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</si>
  <si>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</si>
  <si>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</si>
  <si>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</si>
  <si>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</si>
  <si>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</si>
  <si>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</si>
  <si>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</si>
  <si>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</si>
  <si>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</si>
  <si>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</si>
  <si>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</si>
  <si>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</si>
  <si>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</si>
  <si>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</si>
  <si>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</si>
  <si>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</si>
  <si>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</si>
  <si>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</si>
  <si>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</si>
  <si>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</si>
  <si>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</si>
  <si>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</si>
  <si>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</si>
  <si>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</si>
  <si>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</si>
  <si>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</si>
  <si>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</si>
  <si>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</si>
  <si>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</si>
  <si>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</si>
  <si>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</si>
  <si>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</si>
  <si>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</si>
  <si>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</si>
  <si>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</si>
  <si>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</si>
  <si>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</si>
  <si>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</si>
  <si>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</si>
  <si>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</si>
  <si>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</si>
  <si>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</si>
  <si>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</si>
  <si>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</si>
  <si>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</si>
  <si>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</si>
  <si>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</si>
  <si>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</si>
  <si>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</si>
  <si>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</si>
  <si>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</si>
  <si>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</si>
  <si>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</si>
  <si>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</si>
  <si>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</si>
  <si>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</si>
  <si>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</si>
  <si>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</si>
  <si>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</si>
  <si>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</si>
  <si>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</si>
  <si>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</si>
  <si>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</si>
  <si>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</si>
  <si>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</si>
  <si>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</si>
  <si>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</si>
  <si>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</si>
  <si>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</si>
  <si>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</si>
  <si>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</si>
  <si>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</si>
  <si>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</si>
  <si>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</si>
  <si>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</si>
  <si>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</si>
  <si>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</si>
  <si>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</si>
  <si>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</si>
  <si>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</si>
  <si>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</si>
  <si>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</si>
  <si>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</si>
  <si>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</si>
  <si>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</si>
  <si>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</si>
  <si>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</si>
  <si>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</si>
  <si>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</si>
  <si>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</si>
  <si>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</si>
  <si>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</si>
  <si>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</si>
  <si>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</si>
  <si>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</si>
  <si>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</si>
  <si>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</si>
  <si>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</si>
  <si>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</si>
  <si>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</si>
  <si>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</si>
  <si>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</si>
  <si>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</si>
  <si>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</si>
  <si>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</si>
  <si>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</si>
  <si>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</si>
  <si>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</si>
  <si>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</si>
  <si>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</si>
  <si>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</si>
  <si>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</si>
  <si>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2022-04-30</t>
  </si>
  <si>
    <t>1401-02-10</t>
  </si>
  <si>
    <t>2022-05-01</t>
  </si>
  <si>
    <t>1401-02-11</t>
  </si>
  <si>
    <t>2022-05-02</t>
  </si>
  <si>
    <t>1401-02-12</t>
  </si>
  <si>
    <t>2022-05-05</t>
  </si>
  <si>
    <t>1401-02-15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</si>
  <si>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</si>
  <si>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</si>
  <si>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</si>
  <si>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</si>
  <si>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</si>
  <si>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</si>
  <si>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</si>
  <si>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</si>
  <si>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</si>
  <si>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</si>
  <si>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</si>
  <si>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</si>
  <si>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</si>
  <si>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</si>
  <si>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</si>
  <si>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</si>
  <si>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</si>
  <si>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</si>
  <si>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</si>
  <si>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</si>
  <si>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</si>
  <si>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</si>
  <si>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</si>
  <si>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</si>
  <si>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</si>
  <si>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</si>
  <si>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</si>
  <si>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</si>
  <si>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</si>
  <si>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</si>
  <si>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</si>
  <si>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</si>
  <si>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</si>
  <si>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</si>
  <si>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</si>
  <si>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</si>
  <si>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</si>
  <si>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</si>
  <si>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</si>
  <si>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</si>
  <si>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</si>
  <si>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</si>
  <si>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</si>
  <si>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</si>
  <si>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</si>
  <si>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</si>
  <si>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</si>
  <si>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</si>
  <si>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</si>
  <si>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</si>
  <si>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</si>
  <si>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</si>
  <si>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</si>
  <si>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</si>
  <si>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</si>
  <si>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</si>
  <si>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</si>
  <si>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</si>
  <si>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</si>
  <si>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</si>
  <si>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</si>
  <si>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</si>
  <si>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</si>
  <si>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</si>
  <si>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</si>
  <si>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</si>
  <si>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</si>
  <si>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</si>
  <si>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2022-06-18</t>
  </si>
  <si>
    <t>1401-03-28</t>
  </si>
  <si>
    <t>2022-06-19</t>
  </si>
  <si>
    <t>1401-03-29</t>
  </si>
  <si>
    <t>2022-06-20</t>
  </si>
  <si>
    <t>1401-03-30</t>
  </si>
  <si>
    <t>2022-06-22</t>
  </si>
  <si>
    <t>1401-04-01</t>
  </si>
  <si>
    <t>2022-06-23</t>
  </si>
  <si>
    <t>1401-04-02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</si>
  <si>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</si>
  <si>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</si>
  <si>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</si>
  <si>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</si>
  <si>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</si>
  <si>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</si>
  <si>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</si>
  <si>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</si>
  <si>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</si>
  <si>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</si>
  <si>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</si>
  <si>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</si>
  <si>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</si>
  <si>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</si>
  <si>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</si>
  <si>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</si>
  <si>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</si>
  <si>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</si>
  <si>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</si>
  <si>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</si>
  <si>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</si>
  <si>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</si>
  <si>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</si>
  <si>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</si>
  <si>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</si>
  <si>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</si>
  <si>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</si>
  <si>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</si>
  <si>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</si>
  <si>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</si>
  <si>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</si>
  <si>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</si>
  <si>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</si>
  <si>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</si>
  <si>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</si>
  <si>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</si>
  <si>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2018-04-12</t>
  </si>
  <si>
    <t>1397-01-23</t>
  </si>
  <si>
    <t>2018-04-14</t>
  </si>
  <si>
    <t>1397-01-25</t>
  </si>
  <si>
    <t>2018-11-23</t>
  </si>
  <si>
    <t>1397-09-02</t>
  </si>
  <si>
    <t>2018-11-25</t>
  </si>
  <si>
    <t>1397-09-04</t>
  </si>
  <si>
    <t>2018-11-30</t>
  </si>
  <si>
    <t>1397-09-09</t>
  </si>
  <si>
    <t>2018-12-07</t>
  </si>
  <si>
    <t>1397-09-16</t>
  </si>
  <si>
    <t>2018-12-14</t>
  </si>
  <si>
    <t>1397-09-23</t>
  </si>
  <si>
    <t>2018-12-21</t>
  </si>
  <si>
    <t>1397-09-30</t>
  </si>
  <si>
    <t>2018-12-28</t>
  </si>
  <si>
    <t>1397-10-07</t>
  </si>
  <si>
    <t>2019-04-03</t>
  </si>
  <si>
    <t>1398-01-14</t>
  </si>
  <si>
    <t>2019-04-21</t>
  </si>
  <si>
    <t>1398-02-01</t>
  </si>
  <si>
    <t>2019-06-13</t>
  </si>
  <si>
    <t>1398-03-23</t>
  </si>
  <si>
    <t>2021-01-01</t>
  </si>
  <si>
    <t>1399-10-12</t>
  </si>
  <si>
    <t>2021-03-25</t>
  </si>
  <si>
    <t>1400-01-05</t>
  </si>
  <si>
    <t>2021-06-04</t>
  </si>
  <si>
    <t>1400-03-14</t>
  </si>
  <si>
    <t>2022-03-24</t>
  </si>
  <si>
    <t>1401-01-04</t>
  </si>
  <si>
    <t>2022-04-15</t>
  </si>
  <si>
    <t>1401-01-26</t>
  </si>
  <si>
    <t>2022-04-22</t>
  </si>
  <si>
    <t>1401-02-02</t>
  </si>
  <si>
    <t>2022-04-29</t>
  </si>
  <si>
    <t>1401-02-09</t>
  </si>
  <si>
    <t>2022-05-03</t>
  </si>
  <si>
    <t>1401-02-13</t>
  </si>
  <si>
    <t>2022-05-06</t>
  </si>
  <si>
    <t>1401-02-16</t>
  </si>
  <si>
    <t>2022-05-13</t>
  </si>
  <si>
    <t>1401-02-23</t>
  </si>
  <si>
    <t>2022-05-20</t>
  </si>
  <si>
    <t>1401-02-30</t>
  </si>
  <si>
    <t>2022-05-27</t>
  </si>
  <si>
    <t>1401-03-06</t>
  </si>
  <si>
    <t>2022-06-10</t>
  </si>
  <si>
    <t>1401-03-20</t>
  </si>
  <si>
    <t>2022-06-17</t>
  </si>
  <si>
    <t>1401-03-27</t>
  </si>
  <si>
    <t>2022-06-21</t>
  </si>
  <si>
    <t>1401-03-31</t>
  </si>
  <si>
    <t>2022-06-24</t>
  </si>
  <si>
    <t>1401-04-03</t>
  </si>
  <si>
    <t>2022-07-01</t>
  </si>
  <si>
    <t>1401-04-10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</si>
  <si>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</si>
  <si>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</si>
  <si>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</si>
  <si>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</si>
  <si>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</si>
  <si>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</si>
  <si>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</si>
  <si>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</si>
  <si>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2022-07-14</t>
  </si>
  <si>
    <t>1401-04-23</t>
  </si>
  <si>
    <t>2022-07-24</t>
  </si>
  <si>
    <t>1401-05-02</t>
  </si>
  <si>
    <t>میانکین دلار 97</t>
  </si>
  <si>
    <t>میانگین دلار 98</t>
  </si>
  <si>
    <t>میانگین دلار99</t>
  </si>
  <si>
    <t>میانگین دلار1400</t>
  </si>
  <si>
    <t>1401/3</t>
  </si>
  <si>
    <t>نرخ دلاری محصولات</t>
  </si>
  <si>
    <t>سه ماه  1401/3</t>
  </si>
  <si>
    <t>نرخ فروش سیمان صادراتی</t>
  </si>
  <si>
    <t>نرخ فروش کلینکر صادراتی</t>
  </si>
  <si>
    <t>مواد مستقیم مصرفی</t>
  </si>
  <si>
    <t>دستمزد مستقیم تولید</t>
  </si>
  <si>
    <t>سربار تولید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</si>
  <si>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</si>
  <si>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</si>
  <si>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</si>
  <si>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</si>
  <si>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</si>
  <si>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</si>
  <si>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</si>
  <si>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خدمات ارایه شده</t>
  </si>
  <si>
    <t>جمع بهای تمام شده</t>
  </si>
  <si>
    <t>سه ماه 1400/3</t>
  </si>
  <si>
    <t>رشد حقوق و دستمزد</t>
  </si>
  <si>
    <t>مقدار مصرف</t>
  </si>
  <si>
    <t>خاک شاموت سمیرم</t>
  </si>
  <si>
    <t>آلویوم</t>
  </si>
  <si>
    <t>سیلیس</t>
  </si>
  <si>
    <t>گچ</t>
  </si>
  <si>
    <t>مارل</t>
  </si>
  <si>
    <t>پاکت</t>
  </si>
  <si>
    <t>عدد</t>
  </si>
  <si>
    <t>سنگ آهن</t>
  </si>
  <si>
    <t>سرباره</t>
  </si>
  <si>
    <t>ضریب مصرف</t>
  </si>
  <si>
    <t xml:space="preserve"> </t>
  </si>
  <si>
    <t>قیمت دلاری</t>
  </si>
  <si>
    <t>نرخ مصرف</t>
  </si>
  <si>
    <t>مبلغ مصرف</t>
  </si>
  <si>
    <t>رشد حمل و نقل</t>
  </si>
  <si>
    <t>هزینه حمل و نقل و انتقال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</si>
  <si>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</si>
  <si>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</si>
  <si>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</si>
  <si>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</si>
  <si>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</si>
  <si>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</si>
  <si>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</si>
  <si>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واحد اندازه گيري</t>
  </si>
  <si>
    <t>تا پايان آبان ماه 1400</t>
  </si>
  <si>
    <t>پيش بيني تا پايان سال 1400</t>
  </si>
  <si>
    <t>جمع سال مالي 1400</t>
  </si>
  <si>
    <t>پيش بيني سال مالي 1401</t>
  </si>
  <si>
    <t>نرخ - ريال</t>
  </si>
  <si>
    <t>مبلغ - ميليون ريال</t>
  </si>
  <si>
    <t>لیتر</t>
  </si>
  <si>
    <t>مترمکعب</t>
  </si>
  <si>
    <t>مگاوات</t>
  </si>
  <si>
    <t xml:space="preserve"> متر مكعب</t>
  </si>
  <si>
    <t>سوخت مازوت</t>
  </si>
  <si>
    <t>سوخت گازوئیل</t>
  </si>
  <si>
    <t>گاز سوخت</t>
  </si>
  <si>
    <t>برق</t>
  </si>
  <si>
    <t>آب</t>
  </si>
  <si>
    <t>لیتر/تن</t>
  </si>
  <si>
    <t>متر مکعب/تن</t>
  </si>
  <si>
    <t>مگاوات/تن</t>
  </si>
  <si>
    <t>مترمکعب/تن</t>
  </si>
  <si>
    <t>نرخ انرژی</t>
  </si>
  <si>
    <t>ریال</t>
  </si>
  <si>
    <t>هزینه انرژی پر تن</t>
  </si>
  <si>
    <t>سربار/ مواد به علاوه دستمزد</t>
  </si>
  <si>
    <t>تامین نیروی انسانی</t>
  </si>
  <si>
    <t>هزینه تعمیر و نگهداری تاسیسات</t>
  </si>
  <si>
    <t>ابزار و اقلام مصرفی</t>
  </si>
  <si>
    <t>آجر نسوز</t>
  </si>
  <si>
    <t>مواد غیر مستقیم</t>
  </si>
  <si>
    <t>میانگین تمام شده یک واحد</t>
  </si>
  <si>
    <t>هزینه عمومی / فروش</t>
  </si>
  <si>
    <t>تعداد سهام</t>
  </si>
  <si>
    <t>درصد مالکیت</t>
  </si>
  <si>
    <t>سود ارجان</t>
  </si>
  <si>
    <t>درصد تقسیم</t>
  </si>
  <si>
    <t>درآمد سخوز از ارجان</t>
  </si>
  <si>
    <t>سایر درآمد/ فروش</t>
  </si>
  <si>
    <t>ماه چهارم 1401/4</t>
  </si>
  <si>
    <t>1401/4</t>
  </si>
  <si>
    <t>مالیات / سود</t>
  </si>
  <si>
    <t>تحلیلی 8 ماه مانده  1401/09</t>
  </si>
  <si>
    <t>EPS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</si>
  <si>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</si>
  <si>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</si>
  <si>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</si>
  <si>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</si>
  <si>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</si>
  <si>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</si>
  <si>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</si>
  <si>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</si>
  <si>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</si>
  <si>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 10</t>
  </si>
  <si>
    <t xml:space="preserve"> 11</t>
  </si>
  <si>
    <t xml:space="preserve"> 12</t>
  </si>
  <si>
    <t xml:space="preserve"> 13</t>
  </si>
  <si>
    <t xml:space="preserve"> 14</t>
  </si>
  <si>
    <t xml:space="preserve"> 15</t>
  </si>
  <si>
    <t xml:space="preserve"> 16</t>
  </si>
  <si>
    <t xml:space="preserve"> 17</t>
  </si>
  <si>
    <t xml:space="preserve"> 18</t>
  </si>
  <si>
    <t xml:space="preserve"> 19</t>
  </si>
  <si>
    <t xml:space="preserve"> 20</t>
  </si>
  <si>
    <t xml:space="preserve"> 21</t>
  </si>
  <si>
    <t xml:space="preserve"> 22</t>
  </si>
  <si>
    <t>دیده بان بازار : 1401/5/9 - زمان آخرین معامله : 12:35:42</t>
  </si>
  <si>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</si>
  <si>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</si>
  <si>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</si>
  <si>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</si>
  <si>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</si>
  <si>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</si>
  <si>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</si>
  <si>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</si>
  <si>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</si>
  <si>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</si>
  <si>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</si>
  <si>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</si>
  <si>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</si>
  <si>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</si>
  <si>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</si>
  <si>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P/E</t>
  </si>
  <si>
    <t>خرید - تعداد</t>
  </si>
  <si>
    <t>خرید - حجم</t>
  </si>
  <si>
    <t>خرید - قیمت</t>
  </si>
  <si>
    <t>فروش - قیمت</t>
  </si>
  <si>
    <t>فروش - حجم</t>
  </si>
  <si>
    <t>فروش - تعداد</t>
  </si>
  <si>
    <t>ضشنا8010</t>
  </si>
  <si>
    <t>اختيارخ شپنا-3850-1401/08/29</t>
  </si>
  <si>
    <t>2</t>
  </si>
  <si>
    <t>60</t>
  </si>
  <si>
    <t>156000000</t>
  </si>
  <si>
    <t>3000</t>
  </si>
  <si>
    <t>2600</t>
  </si>
  <si>
    <t>-400.00</t>
  </si>
  <si>
    <t>-13.33</t>
  </si>
  <si>
    <t/>
  </si>
  <si>
    <t>1</t>
  </si>
  <si>
    <t>100</t>
  </si>
  <si>
    <t>2622.000</t>
  </si>
  <si>
    <t>2949.000</t>
  </si>
  <si>
    <t>خفنر</t>
  </si>
  <si>
    <t>فنرسازي‌خاور</t>
  </si>
  <si>
    <t>264</t>
  </si>
  <si>
    <t>2832303</t>
  </si>
  <si>
    <t>19436625980</t>
  </si>
  <si>
    <t>7200</t>
  </si>
  <si>
    <t>6940</t>
  </si>
  <si>
    <t>6900</t>
  </si>
  <si>
    <t>-300.00</t>
  </si>
  <si>
    <t>-4.17</t>
  </si>
  <si>
    <t>6860</t>
  </si>
  <si>
    <t>-340.00</t>
  </si>
  <si>
    <t>-4.72</t>
  </si>
  <si>
    <t>6840</t>
  </si>
  <si>
    <t>7100</t>
  </si>
  <si>
    <t>685</t>
  </si>
  <si>
    <t>10.01</t>
  </si>
  <si>
    <t>1014</t>
  </si>
  <si>
    <t>6860.000</t>
  </si>
  <si>
    <t>6900.000</t>
  </si>
  <si>
    <t>15924</t>
  </si>
  <si>
    <t>فغدير</t>
  </si>
  <si>
    <t>آهن و فولاد غدير ايرانيان</t>
  </si>
  <si>
    <t>195</t>
  </si>
  <si>
    <t>693553</t>
  </si>
  <si>
    <t>12194488460</t>
  </si>
  <si>
    <t>17820</t>
  </si>
  <si>
    <t>18290</t>
  </si>
  <si>
    <t>0.00</t>
  </si>
  <si>
    <t>17580</t>
  </si>
  <si>
    <t>-240.00</t>
  </si>
  <si>
    <t>-1.35</t>
  </si>
  <si>
    <t>17210</t>
  </si>
  <si>
    <t>1927</t>
  </si>
  <si>
    <t>9.12</t>
  </si>
  <si>
    <t>345</t>
  </si>
  <si>
    <t>17450.000</t>
  </si>
  <si>
    <t>17800.000</t>
  </si>
  <si>
    <t>13049</t>
  </si>
  <si>
    <t>3</t>
  </si>
  <si>
    <t>شمواد</t>
  </si>
  <si>
    <t>توليد مواداوليه الياف مصنوعي</t>
  </si>
  <si>
    <t>11</t>
  </si>
  <si>
    <t>3111</t>
  </si>
  <si>
    <t>261168450</t>
  </si>
  <si>
    <t>85650</t>
  </si>
  <si>
    <t>83950</t>
  </si>
  <si>
    <t>-1700.00</t>
  </si>
  <si>
    <t>-1.98</t>
  </si>
  <si>
    <t>85550</t>
  </si>
  <si>
    <t>-100.00</t>
  </si>
  <si>
    <t>-0.12</t>
  </si>
  <si>
    <t>5499</t>
  </si>
  <si>
    <t>15.56</t>
  </si>
  <si>
    <t>0</t>
  </si>
  <si>
    <t>0.000</t>
  </si>
  <si>
    <t>83950.000</t>
  </si>
  <si>
    <t>86071</t>
  </si>
  <si>
    <t>59</t>
  </si>
  <si>
    <t>حخزر</t>
  </si>
  <si>
    <t>كشتيراني درياي خزر</t>
  </si>
  <si>
    <t>96</t>
  </si>
  <si>
    <t>145435</t>
  </si>
  <si>
    <t>2261104510</t>
  </si>
  <si>
    <t>16260</t>
  </si>
  <si>
    <t>15910</t>
  </si>
  <si>
    <t>15610</t>
  </si>
  <si>
    <t>-650.00</t>
  </si>
  <si>
    <t>-4.00</t>
  </si>
  <si>
    <t>16150</t>
  </si>
  <si>
    <t>-110.00</t>
  </si>
  <si>
    <t>-0.68</t>
  </si>
  <si>
    <t>15450</t>
  </si>
  <si>
    <t>1660</t>
  </si>
  <si>
    <t>9.73</t>
  </si>
  <si>
    <t>2048</t>
  </si>
  <si>
    <t>15600.000</t>
  </si>
  <si>
    <t>15720.000</t>
  </si>
  <si>
    <t>8400</t>
  </si>
  <si>
    <t>كزغال</t>
  </si>
  <si>
    <t>زغال سنگ پروده طبس</t>
  </si>
  <si>
    <t>627</t>
  </si>
  <si>
    <t>382014</t>
  </si>
  <si>
    <t>6333090870</t>
  </si>
  <si>
    <t>17130</t>
  </si>
  <si>
    <t>16640</t>
  </si>
  <si>
    <t>16610</t>
  </si>
  <si>
    <t>-520.00</t>
  </si>
  <si>
    <t>-3.04</t>
  </si>
  <si>
    <t>16980</t>
  </si>
  <si>
    <t>-150.00</t>
  </si>
  <si>
    <t>-0.88</t>
  </si>
  <si>
    <t>16450</t>
  </si>
  <si>
    <t>16800</t>
  </si>
  <si>
    <t>1689</t>
  </si>
  <si>
    <t>10.05</t>
  </si>
  <si>
    <t>16610.000</t>
  </si>
  <si>
    <t>28</t>
  </si>
  <si>
    <t>وبصادر</t>
  </si>
  <si>
    <t>بانك صادرات ايران</t>
  </si>
  <si>
    <t>2961</t>
  </si>
  <si>
    <t>143688152</t>
  </si>
  <si>
    <t>203764545645</t>
  </si>
  <si>
    <t>1484</t>
  </si>
  <si>
    <t>1483</t>
  </si>
  <si>
    <t>1412</t>
  </si>
  <si>
    <t>-72.00</t>
  </si>
  <si>
    <t>-4.85</t>
  </si>
  <si>
    <t>1418</t>
  </si>
  <si>
    <t>-66.00</t>
  </si>
  <si>
    <t>-4.45</t>
  </si>
  <si>
    <t>1410</t>
  </si>
  <si>
    <t>29</t>
  </si>
  <si>
    <t>48.90</t>
  </si>
  <si>
    <t>4</t>
  </si>
  <si>
    <t>385395</t>
  </si>
  <si>
    <t>1411.000</t>
  </si>
  <si>
    <t>1413.000</t>
  </si>
  <si>
    <t>141702</t>
  </si>
  <si>
    <t>كساپا</t>
  </si>
  <si>
    <t>سايپاشيشه‌</t>
  </si>
  <si>
    <t>133</t>
  </si>
  <si>
    <t>305044</t>
  </si>
  <si>
    <t>8006697200</t>
  </si>
  <si>
    <t>26410</t>
  </si>
  <si>
    <t>26790</t>
  </si>
  <si>
    <t>26040</t>
  </si>
  <si>
    <t>-370.00</t>
  </si>
  <si>
    <t>-1.40</t>
  </si>
  <si>
    <t>26320</t>
  </si>
  <si>
    <t>-90.00</t>
  </si>
  <si>
    <t>-0.34</t>
  </si>
  <si>
    <t>25660</t>
  </si>
  <si>
    <t>-315</t>
  </si>
  <si>
    <t>-83.56</t>
  </si>
  <si>
    <t>101</t>
  </si>
  <si>
    <t>26040.000</t>
  </si>
  <si>
    <t>26330.000</t>
  </si>
  <si>
    <t>1000</t>
  </si>
  <si>
    <t>وبوعلي</t>
  </si>
  <si>
    <t>سرمايه‌گذاري‌بوعلي‌</t>
  </si>
  <si>
    <t>1311</t>
  </si>
  <si>
    <t>15620270</t>
  </si>
  <si>
    <t>62151485540</t>
  </si>
  <si>
    <t>3811</t>
  </si>
  <si>
    <t>3656</t>
  </si>
  <si>
    <t>4010</t>
  </si>
  <si>
    <t>199.00</t>
  </si>
  <si>
    <t>5.22</t>
  </si>
  <si>
    <t>3979</t>
  </si>
  <si>
    <t>168.00</t>
  </si>
  <si>
    <t>4.41</t>
  </si>
  <si>
    <t>4039</t>
  </si>
  <si>
    <t>1507</t>
  </si>
  <si>
    <t>2.64</t>
  </si>
  <si>
    <t>33039</t>
  </si>
  <si>
    <t>3980.000</t>
  </si>
  <si>
    <t>4020.000</t>
  </si>
  <si>
    <t>10000</t>
  </si>
  <si>
    <t>هكوير109</t>
  </si>
  <si>
    <t>اختيارف ت كوير-8109-01/09/20</t>
  </si>
  <si>
    <t>864</t>
  </si>
  <si>
    <t>200</t>
  </si>
  <si>
    <t>-664.00</t>
  </si>
  <si>
    <t>-76.85</t>
  </si>
  <si>
    <t>200000</t>
  </si>
  <si>
    <t>6.000</t>
  </si>
  <si>
    <t>كاسپين</t>
  </si>
  <si>
    <t>داروسازي كاسپين تامين</t>
  </si>
  <si>
    <t>73</t>
  </si>
  <si>
    <t>178470</t>
  </si>
  <si>
    <t>3972154200</t>
  </si>
  <si>
    <t>22700</t>
  </si>
  <si>
    <t>22050</t>
  </si>
  <si>
    <t>22100</t>
  </si>
  <si>
    <t>-600.00</t>
  </si>
  <si>
    <t>-2.64</t>
  </si>
  <si>
    <t>22600</t>
  </si>
  <si>
    <t>-0.44</t>
  </si>
  <si>
    <t>21900</t>
  </si>
  <si>
    <t>22950</t>
  </si>
  <si>
    <t>3815</t>
  </si>
  <si>
    <t>5.92</t>
  </si>
  <si>
    <t>4123</t>
  </si>
  <si>
    <t>22100.000</t>
  </si>
  <si>
    <t>22500.000</t>
  </si>
  <si>
    <t>1240</t>
  </si>
  <si>
    <t>سيمرغ</t>
  </si>
  <si>
    <t>681</t>
  </si>
  <si>
    <t>1439030</t>
  </si>
  <si>
    <t>28841568670</t>
  </si>
  <si>
    <t>20850</t>
  </si>
  <si>
    <t>20510</t>
  </si>
  <si>
    <t>20120</t>
  </si>
  <si>
    <t>-730.00</t>
  </si>
  <si>
    <t>-3.50</t>
  </si>
  <si>
    <t>20040</t>
  </si>
  <si>
    <t>-810.00</t>
  </si>
  <si>
    <t>-3.88</t>
  </si>
  <si>
    <t>19800</t>
  </si>
  <si>
    <t>20990</t>
  </si>
  <si>
    <t>4564</t>
  </si>
  <si>
    <t>4.39</t>
  </si>
  <si>
    <t>318</t>
  </si>
  <si>
    <t>20120.000</t>
  </si>
  <si>
    <t>20150.000</t>
  </si>
  <si>
    <t>اخزا011</t>
  </si>
  <si>
    <t>اسناد خزانه-م11بودجه00-030619</t>
  </si>
  <si>
    <t>663090</t>
  </si>
  <si>
    <t>25000</t>
  </si>
  <si>
    <t>632110.000</t>
  </si>
  <si>
    <t>تملي806</t>
  </si>
  <si>
    <t>تسهيلات مسكن ب. ملي-شهريور98</t>
  </si>
  <si>
    <t>594983</t>
  </si>
  <si>
    <t>624732.000</t>
  </si>
  <si>
    <t>14</t>
  </si>
  <si>
    <t>زيتون</t>
  </si>
  <si>
    <t>صندوق س زيتون نماد پايا- مختلط</t>
  </si>
  <si>
    <t>237</t>
  </si>
  <si>
    <t>1046644</t>
  </si>
  <si>
    <t>12433048890</t>
  </si>
  <si>
    <t>12010</t>
  </si>
  <si>
    <t>11930</t>
  </si>
  <si>
    <t>11860</t>
  </si>
  <si>
    <t>-1.25</t>
  </si>
  <si>
    <t>11880</t>
  </si>
  <si>
    <t>-130.00</t>
  </si>
  <si>
    <t>-1.08</t>
  </si>
  <si>
    <t>11820</t>
  </si>
  <si>
    <t>11940</t>
  </si>
  <si>
    <t>6</t>
  </si>
  <si>
    <t>505000</t>
  </si>
  <si>
    <t>11850.000</t>
  </si>
  <si>
    <t>11860.000</t>
  </si>
  <si>
    <t>17570</t>
  </si>
  <si>
    <t>ضجار7051</t>
  </si>
  <si>
    <t>اختيارخ وتجارت-2180-1401/07/20</t>
  </si>
  <si>
    <t>7</t>
  </si>
  <si>
    <t>325</t>
  </si>
  <si>
    <t>3250000</t>
  </si>
  <si>
    <t>20</t>
  </si>
  <si>
    <t>10</t>
  </si>
  <si>
    <t>-10.00</t>
  </si>
  <si>
    <t>-50.00</t>
  </si>
  <si>
    <t>2.000</t>
  </si>
  <si>
    <t>30.000</t>
  </si>
  <si>
    <t>غسالم</t>
  </si>
  <si>
    <t>سالمين‌</t>
  </si>
  <si>
    <t>471</t>
  </si>
  <si>
    <t>6254910</t>
  </si>
  <si>
    <t>16645523598</t>
  </si>
  <si>
    <t>2810</t>
  </si>
  <si>
    <t>2720</t>
  </si>
  <si>
    <t>2642</t>
  </si>
  <si>
    <t>-168.00</t>
  </si>
  <si>
    <t>-5.98</t>
  </si>
  <si>
    <t>2661</t>
  </si>
  <si>
    <t>-149.00</t>
  </si>
  <si>
    <t>-5.30</t>
  </si>
  <si>
    <t>2731</t>
  </si>
  <si>
    <t>271</t>
  </si>
  <si>
    <t>9.82</t>
  </si>
  <si>
    <t>2642.000</t>
  </si>
  <si>
    <t>2374011</t>
  </si>
  <si>
    <t>21</t>
  </si>
  <si>
    <t>اخزا0072</t>
  </si>
  <si>
    <t>اسنادخزانه-م7بودجه00-030912</t>
  </si>
  <si>
    <t>312</t>
  </si>
  <si>
    <t>190391640</t>
  </si>
  <si>
    <t>611640</t>
  </si>
  <si>
    <t>610510</t>
  </si>
  <si>
    <t>609860</t>
  </si>
  <si>
    <t>-1780.00</t>
  </si>
  <si>
    <t>-0.29</t>
  </si>
  <si>
    <t>610230</t>
  </si>
  <si>
    <t>-1410.00</t>
  </si>
  <si>
    <t>-0.23</t>
  </si>
  <si>
    <t>611000</t>
  </si>
  <si>
    <t>99</t>
  </si>
  <si>
    <t>609860.000</t>
  </si>
  <si>
    <t>611890.000</t>
  </si>
  <si>
    <t>57</t>
  </si>
  <si>
    <t>الماس</t>
  </si>
  <si>
    <t>صندوق س.امين تدبيرگران فردا-س</t>
  </si>
  <si>
    <t>3224</t>
  </si>
  <si>
    <t>338520000</t>
  </si>
  <si>
    <t>105553</t>
  </si>
  <si>
    <t>105000</t>
  </si>
  <si>
    <t>-553.00</t>
  </si>
  <si>
    <t>-0.52</t>
  </si>
  <si>
    <t>103405.000</t>
  </si>
  <si>
    <t>106000.000</t>
  </si>
  <si>
    <t>86</t>
  </si>
  <si>
    <t>حفاري</t>
  </si>
  <si>
    <t>حفاري شمال</t>
  </si>
  <si>
    <t>586</t>
  </si>
  <si>
    <t>5839294</t>
  </si>
  <si>
    <t>19008121161</t>
  </si>
  <si>
    <t>3371</t>
  </si>
  <si>
    <t>3273</t>
  </si>
  <si>
    <t>3249</t>
  </si>
  <si>
    <t>-122.00</t>
  </si>
  <si>
    <t>-3.62</t>
  </si>
  <si>
    <t>3255</t>
  </si>
  <si>
    <t>-116.00</t>
  </si>
  <si>
    <t>-3.44</t>
  </si>
  <si>
    <t>3201</t>
  </si>
  <si>
    <t>3399</t>
  </si>
  <si>
    <t>426</t>
  </si>
  <si>
    <t>7.64</t>
  </si>
  <si>
    <t>5000</t>
  </si>
  <si>
    <t>3230.000</t>
  </si>
  <si>
    <t>3248.000</t>
  </si>
  <si>
    <t>64883</t>
  </si>
  <si>
    <t>شپلي</t>
  </si>
  <si>
    <t>پلي اكريل ايران</t>
  </si>
  <si>
    <t>201</t>
  </si>
  <si>
    <t>2530787</t>
  </si>
  <si>
    <t>17289027590</t>
  </si>
  <si>
    <t>7040</t>
  </si>
  <si>
    <t>6830</t>
  </si>
  <si>
    <t>-210.00</t>
  </si>
  <si>
    <t>-2.98</t>
  </si>
  <si>
    <t>1033</t>
  </si>
  <si>
    <t>6.61</t>
  </si>
  <si>
    <t>6830.000</t>
  </si>
  <si>
    <t>3526963</t>
  </si>
  <si>
    <t>80</t>
  </si>
  <si>
    <t>ثزاگرس</t>
  </si>
  <si>
    <t>سرمايه گذاري توسعه عمران زاگرس</t>
  </si>
  <si>
    <t>23</t>
  </si>
  <si>
    <t>104785</t>
  </si>
  <si>
    <t>2431012000</t>
  </si>
  <si>
    <t>23900</t>
  </si>
  <si>
    <t>23200</t>
  </si>
  <si>
    <t>-700.00</t>
  </si>
  <si>
    <t>-2.93</t>
  </si>
  <si>
    <t>23700</t>
  </si>
  <si>
    <t>-200.00</t>
  </si>
  <si>
    <t>-0.84</t>
  </si>
  <si>
    <t>-409</t>
  </si>
  <si>
    <t>-57.95</t>
  </si>
  <si>
    <t>23200.000</t>
  </si>
  <si>
    <t>209665</t>
  </si>
  <si>
    <t>27</t>
  </si>
  <si>
    <t>فخوز</t>
  </si>
  <si>
    <t>فولاد  خوزستان</t>
  </si>
  <si>
    <t>1545</t>
  </si>
  <si>
    <t>21191776</t>
  </si>
  <si>
    <t>84221556065</t>
  </si>
  <si>
    <t>4091</t>
  </si>
  <si>
    <t>4011</t>
  </si>
  <si>
    <t>4000</t>
  </si>
  <si>
    <t>-91.00</t>
  </si>
  <si>
    <t>-2.22</t>
  </si>
  <si>
    <t>4006</t>
  </si>
  <si>
    <t>-85.00</t>
  </si>
  <si>
    <t>-2.08</t>
  </si>
  <si>
    <t>3913</t>
  </si>
  <si>
    <t>4068</t>
  </si>
  <si>
    <t>988</t>
  </si>
  <si>
    <t>4.05</t>
  </si>
  <si>
    <t>3992.000</t>
  </si>
  <si>
    <t>4000.000</t>
  </si>
  <si>
    <t>62713</t>
  </si>
  <si>
    <t>ضستر8010</t>
  </si>
  <si>
    <t>اختيارخ خگستر-2388-1401/08/18</t>
  </si>
  <si>
    <t>1220</t>
  </si>
  <si>
    <t>800.000</t>
  </si>
  <si>
    <t>چكاپا</t>
  </si>
  <si>
    <t>گروه صنايع كاغذ پارس</t>
  </si>
  <si>
    <t>1032</t>
  </si>
  <si>
    <t>19074475</t>
  </si>
  <si>
    <t>45374668084</t>
  </si>
  <si>
    <t>2486</t>
  </si>
  <si>
    <t>2386</t>
  </si>
  <si>
    <t>-4.02</t>
  </si>
  <si>
    <t>2379</t>
  </si>
  <si>
    <t>-107.00</t>
  </si>
  <si>
    <t>-4.30</t>
  </si>
  <si>
    <t>2362</t>
  </si>
  <si>
    <t>304</t>
  </si>
  <si>
    <t>7.83</t>
  </si>
  <si>
    <t>15</t>
  </si>
  <si>
    <t>3286043</t>
  </si>
  <si>
    <t>2380.000</t>
  </si>
  <si>
    <t>108778</t>
  </si>
  <si>
    <t>كسعدي</t>
  </si>
  <si>
    <t>كاشي‌ سعدي‌</t>
  </si>
  <si>
    <t>329</t>
  </si>
  <si>
    <t>2962977</t>
  </si>
  <si>
    <t>22369685970</t>
  </si>
  <si>
    <t>7920</t>
  </si>
  <si>
    <t>7780</t>
  </si>
  <si>
    <t>7530</t>
  </si>
  <si>
    <t>-390.00</t>
  </si>
  <si>
    <t>-4.92</t>
  </si>
  <si>
    <t>7550</t>
  </si>
  <si>
    <t>-4.67</t>
  </si>
  <si>
    <t>7870</t>
  </si>
  <si>
    <t>823</t>
  </si>
  <si>
    <t>9.17</t>
  </si>
  <si>
    <t>7550.000</t>
  </si>
  <si>
    <t>780</t>
  </si>
  <si>
    <t>دلقما</t>
  </si>
  <si>
    <t>دارويي‌ لقمان‌</t>
  </si>
  <si>
    <t>262</t>
  </si>
  <si>
    <t>5092696</t>
  </si>
  <si>
    <t>7674221806</t>
  </si>
  <si>
    <t>1569</t>
  </si>
  <si>
    <t>1523</t>
  </si>
  <si>
    <t>1495</t>
  </si>
  <si>
    <t>-74.00</t>
  </si>
  <si>
    <t>1536</t>
  </si>
  <si>
    <t>-33.00</t>
  </si>
  <si>
    <t>-2.10</t>
  </si>
  <si>
    <t>1491</t>
  </si>
  <si>
    <t>1549</t>
  </si>
  <si>
    <t>182</t>
  </si>
  <si>
    <t>8.44</t>
  </si>
  <si>
    <t>9000</t>
  </si>
  <si>
    <t>1495.000</t>
  </si>
  <si>
    <t>1500.000</t>
  </si>
  <si>
    <t>112726</t>
  </si>
  <si>
    <t>ضوسپهر302</t>
  </si>
  <si>
    <t>اختيارخ وسپهر-5680-14020321</t>
  </si>
  <si>
    <t>4500</t>
  </si>
  <si>
    <t>3170.000</t>
  </si>
  <si>
    <t>31</t>
  </si>
  <si>
    <t>پلوله</t>
  </si>
  <si>
    <t>گازلوله‌</t>
  </si>
  <si>
    <t>68</t>
  </si>
  <si>
    <t>114748</t>
  </si>
  <si>
    <t>2191175660</t>
  </si>
  <si>
    <t>19670</t>
  </si>
  <si>
    <t>20000</t>
  </si>
  <si>
    <t>19590</t>
  </si>
  <si>
    <t>-80.00</t>
  </si>
  <si>
    <t>-0.41</t>
  </si>
  <si>
    <t>19540</t>
  </si>
  <si>
    <t>-0.66</t>
  </si>
  <si>
    <t>19080</t>
  </si>
  <si>
    <t>4049</t>
  </si>
  <si>
    <t>4.83</t>
  </si>
  <si>
    <t>520</t>
  </si>
  <si>
    <t>19130.000</t>
  </si>
  <si>
    <t>19500.000</t>
  </si>
  <si>
    <t>2000</t>
  </si>
  <si>
    <t>سپيدار</t>
  </si>
  <si>
    <t>سپيدار سيستم آسيا</t>
  </si>
  <si>
    <t>766</t>
  </si>
  <si>
    <t>286242</t>
  </si>
  <si>
    <t>5731054000</t>
  </si>
  <si>
    <t>20350</t>
  </si>
  <si>
    <t>19950</t>
  </si>
  <si>
    <t>-1.97</t>
  </si>
  <si>
    <t>-350.00</t>
  </si>
  <si>
    <t>-1.72</t>
  </si>
  <si>
    <t>19650</t>
  </si>
  <si>
    <t>20800</t>
  </si>
  <si>
    <t>2135</t>
  </si>
  <si>
    <t>9.37</t>
  </si>
  <si>
    <t>7147</t>
  </si>
  <si>
    <t>19900.000</t>
  </si>
  <si>
    <t>20000.000</t>
  </si>
  <si>
    <t>مشهد0312</t>
  </si>
  <si>
    <t>مشاركت ش مشهد0312-3ماهه18%</t>
  </si>
  <si>
    <t>1000000</t>
  </si>
  <si>
    <t>35000</t>
  </si>
  <si>
    <t>990000.000</t>
  </si>
  <si>
    <t>1000000.000</t>
  </si>
  <si>
    <t>طتوسن1106</t>
  </si>
  <si>
    <t>اختيارف توسن-40000-14011117</t>
  </si>
  <si>
    <t>10.000</t>
  </si>
  <si>
    <t>ضستا7006</t>
  </si>
  <si>
    <t>اختيارخ شستا-1300-1401/07/17</t>
  </si>
  <si>
    <t>1.000</t>
  </si>
  <si>
    <t>سهرمز</t>
  </si>
  <si>
    <t>سيمان‌هرمزگان‌</t>
  </si>
  <si>
    <t>431</t>
  </si>
  <si>
    <t>2412074</t>
  </si>
  <si>
    <t>45612625930</t>
  </si>
  <si>
    <t>19730</t>
  </si>
  <si>
    <t>18760</t>
  </si>
  <si>
    <t>19990</t>
  </si>
  <si>
    <t>260.00</t>
  </si>
  <si>
    <t>1.32</t>
  </si>
  <si>
    <t>18910</t>
  </si>
  <si>
    <t>-820.00</t>
  </si>
  <si>
    <t>-4.16</t>
  </si>
  <si>
    <t>18750</t>
  </si>
  <si>
    <t>2216</t>
  </si>
  <si>
    <t>8.53</t>
  </si>
  <si>
    <t>19850.000</t>
  </si>
  <si>
    <t>19990.000</t>
  </si>
  <si>
    <t>5677</t>
  </si>
  <si>
    <t>تيپيكو</t>
  </si>
  <si>
    <t>سرمايه گذاري دارويي تامين</t>
  </si>
  <si>
    <t>258</t>
  </si>
  <si>
    <t>1861678</t>
  </si>
  <si>
    <t>41531602180</t>
  </si>
  <si>
    <t>22270</t>
  </si>
  <si>
    <t>22300</t>
  </si>
  <si>
    <t>22250</t>
  </si>
  <si>
    <t>-20.00</t>
  </si>
  <si>
    <t>-0.09</t>
  </si>
  <si>
    <t>22290</t>
  </si>
  <si>
    <t>20.00</t>
  </si>
  <si>
    <t>0.09</t>
  </si>
  <si>
    <t>21710</t>
  </si>
  <si>
    <t>22500</t>
  </si>
  <si>
    <t>3260</t>
  </si>
  <si>
    <t>6.84</t>
  </si>
  <si>
    <t>2215</t>
  </si>
  <si>
    <t>22250.000</t>
  </si>
  <si>
    <t>ضپال7007</t>
  </si>
  <si>
    <t>اختيارخ اپال-26320-1401/07/17</t>
  </si>
  <si>
    <t>1550.000</t>
  </si>
  <si>
    <t>اخزا0062</t>
  </si>
  <si>
    <t>اسنادخزانه-م6بودجه00-030723</t>
  </si>
  <si>
    <t>648</t>
  </si>
  <si>
    <t>406754320</t>
  </si>
  <si>
    <t>628950</t>
  </si>
  <si>
    <t>628430</t>
  </si>
  <si>
    <t>627510</t>
  </si>
  <si>
    <t>-1440.00</t>
  </si>
  <si>
    <t>627710</t>
  </si>
  <si>
    <t>-1240.00</t>
  </si>
  <si>
    <t>-0.20</t>
  </si>
  <si>
    <t>628510</t>
  </si>
  <si>
    <t>98</t>
  </si>
  <si>
    <t>627520.000</t>
  </si>
  <si>
    <t>628400.000</t>
  </si>
  <si>
    <t>40</t>
  </si>
  <si>
    <t>تابان04</t>
  </si>
  <si>
    <t>اجاره تابان سپهر14031126</t>
  </si>
  <si>
    <t>1004000</t>
  </si>
  <si>
    <t>75000</t>
  </si>
  <si>
    <t>999900.000</t>
  </si>
  <si>
    <t>ما</t>
  </si>
  <si>
    <t>بيمه  ما</t>
  </si>
  <si>
    <t>501392</t>
  </si>
  <si>
    <t>2033042507</t>
  </si>
  <si>
    <t>4146</t>
  </si>
  <si>
    <t>4032</t>
  </si>
  <si>
    <t>-114.00</t>
  </si>
  <si>
    <t>-2.75</t>
  </si>
  <si>
    <t>4133</t>
  </si>
  <si>
    <t>-13.00</t>
  </si>
  <si>
    <t>-0.31</t>
  </si>
  <si>
    <t>3930</t>
  </si>
  <si>
    <t>4185</t>
  </si>
  <si>
    <t>690</t>
  </si>
  <si>
    <t>5.99</t>
  </si>
  <si>
    <t>1398</t>
  </si>
  <si>
    <t>4032.000</t>
  </si>
  <si>
    <t>4050.000</t>
  </si>
  <si>
    <t>92815</t>
  </si>
  <si>
    <t>بزاگرس</t>
  </si>
  <si>
    <t>نيروگاه زاگرس كوثر</t>
  </si>
  <si>
    <t>229</t>
  </si>
  <si>
    <t>2485862</t>
  </si>
  <si>
    <t>9480785381</t>
  </si>
  <si>
    <t>3996</t>
  </si>
  <si>
    <t>3805</t>
  </si>
  <si>
    <t>-191.00</t>
  </si>
  <si>
    <t>-4.78</t>
  </si>
  <si>
    <t>3814</t>
  </si>
  <si>
    <t>-182.00</t>
  </si>
  <si>
    <t>-4.55</t>
  </si>
  <si>
    <t>3797</t>
  </si>
  <si>
    <t>220</t>
  </si>
  <si>
    <t>17.34</t>
  </si>
  <si>
    <t>2913</t>
  </si>
  <si>
    <t>3805.000</t>
  </si>
  <si>
    <t>3806.000</t>
  </si>
  <si>
    <t>افاد51</t>
  </si>
  <si>
    <t>منفعت دولت5-ش.خاص كاردان0108</t>
  </si>
  <si>
    <t>999999</t>
  </si>
  <si>
    <t>اراد24</t>
  </si>
  <si>
    <t>مرابحه عام دولت2-ش.خ ساير0212</t>
  </si>
  <si>
    <t>1050000.000</t>
  </si>
  <si>
    <t>تابان01</t>
  </si>
  <si>
    <t>اجاره تابان تمدن14021206</t>
  </si>
  <si>
    <t>1080000</t>
  </si>
  <si>
    <t>15000</t>
  </si>
  <si>
    <t>1080000.000</t>
  </si>
  <si>
    <t>1101600.000</t>
  </si>
  <si>
    <t>فروي</t>
  </si>
  <si>
    <t>ذوب روي اصفهان</t>
  </si>
  <si>
    <t>762</t>
  </si>
  <si>
    <t>2302620</t>
  </si>
  <si>
    <t>27936318110</t>
  </si>
  <si>
    <t>12470</t>
  </si>
  <si>
    <t>12520</t>
  </si>
  <si>
    <t>12130</t>
  </si>
  <si>
    <t>-2.73</t>
  </si>
  <si>
    <t>11730</t>
  </si>
  <si>
    <t>12900</t>
  </si>
  <si>
    <t>884</t>
  </si>
  <si>
    <t>13.72</t>
  </si>
  <si>
    <t>480</t>
  </si>
  <si>
    <t>12120.000</t>
  </si>
  <si>
    <t>12190.000</t>
  </si>
  <si>
    <t>423</t>
  </si>
  <si>
    <t>انار</t>
  </si>
  <si>
    <t>صندوق س.انارنماد ارزش-درسهام</t>
  </si>
  <si>
    <t>54</t>
  </si>
  <si>
    <t>246241</t>
  </si>
  <si>
    <t>2480215780</t>
  </si>
  <si>
    <t>10320</t>
  </si>
  <si>
    <t>10110</t>
  </si>
  <si>
    <t>10100</t>
  </si>
  <si>
    <t>-220.00</t>
  </si>
  <si>
    <t>-2.13</t>
  </si>
  <si>
    <t>10070</t>
  </si>
  <si>
    <t>-250.00</t>
  </si>
  <si>
    <t>-2.42</t>
  </si>
  <si>
    <t>10050</t>
  </si>
  <si>
    <t>10180</t>
  </si>
  <si>
    <t>2995</t>
  </si>
  <si>
    <t>10100.000</t>
  </si>
  <si>
    <t>10160.000</t>
  </si>
  <si>
    <t>436</t>
  </si>
  <si>
    <t>نمرينو</t>
  </si>
  <si>
    <t>ايران‌ مرينوس‌</t>
  </si>
  <si>
    <t>179</t>
  </si>
  <si>
    <t>54468</t>
  </si>
  <si>
    <t>3634272020</t>
  </si>
  <si>
    <t>70080</t>
  </si>
  <si>
    <t>66580</t>
  </si>
  <si>
    <t>66600</t>
  </si>
  <si>
    <t>-3480.00</t>
  </si>
  <si>
    <t>-4.97</t>
  </si>
  <si>
    <t>69210</t>
  </si>
  <si>
    <t>-870.00</t>
  </si>
  <si>
    <t>-1.24</t>
  </si>
  <si>
    <t>68910</t>
  </si>
  <si>
    <t>139</t>
  </si>
  <si>
    <t>497.91</t>
  </si>
  <si>
    <t>150</t>
  </si>
  <si>
    <t>66590.000</t>
  </si>
  <si>
    <t>67990.000</t>
  </si>
  <si>
    <t>75</t>
  </si>
  <si>
    <t>آكورد</t>
  </si>
  <si>
    <t>صندوق س. آرمان آتي كوثر-د</t>
  </si>
  <si>
    <t>298</t>
  </si>
  <si>
    <t>2022464</t>
  </si>
  <si>
    <t>81684279419</t>
  </si>
  <si>
    <t>40364</t>
  </si>
  <si>
    <t>40388</t>
  </si>
  <si>
    <t>40389</t>
  </si>
  <si>
    <t>25.00</t>
  </si>
  <si>
    <t>0.06</t>
  </si>
  <si>
    <t>24.00</t>
  </si>
  <si>
    <t>52</t>
  </si>
  <si>
    <t>4625250</t>
  </si>
  <si>
    <t>40388.000</t>
  </si>
  <si>
    <t>40389.000</t>
  </si>
  <si>
    <t>3749727</t>
  </si>
  <si>
    <t>38</t>
  </si>
  <si>
    <t>ضپال7003</t>
  </si>
  <si>
    <t>اختيارخ اپال-18320-1401/07/17</t>
  </si>
  <si>
    <t>2880.000</t>
  </si>
  <si>
    <t>ومدير</t>
  </si>
  <si>
    <t>گ.مديريت ارزش سرمايه ص ب كشوري</t>
  </si>
  <si>
    <t>761</t>
  </si>
  <si>
    <t>4579630</t>
  </si>
  <si>
    <t>16534961378</t>
  </si>
  <si>
    <t>3728</t>
  </si>
  <si>
    <t>3605</t>
  </si>
  <si>
    <t>-123.00</t>
  </si>
  <si>
    <t>-3.30</t>
  </si>
  <si>
    <t>3611</t>
  </si>
  <si>
    <t>-117.00</t>
  </si>
  <si>
    <t>-3.14</t>
  </si>
  <si>
    <t>3542</t>
  </si>
  <si>
    <t>1859</t>
  </si>
  <si>
    <t>1.94</t>
  </si>
  <si>
    <t>10931</t>
  </si>
  <si>
    <t>3605.000</t>
  </si>
  <si>
    <t>3639.000</t>
  </si>
  <si>
    <t>735</t>
  </si>
  <si>
    <t>ضسان8004</t>
  </si>
  <si>
    <t>اختيارخ پارسان-28000-01/08/08</t>
  </si>
  <si>
    <t>5900</t>
  </si>
  <si>
    <t>5900.000</t>
  </si>
  <si>
    <t>انار2</t>
  </si>
  <si>
    <t>150000</t>
  </si>
  <si>
    <t>-10319.00</t>
  </si>
  <si>
    <t>-99.99</t>
  </si>
  <si>
    <t>ثجوان</t>
  </si>
  <si>
    <t>تامين مسكن جوانان</t>
  </si>
  <si>
    <t>578</t>
  </si>
  <si>
    <t>5824631</t>
  </si>
  <si>
    <t>30568518503</t>
  </si>
  <si>
    <t>5114</t>
  </si>
  <si>
    <t>5266</t>
  </si>
  <si>
    <t>5267</t>
  </si>
  <si>
    <t>153.00</t>
  </si>
  <si>
    <t>2.99</t>
  </si>
  <si>
    <t>5248</t>
  </si>
  <si>
    <t>134.00</t>
  </si>
  <si>
    <t>2.62</t>
  </si>
  <si>
    <t>5180</t>
  </si>
  <si>
    <t>-20</t>
  </si>
  <si>
    <t>-262.40</t>
  </si>
  <si>
    <t>37</t>
  </si>
  <si>
    <t>1053882</t>
  </si>
  <si>
    <t>5267.000</t>
  </si>
  <si>
    <t>كگهر</t>
  </si>
  <si>
    <t>سنگ آهن گهرزمين</t>
  </si>
  <si>
    <t>112</t>
  </si>
  <si>
    <t>204550</t>
  </si>
  <si>
    <t>8845046000</t>
  </si>
  <si>
    <t>44050</t>
  </si>
  <si>
    <t>42550</t>
  </si>
  <si>
    <t>43500</t>
  </si>
  <si>
    <t>-550.00</t>
  </si>
  <si>
    <t>44000</t>
  </si>
  <si>
    <t>-0.11</t>
  </si>
  <si>
    <t>41900</t>
  </si>
  <si>
    <t>5003</t>
  </si>
  <si>
    <t>8.79</t>
  </si>
  <si>
    <t>17950</t>
  </si>
  <si>
    <t>43450.000</t>
  </si>
  <si>
    <t>43500.000</t>
  </si>
  <si>
    <t>417</t>
  </si>
  <si>
    <t>تكمبا</t>
  </si>
  <si>
    <t>كمباين‌ سازي‌ ايران‌</t>
  </si>
  <si>
    <t>4342288</t>
  </si>
  <si>
    <t>17674622250</t>
  </si>
  <si>
    <t>4315</t>
  </si>
  <si>
    <t>4186</t>
  </si>
  <si>
    <t>4057</t>
  </si>
  <si>
    <t>-258.00</t>
  </si>
  <si>
    <t>4070</t>
  </si>
  <si>
    <t>-245.00</t>
  </si>
  <si>
    <t>-5.68</t>
  </si>
  <si>
    <t>4190</t>
  </si>
  <si>
    <t>171</t>
  </si>
  <si>
    <t>23.80</t>
  </si>
  <si>
    <t>4057.000</t>
  </si>
  <si>
    <t>75828</t>
  </si>
  <si>
    <t>فجام</t>
  </si>
  <si>
    <t>جام‌دارو</t>
  </si>
  <si>
    <t>114</t>
  </si>
  <si>
    <t>700846</t>
  </si>
  <si>
    <t>3031283759</t>
  </si>
  <si>
    <t>4467</t>
  </si>
  <si>
    <t>4271</t>
  </si>
  <si>
    <t>4290</t>
  </si>
  <si>
    <t>-177.00</t>
  </si>
  <si>
    <t>-3.96</t>
  </si>
  <si>
    <t>4437</t>
  </si>
  <si>
    <t>-30.00</t>
  </si>
  <si>
    <t>-0.67</t>
  </si>
  <si>
    <t>435</t>
  </si>
  <si>
    <t>10.20</t>
  </si>
  <si>
    <t>5800</t>
  </si>
  <si>
    <t>4290.000</t>
  </si>
  <si>
    <t>4369.000</t>
  </si>
  <si>
    <t>10330</t>
  </si>
  <si>
    <t>ضسمگا901</t>
  </si>
  <si>
    <t>اختيارخ سمگا-7750-14010909</t>
  </si>
  <si>
    <t>745.000</t>
  </si>
  <si>
    <t>ستران</t>
  </si>
  <si>
    <t>سيمان‌ تهران‌</t>
  </si>
  <si>
    <t>617</t>
  </si>
  <si>
    <t>1592346</t>
  </si>
  <si>
    <t>40298060210</t>
  </si>
  <si>
    <t>26500</t>
  </si>
  <si>
    <t>26030</t>
  </si>
  <si>
    <t>25030</t>
  </si>
  <si>
    <t>-1470.00</t>
  </si>
  <si>
    <t>-5.55</t>
  </si>
  <si>
    <t>25310</t>
  </si>
  <si>
    <t>-1190.00</t>
  </si>
  <si>
    <t>-4.49</t>
  </si>
  <si>
    <t>24920</t>
  </si>
  <si>
    <t>3174</t>
  </si>
  <si>
    <t>7.97</t>
  </si>
  <si>
    <t>7429</t>
  </si>
  <si>
    <t>25030.000</t>
  </si>
  <si>
    <t>8930</t>
  </si>
  <si>
    <t>ثفارس</t>
  </si>
  <si>
    <t>عمران‌وتوسعه‌فارس‌</t>
  </si>
  <si>
    <t>2101</t>
  </si>
  <si>
    <t>26507854</t>
  </si>
  <si>
    <t>191487589720</t>
  </si>
  <si>
    <t>7440</t>
  </si>
  <si>
    <t>7700</t>
  </si>
  <si>
    <t>7120</t>
  </si>
  <si>
    <t>-320.00</t>
  </si>
  <si>
    <t>7220</t>
  </si>
  <si>
    <t>-2.96</t>
  </si>
  <si>
    <t>7070</t>
  </si>
  <si>
    <t>124</t>
  </si>
  <si>
    <t>58.23</t>
  </si>
  <si>
    <t>7250.000</t>
  </si>
  <si>
    <t>مشهد212</t>
  </si>
  <si>
    <t>مشاركت ش مشهد212-3ماهه18%</t>
  </si>
  <si>
    <t>ضخود6002</t>
  </si>
  <si>
    <t>اختيارخ خودرو-1700-1401/06/02</t>
  </si>
  <si>
    <t>30</t>
  </si>
  <si>
    <t>5530</t>
  </si>
  <si>
    <t>755395000</t>
  </si>
  <si>
    <t>194</t>
  </si>
  <si>
    <t>189</t>
  </si>
  <si>
    <t>130</t>
  </si>
  <si>
    <t>-64.00</t>
  </si>
  <si>
    <t>-32.99</t>
  </si>
  <si>
    <t>137</t>
  </si>
  <si>
    <t>-57.00</t>
  </si>
  <si>
    <t>-29.38</t>
  </si>
  <si>
    <t>119</t>
  </si>
  <si>
    <t>121.000</t>
  </si>
  <si>
    <t>140.000</t>
  </si>
  <si>
    <t>شسينا</t>
  </si>
  <si>
    <t>صنايع‌شيميايي‌سينا</t>
  </si>
  <si>
    <t>393</t>
  </si>
  <si>
    <t>7159092</t>
  </si>
  <si>
    <t>10830160363</t>
  </si>
  <si>
    <t>1512</t>
  </si>
  <si>
    <t>1516</t>
  </si>
  <si>
    <t>1522</t>
  </si>
  <si>
    <t>-27.00</t>
  </si>
  <si>
    <t>-1.74</t>
  </si>
  <si>
    <t>1490</t>
  </si>
  <si>
    <t>11.71</t>
  </si>
  <si>
    <t>29750</t>
  </si>
  <si>
    <t>1512.000</t>
  </si>
  <si>
    <t>1515.000</t>
  </si>
  <si>
    <t>204103</t>
  </si>
  <si>
    <t>غگرجي</t>
  </si>
  <si>
    <t>بيسكويت‌  گرجي‌</t>
  </si>
  <si>
    <t>6855080</t>
  </si>
  <si>
    <t>8791820918</t>
  </si>
  <si>
    <t>1346</t>
  </si>
  <si>
    <t>1300</t>
  </si>
  <si>
    <t>1281</t>
  </si>
  <si>
    <t>-65.00</t>
  </si>
  <si>
    <t>-4.83</t>
  </si>
  <si>
    <t>1307</t>
  </si>
  <si>
    <t>-39.00</t>
  </si>
  <si>
    <t>-2.90</t>
  </si>
  <si>
    <t>1279</t>
  </si>
  <si>
    <t>18</t>
  </si>
  <si>
    <t>72.61</t>
  </si>
  <si>
    <t>68416</t>
  </si>
  <si>
    <t>1280.000</t>
  </si>
  <si>
    <t>1281.000</t>
  </si>
  <si>
    <t>22572</t>
  </si>
  <si>
    <t>آوند</t>
  </si>
  <si>
    <t>صندوق س. آوند مفيد-د</t>
  </si>
  <si>
    <t>1457</t>
  </si>
  <si>
    <t>16620287</t>
  </si>
  <si>
    <t>166897342815</t>
  </si>
  <si>
    <t>10037</t>
  </si>
  <si>
    <t>10042</t>
  </si>
  <si>
    <t>5.00</t>
  </si>
  <si>
    <t>0.05</t>
  </si>
  <si>
    <t>10041</t>
  </si>
  <si>
    <t>109824582</t>
  </si>
  <si>
    <t>10041.000</t>
  </si>
  <si>
    <t>10042.000</t>
  </si>
  <si>
    <t>20138587</t>
  </si>
  <si>
    <t>ولشرق</t>
  </si>
  <si>
    <t>ليزينگ ايران و شرق</t>
  </si>
  <si>
    <t>412</t>
  </si>
  <si>
    <t>6103620</t>
  </si>
  <si>
    <t>12061174897</t>
  </si>
  <si>
    <t>2095</t>
  </si>
  <si>
    <t>1981</t>
  </si>
  <si>
    <t>-95.00</t>
  </si>
  <si>
    <t>-4.53</t>
  </si>
  <si>
    <t>1990</t>
  </si>
  <si>
    <t>-105.00</t>
  </si>
  <si>
    <t>-5.01</t>
  </si>
  <si>
    <t>1970</t>
  </si>
  <si>
    <t>2080</t>
  </si>
  <si>
    <t>154</t>
  </si>
  <si>
    <t>12.92</t>
  </si>
  <si>
    <t>1970.000</t>
  </si>
  <si>
    <t>2010.000</t>
  </si>
  <si>
    <t>طخود6004</t>
  </si>
  <si>
    <t>اختيارف خودرو-1900-1401/06/02</t>
  </si>
  <si>
    <t>111</t>
  </si>
  <si>
    <t>12320000</t>
  </si>
  <si>
    <t>110</t>
  </si>
  <si>
    <t>120</t>
  </si>
  <si>
    <t>40.00</t>
  </si>
  <si>
    <t>50.00</t>
  </si>
  <si>
    <t>31.00</t>
  </si>
  <si>
    <t>38.75</t>
  </si>
  <si>
    <t>ضپلا6000</t>
  </si>
  <si>
    <t>اختيارخ پالايش-46000-01/06/30</t>
  </si>
  <si>
    <t>620000</t>
  </si>
  <si>
    <t>33000</t>
  </si>
  <si>
    <t>31000</t>
  </si>
  <si>
    <t>-2000.00</t>
  </si>
  <si>
    <t>-6.06</t>
  </si>
  <si>
    <t>22000.000</t>
  </si>
  <si>
    <t>31000.000</t>
  </si>
  <si>
    <t>43</t>
  </si>
  <si>
    <t>مرواريد</t>
  </si>
  <si>
    <t>صندوق س. مرواريد بها بازار-س</t>
  </si>
  <si>
    <t>3993</t>
  </si>
  <si>
    <t>37933500</t>
  </si>
  <si>
    <t>9500</t>
  </si>
  <si>
    <t>21007</t>
  </si>
  <si>
    <t>9500.000</t>
  </si>
  <si>
    <t>9690.000</t>
  </si>
  <si>
    <t>25005</t>
  </si>
  <si>
    <t>صخود401</t>
  </si>
  <si>
    <t>ص مرابحه خودرو401- 3ماهه 18%</t>
  </si>
  <si>
    <t>صبهمن052</t>
  </si>
  <si>
    <t>صكوك مرابحه بهمن 052-3ماهه18%</t>
  </si>
  <si>
    <t>1050000</t>
  </si>
  <si>
    <t>3750</t>
  </si>
  <si>
    <t>950000.000</t>
  </si>
  <si>
    <t>ارمغان</t>
  </si>
  <si>
    <t>ص سرمايه گذاري ارمغان ايرانيان</t>
  </si>
  <si>
    <t>112563</t>
  </si>
  <si>
    <t>1139202799</t>
  </si>
  <si>
    <t>10119</t>
  </si>
  <si>
    <t>10116</t>
  </si>
  <si>
    <t>10118</t>
  </si>
  <si>
    <t>-1.00</t>
  </si>
  <si>
    <t>-0.01</t>
  </si>
  <si>
    <t>10121</t>
  </si>
  <si>
    <t>2.00</t>
  </si>
  <si>
    <t>0.02</t>
  </si>
  <si>
    <t>10127</t>
  </si>
  <si>
    <t>1118</t>
  </si>
  <si>
    <t>10118.000</t>
  </si>
  <si>
    <t>10126.000</t>
  </si>
  <si>
    <t>12499</t>
  </si>
  <si>
    <t>اخزا914</t>
  </si>
  <si>
    <t>اسنادخزانه-م14بودجه99-021025</t>
  </si>
  <si>
    <t>149417000</t>
  </si>
  <si>
    <t>747740</t>
  </si>
  <si>
    <t>747090</t>
  </si>
  <si>
    <t>747080</t>
  </si>
  <si>
    <t>-660.00</t>
  </si>
  <si>
    <t>747080.000</t>
  </si>
  <si>
    <t>752790.000</t>
  </si>
  <si>
    <t>طخود5006</t>
  </si>
  <si>
    <t>اختيارف خودرو-2600-1401/05/12</t>
  </si>
  <si>
    <t>32000000</t>
  </si>
  <si>
    <t>450</t>
  </si>
  <si>
    <t>800</t>
  </si>
  <si>
    <t>350.00</t>
  </si>
  <si>
    <t>77.78</t>
  </si>
  <si>
    <t>50</t>
  </si>
  <si>
    <t>666.000</t>
  </si>
  <si>
    <t>850.000</t>
  </si>
  <si>
    <t>غشان</t>
  </si>
  <si>
    <t>شيرپاستوريزه‌پگاه‌خراسان‌</t>
  </si>
  <si>
    <t>364</t>
  </si>
  <si>
    <t>9104953</t>
  </si>
  <si>
    <t>29515442080</t>
  </si>
  <si>
    <t>3432</t>
  </si>
  <si>
    <t>3380</t>
  </si>
  <si>
    <t>3227</t>
  </si>
  <si>
    <t>-205.00</t>
  </si>
  <si>
    <t>-5.97</t>
  </si>
  <si>
    <t>3242</t>
  </si>
  <si>
    <t>-190.00</t>
  </si>
  <si>
    <t>-5.54</t>
  </si>
  <si>
    <t>328</t>
  </si>
  <si>
    <t>9.88</t>
  </si>
  <si>
    <t>3224.000</t>
  </si>
  <si>
    <t>3227.000</t>
  </si>
  <si>
    <t>137367</t>
  </si>
  <si>
    <t>خوساز</t>
  </si>
  <si>
    <t>محورسازان‌ايران‌خودرو</t>
  </si>
  <si>
    <t>278</t>
  </si>
  <si>
    <t>2789950</t>
  </si>
  <si>
    <t>20774128120</t>
  </si>
  <si>
    <t>7810</t>
  </si>
  <si>
    <t>7600</t>
  </si>
  <si>
    <t>-280.00</t>
  </si>
  <si>
    <t>-3.59</t>
  </si>
  <si>
    <t>7450</t>
  </si>
  <si>
    <t>-360.00</t>
  </si>
  <si>
    <t>-4.61</t>
  </si>
  <si>
    <t>7420</t>
  </si>
  <si>
    <t>7610</t>
  </si>
  <si>
    <t>259</t>
  </si>
  <si>
    <t>28.76</t>
  </si>
  <si>
    <t>10368</t>
  </si>
  <si>
    <t>7490.000</t>
  </si>
  <si>
    <t>7520.000</t>
  </si>
  <si>
    <t>قم304</t>
  </si>
  <si>
    <t>مشاركت ش قم304-3ماهه18%</t>
  </si>
  <si>
    <t>6000</t>
  </si>
  <si>
    <t>1010000.000</t>
  </si>
  <si>
    <t>95</t>
  </si>
  <si>
    <t>سيناد</t>
  </si>
  <si>
    <t>صندوق س.سپهرسودمند سينا-د</t>
  </si>
  <si>
    <t>344</t>
  </si>
  <si>
    <t>4997185</t>
  </si>
  <si>
    <t>50176952442</t>
  </si>
  <si>
    <t>10039</t>
  </si>
  <si>
    <t>10047</t>
  </si>
  <si>
    <t>10040</t>
  </si>
  <si>
    <t>1.00</t>
  </si>
  <si>
    <t>0.01</t>
  </si>
  <si>
    <t>127829</t>
  </si>
  <si>
    <t>10040.000</t>
  </si>
  <si>
    <t>10049.000</t>
  </si>
  <si>
    <t>100000</t>
  </si>
  <si>
    <t>ضستا7003</t>
  </si>
  <si>
    <t>اختيارخ شستا-1000-1401/07/17</t>
  </si>
  <si>
    <t>449</t>
  </si>
  <si>
    <t>107213</t>
  </si>
  <si>
    <t>3058834000</t>
  </si>
  <si>
    <t>-9.00</t>
  </si>
  <si>
    <t>-24.32</t>
  </si>
  <si>
    <t>-8.00</t>
  </si>
  <si>
    <t>-21.62</t>
  </si>
  <si>
    <t>26</t>
  </si>
  <si>
    <t>32</t>
  </si>
  <si>
    <t>664</t>
  </si>
  <si>
    <t>28.000</t>
  </si>
  <si>
    <t>ولقمان</t>
  </si>
  <si>
    <t>سرمايه گذاري لقمان</t>
  </si>
  <si>
    <t>1469</t>
  </si>
  <si>
    <t>6440096</t>
  </si>
  <si>
    <t>4519</t>
  </si>
  <si>
    <t>4384</t>
  </si>
  <si>
    <t>-135.00</t>
  </si>
  <si>
    <t>-2.99</t>
  </si>
  <si>
    <t>148</t>
  </si>
  <si>
    <t>30.53</t>
  </si>
  <si>
    <t>4384.000</t>
  </si>
  <si>
    <t>4781718</t>
  </si>
  <si>
    <t>185</t>
  </si>
  <si>
    <t>كحافظ</t>
  </si>
  <si>
    <t>كاشي‌ وسراميك‌ حافظ‌</t>
  </si>
  <si>
    <t>464</t>
  </si>
  <si>
    <t>6368421</t>
  </si>
  <si>
    <t>30875386600</t>
  </si>
  <si>
    <t>4940</t>
  </si>
  <si>
    <t>4960</t>
  </si>
  <si>
    <t>4900</t>
  </si>
  <si>
    <t>-40.00</t>
  </si>
  <si>
    <t>-0.81</t>
  </si>
  <si>
    <t>4850</t>
  </si>
  <si>
    <t>-1.82</t>
  </si>
  <si>
    <t>4760</t>
  </si>
  <si>
    <t>424</t>
  </si>
  <si>
    <t>11.44</t>
  </si>
  <si>
    <t>4900.000</t>
  </si>
  <si>
    <t>4910.000</t>
  </si>
  <si>
    <t>13964</t>
  </si>
  <si>
    <t>ضصاد8041</t>
  </si>
  <si>
    <t>اختيارخ وبصادر-1698-1401/08/11</t>
  </si>
  <si>
    <t>92</t>
  </si>
  <si>
    <t>90</t>
  </si>
  <si>
    <t>-2.00</t>
  </si>
  <si>
    <t>-2.17</t>
  </si>
  <si>
    <t>89.000</t>
  </si>
  <si>
    <t>5</t>
  </si>
  <si>
    <t>ضتوسن1102</t>
  </si>
  <si>
    <t>اختيارخ توسن-20000-14011117</t>
  </si>
  <si>
    <t>5000.000</t>
  </si>
  <si>
    <t>ساوه</t>
  </si>
  <si>
    <t>سيمان ساوه</t>
  </si>
  <si>
    <t>236</t>
  </si>
  <si>
    <t>106512</t>
  </si>
  <si>
    <t>5257267750</t>
  </si>
  <si>
    <t>50650</t>
  </si>
  <si>
    <t>50200</t>
  </si>
  <si>
    <t>49450</t>
  </si>
  <si>
    <t>-1200.00</t>
  </si>
  <si>
    <t>-2.37</t>
  </si>
  <si>
    <t>-450.00</t>
  </si>
  <si>
    <t>-0.89</t>
  </si>
  <si>
    <t>48750</t>
  </si>
  <si>
    <t>8463</t>
  </si>
  <si>
    <t>5.93</t>
  </si>
  <si>
    <t>49450.000</t>
  </si>
  <si>
    <t>135</t>
  </si>
  <si>
    <t>جم</t>
  </si>
  <si>
    <t>پتروشيمي جم</t>
  </si>
  <si>
    <t>349</t>
  </si>
  <si>
    <t>608148</t>
  </si>
  <si>
    <t>25023063160</t>
  </si>
  <si>
    <t>41830</t>
  </si>
  <si>
    <t>41100</t>
  </si>
  <si>
    <t>41890</t>
  </si>
  <si>
    <t>60.00</t>
  </si>
  <si>
    <t>0.14</t>
  </si>
  <si>
    <t>41660</t>
  </si>
  <si>
    <t>-170.00</t>
  </si>
  <si>
    <t>40210</t>
  </si>
  <si>
    <t>5513</t>
  </si>
  <si>
    <t>7.56</t>
  </si>
  <si>
    <t>2408</t>
  </si>
  <si>
    <t>41360.000</t>
  </si>
  <si>
    <t>41900.000</t>
  </si>
  <si>
    <t>8571</t>
  </si>
  <si>
    <t>ضدار6005</t>
  </si>
  <si>
    <t>اختيارخ ص.دارا-110000-01/06/28</t>
  </si>
  <si>
    <t>6300.000</t>
  </si>
  <si>
    <t>ضستا7007</t>
  </si>
  <si>
    <t>اختيارخ شستا-1400-1401/07/17</t>
  </si>
  <si>
    <t>مثقال</t>
  </si>
  <si>
    <t>صندوق س.پشتوانه طلاي زرين آگاه</t>
  </si>
  <si>
    <t>64</t>
  </si>
  <si>
    <t>182561</t>
  </si>
  <si>
    <t>2150129103</t>
  </si>
  <si>
    <t>11787</t>
  </si>
  <si>
    <t>11799</t>
  </si>
  <si>
    <t>11770</t>
  </si>
  <si>
    <t>-17.00</t>
  </si>
  <si>
    <t>-0.14</t>
  </si>
  <si>
    <t>11778</t>
  </si>
  <si>
    <t>-0.08</t>
  </si>
  <si>
    <t>11750</t>
  </si>
  <si>
    <t>2440</t>
  </si>
  <si>
    <t>11770.000</t>
  </si>
  <si>
    <t>11776.000</t>
  </si>
  <si>
    <t>1623</t>
  </si>
  <si>
    <t>سبهان</t>
  </si>
  <si>
    <t>سيمان‌ بهبهان‌</t>
  </si>
  <si>
    <t>326</t>
  </si>
  <si>
    <t>618058</t>
  </si>
  <si>
    <t>22866368260</t>
  </si>
  <si>
    <t>38560</t>
  </si>
  <si>
    <t>37400</t>
  </si>
  <si>
    <t>37020</t>
  </si>
  <si>
    <t>-1540.00</t>
  </si>
  <si>
    <t>-3.99</t>
  </si>
  <si>
    <t>37000</t>
  </si>
  <si>
    <t>-1560.00</t>
  </si>
  <si>
    <t>-4.05</t>
  </si>
  <si>
    <t>36650</t>
  </si>
  <si>
    <t>38290</t>
  </si>
  <si>
    <t>5849</t>
  </si>
  <si>
    <t>6.33</t>
  </si>
  <si>
    <t>37010.000</t>
  </si>
  <si>
    <t>37490.000</t>
  </si>
  <si>
    <t>1611</t>
  </si>
  <si>
    <t>كلوند</t>
  </si>
  <si>
    <t>كاشي‌ الوند</t>
  </si>
  <si>
    <t>291</t>
  </si>
  <si>
    <t>1637605</t>
  </si>
  <si>
    <t>37182059730</t>
  </si>
  <si>
    <t>23770</t>
  </si>
  <si>
    <t>23480</t>
  </si>
  <si>
    <t>23000</t>
  </si>
  <si>
    <t>-770.00</t>
  </si>
  <si>
    <t>-3.24</t>
  </si>
  <si>
    <t>22710</t>
  </si>
  <si>
    <t>-1060.00</t>
  </si>
  <si>
    <t>-4.46</t>
  </si>
  <si>
    <t>22590</t>
  </si>
  <si>
    <t>24000</t>
  </si>
  <si>
    <t>3229</t>
  </si>
  <si>
    <t>7.03</t>
  </si>
  <si>
    <t>1104</t>
  </si>
  <si>
    <t>22670.000</t>
  </si>
  <si>
    <t>23000.000</t>
  </si>
  <si>
    <t>9820</t>
  </si>
  <si>
    <t>زعف0110پ08</t>
  </si>
  <si>
    <t>زعفران0110نگين روستا(پ)</t>
  </si>
  <si>
    <t>422070</t>
  </si>
  <si>
    <t>1460</t>
  </si>
  <si>
    <t>422006.000</t>
  </si>
  <si>
    <t>ضپلا6004</t>
  </si>
  <si>
    <t>اختيارخ پالايش-68000-01/06/30</t>
  </si>
  <si>
    <t>11900</t>
  </si>
  <si>
    <t>500</t>
  </si>
  <si>
    <t>6000.000</t>
  </si>
  <si>
    <t>11000.000</t>
  </si>
  <si>
    <t>پيزد</t>
  </si>
  <si>
    <t>مجتمع صنايع لاستيك يزد</t>
  </si>
  <si>
    <t>3660016</t>
  </si>
  <si>
    <t>28100867370</t>
  </si>
  <si>
    <t>8070</t>
  </si>
  <si>
    <t>7980</t>
  </si>
  <si>
    <t>7670</t>
  </si>
  <si>
    <t>-4.96</t>
  </si>
  <si>
    <t>7680</t>
  </si>
  <si>
    <t>107</t>
  </si>
  <si>
    <t>71.78</t>
  </si>
  <si>
    <t>7670.000</t>
  </si>
  <si>
    <t>7025</t>
  </si>
  <si>
    <t>خزر</t>
  </si>
  <si>
    <t>فنرسازي‌زر</t>
  </si>
  <si>
    <t>693</t>
  </si>
  <si>
    <t>10552085</t>
  </si>
  <si>
    <t>30448638629</t>
  </si>
  <si>
    <t>3052</t>
  </si>
  <si>
    <t>2872</t>
  </si>
  <si>
    <t>-180.00</t>
  </si>
  <si>
    <t>-5.90</t>
  </si>
  <si>
    <t>2886</t>
  </si>
  <si>
    <t>-166.00</t>
  </si>
  <si>
    <t>-5.44</t>
  </si>
  <si>
    <t>2869</t>
  </si>
  <si>
    <t>8.88</t>
  </si>
  <si>
    <t>629</t>
  </si>
  <si>
    <t>2872.000</t>
  </si>
  <si>
    <t>48792</t>
  </si>
  <si>
    <t>اخزا8202</t>
  </si>
  <si>
    <t>اسنادخزانه-م20بودجه98-020806</t>
  </si>
  <si>
    <t>11123550</t>
  </si>
  <si>
    <t>780450</t>
  </si>
  <si>
    <t>741570</t>
  </si>
  <si>
    <t>-38880.00</t>
  </si>
  <si>
    <t>-4.98</t>
  </si>
  <si>
    <t>745000.000</t>
  </si>
  <si>
    <t>780080.000</t>
  </si>
  <si>
    <t>ثنوسا</t>
  </si>
  <si>
    <t>نوسازي‌وساختمان‌تهران‌</t>
  </si>
  <si>
    <t>210</t>
  </si>
  <si>
    <t>5973134</t>
  </si>
  <si>
    <t>17408691645</t>
  </si>
  <si>
    <t>3059</t>
  </si>
  <si>
    <t>2965</t>
  </si>
  <si>
    <t>2907</t>
  </si>
  <si>
    <t>-152.00</t>
  </si>
  <si>
    <t>2914</t>
  </si>
  <si>
    <t>-145.00</t>
  </si>
  <si>
    <t>-4.74</t>
  </si>
  <si>
    <t>3064</t>
  </si>
  <si>
    <t>-6</t>
  </si>
  <si>
    <t>-485.67</t>
  </si>
  <si>
    <t>2907.000</t>
  </si>
  <si>
    <t>955792</t>
  </si>
  <si>
    <t>22</t>
  </si>
  <si>
    <t>ضسان8002</t>
  </si>
  <si>
    <t>اختيارخ پارسان-24000-01/08/08</t>
  </si>
  <si>
    <t>7400</t>
  </si>
  <si>
    <t>4500.000</t>
  </si>
  <si>
    <t>9250.000</t>
  </si>
  <si>
    <t>مشير112</t>
  </si>
  <si>
    <t>مشاركت شهرداري شيراز-3ماهه18%</t>
  </si>
  <si>
    <t>995000</t>
  </si>
  <si>
    <t>995000.000</t>
  </si>
  <si>
    <t>1005000.000</t>
  </si>
  <si>
    <t>تملي704</t>
  </si>
  <si>
    <t>تسهيلات مسكن ب. ملي-تير97</t>
  </si>
  <si>
    <t>737050</t>
  </si>
  <si>
    <t>700198.000</t>
  </si>
  <si>
    <t>308</t>
  </si>
  <si>
    <t>ضپست7006</t>
  </si>
  <si>
    <t>اختيارخ وپست-4500-1401/07/12</t>
  </si>
  <si>
    <t>10000000</t>
  </si>
  <si>
    <t>100.00</t>
  </si>
  <si>
    <t>70.000</t>
  </si>
  <si>
    <t>100.000</t>
  </si>
  <si>
    <t>39</t>
  </si>
  <si>
    <t>صمعاد407</t>
  </si>
  <si>
    <t>صكوك اجاره معادن407-3ماهه18%</t>
  </si>
  <si>
    <t>1005000</t>
  </si>
  <si>
    <t>17500</t>
  </si>
  <si>
    <t>زرفام</t>
  </si>
  <si>
    <t>صندوق س.پشتوانه طلا زرفام آشنا</t>
  </si>
  <si>
    <t>48</t>
  </si>
  <si>
    <t>206735</t>
  </si>
  <si>
    <t>2125995950</t>
  </si>
  <si>
    <t>10268</t>
  </si>
  <si>
    <t>10280</t>
  </si>
  <si>
    <t>12.00</t>
  </si>
  <si>
    <t>0.12</t>
  </si>
  <si>
    <t>10284</t>
  </si>
  <si>
    <t>16.00</t>
  </si>
  <si>
    <t>0.16</t>
  </si>
  <si>
    <t>10300</t>
  </si>
  <si>
    <t>88437</t>
  </si>
  <si>
    <t>10280.000</t>
  </si>
  <si>
    <t>10285.000</t>
  </si>
  <si>
    <t>7035</t>
  </si>
  <si>
    <t>ضوسپهر301</t>
  </si>
  <si>
    <t>اختيارخ وسپهر-5180-14020321</t>
  </si>
  <si>
    <t>3500</t>
  </si>
  <si>
    <t>3530.000</t>
  </si>
  <si>
    <t>35</t>
  </si>
  <si>
    <t>زر</t>
  </si>
  <si>
    <t>صندوق س.پشتوانه سكه طلاي زر</t>
  </si>
  <si>
    <t>65</t>
  </si>
  <si>
    <t>28906</t>
  </si>
  <si>
    <t>1865332290</t>
  </si>
  <si>
    <t>64543</t>
  </si>
  <si>
    <t>64374</t>
  </si>
  <si>
    <t>64570</t>
  </si>
  <si>
    <t>27.00</t>
  </si>
  <si>
    <t>0.04</t>
  </si>
  <si>
    <t>64531</t>
  </si>
  <si>
    <t>-12.00</t>
  </si>
  <si>
    <t>-0.02</t>
  </si>
  <si>
    <t>64598</t>
  </si>
  <si>
    <t>4802</t>
  </si>
  <si>
    <t>64571.000</t>
  </si>
  <si>
    <t>64597.000</t>
  </si>
  <si>
    <t>280</t>
  </si>
  <si>
    <t>دجابر</t>
  </si>
  <si>
    <t>داروسازي‌ جابرابن‌حيان‌</t>
  </si>
  <si>
    <t>183</t>
  </si>
  <si>
    <t>482144</t>
  </si>
  <si>
    <t>4713499990</t>
  </si>
  <si>
    <t>9610</t>
  </si>
  <si>
    <t>9750</t>
  </si>
  <si>
    <t>-3.47</t>
  </si>
  <si>
    <t>-0.99</t>
  </si>
  <si>
    <t>9600</t>
  </si>
  <si>
    <t>1347</t>
  </si>
  <si>
    <t>7.42</t>
  </si>
  <si>
    <t>19528</t>
  </si>
  <si>
    <t>9740.000</t>
  </si>
  <si>
    <t>9890.000</t>
  </si>
  <si>
    <t>4100</t>
  </si>
  <si>
    <t>تسه9911</t>
  </si>
  <si>
    <t>امتياز تسهيلات مسكن بهمن99</t>
  </si>
  <si>
    <t>79</t>
  </si>
  <si>
    <t>786</t>
  </si>
  <si>
    <t>1074723098</t>
  </si>
  <si>
    <t>1360463</t>
  </si>
  <si>
    <t>1368000</t>
  </si>
  <si>
    <t>1375000</t>
  </si>
  <si>
    <t>14537.00</t>
  </si>
  <si>
    <t>1.07</t>
  </si>
  <si>
    <t>1367332</t>
  </si>
  <si>
    <t>6869.00</t>
  </si>
  <si>
    <t>0.50</t>
  </si>
  <si>
    <t>1320000</t>
  </si>
  <si>
    <t>1420000</t>
  </si>
  <si>
    <t>1375000.000</t>
  </si>
  <si>
    <t>1420000.000</t>
  </si>
  <si>
    <t>زپارس</t>
  </si>
  <si>
    <t>ملي كشت و صنعت و دامپروري پارس</t>
  </si>
  <si>
    <t>402</t>
  </si>
  <si>
    <t>1710635</t>
  </si>
  <si>
    <t>65695312200</t>
  </si>
  <si>
    <t>38370</t>
  </si>
  <si>
    <t>38400</t>
  </si>
  <si>
    <t>38420</t>
  </si>
  <si>
    <t>0.13</t>
  </si>
  <si>
    <t>30.00</t>
  </si>
  <si>
    <t>0.08</t>
  </si>
  <si>
    <t>38150</t>
  </si>
  <si>
    <t>38850</t>
  </si>
  <si>
    <t>723</t>
  </si>
  <si>
    <t>53.11</t>
  </si>
  <si>
    <t>9087</t>
  </si>
  <si>
    <t>38420.000</t>
  </si>
  <si>
    <t>38430.000</t>
  </si>
  <si>
    <t>754</t>
  </si>
  <si>
    <t>ميدكو</t>
  </si>
  <si>
    <t>توسعه معادن وص.معدني خاورميانه</t>
  </si>
  <si>
    <t>310</t>
  </si>
  <si>
    <t>2509779</t>
  </si>
  <si>
    <t>44374408560</t>
  </si>
  <si>
    <t>17720</t>
  </si>
  <si>
    <t>17430</t>
  </si>
  <si>
    <t>-290.00</t>
  </si>
  <si>
    <t>-1.64</t>
  </si>
  <si>
    <t>17710</t>
  </si>
  <si>
    <t>-0.06</t>
  </si>
  <si>
    <t>17340</t>
  </si>
  <si>
    <t>17730</t>
  </si>
  <si>
    <t>294</t>
  </si>
  <si>
    <t>60.24</t>
  </si>
  <si>
    <t>71750</t>
  </si>
  <si>
    <t>17380.000</t>
  </si>
  <si>
    <t>17430.000</t>
  </si>
  <si>
    <t>191</t>
  </si>
  <si>
    <t>مبين013</t>
  </si>
  <si>
    <t>اجاره اعتماد مبين نوين010710</t>
  </si>
  <si>
    <t>956500</t>
  </si>
  <si>
    <t>950440.000</t>
  </si>
  <si>
    <t>واتي</t>
  </si>
  <si>
    <t>سرمايه‌ گذاري‌ آتيه‌ دماوند</t>
  </si>
  <si>
    <t>216</t>
  </si>
  <si>
    <t>1366136</t>
  </si>
  <si>
    <t>11266778790</t>
  </si>
  <si>
    <t>8520</t>
  </si>
  <si>
    <t>8260</t>
  </si>
  <si>
    <t>8380</t>
  </si>
  <si>
    <t>-140.00</t>
  </si>
  <si>
    <t>8310</t>
  </si>
  <si>
    <t>-2.46</t>
  </si>
  <si>
    <t>8140</t>
  </si>
  <si>
    <t>8440</t>
  </si>
  <si>
    <t>2069</t>
  </si>
  <si>
    <t>4.02</t>
  </si>
  <si>
    <t>900</t>
  </si>
  <si>
    <t>8210.000</t>
  </si>
  <si>
    <t>8380.000</t>
  </si>
  <si>
    <t>22900</t>
  </si>
  <si>
    <t>دشيمي</t>
  </si>
  <si>
    <t>شيمي‌ داروئي‌ داروپخش‌</t>
  </si>
  <si>
    <t>71</t>
  </si>
  <si>
    <t>211452</t>
  </si>
  <si>
    <t>5528793120</t>
  </si>
  <si>
    <t>26430</t>
  </si>
  <si>
    <t>25820</t>
  </si>
  <si>
    <t>26690</t>
  </si>
  <si>
    <t>0.98</t>
  </si>
  <si>
    <t>-0.42</t>
  </si>
  <si>
    <t>3438</t>
  </si>
  <si>
    <t>7.66</t>
  </si>
  <si>
    <t>26200.000</t>
  </si>
  <si>
    <t>26670.000</t>
  </si>
  <si>
    <t>811</t>
  </si>
  <si>
    <t>غشهداب</t>
  </si>
  <si>
    <t>كشت و صنعت شهداب ناب خراسان</t>
  </si>
  <si>
    <t>715</t>
  </si>
  <si>
    <t>10758154</t>
  </si>
  <si>
    <t>21874002175</t>
  </si>
  <si>
    <t>2142</t>
  </si>
  <si>
    <t>2065</t>
  </si>
  <si>
    <t>2021</t>
  </si>
  <si>
    <t>-121.00</t>
  </si>
  <si>
    <t>-5.65</t>
  </si>
  <si>
    <t>2033</t>
  </si>
  <si>
    <t>-109.00</t>
  </si>
  <si>
    <t>-5.09</t>
  </si>
  <si>
    <t>2014</t>
  </si>
  <si>
    <t>2117</t>
  </si>
  <si>
    <t>6.56</t>
  </si>
  <si>
    <t>19142</t>
  </si>
  <si>
    <t>2020.000</t>
  </si>
  <si>
    <t>2025.000</t>
  </si>
  <si>
    <t>بجهرم</t>
  </si>
  <si>
    <t>توسعه مولد نيروگاهي جهرم</t>
  </si>
  <si>
    <t>797</t>
  </si>
  <si>
    <t>14399095</t>
  </si>
  <si>
    <t>25095444590</t>
  </si>
  <si>
    <t>1824</t>
  </si>
  <si>
    <t>1809</t>
  </si>
  <si>
    <t>1749</t>
  </si>
  <si>
    <t>-75.00</t>
  </si>
  <si>
    <t>-4.11</t>
  </si>
  <si>
    <t>1743</t>
  </si>
  <si>
    <t>-81.00</t>
  </si>
  <si>
    <t>-4.44</t>
  </si>
  <si>
    <t>1733</t>
  </si>
  <si>
    <t>106</t>
  </si>
  <si>
    <t>16.44</t>
  </si>
  <si>
    <t>97658</t>
  </si>
  <si>
    <t>1742.000</t>
  </si>
  <si>
    <t>1749.000</t>
  </si>
  <si>
    <t>69</t>
  </si>
  <si>
    <t>شراز</t>
  </si>
  <si>
    <t>پالايش نفت شيراز</t>
  </si>
  <si>
    <t>2122</t>
  </si>
  <si>
    <t>11495694</t>
  </si>
  <si>
    <t>171672884910</t>
  </si>
  <si>
    <t>15270</t>
  </si>
  <si>
    <t>15320</t>
  </si>
  <si>
    <t>15310</t>
  </si>
  <si>
    <t>0.26</t>
  </si>
  <si>
    <t>14930</t>
  </si>
  <si>
    <t>-2.23</t>
  </si>
  <si>
    <t>14510</t>
  </si>
  <si>
    <t>15480</t>
  </si>
  <si>
    <t>3630</t>
  </si>
  <si>
    <t>4.11</t>
  </si>
  <si>
    <t>74124</t>
  </si>
  <si>
    <t>15300.000</t>
  </si>
  <si>
    <t>15320.000</t>
  </si>
  <si>
    <t>104244</t>
  </si>
  <si>
    <t>ضخود5004</t>
  </si>
  <si>
    <t>اختيارخ خودرو-2200-1401/05/12</t>
  </si>
  <si>
    <t>17585</t>
  </si>
  <si>
    <t>خچرخش</t>
  </si>
  <si>
    <t>چرخشگر</t>
  </si>
  <si>
    <t>556</t>
  </si>
  <si>
    <t>3629533</t>
  </si>
  <si>
    <t>49514339780</t>
  </si>
  <si>
    <t>14500</t>
  </si>
  <si>
    <t>13750</t>
  </si>
  <si>
    <t>13650</t>
  </si>
  <si>
    <t>-850.00</t>
  </si>
  <si>
    <t>-5.86</t>
  </si>
  <si>
    <t>13640</t>
  </si>
  <si>
    <t>-860.00</t>
  </si>
  <si>
    <t>-5.93</t>
  </si>
  <si>
    <t>13630</t>
  </si>
  <si>
    <t>14340</t>
  </si>
  <si>
    <t>418</t>
  </si>
  <si>
    <t>32.63</t>
  </si>
  <si>
    <t>13630.000</t>
  </si>
  <si>
    <t>13780.000</t>
  </si>
  <si>
    <t>8159</t>
  </si>
  <si>
    <t>سمازن</t>
  </si>
  <si>
    <t>سيمان‌مازندران‌</t>
  </si>
  <si>
    <t>198</t>
  </si>
  <si>
    <t>1409275</t>
  </si>
  <si>
    <t>17587020550</t>
  </si>
  <si>
    <t>12760</t>
  </si>
  <si>
    <t>12670</t>
  </si>
  <si>
    <t>-1.88</t>
  </si>
  <si>
    <t>12480</t>
  </si>
  <si>
    <t>-2.19</t>
  </si>
  <si>
    <t>12020</t>
  </si>
  <si>
    <t>12800</t>
  </si>
  <si>
    <t>2078</t>
  </si>
  <si>
    <t>6.01</t>
  </si>
  <si>
    <t>8627</t>
  </si>
  <si>
    <t>12430.000</t>
  </si>
  <si>
    <t>12650.000</t>
  </si>
  <si>
    <t>ضحافرين1202</t>
  </si>
  <si>
    <t>اختيارخ حافرين-2000-14011214</t>
  </si>
  <si>
    <t>2180</t>
  </si>
  <si>
    <t>2796.000</t>
  </si>
  <si>
    <t>رنيك</t>
  </si>
  <si>
    <t>جنرال مكانيك</t>
  </si>
  <si>
    <t>2103011</t>
  </si>
  <si>
    <t>19982081780</t>
  </si>
  <si>
    <t>9960</t>
  </si>
  <si>
    <t>9680</t>
  </si>
  <si>
    <t>9470</t>
  </si>
  <si>
    <t>-490.00</t>
  </si>
  <si>
    <t>-460.00</t>
  </si>
  <si>
    <t>-4.62</t>
  </si>
  <si>
    <t>1376</t>
  </si>
  <si>
    <t>6.90</t>
  </si>
  <si>
    <t>9480.000</t>
  </si>
  <si>
    <t>9580.000</t>
  </si>
  <si>
    <t>آگاس</t>
  </si>
  <si>
    <t>صندوق س.هستي بخش آگاه-س</t>
  </si>
  <si>
    <t>537</t>
  </si>
  <si>
    <t>574482</t>
  </si>
  <si>
    <t>46112573875</t>
  </si>
  <si>
    <t>81444</t>
  </si>
  <si>
    <t>81030</t>
  </si>
  <si>
    <t>80680</t>
  </si>
  <si>
    <t>-764.00</t>
  </si>
  <si>
    <t>-0.94</t>
  </si>
  <si>
    <t>80268</t>
  </si>
  <si>
    <t>-1176.00</t>
  </si>
  <si>
    <t>-1.44</t>
  </si>
  <si>
    <t>79870</t>
  </si>
  <si>
    <t>300</t>
  </si>
  <si>
    <t>80641.000</t>
  </si>
  <si>
    <t>80733.000</t>
  </si>
  <si>
    <t>ونفت</t>
  </si>
  <si>
    <t>سرمايه‌گذاري‌ صنعت‌ نفت‌</t>
  </si>
  <si>
    <t>379</t>
  </si>
  <si>
    <t>4397445</t>
  </si>
  <si>
    <t>13106021697</t>
  </si>
  <si>
    <t>3098</t>
  </si>
  <si>
    <t>3120</t>
  </si>
  <si>
    <t>2978</t>
  </si>
  <si>
    <t>-120.00</t>
  </si>
  <si>
    <t>-3.87</t>
  </si>
  <si>
    <t>2992</t>
  </si>
  <si>
    <t>-106.00</t>
  </si>
  <si>
    <t>-3.42</t>
  </si>
  <si>
    <t>546</t>
  </si>
  <si>
    <t>5.48</t>
  </si>
  <si>
    <t>223</t>
  </si>
  <si>
    <t>2978.000</t>
  </si>
  <si>
    <t>2998.000</t>
  </si>
  <si>
    <t>16649</t>
  </si>
  <si>
    <t>غپاك</t>
  </si>
  <si>
    <t>لبنيات‌ پاك‌</t>
  </si>
  <si>
    <t>321</t>
  </si>
  <si>
    <t>2216165</t>
  </si>
  <si>
    <t>20876148150</t>
  </si>
  <si>
    <t>9900</t>
  </si>
  <si>
    <t>10020</t>
  </si>
  <si>
    <t>9410</t>
  </si>
  <si>
    <t>-4.95</t>
  </si>
  <si>
    <t>9420</t>
  </si>
  <si>
    <t>-480.00</t>
  </si>
  <si>
    <t>451</t>
  </si>
  <si>
    <t>20.89</t>
  </si>
  <si>
    <t>9410.000</t>
  </si>
  <si>
    <t>143844</t>
  </si>
  <si>
    <t>اراد64</t>
  </si>
  <si>
    <t>مرابحه عام دولتي64-ش.خ0111</t>
  </si>
  <si>
    <t>974500</t>
  </si>
  <si>
    <t>979000.000</t>
  </si>
  <si>
    <t>اخزا901</t>
  </si>
  <si>
    <t>اسنادخزانه-م1بودجه99-010621</t>
  </si>
  <si>
    <t>12</t>
  </si>
  <si>
    <t>12485966000</t>
  </si>
  <si>
    <t>974380</t>
  </si>
  <si>
    <t>976000</t>
  </si>
  <si>
    <t>1620.00</t>
  </si>
  <si>
    <t>0.17</t>
  </si>
  <si>
    <t>975470</t>
  </si>
  <si>
    <t>1090.00</t>
  </si>
  <si>
    <t>0.11</t>
  </si>
  <si>
    <t>4300</t>
  </si>
  <si>
    <t>975100.000</t>
  </si>
  <si>
    <t>977770.000</t>
  </si>
  <si>
    <t>عيار</t>
  </si>
  <si>
    <t>صندوق سكه طلاي مفيد</t>
  </si>
  <si>
    <t>222</t>
  </si>
  <si>
    <t>424066</t>
  </si>
  <si>
    <t>15950385663</t>
  </si>
  <si>
    <t>37672</t>
  </si>
  <si>
    <t>37501</t>
  </si>
  <si>
    <t>37669</t>
  </si>
  <si>
    <t>-3.00</t>
  </si>
  <si>
    <t>37613</t>
  </si>
  <si>
    <t>-59.00</t>
  </si>
  <si>
    <t>-0.16</t>
  </si>
  <si>
    <t>37690</t>
  </si>
  <si>
    <t>37668.000</t>
  </si>
  <si>
    <t>37669.000</t>
  </si>
  <si>
    <t>اخزا0022</t>
  </si>
  <si>
    <t>اسنادخزانه-م2بودجه00-031024</t>
  </si>
  <si>
    <t>3558</t>
  </si>
  <si>
    <t>2119656780</t>
  </si>
  <si>
    <t>596990</t>
  </si>
  <si>
    <t>596530</t>
  </si>
  <si>
    <t>595310</t>
  </si>
  <si>
    <t>-1680.00</t>
  </si>
  <si>
    <t>-0.28</t>
  </si>
  <si>
    <t>595740</t>
  </si>
  <si>
    <t>-1250.00</t>
  </si>
  <si>
    <t>-0.21</t>
  </si>
  <si>
    <t>594510</t>
  </si>
  <si>
    <t>597000</t>
  </si>
  <si>
    <t>595310.000</t>
  </si>
  <si>
    <t>596000.000</t>
  </si>
  <si>
    <t>تبريز312</t>
  </si>
  <si>
    <t>مشاركت ش تبريز312-3ماهه18%</t>
  </si>
  <si>
    <t>ضخود5003</t>
  </si>
  <si>
    <t>اختيارخ خودرو-2000-1401/05/12</t>
  </si>
  <si>
    <t>562</t>
  </si>
  <si>
    <t>175287</t>
  </si>
  <si>
    <t>272430000</t>
  </si>
  <si>
    <t>9</t>
  </si>
  <si>
    <t>-88.89</t>
  </si>
  <si>
    <t>-7.00</t>
  </si>
  <si>
    <t>-77.78</t>
  </si>
  <si>
    <t>9349</t>
  </si>
  <si>
    <t>طحافرين1206</t>
  </si>
  <si>
    <t>اختيارف حافرين-4000-14011214</t>
  </si>
  <si>
    <t>ضبدر7001</t>
  </si>
  <si>
    <t>اختيارخ شبندر-5650-1401/07/27</t>
  </si>
  <si>
    <t>4900000</t>
  </si>
  <si>
    <t>1200</t>
  </si>
  <si>
    <t>2200</t>
  </si>
  <si>
    <t>2350</t>
  </si>
  <si>
    <t>1150.00</t>
  </si>
  <si>
    <t>95.83</t>
  </si>
  <si>
    <t>1633</t>
  </si>
  <si>
    <t>433.00</t>
  </si>
  <si>
    <t>36.08</t>
  </si>
  <si>
    <t>350</t>
  </si>
  <si>
    <t>2350.000</t>
  </si>
  <si>
    <t>2590.000</t>
  </si>
  <si>
    <t>700</t>
  </si>
  <si>
    <t>قاسم</t>
  </si>
  <si>
    <t>قاسم ايران</t>
  </si>
  <si>
    <t>442</t>
  </si>
  <si>
    <t>7682421</t>
  </si>
  <si>
    <t>37503410321</t>
  </si>
  <si>
    <t>5130</t>
  </si>
  <si>
    <t>5100</t>
  </si>
  <si>
    <t>4874</t>
  </si>
  <si>
    <t>-256.00</t>
  </si>
  <si>
    <t>-4.99</t>
  </si>
  <si>
    <t>4882</t>
  </si>
  <si>
    <t>-248.00</t>
  </si>
  <si>
    <t>603</t>
  </si>
  <si>
    <t>8.10</t>
  </si>
  <si>
    <t>549284</t>
  </si>
  <si>
    <t>4874.000</t>
  </si>
  <si>
    <t>بركت</t>
  </si>
  <si>
    <t>گروه دارويي بركت</t>
  </si>
  <si>
    <t>3028</t>
  </si>
  <si>
    <t>11420470</t>
  </si>
  <si>
    <t>162122986410</t>
  </si>
  <si>
    <t>15050</t>
  </si>
  <si>
    <t>14790</t>
  </si>
  <si>
    <t>14150</t>
  </si>
  <si>
    <t>-900.00</t>
  </si>
  <si>
    <t>14200</t>
  </si>
  <si>
    <t>1982</t>
  </si>
  <si>
    <t>7.16</t>
  </si>
  <si>
    <t>14150.000</t>
  </si>
  <si>
    <t>364663</t>
  </si>
  <si>
    <t>صشستا112</t>
  </si>
  <si>
    <t>صكوك اجاره شستا112-6ماهه18%</t>
  </si>
  <si>
    <t>20500</t>
  </si>
  <si>
    <t>درسا</t>
  </si>
  <si>
    <t>صندوق سرمايه گذاري درسا - سهام</t>
  </si>
  <si>
    <t>86244</t>
  </si>
  <si>
    <t>862857690</t>
  </si>
  <si>
    <t>0.20</t>
  </si>
  <si>
    <t>9990</t>
  </si>
  <si>
    <t>50000</t>
  </si>
  <si>
    <t>10000.000</t>
  </si>
  <si>
    <t>10030.000</t>
  </si>
  <si>
    <t>9845</t>
  </si>
  <si>
    <t>ولتجار</t>
  </si>
  <si>
    <t>واسپاري تجارت وسرمايه ايرانيان</t>
  </si>
  <si>
    <t>1787</t>
  </si>
  <si>
    <t>5000026</t>
  </si>
  <si>
    <t>2884</t>
  </si>
  <si>
    <t>2798</t>
  </si>
  <si>
    <t>-86.00</t>
  </si>
  <si>
    <t>70</t>
  </si>
  <si>
    <t>41.20</t>
  </si>
  <si>
    <t>2798.000</t>
  </si>
  <si>
    <t>3510314</t>
  </si>
  <si>
    <t>46</t>
  </si>
  <si>
    <t>دتماد</t>
  </si>
  <si>
    <t>توليدمواداوليه‌داروپخش‌</t>
  </si>
  <si>
    <t>134</t>
  </si>
  <si>
    <t>152124</t>
  </si>
  <si>
    <t>4729892880</t>
  </si>
  <si>
    <t>31910</t>
  </si>
  <si>
    <t>31680</t>
  </si>
  <si>
    <t>-910.00</t>
  </si>
  <si>
    <t>-2.85</t>
  </si>
  <si>
    <t>31650</t>
  </si>
  <si>
    <t>-260.00</t>
  </si>
  <si>
    <t>30710</t>
  </si>
  <si>
    <t>31700</t>
  </si>
  <si>
    <t>5713</t>
  </si>
  <si>
    <t>5.54</t>
  </si>
  <si>
    <t>30900.000</t>
  </si>
  <si>
    <t>31390.000</t>
  </si>
  <si>
    <t>فاما</t>
  </si>
  <si>
    <t>صنعتي‌ آما</t>
  </si>
  <si>
    <t>1444098</t>
  </si>
  <si>
    <t>9647198510</t>
  </si>
  <si>
    <t>6500</t>
  </si>
  <si>
    <t>6620</t>
  </si>
  <si>
    <t>-3.22</t>
  </si>
  <si>
    <t>6730</t>
  </si>
  <si>
    <t>-1.61</t>
  </si>
  <si>
    <t>6450</t>
  </si>
  <si>
    <t>7230</t>
  </si>
  <si>
    <t>791</t>
  </si>
  <si>
    <t>8.51</t>
  </si>
  <si>
    <t>6510.000</t>
  </si>
  <si>
    <t>6640.000</t>
  </si>
  <si>
    <t>كمند</t>
  </si>
  <si>
    <t>صندوق س. با درآمد ثابت كمند</t>
  </si>
  <si>
    <t>3852</t>
  </si>
  <si>
    <t>200317876</t>
  </si>
  <si>
    <t>2031470328428</t>
  </si>
  <si>
    <t>10135</t>
  </si>
  <si>
    <t>10141</t>
  </si>
  <si>
    <t>6.00</t>
  </si>
  <si>
    <t>10142</t>
  </si>
  <si>
    <t>51159332</t>
  </si>
  <si>
    <t>10141.000</t>
  </si>
  <si>
    <t>10142.000</t>
  </si>
  <si>
    <t>12790745</t>
  </si>
  <si>
    <t>سفاسي</t>
  </si>
  <si>
    <t>شركت فارسيت اهواز</t>
  </si>
  <si>
    <t>190</t>
  </si>
  <si>
    <t>1888355</t>
  </si>
  <si>
    <t>4504279977</t>
  </si>
  <si>
    <t>2455</t>
  </si>
  <si>
    <t>2393</t>
  </si>
  <si>
    <t>2382</t>
  </si>
  <si>
    <t>-73.00</t>
  </si>
  <si>
    <t>-2.97</t>
  </si>
  <si>
    <t>2415</t>
  </si>
  <si>
    <t>-1.63</t>
  </si>
  <si>
    <t>-94</t>
  </si>
  <si>
    <t>-25.69</t>
  </si>
  <si>
    <t>2382.000</t>
  </si>
  <si>
    <t>1345668</t>
  </si>
  <si>
    <t>36</t>
  </si>
  <si>
    <t>طحافرين1208</t>
  </si>
  <si>
    <t>اختيارف حافرين-5000-14011214</t>
  </si>
  <si>
    <t>500.000</t>
  </si>
  <si>
    <t>1250.000</t>
  </si>
  <si>
    <t>ساربيل</t>
  </si>
  <si>
    <t>سيمان آرتا اردبيل</t>
  </si>
  <si>
    <t>53512</t>
  </si>
  <si>
    <t>1459973250</t>
  </si>
  <si>
    <t>28050</t>
  </si>
  <si>
    <t>27020</t>
  </si>
  <si>
    <t>27260</t>
  </si>
  <si>
    <t>-790.00</t>
  </si>
  <si>
    <t>-2.82</t>
  </si>
  <si>
    <t>27970</t>
  </si>
  <si>
    <t>27010</t>
  </si>
  <si>
    <t>27800</t>
  </si>
  <si>
    <t>7.00</t>
  </si>
  <si>
    <t>9166</t>
  </si>
  <si>
    <t>27260.000</t>
  </si>
  <si>
    <t>27780.000</t>
  </si>
  <si>
    <t>152</t>
  </si>
  <si>
    <t>ضهم وزن903</t>
  </si>
  <si>
    <t>اختيارخ هم‌وزن-14000-14010913</t>
  </si>
  <si>
    <t>240</t>
  </si>
  <si>
    <t>1200.000</t>
  </si>
  <si>
    <t>اراد42</t>
  </si>
  <si>
    <t>مرابحه عام دولت4-ش.خ 0106</t>
  </si>
  <si>
    <t>999990</t>
  </si>
  <si>
    <t>999990.000</t>
  </si>
  <si>
    <t>8900</t>
  </si>
  <si>
    <t>ضشنا8016</t>
  </si>
  <si>
    <t>اختيارخ شپنا-6850-1401/08/29</t>
  </si>
  <si>
    <t>606</t>
  </si>
  <si>
    <t>600</t>
  </si>
  <si>
    <t>-6.00</t>
  </si>
  <si>
    <t>350.000</t>
  </si>
  <si>
    <t>699.000</t>
  </si>
  <si>
    <t>اراد76</t>
  </si>
  <si>
    <t>مرابحه عام دولت76-ش.خ030406</t>
  </si>
  <si>
    <t>955000</t>
  </si>
  <si>
    <t>400</t>
  </si>
  <si>
    <t>927010.000</t>
  </si>
  <si>
    <t>1012200.000</t>
  </si>
  <si>
    <t>اراد94</t>
  </si>
  <si>
    <t>مرابحه عام دولت94-ش.خ030816</t>
  </si>
  <si>
    <t>98100000</t>
  </si>
  <si>
    <t>953000</t>
  </si>
  <si>
    <t>981000</t>
  </si>
  <si>
    <t>28000.00</t>
  </si>
  <si>
    <t>2.94</t>
  </si>
  <si>
    <t>981000.000</t>
  </si>
  <si>
    <t>غاذر</t>
  </si>
  <si>
    <t>كشت‌وصنعت‌پياذر</t>
  </si>
  <si>
    <t>475</t>
  </si>
  <si>
    <t>991606</t>
  </si>
  <si>
    <t>65666905680</t>
  </si>
  <si>
    <t>68440</t>
  </si>
  <si>
    <t>68970</t>
  </si>
  <si>
    <t>65030</t>
  </si>
  <si>
    <t>-3410.00</t>
  </si>
  <si>
    <t>66220</t>
  </si>
  <si>
    <t>-2220.00</t>
  </si>
  <si>
    <t>65020</t>
  </si>
  <si>
    <t>1241</t>
  </si>
  <si>
    <t>53.36</t>
  </si>
  <si>
    <t>65030.000</t>
  </si>
  <si>
    <t>65980.000</t>
  </si>
  <si>
    <t>1923</t>
  </si>
  <si>
    <t>شپاس</t>
  </si>
  <si>
    <t>نفت پاسارگاد</t>
  </si>
  <si>
    <t>178524</t>
  </si>
  <si>
    <t>2321330960</t>
  </si>
  <si>
    <t>13400</t>
  </si>
  <si>
    <t>13040</t>
  </si>
  <si>
    <t>12970</t>
  </si>
  <si>
    <t>-430.00</t>
  </si>
  <si>
    <t>-3.21</t>
  </si>
  <si>
    <t>13340</t>
  </si>
  <si>
    <t>-60.00</t>
  </si>
  <si>
    <t>-0.45</t>
  </si>
  <si>
    <t>12830</t>
  </si>
  <si>
    <t>13200</t>
  </si>
  <si>
    <t>2120</t>
  </si>
  <si>
    <t>6.29</t>
  </si>
  <si>
    <t>12940.000</t>
  </si>
  <si>
    <t>13180.000</t>
  </si>
  <si>
    <t>شبندر</t>
  </si>
  <si>
    <t>پالايش نفت بندرعباس</t>
  </si>
  <si>
    <t>5983</t>
  </si>
  <si>
    <t>86747979</t>
  </si>
  <si>
    <t>684482998260</t>
  </si>
  <si>
    <t>8050</t>
  </si>
  <si>
    <t>7900</t>
  </si>
  <si>
    <t>7990</t>
  </si>
  <si>
    <t>-0.75</t>
  </si>
  <si>
    <t>7890</t>
  </si>
  <si>
    <t>-160.00</t>
  </si>
  <si>
    <t>-1.99</t>
  </si>
  <si>
    <t>2211</t>
  </si>
  <si>
    <t>3.57</t>
  </si>
  <si>
    <t>8000.000</t>
  </si>
  <si>
    <t>789126</t>
  </si>
  <si>
    <t>ضتفارس605</t>
  </si>
  <si>
    <t>اختيارخ تفارس-6500-14020629</t>
  </si>
  <si>
    <t>250.000</t>
  </si>
  <si>
    <t>1092.000</t>
  </si>
  <si>
    <t>ومشان</t>
  </si>
  <si>
    <t>س. فني و مهندسي مشانير</t>
  </si>
  <si>
    <t>119084</t>
  </si>
  <si>
    <t>5751948500</t>
  </si>
  <si>
    <t>49050</t>
  </si>
  <si>
    <t>47700</t>
  </si>
  <si>
    <t>48700</t>
  </si>
  <si>
    <t>-0.71</t>
  </si>
  <si>
    <t>48300</t>
  </si>
  <si>
    <t>-750.00</t>
  </si>
  <si>
    <t>-1.53</t>
  </si>
  <si>
    <t>47600</t>
  </si>
  <si>
    <t>50300</t>
  </si>
  <si>
    <t>470</t>
  </si>
  <si>
    <t>102.77</t>
  </si>
  <si>
    <t>920</t>
  </si>
  <si>
    <t>48600.000</t>
  </si>
  <si>
    <t>49000.000</t>
  </si>
  <si>
    <t>795</t>
  </si>
  <si>
    <t>حفارس</t>
  </si>
  <si>
    <t>حمل و نقل بين المللي خليج فارس</t>
  </si>
  <si>
    <t>2964788</t>
  </si>
  <si>
    <t>27206533020</t>
  </si>
  <si>
    <t>9530</t>
  </si>
  <si>
    <t>9480</t>
  </si>
  <si>
    <t>9210</t>
  </si>
  <si>
    <t>-3.36</t>
  </si>
  <si>
    <t>9180</t>
  </si>
  <si>
    <t>-3.67</t>
  </si>
  <si>
    <t>9060</t>
  </si>
  <si>
    <t>9880</t>
  </si>
  <si>
    <t>286.88</t>
  </si>
  <si>
    <t>9220.000</t>
  </si>
  <si>
    <t>28922</t>
  </si>
  <si>
    <t>فملي</t>
  </si>
  <si>
    <t>ملي‌ صنايع‌ مس‌ ايران‌</t>
  </si>
  <si>
    <t>4236</t>
  </si>
  <si>
    <t>54613273</t>
  </si>
  <si>
    <t>291980217990</t>
  </si>
  <si>
    <t>5400</t>
  </si>
  <si>
    <t>5410</t>
  </si>
  <si>
    <t>10.00</t>
  </si>
  <si>
    <t>0.19</t>
  </si>
  <si>
    <t>5350</t>
  </si>
  <si>
    <t>-0.93</t>
  </si>
  <si>
    <t>5230</t>
  </si>
  <si>
    <t>5440</t>
  </si>
  <si>
    <t>1323</t>
  </si>
  <si>
    <t>4.04</t>
  </si>
  <si>
    <t>5410.000</t>
  </si>
  <si>
    <t>467877</t>
  </si>
  <si>
    <t>ضشنا8012</t>
  </si>
  <si>
    <t>اختيارخ شپنا-4850-1401/08/29</t>
  </si>
  <si>
    <t>26600000</t>
  </si>
  <si>
    <t>2003</t>
  </si>
  <si>
    <t>1900</t>
  </si>
  <si>
    <t>-103.00</t>
  </si>
  <si>
    <t>-5.14</t>
  </si>
  <si>
    <t>1654.000</t>
  </si>
  <si>
    <t>2018.000</t>
  </si>
  <si>
    <t>صشستا311</t>
  </si>
  <si>
    <t>صكوك اجاره شستا311-بدون ضامن</t>
  </si>
  <si>
    <t>قتربت</t>
  </si>
  <si>
    <t>قند تربت حيدريه</t>
  </si>
  <si>
    <t>434</t>
  </si>
  <si>
    <t>654091</t>
  </si>
  <si>
    <t>16120721750</t>
  </si>
  <si>
    <t>23950</t>
  </si>
  <si>
    <t>24500</t>
  </si>
  <si>
    <t>24650</t>
  </si>
  <si>
    <t>700.00</t>
  </si>
  <si>
    <t>2.92</t>
  </si>
  <si>
    <t>454</t>
  </si>
  <si>
    <t>54.30</t>
  </si>
  <si>
    <t>204</t>
  </si>
  <si>
    <t>24600.000</t>
  </si>
  <si>
    <t>24650.000</t>
  </si>
  <si>
    <t>ضملت8053</t>
  </si>
  <si>
    <t>اختيارخ وبملت-3476-1401/08/18</t>
  </si>
  <si>
    <t>40.000</t>
  </si>
  <si>
    <t>تاتمس</t>
  </si>
  <si>
    <t>كارخانجات صنعتي وتوليدي اتمسفر</t>
  </si>
  <si>
    <t>24</t>
  </si>
  <si>
    <t>8206</t>
  </si>
  <si>
    <t>1059804900</t>
  </si>
  <si>
    <t>125400</t>
  </si>
  <si>
    <t>129150</t>
  </si>
  <si>
    <t>3750.00</t>
  </si>
  <si>
    <t>125800</t>
  </si>
  <si>
    <t>400.00</t>
  </si>
  <si>
    <t>0.32</t>
  </si>
  <si>
    <t>3968</t>
  </si>
  <si>
    <t>31.70</t>
  </si>
  <si>
    <t>353</t>
  </si>
  <si>
    <t>400980</t>
  </si>
  <si>
    <t>129150.000</t>
  </si>
  <si>
    <t>سپاها</t>
  </si>
  <si>
    <t>سيمان‌سپاهان‌</t>
  </si>
  <si>
    <t>4350981</t>
  </si>
  <si>
    <t>39865500020</t>
  </si>
  <si>
    <t>9580</t>
  </si>
  <si>
    <t>9300</t>
  </si>
  <si>
    <t>9270</t>
  </si>
  <si>
    <t>-310.00</t>
  </si>
  <si>
    <t>9160</t>
  </si>
  <si>
    <t>-420.00</t>
  </si>
  <si>
    <t>-4.38</t>
  </si>
  <si>
    <t>9020</t>
  </si>
  <si>
    <t>9360</t>
  </si>
  <si>
    <t>1711</t>
  </si>
  <si>
    <t>5.35</t>
  </si>
  <si>
    <t>560</t>
  </si>
  <si>
    <t>9210.000</t>
  </si>
  <si>
    <t>9270.000</t>
  </si>
  <si>
    <t>718</t>
  </si>
  <si>
    <t>كگل</t>
  </si>
  <si>
    <t>معدني و صنعتي گل گهر</t>
  </si>
  <si>
    <t>673</t>
  </si>
  <si>
    <t>4218649</t>
  </si>
  <si>
    <t>48528401190</t>
  </si>
  <si>
    <t>11850</t>
  </si>
  <si>
    <t>11430</t>
  </si>
  <si>
    <t>11490</t>
  </si>
  <si>
    <t>11710</t>
  </si>
  <si>
    <t>-1.18</t>
  </si>
  <si>
    <t>11200</t>
  </si>
  <si>
    <t>781</t>
  </si>
  <si>
    <t>14.99</t>
  </si>
  <si>
    <t>2803</t>
  </si>
  <si>
    <t>11460.000</t>
  </si>
  <si>
    <t>11490.000</t>
  </si>
  <si>
    <t>4526</t>
  </si>
  <si>
    <t>گوهر2</t>
  </si>
  <si>
    <t>صندوق سكه طلاي كيان</t>
  </si>
  <si>
    <t>74594</t>
  </si>
  <si>
    <t>-74593.00</t>
  </si>
  <si>
    <t>شيران</t>
  </si>
  <si>
    <t>س. صنايع‌شيميايي‌ايران</t>
  </si>
  <si>
    <t>1814721</t>
  </si>
  <si>
    <t>16816707050</t>
  </si>
  <si>
    <t>9540</t>
  </si>
  <si>
    <t>9400</t>
  </si>
  <si>
    <t>-1.47</t>
  </si>
  <si>
    <t>-0.63</t>
  </si>
  <si>
    <t>1036</t>
  </si>
  <si>
    <t>9.15</t>
  </si>
  <si>
    <t>841</t>
  </si>
  <si>
    <t>9300.000</t>
  </si>
  <si>
    <t>9400.000</t>
  </si>
  <si>
    <t>56905</t>
  </si>
  <si>
    <t>قم0312</t>
  </si>
  <si>
    <t>مشاركت ش قم0312-سه ماهه18%</t>
  </si>
  <si>
    <t>5995</t>
  </si>
  <si>
    <t>سرچشمه</t>
  </si>
  <si>
    <t>سرمايه گذاري مس سرچشمه</t>
  </si>
  <si>
    <t>531</t>
  </si>
  <si>
    <t>5070792</t>
  </si>
  <si>
    <t>20847109654</t>
  </si>
  <si>
    <t>4287</t>
  </si>
  <si>
    <t>4385</t>
  </si>
  <si>
    <t>4110</t>
  </si>
  <si>
    <t>-4.13</t>
  </si>
  <si>
    <t>4111</t>
  </si>
  <si>
    <t>-176.00</t>
  </si>
  <si>
    <t>4073</t>
  </si>
  <si>
    <t>4400</t>
  </si>
  <si>
    <t>8.73</t>
  </si>
  <si>
    <t>57399</t>
  </si>
  <si>
    <t>4110.000</t>
  </si>
  <si>
    <t>4164.000</t>
  </si>
  <si>
    <t>قشكر</t>
  </si>
  <si>
    <t>شكرشاهرود</t>
  </si>
  <si>
    <t>202</t>
  </si>
  <si>
    <t>3048414</t>
  </si>
  <si>
    <t>4967476093</t>
  </si>
  <si>
    <t>1658</t>
  </si>
  <si>
    <t>1628</t>
  </si>
  <si>
    <t>-83.00</t>
  </si>
  <si>
    <t>1682</t>
  </si>
  <si>
    <t>-29.00</t>
  </si>
  <si>
    <t>-1.69</t>
  </si>
  <si>
    <t>1626</t>
  </si>
  <si>
    <t>1673</t>
  </si>
  <si>
    <t>-103</t>
  </si>
  <si>
    <t>-16.33</t>
  </si>
  <si>
    <t>1630.000</t>
  </si>
  <si>
    <t>1650.000</t>
  </si>
  <si>
    <t>قم312</t>
  </si>
  <si>
    <t>مشاركت ش قم312-سه ماهه18%</t>
  </si>
  <si>
    <t>13500</t>
  </si>
  <si>
    <t>ضفلا7015</t>
  </si>
  <si>
    <t>اختيارخ فولاد-13000-1401/07/24</t>
  </si>
  <si>
    <t>110.000</t>
  </si>
  <si>
    <t>400.000</t>
  </si>
  <si>
    <t>صقرن511</t>
  </si>
  <si>
    <t>صكوك مرابحه قرن511-3ماهه18%</t>
  </si>
  <si>
    <t>سرو2</t>
  </si>
  <si>
    <t>صندوق س سروسودمند مدبران-سهام</t>
  </si>
  <si>
    <t>74290</t>
  </si>
  <si>
    <t>-74289.00</t>
  </si>
  <si>
    <t>ضملت8051</t>
  </si>
  <si>
    <t>اختيارخ وبملت-2885-1401/08/18</t>
  </si>
  <si>
    <t>239</t>
  </si>
  <si>
    <t>19.00</t>
  </si>
  <si>
    <t>7.95</t>
  </si>
  <si>
    <t>250</t>
  </si>
  <si>
    <t>ضشنا8015</t>
  </si>
  <si>
    <t>اختيارخ شپنا-6350-1401/08/29</t>
  </si>
  <si>
    <t>16</t>
  </si>
  <si>
    <t>1100</t>
  </si>
  <si>
    <t>925780000</t>
  </si>
  <si>
    <t>986</t>
  </si>
  <si>
    <t>899</t>
  </si>
  <si>
    <t>-186.00</t>
  </si>
  <si>
    <t>-18.86</t>
  </si>
  <si>
    <t>842</t>
  </si>
  <si>
    <t>-144.00</t>
  </si>
  <si>
    <t>-14.60</t>
  </si>
  <si>
    <t>720.000</t>
  </si>
  <si>
    <t>820.000</t>
  </si>
  <si>
    <t>56</t>
  </si>
  <si>
    <t>ضستر8003</t>
  </si>
  <si>
    <t>اختيارخ خگستر-3488-1401/08/18</t>
  </si>
  <si>
    <t>25000000</t>
  </si>
  <si>
    <t>482</t>
  </si>
  <si>
    <t>-232.00</t>
  </si>
  <si>
    <t>-48.13</t>
  </si>
  <si>
    <t>50.000</t>
  </si>
  <si>
    <t>آسام</t>
  </si>
  <si>
    <t>صندوق س.آرمان سپهر آشنا-م</t>
  </si>
  <si>
    <t>20320</t>
  </si>
  <si>
    <t>292528270</t>
  </si>
  <si>
    <t>14555</t>
  </si>
  <si>
    <t>14466</t>
  </si>
  <si>
    <t>14360</t>
  </si>
  <si>
    <t>-195.00</t>
  </si>
  <si>
    <t>-1.34</t>
  </si>
  <si>
    <t>14396</t>
  </si>
  <si>
    <t>-159.00</t>
  </si>
  <si>
    <t>-1.09</t>
  </si>
  <si>
    <t>14321</t>
  </si>
  <si>
    <t>14340.000</t>
  </si>
  <si>
    <t>14544.000</t>
  </si>
  <si>
    <t>370</t>
  </si>
  <si>
    <t>مبين012</t>
  </si>
  <si>
    <t>اجاره اعتماد مبين تمدن010710</t>
  </si>
  <si>
    <t>قشرين</t>
  </si>
  <si>
    <t>قند شيرين خراسان</t>
  </si>
  <si>
    <t>305</t>
  </si>
  <si>
    <t>6101333</t>
  </si>
  <si>
    <t>28154322338</t>
  </si>
  <si>
    <t>4755</t>
  </si>
  <si>
    <t>4613</t>
  </si>
  <si>
    <t>-142.00</t>
  </si>
  <si>
    <t>4614</t>
  </si>
  <si>
    <t>-141.00</t>
  </si>
  <si>
    <t>4750</t>
  </si>
  <si>
    <t>82.39</t>
  </si>
  <si>
    <t>4613.000</t>
  </si>
  <si>
    <t>229244</t>
  </si>
  <si>
    <t>اعتلا</t>
  </si>
  <si>
    <t>شركت سرمايه گذاري اعتلاء البرز</t>
  </si>
  <si>
    <t>483</t>
  </si>
  <si>
    <t>14136700</t>
  </si>
  <si>
    <t>42148263186</t>
  </si>
  <si>
    <t>3168</t>
  </si>
  <si>
    <t>3105</t>
  </si>
  <si>
    <t>2981</t>
  </si>
  <si>
    <t>-187.00</t>
  </si>
  <si>
    <t>807</t>
  </si>
  <si>
    <t>3.69</t>
  </si>
  <si>
    <t>145670</t>
  </si>
  <si>
    <t>شفا</t>
  </si>
  <si>
    <t>سرمايه گذاري شفادارو</t>
  </si>
  <si>
    <t>877813</t>
  </si>
  <si>
    <t>16160619940</t>
  </si>
  <si>
    <t>18830</t>
  </si>
  <si>
    <t>18800</t>
  </si>
  <si>
    <t>18480</t>
  </si>
  <si>
    <t>-1.86</t>
  </si>
  <si>
    <t>18490</t>
  </si>
  <si>
    <t>-1.81</t>
  </si>
  <si>
    <t>17890</t>
  </si>
  <si>
    <t>19000</t>
  </si>
  <si>
    <t>8.80</t>
  </si>
  <si>
    <t>548</t>
  </si>
  <si>
    <t>18150.000</t>
  </si>
  <si>
    <t>18500.000</t>
  </si>
  <si>
    <t>260</t>
  </si>
  <si>
    <t>سنوين</t>
  </si>
  <si>
    <t>سرمايه گذاري اقتصاد نوين</t>
  </si>
  <si>
    <t>537271</t>
  </si>
  <si>
    <t>2360231503</t>
  </si>
  <si>
    <t>4528</t>
  </si>
  <si>
    <t>4393</t>
  </si>
  <si>
    <t>4495</t>
  </si>
  <si>
    <t>-0.73</t>
  </si>
  <si>
    <t>1266</t>
  </si>
  <si>
    <t>3.55</t>
  </si>
  <si>
    <t>4393.000</t>
  </si>
  <si>
    <t>678379</t>
  </si>
  <si>
    <t>آفاق</t>
  </si>
  <si>
    <t>صندوق س نوع دوم افق آتي-ثابت</t>
  </si>
  <si>
    <t>302</t>
  </si>
  <si>
    <t>13444853</t>
  </si>
  <si>
    <t>135134959553</t>
  </si>
  <si>
    <t>10044</t>
  </si>
  <si>
    <t>10052</t>
  </si>
  <si>
    <t>10051</t>
  </si>
  <si>
    <t>0.07</t>
  </si>
  <si>
    <t>21940370</t>
  </si>
  <si>
    <t>10051.000</t>
  </si>
  <si>
    <t>10052.000</t>
  </si>
  <si>
    <t>16099884</t>
  </si>
  <si>
    <t>162</t>
  </si>
  <si>
    <t>خبنيان</t>
  </si>
  <si>
    <t>بنيان ديزل</t>
  </si>
  <si>
    <t>2152</t>
  </si>
  <si>
    <t>49853525</t>
  </si>
  <si>
    <t>242334579170</t>
  </si>
  <si>
    <t>4890</t>
  </si>
  <si>
    <t>4990</t>
  </si>
  <si>
    <t>-2.86</t>
  </si>
  <si>
    <t>4860</t>
  </si>
  <si>
    <t>-0.61</t>
  </si>
  <si>
    <t>5030</t>
  </si>
  <si>
    <t>972.00</t>
  </si>
  <si>
    <t>4750.000</t>
  </si>
  <si>
    <t>17642638</t>
  </si>
  <si>
    <t>پست0108پ09</t>
  </si>
  <si>
    <t>پسته بادامي32-30مه ولات0108(پ)</t>
  </si>
  <si>
    <t>2373131</t>
  </si>
  <si>
    <t>2350000.000</t>
  </si>
  <si>
    <t>حريل02</t>
  </si>
  <si>
    <t>اجاره ريل پردازسير021212</t>
  </si>
  <si>
    <t>1038000</t>
  </si>
  <si>
    <t>1038000.000</t>
  </si>
  <si>
    <t>وصندوق</t>
  </si>
  <si>
    <t>سرمايه‌گذاري‌صندوق‌بازنشستگي‌</t>
  </si>
  <si>
    <t>3774560</t>
  </si>
  <si>
    <t>41176015750</t>
  </si>
  <si>
    <t>11120</t>
  </si>
  <si>
    <t>10800</t>
  </si>
  <si>
    <t>11000</t>
  </si>
  <si>
    <t>11050</t>
  </si>
  <si>
    <t>-70.00</t>
  </si>
  <si>
    <t>10610</t>
  </si>
  <si>
    <t>11450</t>
  </si>
  <si>
    <t>2546</t>
  </si>
  <si>
    <t>4.34</t>
  </si>
  <si>
    <t>6254</t>
  </si>
  <si>
    <t>10940.000</t>
  </si>
  <si>
    <t>11080.000</t>
  </si>
  <si>
    <t>15494</t>
  </si>
  <si>
    <t>بذر</t>
  </si>
  <si>
    <t>صندوق س بذر اميد آفرين-سهام</t>
  </si>
  <si>
    <t>8</t>
  </si>
  <si>
    <t>11017</t>
  </si>
  <si>
    <t>1099147270</t>
  </si>
  <si>
    <t>100400</t>
  </si>
  <si>
    <t>99850</t>
  </si>
  <si>
    <t>99380</t>
  </si>
  <si>
    <t>-1020.00</t>
  </si>
  <si>
    <t>-1.02</t>
  </si>
  <si>
    <t>99770</t>
  </si>
  <si>
    <t>-630.00</t>
  </si>
  <si>
    <t>97940</t>
  </si>
  <si>
    <t>99370.000</t>
  </si>
  <si>
    <t>99380.000</t>
  </si>
  <si>
    <t>284</t>
  </si>
  <si>
    <t>صند502</t>
  </si>
  <si>
    <t>صكوك اجاره صند502-بدون ضامن</t>
  </si>
  <si>
    <t>8000</t>
  </si>
  <si>
    <t>سيدكو</t>
  </si>
  <si>
    <t>سرمايه گذاري توسعه صنايع سيمان</t>
  </si>
  <si>
    <t>128</t>
  </si>
  <si>
    <t>1164491</t>
  </si>
  <si>
    <t>8125958190</t>
  </si>
  <si>
    <t>6990</t>
  </si>
  <si>
    <t>7000</t>
  </si>
  <si>
    <t>6910</t>
  </si>
  <si>
    <t>-1.14</t>
  </si>
  <si>
    <t>6980</t>
  </si>
  <si>
    <t>1215</t>
  </si>
  <si>
    <t>5.74</t>
  </si>
  <si>
    <t>23039</t>
  </si>
  <si>
    <t>6910.000</t>
  </si>
  <si>
    <t>6960.000</t>
  </si>
  <si>
    <t>16397</t>
  </si>
  <si>
    <t>فسبزوار</t>
  </si>
  <si>
    <t>پارس فولاد سبزوار</t>
  </si>
  <si>
    <t>1101</t>
  </si>
  <si>
    <t>1948781</t>
  </si>
  <si>
    <t>49312189670</t>
  </si>
  <si>
    <t>25360</t>
  </si>
  <si>
    <t>24840</t>
  </si>
  <si>
    <t>24870</t>
  </si>
  <si>
    <t>-1.93</t>
  </si>
  <si>
    <t>25300</t>
  </si>
  <si>
    <t>-0.24</t>
  </si>
  <si>
    <t>25480</t>
  </si>
  <si>
    <t>4885</t>
  </si>
  <si>
    <t>5.18</t>
  </si>
  <si>
    <t>2057</t>
  </si>
  <si>
    <t>24870.000</t>
  </si>
  <si>
    <t>24900.000</t>
  </si>
  <si>
    <t>1816</t>
  </si>
  <si>
    <t>ضملت8047</t>
  </si>
  <si>
    <t>اختيارخ وبملت-2133-1401/08/18</t>
  </si>
  <si>
    <t>750</t>
  </si>
  <si>
    <t>651.000</t>
  </si>
  <si>
    <t>738.000</t>
  </si>
  <si>
    <t>صمعاد412</t>
  </si>
  <si>
    <t>صكوك اجاره معادن412-6ماهه21%</t>
  </si>
  <si>
    <t>999500</t>
  </si>
  <si>
    <t>11950</t>
  </si>
  <si>
    <t>999500.000</t>
  </si>
  <si>
    <t>توريل</t>
  </si>
  <si>
    <t>توكاريل</t>
  </si>
  <si>
    <t>456</t>
  </si>
  <si>
    <t>2557581</t>
  </si>
  <si>
    <t>16501879430</t>
  </si>
  <si>
    <t>6430</t>
  </si>
  <si>
    <t>6420</t>
  </si>
  <si>
    <t>6550</t>
  </si>
  <si>
    <t>120.00</t>
  </si>
  <si>
    <t>1.87</t>
  </si>
  <si>
    <t>0.31</t>
  </si>
  <si>
    <t>6150</t>
  </si>
  <si>
    <t>6680</t>
  </si>
  <si>
    <t>692</t>
  </si>
  <si>
    <t>9.32</t>
  </si>
  <si>
    <t>1625</t>
  </si>
  <si>
    <t>6550.000</t>
  </si>
  <si>
    <t>6560.000</t>
  </si>
  <si>
    <t>2230</t>
  </si>
  <si>
    <t>وساپا</t>
  </si>
  <si>
    <t>سرمايه‌گذاري‌ سايپا</t>
  </si>
  <si>
    <t>2551</t>
  </si>
  <si>
    <t>81462175</t>
  </si>
  <si>
    <t>368856128210</t>
  </si>
  <si>
    <t>4790</t>
  </si>
  <si>
    <t>4510</t>
  </si>
  <si>
    <t>-5.85</t>
  </si>
  <si>
    <t>4530</t>
  </si>
  <si>
    <t>-5.43</t>
  </si>
  <si>
    <t>45.76</t>
  </si>
  <si>
    <t>4510.000</t>
  </si>
  <si>
    <t>10252</t>
  </si>
  <si>
    <t>ضصاد8052</t>
  </si>
  <si>
    <t>اختيارخ وبصادر-1498-1401/08/11</t>
  </si>
  <si>
    <t>269</t>
  </si>
  <si>
    <t>-10.78</t>
  </si>
  <si>
    <t>130.000</t>
  </si>
  <si>
    <t>قشهد</t>
  </si>
  <si>
    <t>شهد</t>
  </si>
  <si>
    <t>141</t>
  </si>
  <si>
    <t>741430</t>
  </si>
  <si>
    <t>9598549640</t>
  </si>
  <si>
    <t>13210</t>
  </si>
  <si>
    <t>12910</t>
  </si>
  <si>
    <t>12820</t>
  </si>
  <si>
    <t>-2.95</t>
  </si>
  <si>
    <t>-1.29</t>
  </si>
  <si>
    <t>12560</t>
  </si>
  <si>
    <t>1552</t>
  </si>
  <si>
    <t>8.40</t>
  </si>
  <si>
    <t>12710.000</t>
  </si>
  <si>
    <t>13200.000</t>
  </si>
  <si>
    <t>16497</t>
  </si>
  <si>
    <t>آبادا</t>
  </si>
  <si>
    <t>توليد نيروي برق آبادان</t>
  </si>
  <si>
    <t>827</t>
  </si>
  <si>
    <t>601690</t>
  </si>
  <si>
    <t>4981616590</t>
  </si>
  <si>
    <t>8610</t>
  </si>
  <si>
    <t>8330</t>
  </si>
  <si>
    <t>8290</t>
  </si>
  <si>
    <t>-3.72</t>
  </si>
  <si>
    <t>8500</t>
  </si>
  <si>
    <t>-1.28</t>
  </si>
  <si>
    <t>8200</t>
  </si>
  <si>
    <t>8410</t>
  </si>
  <si>
    <t>494</t>
  </si>
  <si>
    <t>17.21</t>
  </si>
  <si>
    <t>802</t>
  </si>
  <si>
    <t>8260.000</t>
  </si>
  <si>
    <t>8290.000</t>
  </si>
  <si>
    <t>غويتا</t>
  </si>
  <si>
    <t>ويتانا</t>
  </si>
  <si>
    <t>709</t>
  </si>
  <si>
    <t>11278020</t>
  </si>
  <si>
    <t>38560887494</t>
  </si>
  <si>
    <t>3594</t>
  </si>
  <si>
    <t>3557</t>
  </si>
  <si>
    <t>3415</t>
  </si>
  <si>
    <t>-179.00</t>
  </si>
  <si>
    <t>3419</t>
  </si>
  <si>
    <t>-175.00</t>
  </si>
  <si>
    <t>-4.87</t>
  </si>
  <si>
    <t>406</t>
  </si>
  <si>
    <t>8.42</t>
  </si>
  <si>
    <t>3410.000</t>
  </si>
  <si>
    <t>3434.000</t>
  </si>
  <si>
    <t>مبين015</t>
  </si>
  <si>
    <t>اجاره اعتماد مبين تمدن011019</t>
  </si>
  <si>
    <t>خديزل</t>
  </si>
  <si>
    <t>بهمن  ديزل</t>
  </si>
  <si>
    <t>255</t>
  </si>
  <si>
    <t>1824541</t>
  </si>
  <si>
    <t>10810434070</t>
  </si>
  <si>
    <t>6020</t>
  </si>
  <si>
    <t>5850</t>
  </si>
  <si>
    <t>-0.33</t>
  </si>
  <si>
    <t>5930</t>
  </si>
  <si>
    <t>-1.50</t>
  </si>
  <si>
    <t>5840</t>
  </si>
  <si>
    <t>6180</t>
  </si>
  <si>
    <t>655</t>
  </si>
  <si>
    <t>9.05</t>
  </si>
  <si>
    <t>7250</t>
  </si>
  <si>
    <t>تابان06</t>
  </si>
  <si>
    <t>اجاره تابان كاردان14041015</t>
  </si>
  <si>
    <t>2500</t>
  </si>
  <si>
    <t>ضوسپهر600</t>
  </si>
  <si>
    <t>اختيارخ وسپهر-4680-14020621</t>
  </si>
  <si>
    <t>-1.96</t>
  </si>
  <si>
    <t>سامان</t>
  </si>
  <si>
    <t>بانك سامان</t>
  </si>
  <si>
    <t>2674</t>
  </si>
  <si>
    <t>134837038</t>
  </si>
  <si>
    <t>426030746499</t>
  </si>
  <si>
    <t>3103</t>
  </si>
  <si>
    <t>3165</t>
  </si>
  <si>
    <t>3196</t>
  </si>
  <si>
    <t>93.00</t>
  </si>
  <si>
    <t>3.00</t>
  </si>
  <si>
    <t>3160</t>
  </si>
  <si>
    <t>57.00</t>
  </si>
  <si>
    <t>1.84</t>
  </si>
  <si>
    <t>3022</t>
  </si>
  <si>
    <t>1015</t>
  </si>
  <si>
    <t>3.11</t>
  </si>
  <si>
    <t>3196.000</t>
  </si>
  <si>
    <t>طخود5001</t>
  </si>
  <si>
    <t>اختيارف خودرو-1800-1401/05/12</t>
  </si>
  <si>
    <t>3000000</t>
  </si>
  <si>
    <t>29.00</t>
  </si>
  <si>
    <t>2900.00</t>
  </si>
  <si>
    <t>كرماشا</t>
  </si>
  <si>
    <t>صنايع پتروشيمي كرمانشاه</t>
  </si>
  <si>
    <t>646</t>
  </si>
  <si>
    <t>564395</t>
  </si>
  <si>
    <t>31624650760</t>
  </si>
  <si>
    <t>56020</t>
  </si>
  <si>
    <t>56480</t>
  </si>
  <si>
    <t>460.00</t>
  </si>
  <si>
    <t>0.82</t>
  </si>
  <si>
    <t>56030</t>
  </si>
  <si>
    <t>55500</t>
  </si>
  <si>
    <t>13385</t>
  </si>
  <si>
    <t>4.19</t>
  </si>
  <si>
    <t>3175</t>
  </si>
  <si>
    <t>56480.000</t>
  </si>
  <si>
    <t>56490.000</t>
  </si>
  <si>
    <t>14085</t>
  </si>
  <si>
    <t>شتوكا</t>
  </si>
  <si>
    <t>توكا رنگ فولاد سپاهان</t>
  </si>
  <si>
    <t>1263444</t>
  </si>
  <si>
    <t>15005866040</t>
  </si>
  <si>
    <t>12400</t>
  </si>
  <si>
    <t>12000</t>
  </si>
  <si>
    <t>11660</t>
  </si>
  <si>
    <t>-740.00</t>
  </si>
  <si>
    <t>-4.19</t>
  </si>
  <si>
    <t>12980</t>
  </si>
  <si>
    <t>615</t>
  </si>
  <si>
    <t>19.32</t>
  </si>
  <si>
    <t>11660.000</t>
  </si>
  <si>
    <t>50070</t>
  </si>
  <si>
    <t>شيراز</t>
  </si>
  <si>
    <t>پتروشيمي‌شيراز</t>
  </si>
  <si>
    <t>533</t>
  </si>
  <si>
    <t>842177</t>
  </si>
  <si>
    <t>56289032730</t>
  </si>
  <si>
    <t>66960</t>
  </si>
  <si>
    <t>67000</t>
  </si>
  <si>
    <t>66800</t>
  </si>
  <si>
    <t>66890</t>
  </si>
  <si>
    <t>-0.10</t>
  </si>
  <si>
    <t>66070</t>
  </si>
  <si>
    <t>14258</t>
  </si>
  <si>
    <t>4.69</t>
  </si>
  <si>
    <t>992</t>
  </si>
  <si>
    <t>66780.000</t>
  </si>
  <si>
    <t>66800.000</t>
  </si>
  <si>
    <t>ضدار6000</t>
  </si>
  <si>
    <t>اختيارخ ص.دارا-68000-01/06/28</t>
  </si>
  <si>
    <t>15001.000</t>
  </si>
  <si>
    <t>22899.000</t>
  </si>
  <si>
    <t>ضكاريس601</t>
  </si>
  <si>
    <t>اختيارخ كاريس-14000-14010606</t>
  </si>
  <si>
    <t>زعف0110پ20</t>
  </si>
  <si>
    <t>زعفران0110نگين وحدت جام(پ)</t>
  </si>
  <si>
    <t>3550</t>
  </si>
  <si>
    <t>1504252963</t>
  </si>
  <si>
    <t>420133</t>
  </si>
  <si>
    <t>425000</t>
  </si>
  <si>
    <t>422002</t>
  </si>
  <si>
    <t>1869.00</t>
  </si>
  <si>
    <t>0.44</t>
  </si>
  <si>
    <t>423733</t>
  </si>
  <si>
    <t>3600.00</t>
  </si>
  <si>
    <t>0.86</t>
  </si>
  <si>
    <t>422003.000</t>
  </si>
  <si>
    <t>425000.000</t>
  </si>
  <si>
    <t>ثهام</t>
  </si>
  <si>
    <t>صندوق س ثروت هامرز-سهام</t>
  </si>
  <si>
    <t>7519</t>
  </si>
  <si>
    <t>82528320</t>
  </si>
  <si>
    <t>11230</t>
  </si>
  <si>
    <t>10950</t>
  </si>
  <si>
    <t>-2.49</t>
  </si>
  <si>
    <t>10980</t>
  </si>
  <si>
    <t>10980.000</t>
  </si>
  <si>
    <t>11190.000</t>
  </si>
  <si>
    <t>صدف408</t>
  </si>
  <si>
    <t>صكوك مرابحه صدف408-3ماهه 18%</t>
  </si>
  <si>
    <t>آرمان</t>
  </si>
  <si>
    <t>بيمه آرمان</t>
  </si>
  <si>
    <t>444</t>
  </si>
  <si>
    <t>3041139</t>
  </si>
  <si>
    <t>12578902216</t>
  </si>
  <si>
    <t>4239</t>
  </si>
  <si>
    <t>4112</t>
  </si>
  <si>
    <t>4229</t>
  </si>
  <si>
    <t>4136</t>
  </si>
  <si>
    <t>-2.43</t>
  </si>
  <si>
    <t>4294</t>
  </si>
  <si>
    <t>74</t>
  </si>
  <si>
    <t>55.89</t>
  </si>
  <si>
    <t>2860</t>
  </si>
  <si>
    <t>4119.000</t>
  </si>
  <si>
    <t>4232.000</t>
  </si>
  <si>
    <t>96254</t>
  </si>
  <si>
    <t>صكورش302</t>
  </si>
  <si>
    <t>صكوك مرابحه صكورش302-3ماهه18%</t>
  </si>
  <si>
    <t>40000</t>
  </si>
  <si>
    <t>ضفلا7012</t>
  </si>
  <si>
    <t>اختيارخ فولاد-10000-1401/07/24</t>
  </si>
  <si>
    <t>725</t>
  </si>
  <si>
    <t>1261351000</t>
  </si>
  <si>
    <t>1790</t>
  </si>
  <si>
    <t>167.00</t>
  </si>
  <si>
    <t>10.29</t>
  </si>
  <si>
    <t>1740</t>
  </si>
  <si>
    <t>117.00</t>
  </si>
  <si>
    <t>7.21</t>
  </si>
  <si>
    <t>1515</t>
  </si>
  <si>
    <t>1750.000</t>
  </si>
  <si>
    <t>1790.000</t>
  </si>
  <si>
    <t>975</t>
  </si>
  <si>
    <t>ضملي7008</t>
  </si>
  <si>
    <t>اختيارخ فملي-4300-1401/07/10</t>
  </si>
  <si>
    <t>7800000</t>
  </si>
  <si>
    <t>1381</t>
  </si>
  <si>
    <t>-5.87</t>
  </si>
  <si>
    <t>1101.000</t>
  </si>
  <si>
    <t>1419.000</t>
  </si>
  <si>
    <t>غرب05</t>
  </si>
  <si>
    <t>مرابحه پديده شيمي غرب 14051116</t>
  </si>
  <si>
    <t>1020000.000</t>
  </si>
  <si>
    <t>شلعاب</t>
  </si>
  <si>
    <t>لعابيران‌</t>
  </si>
  <si>
    <t>358</t>
  </si>
  <si>
    <t>5487217</t>
  </si>
  <si>
    <t>24785062328</t>
  </si>
  <si>
    <t>4741</t>
  </si>
  <si>
    <t>4602</t>
  </si>
  <si>
    <t>4504</t>
  </si>
  <si>
    <t>-237.00</t>
  </si>
  <si>
    <t>-5.00</t>
  </si>
  <si>
    <t>4517</t>
  </si>
  <si>
    <t>-224.00</t>
  </si>
  <si>
    <t>4710</t>
  </si>
  <si>
    <t>146</t>
  </si>
  <si>
    <t>30.94</t>
  </si>
  <si>
    <t>4504.000</t>
  </si>
  <si>
    <t>719743</t>
  </si>
  <si>
    <t>خمحركه</t>
  </si>
  <si>
    <t>نيرو محركه‌</t>
  </si>
  <si>
    <t>755</t>
  </si>
  <si>
    <t>11678587</t>
  </si>
  <si>
    <t>34978726812</t>
  </si>
  <si>
    <t>3090</t>
  </si>
  <si>
    <t>3010</t>
  </si>
  <si>
    <t>-164.00</t>
  </si>
  <si>
    <t>-5.17</t>
  </si>
  <si>
    <t>-5.64</t>
  </si>
  <si>
    <t>2984</t>
  </si>
  <si>
    <t>87</t>
  </si>
  <si>
    <t>34.43</t>
  </si>
  <si>
    <t>179557</t>
  </si>
  <si>
    <t>2984.000</t>
  </si>
  <si>
    <t>3017.000</t>
  </si>
  <si>
    <t>سپاس</t>
  </si>
  <si>
    <t>صندوق س. پاداش سهامداري-ثابت</t>
  </si>
  <si>
    <t>6284974</t>
  </si>
  <si>
    <t>63716949428</t>
  </si>
  <si>
    <t>10132</t>
  </si>
  <si>
    <t>10138</t>
  </si>
  <si>
    <t>10136</t>
  </si>
  <si>
    <t>20106559</t>
  </si>
  <si>
    <t>10136.000</t>
  </si>
  <si>
    <t>10138.000</t>
  </si>
  <si>
    <t>قرن</t>
  </si>
  <si>
    <t>پديده شيمي قرن</t>
  </si>
  <si>
    <t>663</t>
  </si>
  <si>
    <t>1944094</t>
  </si>
  <si>
    <t>30390397510</t>
  </si>
  <si>
    <t>16560</t>
  </si>
  <si>
    <t>16550</t>
  </si>
  <si>
    <t>15570</t>
  </si>
  <si>
    <t>-990.00</t>
  </si>
  <si>
    <t>15630</t>
  </si>
  <si>
    <t>-930.00</t>
  </si>
  <si>
    <t>-5.62</t>
  </si>
  <si>
    <t>1166</t>
  </si>
  <si>
    <t>13.40</t>
  </si>
  <si>
    <t>665</t>
  </si>
  <si>
    <t>12000.000</t>
  </si>
  <si>
    <t>15570.000</t>
  </si>
  <si>
    <t>41472</t>
  </si>
  <si>
    <t>وگسترح</t>
  </si>
  <si>
    <t>ح. گسترش سرمايه گذاري ايرانيان</t>
  </si>
  <si>
    <t>122</t>
  </si>
  <si>
    <t>2439834</t>
  </si>
  <si>
    <t>3728156600</t>
  </si>
  <si>
    <t>1567</t>
  </si>
  <si>
    <t>1526</t>
  </si>
  <si>
    <t>-97.00</t>
  </si>
  <si>
    <t>1528</t>
  </si>
  <si>
    <t>1526.000</t>
  </si>
  <si>
    <t>87311</t>
  </si>
  <si>
    <t>اتكاي</t>
  </si>
  <si>
    <t>بيمه اتكايي ايرانيان</t>
  </si>
  <si>
    <t>176</t>
  </si>
  <si>
    <t>569749</t>
  </si>
  <si>
    <t>6640888320</t>
  </si>
  <si>
    <t>11620</t>
  </si>
  <si>
    <t>-0.60</t>
  </si>
  <si>
    <t>11150</t>
  </si>
  <si>
    <t>1075</t>
  </si>
  <si>
    <t>10.85</t>
  </si>
  <si>
    <t>785</t>
  </si>
  <si>
    <t>11620.000</t>
  </si>
  <si>
    <t>11630.000</t>
  </si>
  <si>
    <t>2671</t>
  </si>
  <si>
    <t>ضسلا6001</t>
  </si>
  <si>
    <t>اختيارخ سلام-6500-1401/06/02</t>
  </si>
  <si>
    <t>2579.000</t>
  </si>
  <si>
    <t>بمپنا</t>
  </si>
  <si>
    <t>توليد برق عسلويه  مپنا</t>
  </si>
  <si>
    <t>261</t>
  </si>
  <si>
    <t>4650763</t>
  </si>
  <si>
    <t>32292559520</t>
  </si>
  <si>
    <t>7290</t>
  </si>
  <si>
    <t>6930</t>
  </si>
  <si>
    <t>-4.94</t>
  </si>
  <si>
    <t>-4.80</t>
  </si>
  <si>
    <t>7350</t>
  </si>
  <si>
    <t>380</t>
  </si>
  <si>
    <t>18.26</t>
  </si>
  <si>
    <t>6930.000</t>
  </si>
  <si>
    <t>770190</t>
  </si>
  <si>
    <t>ضسان8006</t>
  </si>
  <si>
    <t>اختيارخ پارسان-34000-01/08/08</t>
  </si>
  <si>
    <t>1500</t>
  </si>
  <si>
    <t>300.000</t>
  </si>
  <si>
    <t>2900.000</t>
  </si>
  <si>
    <t>ضوسپهر308</t>
  </si>
  <si>
    <t>اختيارخ وسپهر-8680-14020321</t>
  </si>
  <si>
    <t>1000.000</t>
  </si>
  <si>
    <t>ضترا8067</t>
  </si>
  <si>
    <t>اختيارخ شتران-5270-1401/08/08</t>
  </si>
  <si>
    <t>270.000</t>
  </si>
  <si>
    <t>525.000</t>
  </si>
  <si>
    <t>كيمياتك</t>
  </si>
  <si>
    <t>آريان كيميا تك</t>
  </si>
  <si>
    <t>924</t>
  </si>
  <si>
    <t>1693245</t>
  </si>
  <si>
    <t>39275963820</t>
  </si>
  <si>
    <t>24310</t>
  </si>
  <si>
    <t>24080</t>
  </si>
  <si>
    <t>23150</t>
  </si>
  <si>
    <t>-1160.00</t>
  </si>
  <si>
    <t>-4.77</t>
  </si>
  <si>
    <t>-1110.00</t>
  </si>
  <si>
    <t>-4.57</t>
  </si>
  <si>
    <t>23100</t>
  </si>
  <si>
    <t>24300</t>
  </si>
  <si>
    <t>2982</t>
  </si>
  <si>
    <t>7.78</t>
  </si>
  <si>
    <t>2246</t>
  </si>
  <si>
    <t>23150.000</t>
  </si>
  <si>
    <t>23160.000</t>
  </si>
  <si>
    <t>144</t>
  </si>
  <si>
    <t>اخزا910</t>
  </si>
  <si>
    <t>اسنادخزانه-م10بودجه99-020807</t>
  </si>
  <si>
    <t>17</t>
  </si>
  <si>
    <t>175700</t>
  </si>
  <si>
    <t>137214517000</t>
  </si>
  <si>
    <t>780860</t>
  </si>
  <si>
    <t>779650</t>
  </si>
  <si>
    <t>781000</t>
  </si>
  <si>
    <t>140.00</t>
  </si>
  <si>
    <t>780960</t>
  </si>
  <si>
    <t>102300</t>
  </si>
  <si>
    <t>780000.000</t>
  </si>
  <si>
    <t>781500.000</t>
  </si>
  <si>
    <t>25400</t>
  </si>
  <si>
    <t>شرنگي</t>
  </si>
  <si>
    <t>شيميايي رنگين</t>
  </si>
  <si>
    <t>624</t>
  </si>
  <si>
    <t>233254</t>
  </si>
  <si>
    <t>67541880950</t>
  </si>
  <si>
    <t>282200</t>
  </si>
  <si>
    <t>290650</t>
  </si>
  <si>
    <t>8450.00</t>
  </si>
  <si>
    <t>289550</t>
  </si>
  <si>
    <t>7350.00</t>
  </si>
  <si>
    <t>2.60</t>
  </si>
  <si>
    <t>282300</t>
  </si>
  <si>
    <t>5125</t>
  </si>
  <si>
    <t>56.50</t>
  </si>
  <si>
    <t>289</t>
  </si>
  <si>
    <t>289500.000</t>
  </si>
  <si>
    <t>300250.000</t>
  </si>
  <si>
    <t>وثخوز</t>
  </si>
  <si>
    <t>سرمايه گذاري و توسعه خوزستان</t>
  </si>
  <si>
    <t>25</t>
  </si>
  <si>
    <t>17299</t>
  </si>
  <si>
    <t>584260200</t>
  </si>
  <si>
    <t>34500</t>
  </si>
  <si>
    <t>33600</t>
  </si>
  <si>
    <t>33550</t>
  </si>
  <si>
    <t>-950.00</t>
  </si>
  <si>
    <t>34450</t>
  </si>
  <si>
    <t>33500</t>
  </si>
  <si>
    <t>301</t>
  </si>
  <si>
    <t>114.45</t>
  </si>
  <si>
    <t>1377</t>
  </si>
  <si>
    <t>33550.000</t>
  </si>
  <si>
    <t>34250.000</t>
  </si>
  <si>
    <t>دروز</t>
  </si>
  <si>
    <t>داروسازي‌ روزدارو</t>
  </si>
  <si>
    <t>233</t>
  </si>
  <si>
    <t>478487</t>
  </si>
  <si>
    <t>9123929350</t>
  </si>
  <si>
    <t>20020</t>
  </si>
  <si>
    <t>19500</t>
  </si>
  <si>
    <t>19020</t>
  </si>
  <si>
    <t>-1000.00</t>
  </si>
  <si>
    <t>19390</t>
  </si>
  <si>
    <t>-3.15</t>
  </si>
  <si>
    <t>747</t>
  </si>
  <si>
    <t>25.96</t>
  </si>
  <si>
    <t>19020.000</t>
  </si>
  <si>
    <t>64011</t>
  </si>
  <si>
    <t>ضخود5005</t>
  </si>
  <si>
    <t>اختيارخ خودرو-2400-1401/05/12</t>
  </si>
  <si>
    <t>1001</t>
  </si>
  <si>
    <t>1001000</t>
  </si>
  <si>
    <t>11138</t>
  </si>
  <si>
    <t>اراد50</t>
  </si>
  <si>
    <t>مرابحه عام دولت5-ش.خ0302</t>
  </si>
  <si>
    <t>210400</t>
  </si>
  <si>
    <t>210400300000</t>
  </si>
  <si>
    <t>1000010</t>
  </si>
  <si>
    <t>قصفها</t>
  </si>
  <si>
    <t>قنداصفهان‌</t>
  </si>
  <si>
    <t>140</t>
  </si>
  <si>
    <t>70544</t>
  </si>
  <si>
    <t>4639410570</t>
  </si>
  <si>
    <t>68650</t>
  </si>
  <si>
    <t>65550</t>
  </si>
  <si>
    <t>66300</t>
  </si>
  <si>
    <t>-2350.00</t>
  </si>
  <si>
    <t>67720</t>
  </si>
  <si>
    <t>5614</t>
  </si>
  <si>
    <t>12.06</t>
  </si>
  <si>
    <t>65690.000</t>
  </si>
  <si>
    <t>66300.000</t>
  </si>
  <si>
    <t>63</t>
  </si>
  <si>
    <t>رانفور</t>
  </si>
  <si>
    <t>خدمات‌انفورماتيك‌</t>
  </si>
  <si>
    <t>2808278</t>
  </si>
  <si>
    <t>10701147915</t>
  </si>
  <si>
    <t>3792</t>
  </si>
  <si>
    <t>3770</t>
  </si>
  <si>
    <t>-44.00</t>
  </si>
  <si>
    <t>-1.15</t>
  </si>
  <si>
    <t>3813</t>
  </si>
  <si>
    <t>-0.03</t>
  </si>
  <si>
    <t>3741</t>
  </si>
  <si>
    <t>3840</t>
  </si>
  <si>
    <t>365</t>
  </si>
  <si>
    <t>10.45</t>
  </si>
  <si>
    <t>1587</t>
  </si>
  <si>
    <t>3771.000</t>
  </si>
  <si>
    <t>3772.000</t>
  </si>
  <si>
    <t>6211</t>
  </si>
  <si>
    <t>شدوص</t>
  </si>
  <si>
    <t>دوده‌ صنعتي‌ پارس‌</t>
  </si>
  <si>
    <t>165</t>
  </si>
  <si>
    <t>800340</t>
  </si>
  <si>
    <t>8926672710</t>
  </si>
  <si>
    <t>11440</t>
  </si>
  <si>
    <t>11300</t>
  </si>
  <si>
    <t>11380</t>
  </si>
  <si>
    <t>11260</t>
  </si>
  <si>
    <t>-1.57</t>
  </si>
  <si>
    <t>10900</t>
  </si>
  <si>
    <t>11480</t>
  </si>
  <si>
    <t>1645</t>
  </si>
  <si>
    <t>10779</t>
  </si>
  <si>
    <t>11230.000</t>
  </si>
  <si>
    <t>11380.000</t>
  </si>
  <si>
    <t>8854</t>
  </si>
  <si>
    <t>تبريز034</t>
  </si>
  <si>
    <t>مشاركت ش تبريز034-3 ماهه 18%</t>
  </si>
  <si>
    <t>1000378</t>
  </si>
  <si>
    <t>ثاژن</t>
  </si>
  <si>
    <t>سخت آژند</t>
  </si>
  <si>
    <t>21600000</t>
  </si>
  <si>
    <t>3673</t>
  </si>
  <si>
    <t>3600</t>
  </si>
  <si>
    <t>-173</t>
  </si>
  <si>
    <t>-21.23</t>
  </si>
  <si>
    <t>3600.000</t>
  </si>
  <si>
    <t>1047389</t>
  </si>
  <si>
    <t>فولاژ</t>
  </si>
  <si>
    <t>فولاد آلياژي ايران</t>
  </si>
  <si>
    <t>249</t>
  </si>
  <si>
    <t>2040710</t>
  </si>
  <si>
    <t>14485908100</t>
  </si>
  <si>
    <t>7310</t>
  </si>
  <si>
    <t>7010</t>
  </si>
  <si>
    <t>-4.10</t>
  </si>
  <si>
    <t>7270</t>
  </si>
  <si>
    <t>-0.55</t>
  </si>
  <si>
    <t>6970</t>
  </si>
  <si>
    <t>1402</t>
  </si>
  <si>
    <t>5.19</t>
  </si>
  <si>
    <t>7000.000</t>
  </si>
  <si>
    <t>7150.000</t>
  </si>
  <si>
    <t>141102</t>
  </si>
  <si>
    <t>تبريز112</t>
  </si>
  <si>
    <t>مشاركت شهرداري تبريز-3ماهه18%</t>
  </si>
  <si>
    <t>9503</t>
  </si>
  <si>
    <t>960000.000</t>
  </si>
  <si>
    <t>980000.000</t>
  </si>
  <si>
    <t>ضجار7046</t>
  </si>
  <si>
    <t>اختيارخ وتجارت-1580-1401/07/20</t>
  </si>
  <si>
    <t>104</t>
  </si>
  <si>
    <t>-18.00</t>
  </si>
  <si>
    <t>-17.31</t>
  </si>
  <si>
    <t>35.000</t>
  </si>
  <si>
    <t>94.000</t>
  </si>
  <si>
    <t>رتاپ</t>
  </si>
  <si>
    <t>تجارت الكترونيك  پارسيان</t>
  </si>
  <si>
    <t>477</t>
  </si>
  <si>
    <t>2197679</t>
  </si>
  <si>
    <t>8973292299</t>
  </si>
  <si>
    <t>4220</t>
  </si>
  <si>
    <t>4180</t>
  </si>
  <si>
    <t>4134</t>
  </si>
  <si>
    <t>-2.04</t>
  </si>
  <si>
    <t>4267</t>
  </si>
  <si>
    <t>8.27</t>
  </si>
  <si>
    <t>19683</t>
  </si>
  <si>
    <t>4010.000</t>
  </si>
  <si>
    <t>4092.000</t>
  </si>
  <si>
    <t>62003</t>
  </si>
  <si>
    <t>ضخود8009</t>
  </si>
  <si>
    <t>اختيارخ خودرو-1900-1401/08/04</t>
  </si>
  <si>
    <t>539</t>
  </si>
  <si>
    <t>67270000</t>
  </si>
  <si>
    <t>156</t>
  </si>
  <si>
    <t>-36.00</t>
  </si>
  <si>
    <t>-23.08</t>
  </si>
  <si>
    <t>125</t>
  </si>
  <si>
    <t>-31.00</t>
  </si>
  <si>
    <t>-19.87</t>
  </si>
  <si>
    <t>120.000</t>
  </si>
  <si>
    <t>1097</t>
  </si>
  <si>
    <t>چخزر</t>
  </si>
  <si>
    <t>صنايع چوب خزر كاسپين</t>
  </si>
  <si>
    <t>1088</t>
  </si>
  <si>
    <t>1321382</t>
  </si>
  <si>
    <t>34053449750</t>
  </si>
  <si>
    <t>27050</t>
  </si>
  <si>
    <t>26050</t>
  </si>
  <si>
    <t>25800</t>
  </si>
  <si>
    <t>25750</t>
  </si>
  <si>
    <t>-1300.00</t>
  </si>
  <si>
    <t>-4.81</t>
  </si>
  <si>
    <t>25700</t>
  </si>
  <si>
    <t>27200</t>
  </si>
  <si>
    <t>9.16</t>
  </si>
  <si>
    <t>19140</t>
  </si>
  <si>
    <t>25750.000</t>
  </si>
  <si>
    <t>25900.000</t>
  </si>
  <si>
    <t>12495</t>
  </si>
  <si>
    <t>سفار</t>
  </si>
  <si>
    <t>سيمان‌فارس‌</t>
  </si>
  <si>
    <t>476144</t>
  </si>
  <si>
    <t>35975756850</t>
  </si>
  <si>
    <t>73570</t>
  </si>
  <si>
    <t>74990</t>
  </si>
  <si>
    <t>77240</t>
  </si>
  <si>
    <t>3670.00</t>
  </si>
  <si>
    <t>4.99</t>
  </si>
  <si>
    <t>75560</t>
  </si>
  <si>
    <t>1990.00</t>
  </si>
  <si>
    <t>2.70</t>
  </si>
  <si>
    <t>70090</t>
  </si>
  <si>
    <t>5641</t>
  </si>
  <si>
    <t>13.39</t>
  </si>
  <si>
    <t>173013</t>
  </si>
  <si>
    <t>77240.000</t>
  </si>
  <si>
    <t>84340.000</t>
  </si>
  <si>
    <t>صرزم4411</t>
  </si>
  <si>
    <t>صكوك اجاره خوارزم4411-6ماهه20%</t>
  </si>
  <si>
    <t>1001000.000</t>
  </si>
  <si>
    <t>سهگمت</t>
  </si>
  <si>
    <t>سيمان‌هگمتان‌</t>
  </si>
  <si>
    <t>138761</t>
  </si>
  <si>
    <t>3751459940</t>
  </si>
  <si>
    <t>27890</t>
  </si>
  <si>
    <t>27110</t>
  </si>
  <si>
    <t>26980</t>
  </si>
  <si>
    <t>-3.26</t>
  </si>
  <si>
    <t>27670</t>
  </si>
  <si>
    <t>-0.79</t>
  </si>
  <si>
    <t>26810</t>
  </si>
  <si>
    <t>27250</t>
  </si>
  <si>
    <t>4135</t>
  </si>
  <si>
    <t>6.69</t>
  </si>
  <si>
    <t>26970.000</t>
  </si>
  <si>
    <t>27300.000</t>
  </si>
  <si>
    <t>1400</t>
  </si>
  <si>
    <t>وبازار</t>
  </si>
  <si>
    <t>صندوق س شاخصي بازارآشنا</t>
  </si>
  <si>
    <t>128816</t>
  </si>
  <si>
    <t>1561030400</t>
  </si>
  <si>
    <t>12240</t>
  </si>
  <si>
    <t>12150</t>
  </si>
  <si>
    <t>12080</t>
  </si>
  <si>
    <t>-1.31</t>
  </si>
  <si>
    <t>12120</t>
  </si>
  <si>
    <t>-0.98</t>
  </si>
  <si>
    <t>12160</t>
  </si>
  <si>
    <t>7625</t>
  </si>
  <si>
    <t>12080.000</t>
  </si>
  <si>
    <t>4641</t>
  </si>
  <si>
    <t>ضجار7048</t>
  </si>
  <si>
    <t>اختيارخ وتجارت-1780-1401/07/20</t>
  </si>
  <si>
    <t>1803000</t>
  </si>
  <si>
    <t>41</t>
  </si>
  <si>
    <t>-29.27</t>
  </si>
  <si>
    <t>-24.39</t>
  </si>
  <si>
    <t>27.000</t>
  </si>
  <si>
    <t>فجر</t>
  </si>
  <si>
    <t>فولاد اميركبيركاشان</t>
  </si>
  <si>
    <t>764</t>
  </si>
  <si>
    <t>3205900</t>
  </si>
  <si>
    <t>37550438600</t>
  </si>
  <si>
    <t>12380</t>
  </si>
  <si>
    <t>11650</t>
  </si>
  <si>
    <t>-670.00</t>
  </si>
  <si>
    <t>-5.41</t>
  </si>
  <si>
    <t>11640</t>
  </si>
  <si>
    <t>2748</t>
  </si>
  <si>
    <t>4.26</t>
  </si>
  <si>
    <t>703092</t>
  </si>
  <si>
    <t>11640.000</t>
  </si>
  <si>
    <t>11700.000</t>
  </si>
  <si>
    <t>5764</t>
  </si>
  <si>
    <t>ضستر8001</t>
  </si>
  <si>
    <t>اختيارخ خگستر-2988-1401/08/18</t>
  </si>
  <si>
    <t>19</t>
  </si>
  <si>
    <t>1650</t>
  </si>
  <si>
    <t>603800000</t>
  </si>
  <si>
    <t>-32.00</t>
  </si>
  <si>
    <t>-7.96</t>
  </si>
  <si>
    <t>366</t>
  </si>
  <si>
    <t>-8.96</t>
  </si>
  <si>
    <t>344.000</t>
  </si>
  <si>
    <t>405</t>
  </si>
  <si>
    <t>بساما</t>
  </si>
  <si>
    <t>بيمه سامان</t>
  </si>
  <si>
    <t>467852</t>
  </si>
  <si>
    <t>5035614930</t>
  </si>
  <si>
    <t>11320</t>
  </si>
  <si>
    <t>10770</t>
  </si>
  <si>
    <t>10760</t>
  </si>
  <si>
    <t>-560.00</t>
  </si>
  <si>
    <t>11190</t>
  </si>
  <si>
    <t>10930</t>
  </si>
  <si>
    <t>614</t>
  </si>
  <si>
    <t>18.22</t>
  </si>
  <si>
    <t>10760.000</t>
  </si>
  <si>
    <t>443</t>
  </si>
  <si>
    <t>وسديد</t>
  </si>
  <si>
    <t>گروه ‌صنعتي‌سديد</t>
  </si>
  <si>
    <t>867518</t>
  </si>
  <si>
    <t>1015863578</t>
  </si>
  <si>
    <t>1207</t>
  </si>
  <si>
    <t>1171</t>
  </si>
  <si>
    <t>1204</t>
  </si>
  <si>
    <t>-0.25</t>
  </si>
  <si>
    <t>13</t>
  </si>
  <si>
    <t>92.62</t>
  </si>
  <si>
    <t>1171.000</t>
  </si>
  <si>
    <t>36793729</t>
  </si>
  <si>
    <t>833</t>
  </si>
  <si>
    <t>وسپهر</t>
  </si>
  <si>
    <t>سرمايه گذاري مالي سپهرصادرات</t>
  </si>
  <si>
    <t>1093</t>
  </si>
  <si>
    <t>5139554</t>
  </si>
  <si>
    <t>35209807030</t>
  </si>
  <si>
    <t>6850</t>
  </si>
  <si>
    <t>0.15</t>
  </si>
  <si>
    <t>1079</t>
  </si>
  <si>
    <t>6.35</t>
  </si>
  <si>
    <t>72</t>
  </si>
  <si>
    <t>14249189</t>
  </si>
  <si>
    <t>6850.000</t>
  </si>
  <si>
    <t>301974</t>
  </si>
  <si>
    <t>تملي612</t>
  </si>
  <si>
    <t>تسهيلات مسكن بانك ملي-اسفند96</t>
  </si>
  <si>
    <t>19192551</t>
  </si>
  <si>
    <t>445820</t>
  </si>
  <si>
    <t>468111</t>
  </si>
  <si>
    <t>22291.00</t>
  </si>
  <si>
    <t>468111.000</t>
  </si>
  <si>
    <t>544000.000</t>
  </si>
  <si>
    <t>فسا</t>
  </si>
  <si>
    <t>پتروشيمي فسا</t>
  </si>
  <si>
    <t>280163</t>
  </si>
  <si>
    <t>222169259</t>
  </si>
  <si>
    <t>817</t>
  </si>
  <si>
    <t>793</t>
  </si>
  <si>
    <t>-24.00</t>
  </si>
  <si>
    <t>-2.94</t>
  </si>
  <si>
    <t>816</t>
  </si>
  <si>
    <t>136.00</t>
  </si>
  <si>
    <t>793.000</t>
  </si>
  <si>
    <t>1467158</t>
  </si>
  <si>
    <t>ضستا7002</t>
  </si>
  <si>
    <t>اختيارخ شستا-900-1401/07/17</t>
  </si>
  <si>
    <t>530</t>
  </si>
  <si>
    <t>76664</t>
  </si>
  <si>
    <t>5729258000</t>
  </si>
  <si>
    <t>82</t>
  </si>
  <si>
    <t>78</t>
  </si>
  <si>
    <t>-8.54</t>
  </si>
  <si>
    <t>212</t>
  </si>
  <si>
    <t>74.000</t>
  </si>
  <si>
    <t>75.000</t>
  </si>
  <si>
    <t>4189</t>
  </si>
  <si>
    <t>فرآور</t>
  </si>
  <si>
    <t>فرآوري‌موادمعدني‌ايران‌</t>
  </si>
  <si>
    <t>342</t>
  </si>
  <si>
    <t>436801</t>
  </si>
  <si>
    <t>10249783480</t>
  </si>
  <si>
    <t>23840</t>
  </si>
  <si>
    <t>23710</t>
  </si>
  <si>
    <t>23790</t>
  </si>
  <si>
    <t>23590</t>
  </si>
  <si>
    <t>-1.05</t>
  </si>
  <si>
    <t>24690</t>
  </si>
  <si>
    <t>2524</t>
  </si>
  <si>
    <t>9.35</t>
  </si>
  <si>
    <t>23440.000</t>
  </si>
  <si>
    <t>23790.000</t>
  </si>
  <si>
    <t>730</t>
  </si>
  <si>
    <t>مشهر406</t>
  </si>
  <si>
    <t>مشاركت ش شهركرد406-3ماهه18%</t>
  </si>
  <si>
    <t>ضداريوش900</t>
  </si>
  <si>
    <t>اختيارخ داريوش-8500-14010915</t>
  </si>
  <si>
    <t>2000.000</t>
  </si>
  <si>
    <t>3330.000</t>
  </si>
  <si>
    <t>سبزوا</t>
  </si>
  <si>
    <t>سيمان لار سبزوار</t>
  </si>
  <si>
    <t>1169</t>
  </si>
  <si>
    <t>24338771</t>
  </si>
  <si>
    <t>68288191613</t>
  </si>
  <si>
    <t>2908</t>
  </si>
  <si>
    <t>2899</t>
  </si>
  <si>
    <t>2920</t>
  </si>
  <si>
    <t>0.41</t>
  </si>
  <si>
    <t>2806</t>
  </si>
  <si>
    <t>-102.00</t>
  </si>
  <si>
    <t>-3.51</t>
  </si>
  <si>
    <t>2734</t>
  </si>
  <si>
    <t>2975</t>
  </si>
  <si>
    <t>230</t>
  </si>
  <si>
    <t>12.20</t>
  </si>
  <si>
    <t>2916.000</t>
  </si>
  <si>
    <t>2920.000</t>
  </si>
  <si>
    <t>اپال</t>
  </si>
  <si>
    <t>فرآوري معدني اپال كاني پارس</t>
  </si>
  <si>
    <t>577457</t>
  </si>
  <si>
    <t>10852117100</t>
  </si>
  <si>
    <t>19350</t>
  </si>
  <si>
    <t>18600</t>
  </si>
  <si>
    <t>18780</t>
  </si>
  <si>
    <t>-570.00</t>
  </si>
  <si>
    <t>19300</t>
  </si>
  <si>
    <t>-0.26</t>
  </si>
  <si>
    <t>18400</t>
  </si>
  <si>
    <t>19280</t>
  </si>
  <si>
    <t>2446</t>
  </si>
  <si>
    <t>7.89</t>
  </si>
  <si>
    <t>4476</t>
  </si>
  <si>
    <t>18780.000</t>
  </si>
  <si>
    <t>18900.000</t>
  </si>
  <si>
    <t>524</t>
  </si>
  <si>
    <t>ضكاريس602</t>
  </si>
  <si>
    <t>اختيارخ كاريس-15000-14010606</t>
  </si>
  <si>
    <t>وبملت</t>
  </si>
  <si>
    <t>بانك ملت</t>
  </si>
  <si>
    <t>2559</t>
  </si>
  <si>
    <t>86769685</t>
  </si>
  <si>
    <t>232096456869</t>
  </si>
  <si>
    <t>2722</t>
  </si>
  <si>
    <t>2700</t>
  </si>
  <si>
    <t>-22.00</t>
  </si>
  <si>
    <t>2675</t>
  </si>
  <si>
    <t>-47.00</t>
  </si>
  <si>
    <t>-1.73</t>
  </si>
  <si>
    <t>2623</t>
  </si>
  <si>
    <t>2719</t>
  </si>
  <si>
    <t>858</t>
  </si>
  <si>
    <t>3.12</t>
  </si>
  <si>
    <t>209748</t>
  </si>
  <si>
    <t>2700.000</t>
  </si>
  <si>
    <t>800000</t>
  </si>
  <si>
    <t>لپيام</t>
  </si>
  <si>
    <t>گسترش صنايع پيام</t>
  </si>
  <si>
    <t>9082</t>
  </si>
  <si>
    <t>173933400</t>
  </si>
  <si>
    <t>19700</t>
  </si>
  <si>
    <t>19200</t>
  </si>
  <si>
    <t>19150</t>
  </si>
  <si>
    <t>-2.79</t>
  </si>
  <si>
    <t>335</t>
  </si>
  <si>
    <t>58.81</t>
  </si>
  <si>
    <t>19150.000</t>
  </si>
  <si>
    <t>1457248</t>
  </si>
  <si>
    <t>ضفلا7011</t>
  </si>
  <si>
    <t>اختيارخ فولاد-9000-1401/07/24</t>
  </si>
  <si>
    <t>140340000</t>
  </si>
  <si>
    <t>2450</t>
  </si>
  <si>
    <t>2670</t>
  </si>
  <si>
    <t>220.00</t>
  </si>
  <si>
    <t>8.98</t>
  </si>
  <si>
    <t>2699</t>
  </si>
  <si>
    <t>249.00</t>
  </si>
  <si>
    <t>10.16</t>
  </si>
  <si>
    <t>950</t>
  </si>
  <si>
    <t>حپارسا</t>
  </si>
  <si>
    <t>توسعه حمل و نقل ريلي پارسيان</t>
  </si>
  <si>
    <t>240403</t>
  </si>
  <si>
    <t>9122009900</t>
  </si>
  <si>
    <t>38550</t>
  </si>
  <si>
    <t>38650</t>
  </si>
  <si>
    <t>38300</t>
  </si>
  <si>
    <t>-0.65</t>
  </si>
  <si>
    <t>-1.04</t>
  </si>
  <si>
    <t>5437</t>
  </si>
  <si>
    <t>7.02</t>
  </si>
  <si>
    <t>37000.000</t>
  </si>
  <si>
    <t>37950.000</t>
  </si>
  <si>
    <t>3220</t>
  </si>
  <si>
    <t>ضصاد8054</t>
  </si>
  <si>
    <t>اختيارخ وبصادر-1300-1401/08/11</t>
  </si>
  <si>
    <t>155.000</t>
  </si>
  <si>
    <t>تملي710</t>
  </si>
  <si>
    <t>تسهيلات مسكن ب. ملي-دي97</t>
  </si>
  <si>
    <t>696881</t>
  </si>
  <si>
    <t>721420</t>
  </si>
  <si>
    <t>24539.00</t>
  </si>
  <si>
    <t>3.52</t>
  </si>
  <si>
    <t>662037.000</t>
  </si>
  <si>
    <t>97</t>
  </si>
  <si>
    <t>نشان</t>
  </si>
  <si>
    <t>صندوق س. نشان هامرز-د</t>
  </si>
  <si>
    <t>24197</t>
  </si>
  <si>
    <t>252933741</t>
  </si>
  <si>
    <t>10448</t>
  </si>
  <si>
    <t>10454</t>
  </si>
  <si>
    <t>10453</t>
  </si>
  <si>
    <t>4978803</t>
  </si>
  <si>
    <t>10453.000</t>
  </si>
  <si>
    <t>10454.000</t>
  </si>
  <si>
    <t>1597598</t>
  </si>
  <si>
    <t>تجلي</t>
  </si>
  <si>
    <t>تجلي توسعه معادن و فلزات</t>
  </si>
  <si>
    <t>62350894</t>
  </si>
  <si>
    <t>81034918421</t>
  </si>
  <si>
    <t>1309</t>
  </si>
  <si>
    <t>1261</t>
  </si>
  <si>
    <t>-0.69</t>
  </si>
  <si>
    <t>1310</t>
  </si>
  <si>
    <t>21.67</t>
  </si>
  <si>
    <t>113</t>
  </si>
  <si>
    <t>20260491</t>
  </si>
  <si>
    <t>1300.000</t>
  </si>
  <si>
    <t>1301.000</t>
  </si>
  <si>
    <t>58322</t>
  </si>
  <si>
    <t>وآذر</t>
  </si>
  <si>
    <t>سرمايه‌گذاري‌توسعه‌آذربايجان‌</t>
  </si>
  <si>
    <t>1435132</t>
  </si>
  <si>
    <t>142613520170</t>
  </si>
  <si>
    <t>100500</t>
  </si>
  <si>
    <t>96510</t>
  </si>
  <si>
    <t>100050</t>
  </si>
  <si>
    <t>99370</t>
  </si>
  <si>
    <t>-1130.00</t>
  </si>
  <si>
    <t>-1.12</t>
  </si>
  <si>
    <t>101780</t>
  </si>
  <si>
    <t>1866</t>
  </si>
  <si>
    <t>53.25</t>
  </si>
  <si>
    <t>100030.000</t>
  </si>
  <si>
    <t>101280.000</t>
  </si>
  <si>
    <t>ياقوت</t>
  </si>
  <si>
    <t>صندوق س ياقوت آگاه-ثابت</t>
  </si>
  <si>
    <t>3463642</t>
  </si>
  <si>
    <t>53196270821</t>
  </si>
  <si>
    <t>15351</t>
  </si>
  <si>
    <t>15359</t>
  </si>
  <si>
    <t>15358</t>
  </si>
  <si>
    <t>15364</t>
  </si>
  <si>
    <t>10000669</t>
  </si>
  <si>
    <t>15358.000</t>
  </si>
  <si>
    <t>15359.000</t>
  </si>
  <si>
    <t>2605</t>
  </si>
  <si>
    <t>ضخود6004</t>
  </si>
  <si>
    <t>اختيارخ خودرو-1900-1401/06/02</t>
  </si>
  <si>
    <t>42</t>
  </si>
  <si>
    <t>3905</t>
  </si>
  <si>
    <t>166647000</t>
  </si>
  <si>
    <t>-42.03</t>
  </si>
  <si>
    <t>-26.00</t>
  </si>
  <si>
    <t>-37.68</t>
  </si>
  <si>
    <t>46.000</t>
  </si>
  <si>
    <t>حسينا</t>
  </si>
  <si>
    <t>توسعه خدمات دريايي وبندري سينا</t>
  </si>
  <si>
    <t>147</t>
  </si>
  <si>
    <t>113025</t>
  </si>
  <si>
    <t>4115534550</t>
  </si>
  <si>
    <t>37350</t>
  </si>
  <si>
    <t>36550</t>
  </si>
  <si>
    <t>36600</t>
  </si>
  <si>
    <t>-2.01</t>
  </si>
  <si>
    <t>36400</t>
  </si>
  <si>
    <t>-2.54</t>
  </si>
  <si>
    <t>36000</t>
  </si>
  <si>
    <t>37050</t>
  </si>
  <si>
    <t>5962</t>
  </si>
  <si>
    <t>6.11</t>
  </si>
  <si>
    <t>149</t>
  </si>
  <si>
    <t>36550.000</t>
  </si>
  <si>
    <t>37050.000</t>
  </si>
  <si>
    <t>872</t>
  </si>
  <si>
    <t>سكه0211پ02</t>
  </si>
  <si>
    <t>تمام سكه طرح جديد0211ملت</t>
  </si>
  <si>
    <t>2276211000</t>
  </si>
  <si>
    <t>1511668</t>
  </si>
  <si>
    <t>1514000</t>
  </si>
  <si>
    <t>1516000</t>
  </si>
  <si>
    <t>4332.00</t>
  </si>
  <si>
    <t>0.29</t>
  </si>
  <si>
    <t>1517474</t>
  </si>
  <si>
    <t>5806.00</t>
  </si>
  <si>
    <t>0.38</t>
  </si>
  <si>
    <t>1513112</t>
  </si>
  <si>
    <t>1520000</t>
  </si>
  <si>
    <t>1513110.000</t>
  </si>
  <si>
    <t>1517000.000</t>
  </si>
  <si>
    <t>تسه0005</t>
  </si>
  <si>
    <t>امتيازتسهيلات مسكن مرداد 1400</t>
  </si>
  <si>
    <t>77</t>
  </si>
  <si>
    <t>948472541</t>
  </si>
  <si>
    <t>1364095</t>
  </si>
  <si>
    <t>1310000</t>
  </si>
  <si>
    <t>1370000</t>
  </si>
  <si>
    <t>5905.00</t>
  </si>
  <si>
    <t>0.43</t>
  </si>
  <si>
    <t>1374598</t>
  </si>
  <si>
    <t>10503.00</t>
  </si>
  <si>
    <t>0.77</t>
  </si>
  <si>
    <t>1390000</t>
  </si>
  <si>
    <t>1370000.000</t>
  </si>
  <si>
    <t>1385000.000</t>
  </si>
  <si>
    <t>تملي803</t>
  </si>
  <si>
    <t>تسهيلات مسكن ب. ملي-خرداد98</t>
  </si>
  <si>
    <t>692135</t>
  </si>
  <si>
    <t>689910</t>
  </si>
  <si>
    <t>-2225.00</t>
  </si>
  <si>
    <t>-0.32</t>
  </si>
  <si>
    <t>657529.000</t>
  </si>
  <si>
    <t>كلر</t>
  </si>
  <si>
    <t>كلر پارس</t>
  </si>
  <si>
    <t>938</t>
  </si>
  <si>
    <t>627215</t>
  </si>
  <si>
    <t>43944093250</t>
  </si>
  <si>
    <t>70200</t>
  </si>
  <si>
    <t>68600</t>
  </si>
  <si>
    <t>71500</t>
  </si>
  <si>
    <t>1300.00</t>
  </si>
  <si>
    <t>1.85</t>
  </si>
  <si>
    <t>70050</t>
  </si>
  <si>
    <t>68500</t>
  </si>
  <si>
    <t>71550</t>
  </si>
  <si>
    <t>6597</t>
  </si>
  <si>
    <t>10.62</t>
  </si>
  <si>
    <t>71500.000</t>
  </si>
  <si>
    <t>71600.000</t>
  </si>
  <si>
    <t>4991</t>
  </si>
  <si>
    <t>تملي712</t>
  </si>
  <si>
    <t>تسهيلات مسكن ب. ملي-اسفند97</t>
  </si>
  <si>
    <t>672268</t>
  </si>
  <si>
    <t>638655.000</t>
  </si>
  <si>
    <t>سپيدما</t>
  </si>
  <si>
    <t>صندوق س. سپيد دماوند-د</t>
  </si>
  <si>
    <t>331</t>
  </si>
  <si>
    <t>13544233</t>
  </si>
  <si>
    <t>177765096974</t>
  </si>
  <si>
    <t>13116</t>
  </si>
  <si>
    <t>13125</t>
  </si>
  <si>
    <t>13124</t>
  </si>
  <si>
    <t>8.00</t>
  </si>
  <si>
    <t>9.00</t>
  </si>
  <si>
    <t>13126</t>
  </si>
  <si>
    <t>504</t>
  </si>
  <si>
    <t>50003551</t>
  </si>
  <si>
    <t>13124.000</t>
  </si>
  <si>
    <t>13125.000</t>
  </si>
  <si>
    <t>3098919</t>
  </si>
  <si>
    <t>غدام</t>
  </si>
  <si>
    <t>خوراك‌  دام‌ پارس‌</t>
  </si>
  <si>
    <t>852</t>
  </si>
  <si>
    <t>1348497</t>
  </si>
  <si>
    <t>49280710270</t>
  </si>
  <si>
    <t>38270</t>
  </si>
  <si>
    <t>38260</t>
  </si>
  <si>
    <t>36360</t>
  </si>
  <si>
    <t>-1910.00</t>
  </si>
  <si>
    <t>36540</t>
  </si>
  <si>
    <t>-1730.00</t>
  </si>
  <si>
    <t>-4.52</t>
  </si>
  <si>
    <t>277</t>
  </si>
  <si>
    <t>131.91</t>
  </si>
  <si>
    <t>7873</t>
  </si>
  <si>
    <t>36360.000</t>
  </si>
  <si>
    <t>36500.000</t>
  </si>
  <si>
    <t>455</t>
  </si>
  <si>
    <t>اخزا0084</t>
  </si>
  <si>
    <t>اسنادخزانه-م8بودجه00-030919</t>
  </si>
  <si>
    <t>166000</t>
  </si>
  <si>
    <t>101122220000</t>
  </si>
  <si>
    <t>609160</t>
  </si>
  <si>
    <t>609170</t>
  </si>
  <si>
    <t>وسپه</t>
  </si>
  <si>
    <t>سرمايه‌گذاري‌ سپه‌</t>
  </si>
  <si>
    <t>2585543</t>
  </si>
  <si>
    <t>10349701672</t>
  </si>
  <si>
    <t>4084</t>
  </si>
  <si>
    <t>4043</t>
  </si>
  <si>
    <t>3986</t>
  </si>
  <si>
    <t>-98.00</t>
  </si>
  <si>
    <t>-2.40</t>
  </si>
  <si>
    <t>4062</t>
  </si>
  <si>
    <t>-0.54</t>
  </si>
  <si>
    <t>3963</t>
  </si>
  <si>
    <t>825</t>
  </si>
  <si>
    <t>4.92</t>
  </si>
  <si>
    <t>3985.000</t>
  </si>
  <si>
    <t>3986.000</t>
  </si>
  <si>
    <t>94470</t>
  </si>
  <si>
    <t>شستا</t>
  </si>
  <si>
    <t>سرمايه گذاري تامين اجتماعي</t>
  </si>
  <si>
    <t>7766</t>
  </si>
  <si>
    <t>429244621</t>
  </si>
  <si>
    <t>391569654268</t>
  </si>
  <si>
    <t>929</t>
  </si>
  <si>
    <t>923</t>
  </si>
  <si>
    <t>914</t>
  </si>
  <si>
    <t>-15.00</t>
  </si>
  <si>
    <t>912</t>
  </si>
  <si>
    <t>-1.83</t>
  </si>
  <si>
    <t>908</t>
  </si>
  <si>
    <t>340951</t>
  </si>
  <si>
    <t>914.000</t>
  </si>
  <si>
    <t>غدشت</t>
  </si>
  <si>
    <t>دشت‌ مرغاب‌</t>
  </si>
  <si>
    <t>1396</t>
  </si>
  <si>
    <t>3302744</t>
  </si>
  <si>
    <t>89234780970</t>
  </si>
  <si>
    <t>27730</t>
  </si>
  <si>
    <t>27700</t>
  </si>
  <si>
    <t>26350</t>
  </si>
  <si>
    <t>-1380.00</t>
  </si>
  <si>
    <t>-710.00</t>
  </si>
  <si>
    <t>-2.56</t>
  </si>
  <si>
    <t>28450</t>
  </si>
  <si>
    <t>565</t>
  </si>
  <si>
    <t>47.82</t>
  </si>
  <si>
    <t>26350.000</t>
  </si>
  <si>
    <t>26790.000</t>
  </si>
  <si>
    <t>7438</t>
  </si>
  <si>
    <t>تهران112</t>
  </si>
  <si>
    <t>مشاركت ش تهران112-3ماهه18%</t>
  </si>
  <si>
    <t>داروح</t>
  </si>
  <si>
    <t>ح . كارخانجات‌داروپخش</t>
  </si>
  <si>
    <t>34</t>
  </si>
  <si>
    <t>133916</t>
  </si>
  <si>
    <t>1565826280</t>
  </si>
  <si>
    <t>12090</t>
  </si>
  <si>
    <t>11800</t>
  </si>
  <si>
    <t>11690</t>
  </si>
  <si>
    <t>-3.31</t>
  </si>
  <si>
    <t>11610</t>
  </si>
  <si>
    <t>11690.000</t>
  </si>
  <si>
    <t>11950.000</t>
  </si>
  <si>
    <t>ضخود8007</t>
  </si>
  <si>
    <t>اختيارخ خودرو-1700-1401/08/04</t>
  </si>
  <si>
    <t>22217</t>
  </si>
  <si>
    <t>5101603000</t>
  </si>
  <si>
    <t>-61.00</t>
  </si>
  <si>
    <t>-21.48</t>
  </si>
  <si>
    <t>-54.00</t>
  </si>
  <si>
    <t>-19.01</t>
  </si>
  <si>
    <t>206</t>
  </si>
  <si>
    <t>251</t>
  </si>
  <si>
    <t>222.000</t>
  </si>
  <si>
    <t>230.000</t>
  </si>
  <si>
    <t>خزاميا</t>
  </si>
  <si>
    <t>زامياد</t>
  </si>
  <si>
    <t>3122</t>
  </si>
  <si>
    <t>35365242</t>
  </si>
  <si>
    <t>374331782100</t>
  </si>
  <si>
    <t>11110</t>
  </si>
  <si>
    <t>10880</t>
  </si>
  <si>
    <t>10670</t>
  </si>
  <si>
    <t>-440.00</t>
  </si>
  <si>
    <t>10580</t>
  </si>
  <si>
    <t>-530.00</t>
  </si>
  <si>
    <t>10560</t>
  </si>
  <si>
    <t>410</t>
  </si>
  <si>
    <t>25.80</t>
  </si>
  <si>
    <t>38501</t>
  </si>
  <si>
    <t>10630.000</t>
  </si>
  <si>
    <t>10680.000</t>
  </si>
  <si>
    <t>52429</t>
  </si>
  <si>
    <t>صايپا112</t>
  </si>
  <si>
    <t>صكوك مرابحه سايپا112-3ماهه 16%</t>
  </si>
  <si>
    <t>6775800000</t>
  </si>
  <si>
    <t>981520</t>
  </si>
  <si>
    <t>982000</t>
  </si>
  <si>
    <t>480.00</t>
  </si>
  <si>
    <t>970000.000</t>
  </si>
  <si>
    <t>وتوصا</t>
  </si>
  <si>
    <t>گروه س توسعه صنعتي ايران</t>
  </si>
  <si>
    <t>845</t>
  </si>
  <si>
    <t>7610699</t>
  </si>
  <si>
    <t>54622827640</t>
  </si>
  <si>
    <t>7570</t>
  </si>
  <si>
    <t>-5.94</t>
  </si>
  <si>
    <t>7180</t>
  </si>
  <si>
    <t>-5.15</t>
  </si>
  <si>
    <t>8.62</t>
  </si>
  <si>
    <t>7120.000</t>
  </si>
  <si>
    <t>37997</t>
  </si>
  <si>
    <t>اخزا821</t>
  </si>
  <si>
    <t>اسنادخزانه-م21بودجه98-020906</t>
  </si>
  <si>
    <t>230343000</t>
  </si>
  <si>
    <t>772000</t>
  </si>
  <si>
    <t>767810</t>
  </si>
  <si>
    <t>-4190.00</t>
  </si>
  <si>
    <t>4700</t>
  </si>
  <si>
    <t>767810.000</t>
  </si>
  <si>
    <t>772490.000</t>
  </si>
  <si>
    <t>2100</t>
  </si>
  <si>
    <t>قنقش</t>
  </si>
  <si>
    <t>قند نقش جهان</t>
  </si>
  <si>
    <t>60289</t>
  </si>
  <si>
    <t>6986265500</t>
  </si>
  <si>
    <t>116850</t>
  </si>
  <si>
    <t>118800</t>
  </si>
  <si>
    <t>114550</t>
  </si>
  <si>
    <t>-2300.00</t>
  </si>
  <si>
    <t>115900</t>
  </si>
  <si>
    <t>119000</t>
  </si>
  <si>
    <t>-983</t>
  </si>
  <si>
    <t>-117.90</t>
  </si>
  <si>
    <t>1679</t>
  </si>
  <si>
    <t>114550.000</t>
  </si>
  <si>
    <t>117000.000</t>
  </si>
  <si>
    <t>850</t>
  </si>
  <si>
    <t>وايران</t>
  </si>
  <si>
    <t>ليزينگ ايرانيان</t>
  </si>
  <si>
    <t>187</t>
  </si>
  <si>
    <t>2004530</t>
  </si>
  <si>
    <t>5207419418</t>
  </si>
  <si>
    <t>2621</t>
  </si>
  <si>
    <t>-21.00</t>
  </si>
  <si>
    <t>-0.80</t>
  </si>
  <si>
    <t>2613</t>
  </si>
  <si>
    <t>2553</t>
  </si>
  <si>
    <t>209</t>
  </si>
  <si>
    <t>12.50</t>
  </si>
  <si>
    <t>2342</t>
  </si>
  <si>
    <t>2566.000</t>
  </si>
  <si>
    <t>2603.000</t>
  </si>
  <si>
    <t>75500</t>
  </si>
  <si>
    <t>شستان</t>
  </si>
  <si>
    <t>پتروشيمي گلستان</t>
  </si>
  <si>
    <t>76</t>
  </si>
  <si>
    <t>1243121</t>
  </si>
  <si>
    <t>5003245198</t>
  </si>
  <si>
    <t>4105</t>
  </si>
  <si>
    <t>4024</t>
  </si>
  <si>
    <t>4119</t>
  </si>
  <si>
    <t>14.00</t>
  </si>
  <si>
    <t>0.34</t>
  </si>
  <si>
    <t>4025</t>
  </si>
  <si>
    <t>-1.95</t>
  </si>
  <si>
    <t>4023</t>
  </si>
  <si>
    <t>4177</t>
  </si>
  <si>
    <t>365.91</t>
  </si>
  <si>
    <t>751</t>
  </si>
  <si>
    <t>مكرج112</t>
  </si>
  <si>
    <t>مشاركت شهرداري كرج-3ماهه18%</t>
  </si>
  <si>
    <t>7500</t>
  </si>
  <si>
    <t>ضوسپهر305</t>
  </si>
  <si>
    <t>اختيارخ وسپهر-7180-14020321</t>
  </si>
  <si>
    <t>2300.000</t>
  </si>
  <si>
    <t>دالبرح</t>
  </si>
  <si>
    <t>ح . البرزدارو</t>
  </si>
  <si>
    <t>3404007</t>
  </si>
  <si>
    <t>20487893700</t>
  </si>
  <si>
    <t>6060</t>
  </si>
  <si>
    <t>6200</t>
  </si>
  <si>
    <t>6050</t>
  </si>
  <si>
    <t>-0.17</t>
  </si>
  <si>
    <t>6060.000</t>
  </si>
  <si>
    <t>شاروم</t>
  </si>
  <si>
    <t>پتروشيمي اروميه</t>
  </si>
  <si>
    <t>982</t>
  </si>
  <si>
    <t>979314</t>
  </si>
  <si>
    <t>12480768150</t>
  </si>
  <si>
    <t>13190</t>
  </si>
  <si>
    <t>12950</t>
  </si>
  <si>
    <t>12810</t>
  </si>
  <si>
    <t>-380.00</t>
  </si>
  <si>
    <t>-2.88</t>
  </si>
  <si>
    <t>12740</t>
  </si>
  <si>
    <t>-3.41</t>
  </si>
  <si>
    <t>12540</t>
  </si>
  <si>
    <t>13280</t>
  </si>
  <si>
    <t>12.84</t>
  </si>
  <si>
    <t>369</t>
  </si>
  <si>
    <t>12800.000</t>
  </si>
  <si>
    <t>12860.000</t>
  </si>
  <si>
    <t>طجار7057</t>
  </si>
  <si>
    <t>اختيارف وتجارت-1400-1401/07/20</t>
  </si>
  <si>
    <t>غديس</t>
  </si>
  <si>
    <t>پاكديس</t>
  </si>
  <si>
    <t>211</t>
  </si>
  <si>
    <t>762438</t>
  </si>
  <si>
    <t>7214175310</t>
  </si>
  <si>
    <t>9710</t>
  </si>
  <si>
    <t>9920</t>
  </si>
  <si>
    <t>-3.19</t>
  </si>
  <si>
    <t>9590</t>
  </si>
  <si>
    <t>9250</t>
  </si>
  <si>
    <t>1385</t>
  </si>
  <si>
    <t>6.92</t>
  </si>
  <si>
    <t>9390.000</t>
  </si>
  <si>
    <t>9420.000</t>
  </si>
  <si>
    <t>شوينده</t>
  </si>
  <si>
    <t>مديريت صنعت شوينده ت.ص.بهشهر</t>
  </si>
  <si>
    <t>499</t>
  </si>
  <si>
    <t>2707350</t>
  </si>
  <si>
    <t>34299998760</t>
  </si>
  <si>
    <t>13430</t>
  </si>
  <si>
    <t>13000</t>
  </si>
  <si>
    <t>12650</t>
  </si>
  <si>
    <t>-780.00</t>
  </si>
  <si>
    <t>-5.81</t>
  </si>
  <si>
    <t>-760.00</t>
  </si>
  <si>
    <t>-5.66</t>
  </si>
  <si>
    <t>12630</t>
  </si>
  <si>
    <t>2004</t>
  </si>
  <si>
    <t>6.32</t>
  </si>
  <si>
    <t>20289</t>
  </si>
  <si>
    <t>12640.000</t>
  </si>
  <si>
    <t>12690.000</t>
  </si>
  <si>
    <t>5300</t>
  </si>
  <si>
    <t>ضملي7012</t>
  </si>
  <si>
    <t>اختيارخ فملي-6300-1401/07/10</t>
  </si>
  <si>
    <t>كيا</t>
  </si>
  <si>
    <t>كيا الكترود شرق</t>
  </si>
  <si>
    <t>7661</t>
  </si>
  <si>
    <t>27.66</t>
  </si>
  <si>
    <t>7400.000</t>
  </si>
  <si>
    <t>850000</t>
  </si>
  <si>
    <t>اخزا001</t>
  </si>
  <si>
    <t>اسنادخزانه-م1بودجه00-030821</t>
  </si>
  <si>
    <t>174200</t>
  </si>
  <si>
    <t>107750597000</t>
  </si>
  <si>
    <t>619230</t>
  </si>
  <si>
    <t>618510</t>
  </si>
  <si>
    <t>618480</t>
  </si>
  <si>
    <t>618550</t>
  </si>
  <si>
    <t>-680.00</t>
  </si>
  <si>
    <t>617400</t>
  </si>
  <si>
    <t>619200</t>
  </si>
  <si>
    <t>618500.000</t>
  </si>
  <si>
    <t>619790.000</t>
  </si>
  <si>
    <t>كدما</t>
  </si>
  <si>
    <t>معدني‌ دماوند</t>
  </si>
  <si>
    <t>2389</t>
  </si>
  <si>
    <t>2335268</t>
  </si>
  <si>
    <t>127109060270</t>
  </si>
  <si>
    <t>56660</t>
  </si>
  <si>
    <t>55590</t>
  </si>
  <si>
    <t>55240</t>
  </si>
  <si>
    <t>-1420.00</t>
  </si>
  <si>
    <t>-2.51</t>
  </si>
  <si>
    <t>54430</t>
  </si>
  <si>
    <t>-2230.00</t>
  </si>
  <si>
    <t>-3.94</t>
  </si>
  <si>
    <t>53830</t>
  </si>
  <si>
    <t>57200</t>
  </si>
  <si>
    <t>346</t>
  </si>
  <si>
    <t>157.31</t>
  </si>
  <si>
    <t>55180.000</t>
  </si>
  <si>
    <t>55240.000</t>
  </si>
  <si>
    <t>33145</t>
  </si>
  <si>
    <t>تكنو</t>
  </si>
  <si>
    <t>تكنوتار</t>
  </si>
  <si>
    <t>84661</t>
  </si>
  <si>
    <t>742476970</t>
  </si>
  <si>
    <t>9230</t>
  </si>
  <si>
    <t>8770</t>
  </si>
  <si>
    <t>-0.22</t>
  </si>
  <si>
    <t>-77</t>
  </si>
  <si>
    <t>-119.61</t>
  </si>
  <si>
    <t>8770.000</t>
  </si>
  <si>
    <t>5291453</t>
  </si>
  <si>
    <t>حتايد</t>
  </si>
  <si>
    <t>تايدواترخاورميانه</t>
  </si>
  <si>
    <t>579</t>
  </si>
  <si>
    <t>6635729</t>
  </si>
  <si>
    <t>29459053388</t>
  </si>
  <si>
    <t>4620</t>
  </si>
  <si>
    <t>4433</t>
  </si>
  <si>
    <t>4439</t>
  </si>
  <si>
    <t>-181.00</t>
  </si>
  <si>
    <t>-3.92</t>
  </si>
  <si>
    <t>1031</t>
  </si>
  <si>
    <t>4.31</t>
  </si>
  <si>
    <t>60000</t>
  </si>
  <si>
    <t>4432.000</t>
  </si>
  <si>
    <t>4450.000</t>
  </si>
  <si>
    <t>17045</t>
  </si>
  <si>
    <t>تملي706</t>
  </si>
  <si>
    <t>تسهيلات مسكن ب. ملي-شهريور97</t>
  </si>
  <si>
    <t>380458</t>
  </si>
  <si>
    <t>399480.000</t>
  </si>
  <si>
    <t>افران</t>
  </si>
  <si>
    <t>صندوق س افرا نماد پايدار-ثابت</t>
  </si>
  <si>
    <t>3193</t>
  </si>
  <si>
    <t>86962068</t>
  </si>
  <si>
    <t>1483709523349</t>
  </si>
  <si>
    <t>17051</t>
  </si>
  <si>
    <t>17061</t>
  </si>
  <si>
    <t>17062</t>
  </si>
  <si>
    <t>11.00</t>
  </si>
  <si>
    <t>17063</t>
  </si>
  <si>
    <t>790</t>
  </si>
  <si>
    <t>78290183</t>
  </si>
  <si>
    <t>17061.000</t>
  </si>
  <si>
    <t>17062.000</t>
  </si>
  <si>
    <t>2774244</t>
  </si>
  <si>
    <t>ثمسكن</t>
  </si>
  <si>
    <t>سرمايه‌گذاري‌ مسكن‌</t>
  </si>
  <si>
    <t>173</t>
  </si>
  <si>
    <t>2042161</t>
  </si>
  <si>
    <t>5084231018</t>
  </si>
  <si>
    <t>2572</t>
  </si>
  <si>
    <t>2578</t>
  </si>
  <si>
    <t>2482</t>
  </si>
  <si>
    <t>2543</t>
  </si>
  <si>
    <t>-1.13</t>
  </si>
  <si>
    <t>2452</t>
  </si>
  <si>
    <t>2620</t>
  </si>
  <si>
    <t>115</t>
  </si>
  <si>
    <t>22.11</t>
  </si>
  <si>
    <t>3428</t>
  </si>
  <si>
    <t>2482.000</t>
  </si>
  <si>
    <t>2505.000</t>
  </si>
  <si>
    <t>247291</t>
  </si>
  <si>
    <t>ضشنا8011</t>
  </si>
  <si>
    <t>اختيارخ شپنا-4350-1401/08/29</t>
  </si>
  <si>
    <t>31837000</t>
  </si>
  <si>
    <t>2310</t>
  </si>
  <si>
    <t>2449</t>
  </si>
  <si>
    <t>139.00</t>
  </si>
  <si>
    <t>6.02</t>
  </si>
  <si>
    <t>2112.000</t>
  </si>
  <si>
    <t>2430.000</t>
  </si>
  <si>
    <t>ضتفارس600</t>
  </si>
  <si>
    <t>اختيارخ تفارس-4000-14020629</t>
  </si>
  <si>
    <t>5783400000</t>
  </si>
  <si>
    <t>2728</t>
  </si>
  <si>
    <t>2754</t>
  </si>
  <si>
    <t>26.00</t>
  </si>
  <si>
    <t>0.95</t>
  </si>
  <si>
    <t>2754.000</t>
  </si>
  <si>
    <t>2950.000</t>
  </si>
  <si>
    <t>تابان02</t>
  </si>
  <si>
    <t>اجاره تابان لوتوس14021206</t>
  </si>
  <si>
    <t>965000</t>
  </si>
  <si>
    <t>965000.000</t>
  </si>
  <si>
    <t>فبستم</t>
  </si>
  <si>
    <t>صنايع ‌بسته‌بندي‌ مشهد</t>
  </si>
  <si>
    <t>5507</t>
  </si>
  <si>
    <t>91140850</t>
  </si>
  <si>
    <t>17420</t>
  </si>
  <si>
    <t>17410</t>
  </si>
  <si>
    <t>118.44</t>
  </si>
  <si>
    <t>16550.000</t>
  </si>
  <si>
    <t>1092846</t>
  </si>
  <si>
    <t>مفاخر</t>
  </si>
  <si>
    <t>توسعه فناوري اطلاعات خوارزمي</t>
  </si>
  <si>
    <t>673467</t>
  </si>
  <si>
    <t>24521861850</t>
  </si>
  <si>
    <t>36350</t>
  </si>
  <si>
    <t>-5.95</t>
  </si>
  <si>
    <t>-2250.00</t>
  </si>
  <si>
    <t>-5.82</t>
  </si>
  <si>
    <t>324</t>
  </si>
  <si>
    <t>112.35</t>
  </si>
  <si>
    <t>36350.000</t>
  </si>
  <si>
    <t>33225</t>
  </si>
  <si>
    <t>قيستو</t>
  </si>
  <si>
    <t>شركت قند بيستون</t>
  </si>
  <si>
    <t>121</t>
  </si>
  <si>
    <t>11024824550</t>
  </si>
  <si>
    <t>23550</t>
  </si>
  <si>
    <t>22850</t>
  </si>
  <si>
    <t>561</t>
  </si>
  <si>
    <t>40.73</t>
  </si>
  <si>
    <t>7335</t>
  </si>
  <si>
    <t>22850.000</t>
  </si>
  <si>
    <t>23100.000</t>
  </si>
  <si>
    <t>8447</t>
  </si>
  <si>
    <t>ضپنا7048</t>
  </si>
  <si>
    <t>اختيارخ رمپنا-11000-1401/07/12</t>
  </si>
  <si>
    <t>4300.000</t>
  </si>
  <si>
    <t>صبهمن502</t>
  </si>
  <si>
    <t>صكوك مرابحه بهمن 502-3ماهه18%</t>
  </si>
  <si>
    <t>975000</t>
  </si>
  <si>
    <t>تملي809</t>
  </si>
  <si>
    <t>تسهيلات مسكن ب. ملي-آذر98</t>
  </si>
  <si>
    <t>607016</t>
  </si>
  <si>
    <t>576666.000</t>
  </si>
  <si>
    <t>غزر</t>
  </si>
  <si>
    <t>صنعتي زر ماكارون</t>
  </si>
  <si>
    <t>1687</t>
  </si>
  <si>
    <t>5622186</t>
  </si>
  <si>
    <t>39447541400</t>
  </si>
  <si>
    <t>7020</t>
  </si>
  <si>
    <t>-230.00</t>
  </si>
  <si>
    <t>-3.17</t>
  </si>
  <si>
    <t>6950</t>
  </si>
  <si>
    <t>7280</t>
  </si>
  <si>
    <t>727</t>
  </si>
  <si>
    <t>9.66</t>
  </si>
  <si>
    <t>7020.000</t>
  </si>
  <si>
    <t>7030.000</t>
  </si>
  <si>
    <t>85165</t>
  </si>
  <si>
    <t>دلر</t>
  </si>
  <si>
    <t>داروسازي‌ اكسير</t>
  </si>
  <si>
    <t>248</t>
  </si>
  <si>
    <t>612265</t>
  </si>
  <si>
    <t>11428651340</t>
  </si>
  <si>
    <t>19230</t>
  </si>
  <si>
    <t>18520</t>
  </si>
  <si>
    <t>18640</t>
  </si>
  <si>
    <t>-590.00</t>
  </si>
  <si>
    <t>-3.07</t>
  </si>
  <si>
    <t>18850</t>
  </si>
  <si>
    <t>18420</t>
  </si>
  <si>
    <t>18970</t>
  </si>
  <si>
    <t>3853</t>
  </si>
  <si>
    <t>4.89</t>
  </si>
  <si>
    <t>21077</t>
  </si>
  <si>
    <t>18640.000</t>
  </si>
  <si>
    <t>18750.000</t>
  </si>
  <si>
    <t>806</t>
  </si>
  <si>
    <t>عپلي جم</t>
  </si>
  <si>
    <t>سلف پلي اتيلن سنگين تزريقي</t>
  </si>
  <si>
    <t>1752420</t>
  </si>
  <si>
    <t>36179</t>
  </si>
  <si>
    <t>1875141.000</t>
  </si>
  <si>
    <t>استارز</t>
  </si>
  <si>
    <t>ص.ج.ستاره برتر20%تاديه</t>
  </si>
  <si>
    <t>155000000</t>
  </si>
  <si>
    <t>80864</t>
  </si>
  <si>
    <t>80000</t>
  </si>
  <si>
    <t>-5864.00</t>
  </si>
  <si>
    <t>-7.25</t>
  </si>
  <si>
    <t>77500</t>
  </si>
  <si>
    <t>-3364.00</t>
  </si>
  <si>
    <t>73000.000</t>
  </si>
  <si>
    <t>85000.000</t>
  </si>
  <si>
    <t>ضتفارس601</t>
  </si>
  <si>
    <t>اختيارخ تفارس-4500-14020629</t>
  </si>
  <si>
    <t>2418.000</t>
  </si>
  <si>
    <t>ضذوب8010</t>
  </si>
  <si>
    <t>اختيارخ ذوب-1800-1401/08/04</t>
  </si>
  <si>
    <t>430.000</t>
  </si>
  <si>
    <t>سخاش</t>
  </si>
  <si>
    <t>سيمان‌خاش‌</t>
  </si>
  <si>
    <t>66404</t>
  </si>
  <si>
    <t>3649410660</t>
  </si>
  <si>
    <t>55890</t>
  </si>
  <si>
    <t>53560</t>
  </si>
  <si>
    <t>54850</t>
  </si>
  <si>
    <t>-1040.00</t>
  </si>
  <si>
    <t>55660</t>
  </si>
  <si>
    <t>56000</t>
  </si>
  <si>
    <t>9296</t>
  </si>
  <si>
    <t>181</t>
  </si>
  <si>
    <t>54870.000</t>
  </si>
  <si>
    <t>55110.000</t>
  </si>
  <si>
    <t>38535</t>
  </si>
  <si>
    <t>زماهان</t>
  </si>
  <si>
    <t>مجتمع توليد گوشت مرغ ماهان</t>
  </si>
  <si>
    <t>263</t>
  </si>
  <si>
    <t>1262099</t>
  </si>
  <si>
    <t>8381882830</t>
  </si>
  <si>
    <t>6770</t>
  </si>
  <si>
    <t>-2.45</t>
  </si>
  <si>
    <t>6530</t>
  </si>
  <si>
    <t>7030</t>
  </si>
  <si>
    <t>649</t>
  </si>
  <si>
    <t>10.43</t>
  </si>
  <si>
    <t>976230</t>
  </si>
  <si>
    <t>6530.000</t>
  </si>
  <si>
    <t>6620.000</t>
  </si>
  <si>
    <t>20940</t>
  </si>
  <si>
    <t>ضشنا8009</t>
  </si>
  <si>
    <t>اختيارخ شپنا-3350-1401/08/29</t>
  </si>
  <si>
    <t>3400</t>
  </si>
  <si>
    <t>3399.000</t>
  </si>
  <si>
    <t>سفانو</t>
  </si>
  <si>
    <t>سيمان فارس نو</t>
  </si>
  <si>
    <t>145896</t>
  </si>
  <si>
    <t>5575289140</t>
  </si>
  <si>
    <t>38920</t>
  </si>
  <si>
    <t>38970</t>
  </si>
  <si>
    <t>38200</t>
  </si>
  <si>
    <t>-720.00</t>
  </si>
  <si>
    <t>-1.85</t>
  </si>
  <si>
    <t>-270.00</t>
  </si>
  <si>
    <t>38090</t>
  </si>
  <si>
    <t>6678</t>
  </si>
  <si>
    <t>5.79</t>
  </si>
  <si>
    <t>4156</t>
  </si>
  <si>
    <t>38200.000</t>
  </si>
  <si>
    <t>38380.000</t>
  </si>
  <si>
    <t>1192</t>
  </si>
  <si>
    <t>ساراب</t>
  </si>
  <si>
    <t>سيمان‌ داراب‌</t>
  </si>
  <si>
    <t>108</t>
  </si>
  <si>
    <t>496369</t>
  </si>
  <si>
    <t>7907363390</t>
  </si>
  <si>
    <t>15990</t>
  </si>
  <si>
    <t>16490</t>
  </si>
  <si>
    <t>16200</t>
  </si>
  <si>
    <t>210.00</t>
  </si>
  <si>
    <t>1.31</t>
  </si>
  <si>
    <t>15960</t>
  </si>
  <si>
    <t>-0.19</t>
  </si>
  <si>
    <t>15800</t>
  </si>
  <si>
    <t>6.21</t>
  </si>
  <si>
    <t>16030.000</t>
  </si>
  <si>
    <t>16190.000</t>
  </si>
  <si>
    <t>كسرا</t>
  </si>
  <si>
    <t>سراميك‌هاي‌صنعتي‌اردكان‌</t>
  </si>
  <si>
    <t>557</t>
  </si>
  <si>
    <t>5036169</t>
  </si>
  <si>
    <t>33298464110</t>
  </si>
  <si>
    <t>6960</t>
  </si>
  <si>
    <t>6560</t>
  </si>
  <si>
    <t>-5.75</t>
  </si>
  <si>
    <t>6610</t>
  </si>
  <si>
    <t>-5.03</t>
  </si>
  <si>
    <t>510</t>
  </si>
  <si>
    <t>12.96</t>
  </si>
  <si>
    <t>358370</t>
  </si>
  <si>
    <t>8236</t>
  </si>
  <si>
    <t>سفارود</t>
  </si>
  <si>
    <t>كارخانه فارسيت درود</t>
  </si>
  <si>
    <t>573791</t>
  </si>
  <si>
    <t>4630493370</t>
  </si>
  <si>
    <t>150.00</t>
  </si>
  <si>
    <t>1.89</t>
  </si>
  <si>
    <t>8060</t>
  </si>
  <si>
    <t>1.77</t>
  </si>
  <si>
    <t>-662</t>
  </si>
  <si>
    <t>-12.18</t>
  </si>
  <si>
    <t>742731</t>
  </si>
  <si>
    <t>8070.000</t>
  </si>
  <si>
    <t>فخاس</t>
  </si>
  <si>
    <t>فولاد خراسان</t>
  </si>
  <si>
    <t>306584</t>
  </si>
  <si>
    <t>5564919300</t>
  </si>
  <si>
    <t>18920</t>
  </si>
  <si>
    <t>18160</t>
  </si>
  <si>
    <t>18180</t>
  </si>
  <si>
    <t>-3.91</t>
  </si>
  <si>
    <t>18870</t>
  </si>
  <si>
    <t>18000</t>
  </si>
  <si>
    <t>2372</t>
  </si>
  <si>
    <t>7.96</t>
  </si>
  <si>
    <t>18370.000</t>
  </si>
  <si>
    <t>3764</t>
  </si>
  <si>
    <t>خپويش</t>
  </si>
  <si>
    <t>سازه‌ پويش‌</t>
  </si>
  <si>
    <t>203</t>
  </si>
  <si>
    <t>438363</t>
  </si>
  <si>
    <t>7680424100</t>
  </si>
  <si>
    <t>18070</t>
  </si>
  <si>
    <t>18580</t>
  </si>
  <si>
    <t>18080</t>
  </si>
  <si>
    <t>17780</t>
  </si>
  <si>
    <t>-1.60</t>
  </si>
  <si>
    <t>17200</t>
  </si>
  <si>
    <t>18590</t>
  </si>
  <si>
    <t>1069</t>
  </si>
  <si>
    <t>16.63</t>
  </si>
  <si>
    <t>312286</t>
  </si>
  <si>
    <t>17760.000</t>
  </si>
  <si>
    <t>18100.000</t>
  </si>
  <si>
    <t>18327</t>
  </si>
  <si>
    <t>تسه9908</t>
  </si>
  <si>
    <t>امتياز تسهيلات مسكن آبان99</t>
  </si>
  <si>
    <t>3694</t>
  </si>
  <si>
    <t>5095092521</t>
  </si>
  <si>
    <t>1379020</t>
  </si>
  <si>
    <t>1360003</t>
  </si>
  <si>
    <t>1371203</t>
  </si>
  <si>
    <t>-7817.00</t>
  </si>
  <si>
    <t>-0.57</t>
  </si>
  <si>
    <t>1379289</t>
  </si>
  <si>
    <t>269.00</t>
  </si>
  <si>
    <t>1395990</t>
  </si>
  <si>
    <t>1371227.000</t>
  </si>
  <si>
    <t>1392980.000</t>
  </si>
  <si>
    <t>كاما</t>
  </si>
  <si>
    <t>باما</t>
  </si>
  <si>
    <t>1846</t>
  </si>
  <si>
    <t>26112033</t>
  </si>
  <si>
    <t>121288588236</t>
  </si>
  <si>
    <t>4873</t>
  </si>
  <si>
    <t>4797</t>
  </si>
  <si>
    <t>4660</t>
  </si>
  <si>
    <t>-213.00</t>
  </si>
  <si>
    <t>-4.37</t>
  </si>
  <si>
    <t>4645</t>
  </si>
  <si>
    <t>-228.00</t>
  </si>
  <si>
    <t>-4.68</t>
  </si>
  <si>
    <t>4581</t>
  </si>
  <si>
    <t>495</t>
  </si>
  <si>
    <t>9.38</t>
  </si>
  <si>
    <t>928014</t>
  </si>
  <si>
    <t>4660.000</t>
  </si>
  <si>
    <t>4689.000</t>
  </si>
  <si>
    <t>7957</t>
  </si>
  <si>
    <t>زمگسا</t>
  </si>
  <si>
    <t>كشاورزي‌ ودامپروي‌ مگسال‌</t>
  </si>
  <si>
    <t>228</t>
  </si>
  <si>
    <t>1104469</t>
  </si>
  <si>
    <t>19890321130</t>
  </si>
  <si>
    <t>18930</t>
  </si>
  <si>
    <t>18210</t>
  </si>
  <si>
    <t>17990</t>
  </si>
  <si>
    <t>-940.00</t>
  </si>
  <si>
    <t>18010</t>
  </si>
  <si>
    <t>-920.00</t>
  </si>
  <si>
    <t>-4.86</t>
  </si>
  <si>
    <t>18700</t>
  </si>
  <si>
    <t>2178</t>
  </si>
  <si>
    <t>17990.000</t>
  </si>
  <si>
    <t>335982</t>
  </si>
  <si>
    <t>طخود5004</t>
  </si>
  <si>
    <t>اختيارف خودرو-2200-1401/05/12</t>
  </si>
  <si>
    <t>395</t>
  </si>
  <si>
    <t>138250000</t>
  </si>
  <si>
    <t>305.000</t>
  </si>
  <si>
    <t>445.000</t>
  </si>
  <si>
    <t>وحافظ</t>
  </si>
  <si>
    <t>بيمه حافظ</t>
  </si>
  <si>
    <t>3768490</t>
  </si>
  <si>
    <t>45755180400</t>
  </si>
  <si>
    <t>12440</t>
  </si>
  <si>
    <t>12140</t>
  </si>
  <si>
    <t>12070</t>
  </si>
  <si>
    <t>-2.41</t>
  </si>
  <si>
    <t>53</t>
  </si>
  <si>
    <t>229.06</t>
  </si>
  <si>
    <t>1813624</t>
  </si>
  <si>
    <t>12070.000</t>
  </si>
  <si>
    <t>12100.000</t>
  </si>
  <si>
    <t>1379</t>
  </si>
  <si>
    <t>اخزا819</t>
  </si>
  <si>
    <t>اسنادخزانه-م19بودجه98-020322</t>
  </si>
  <si>
    <t>810300</t>
  </si>
  <si>
    <t>769790.000</t>
  </si>
  <si>
    <t>لپارس</t>
  </si>
  <si>
    <t>پارس‌ الكتريك‌</t>
  </si>
  <si>
    <t>822</t>
  </si>
  <si>
    <t>642422</t>
  </si>
  <si>
    <t>45522480440</t>
  </si>
  <si>
    <t>74480</t>
  </si>
  <si>
    <t>71510</t>
  </si>
  <si>
    <t>70760</t>
  </si>
  <si>
    <t>-3720.00</t>
  </si>
  <si>
    <t>70860</t>
  </si>
  <si>
    <t>-3620.00</t>
  </si>
  <si>
    <t>72000</t>
  </si>
  <si>
    <t>1414</t>
  </si>
  <si>
    <t>50.11</t>
  </si>
  <si>
    <t>70060.000</t>
  </si>
  <si>
    <t>70760.000</t>
  </si>
  <si>
    <t>240527</t>
  </si>
  <si>
    <t>ضسپا8047</t>
  </si>
  <si>
    <t>اختيارخ خساپا-1500-1401/08/25</t>
  </si>
  <si>
    <t>214</t>
  </si>
  <si>
    <t>55309</t>
  </si>
  <si>
    <t>10896504000</t>
  </si>
  <si>
    <t>199</t>
  </si>
  <si>
    <t>-13.10</t>
  </si>
  <si>
    <t>197</t>
  </si>
  <si>
    <t>-13.97</t>
  </si>
  <si>
    <t>180</t>
  </si>
  <si>
    <t>215</t>
  </si>
  <si>
    <t>196.000</t>
  </si>
  <si>
    <t>199.000</t>
  </si>
  <si>
    <t>2662</t>
  </si>
  <si>
    <t>داوه</t>
  </si>
  <si>
    <t>داروسازي آوه سينا</t>
  </si>
  <si>
    <t>446</t>
  </si>
  <si>
    <t>2683036</t>
  </si>
  <si>
    <t>15008863580</t>
  </si>
  <si>
    <t>5890</t>
  </si>
  <si>
    <t>5670</t>
  </si>
  <si>
    <t>5540</t>
  </si>
  <si>
    <t>5590</t>
  </si>
  <si>
    <t>5950</t>
  </si>
  <si>
    <t>21.25</t>
  </si>
  <si>
    <t>5540.000</t>
  </si>
  <si>
    <t>184555</t>
  </si>
  <si>
    <t>هجرت</t>
  </si>
  <si>
    <t>پخش هجرت</t>
  </si>
  <si>
    <t>275405</t>
  </si>
  <si>
    <t>4742104680</t>
  </si>
  <si>
    <t>17810</t>
  </si>
  <si>
    <t>17920</t>
  </si>
  <si>
    <t>17630</t>
  </si>
  <si>
    <t>-1.01</t>
  </si>
  <si>
    <t>17620</t>
  </si>
  <si>
    <t>-1.07</t>
  </si>
  <si>
    <t>16930</t>
  </si>
  <si>
    <t>2715</t>
  </si>
  <si>
    <t>6.49</t>
  </si>
  <si>
    <t>17220.000</t>
  </si>
  <si>
    <t>17630.000</t>
  </si>
  <si>
    <t>283</t>
  </si>
  <si>
    <t>زفكا</t>
  </si>
  <si>
    <t>كشت و دامداري فكا</t>
  </si>
  <si>
    <t>273</t>
  </si>
  <si>
    <t>1661346</t>
  </si>
  <si>
    <t>11898402300</t>
  </si>
  <si>
    <t>-3.09</t>
  </si>
  <si>
    <t>7090</t>
  </si>
  <si>
    <t>7370</t>
  </si>
  <si>
    <t>814</t>
  </si>
  <si>
    <t>8.87</t>
  </si>
  <si>
    <t>7220.000</t>
  </si>
  <si>
    <t>34032</t>
  </si>
  <si>
    <t>غمينو</t>
  </si>
  <si>
    <t>شركت صنايع غذايي مينو شرق</t>
  </si>
  <si>
    <t>717</t>
  </si>
  <si>
    <t>8085081</t>
  </si>
  <si>
    <t>44082536990</t>
  </si>
  <si>
    <t>5750</t>
  </si>
  <si>
    <t>5470</t>
  </si>
  <si>
    <t>5450</t>
  </si>
  <si>
    <t>-5.22</t>
  </si>
  <si>
    <t>5700</t>
  </si>
  <si>
    <t>6.93</t>
  </si>
  <si>
    <t>50224</t>
  </si>
  <si>
    <t>5470.000</t>
  </si>
  <si>
    <t>5520.000</t>
  </si>
  <si>
    <t>3392</t>
  </si>
  <si>
    <t>اخزا005</t>
  </si>
  <si>
    <t>اسنادخزانه-م5بودجه00-030626</t>
  </si>
  <si>
    <t>361300</t>
  </si>
  <si>
    <t>230867007000</t>
  </si>
  <si>
    <t>639110</t>
  </si>
  <si>
    <t>639500</t>
  </si>
  <si>
    <t>639060</t>
  </si>
  <si>
    <t>638990</t>
  </si>
  <si>
    <t>636150</t>
  </si>
  <si>
    <t>639780</t>
  </si>
  <si>
    <t>4800</t>
  </si>
  <si>
    <t>639070.000</t>
  </si>
  <si>
    <t>639710.000</t>
  </si>
  <si>
    <t>حريل</t>
  </si>
  <si>
    <t>ريل پردازسير</t>
  </si>
  <si>
    <t>293</t>
  </si>
  <si>
    <t>5549665</t>
  </si>
  <si>
    <t>16782810356</t>
  </si>
  <si>
    <t>3076</t>
  </si>
  <si>
    <t>3007</t>
  </si>
  <si>
    <t>-69.00</t>
  </si>
  <si>
    <t>-2.24</t>
  </si>
  <si>
    <t>3024</t>
  </si>
  <si>
    <t>-52.00</t>
  </si>
  <si>
    <t>2960</t>
  </si>
  <si>
    <t>3079</t>
  </si>
  <si>
    <t>174</t>
  </si>
  <si>
    <t>17.38</t>
  </si>
  <si>
    <t>2961.000</t>
  </si>
  <si>
    <t>3007.000</t>
  </si>
  <si>
    <t>8250</t>
  </si>
  <si>
    <t>بخاور</t>
  </si>
  <si>
    <t>بيمه زندگي خاورميانه</t>
  </si>
  <si>
    <t>2659816</t>
  </si>
  <si>
    <t>5334108793</t>
  </si>
  <si>
    <t>2002</t>
  </si>
  <si>
    <t>2015</t>
  </si>
  <si>
    <t>13.00</t>
  </si>
  <si>
    <t>0.65</t>
  </si>
  <si>
    <t>1980</t>
  </si>
  <si>
    <t>2063</t>
  </si>
  <si>
    <t>9.49</t>
  </si>
  <si>
    <t>37970</t>
  </si>
  <si>
    <t>62000</t>
  </si>
  <si>
    <t>ضسلا6002</t>
  </si>
  <si>
    <t>اختيارخ سلام-7000-1401/06/02</t>
  </si>
  <si>
    <t>2099.000</t>
  </si>
  <si>
    <t>مشهد0112</t>
  </si>
  <si>
    <t>مشاركت ش مشهد0112-3ماهه18%</t>
  </si>
  <si>
    <t>970200.000</t>
  </si>
  <si>
    <t>دسبحان</t>
  </si>
  <si>
    <t>سبحان دارو</t>
  </si>
  <si>
    <t>1525818</t>
  </si>
  <si>
    <t>10058001710</t>
  </si>
  <si>
    <t>6890</t>
  </si>
  <si>
    <t>6600</t>
  </si>
  <si>
    <t>-4.21</t>
  </si>
  <si>
    <t>-3.05</t>
  </si>
  <si>
    <t>8.94</t>
  </si>
  <si>
    <t>4782</t>
  </si>
  <si>
    <t>6600.000</t>
  </si>
  <si>
    <t>6670.000</t>
  </si>
  <si>
    <t>1596</t>
  </si>
  <si>
    <t>وتعاون</t>
  </si>
  <si>
    <t>بيمه تعاون</t>
  </si>
  <si>
    <t>2544592</t>
  </si>
  <si>
    <t>2629181856</t>
  </si>
  <si>
    <t>1078</t>
  </si>
  <si>
    <t>1080</t>
  </si>
  <si>
    <t>1040</t>
  </si>
  <si>
    <t>-38.00</t>
  </si>
  <si>
    <t>-3.53</t>
  </si>
  <si>
    <t>1070</t>
  </si>
  <si>
    <t>-0.74</t>
  </si>
  <si>
    <t>1025</t>
  </si>
  <si>
    <t>13.90</t>
  </si>
  <si>
    <t>64191</t>
  </si>
  <si>
    <t>1029.000</t>
  </si>
  <si>
    <t>1044.000</t>
  </si>
  <si>
    <t>172709</t>
  </si>
  <si>
    <t>طشنا8016</t>
  </si>
  <si>
    <t>اختيارف شپنا-6850-1401/08/29</t>
  </si>
  <si>
    <t>45000000</t>
  </si>
  <si>
    <t>7.14</t>
  </si>
  <si>
    <t>750.000</t>
  </si>
  <si>
    <t>شگويا</t>
  </si>
  <si>
    <t>پتروشيمي تندگويان</t>
  </si>
  <si>
    <t>1426</t>
  </si>
  <si>
    <t>6538362</t>
  </si>
  <si>
    <t>61145405220</t>
  </si>
  <si>
    <t>9380</t>
  </si>
  <si>
    <t>9550</t>
  </si>
  <si>
    <t>1359</t>
  </si>
  <si>
    <t>6.89</t>
  </si>
  <si>
    <t>9430.000</t>
  </si>
  <si>
    <t>23603</t>
  </si>
  <si>
    <t>ثشرق</t>
  </si>
  <si>
    <t>سرمايه گذاري مسكن شمال شرق</t>
  </si>
  <si>
    <t>62</t>
  </si>
  <si>
    <t>794213</t>
  </si>
  <si>
    <t>2385648597</t>
  </si>
  <si>
    <t>3138</t>
  </si>
  <si>
    <t>3033</t>
  </si>
  <si>
    <t>-156.00</t>
  </si>
  <si>
    <t>3115</t>
  </si>
  <si>
    <t>-23.00</t>
  </si>
  <si>
    <t>3045</t>
  </si>
  <si>
    <t>2982.000</t>
  </si>
  <si>
    <t>1793235</t>
  </si>
  <si>
    <t>اراد54</t>
  </si>
  <si>
    <t>مرابحه عام دولت5-ش.خ 0109</t>
  </si>
  <si>
    <t>پارس</t>
  </si>
  <si>
    <t>پتروشيمي پارس</t>
  </si>
  <si>
    <t>1393</t>
  </si>
  <si>
    <t>25947346</t>
  </si>
  <si>
    <t>61793393519</t>
  </si>
  <si>
    <t>2335</t>
  </si>
  <si>
    <t>2376</t>
  </si>
  <si>
    <t>4.00</t>
  </si>
  <si>
    <t>2377</t>
  </si>
  <si>
    <t>0.21</t>
  </si>
  <si>
    <t>2397</t>
  </si>
  <si>
    <t>360</t>
  </si>
  <si>
    <t>6.60</t>
  </si>
  <si>
    <t>59000</t>
  </si>
  <si>
    <t>2372.000</t>
  </si>
  <si>
    <t>شجم</t>
  </si>
  <si>
    <t>صنايع پتروشيمي تخت جمشيد</t>
  </si>
  <si>
    <t>1370</t>
  </si>
  <si>
    <t>11563908</t>
  </si>
  <si>
    <t>99788037560</t>
  </si>
  <si>
    <t>9070</t>
  </si>
  <si>
    <t>8920</t>
  </si>
  <si>
    <t>8700</t>
  </si>
  <si>
    <t>-4.08</t>
  </si>
  <si>
    <t>8630</t>
  </si>
  <si>
    <t>8620</t>
  </si>
  <si>
    <t>8990</t>
  </si>
  <si>
    <t>902</t>
  </si>
  <si>
    <t>9.57</t>
  </si>
  <si>
    <t>8620.000</t>
  </si>
  <si>
    <t>2777</t>
  </si>
  <si>
    <t>غمهرا</t>
  </si>
  <si>
    <t>توليدي‌مهرام‌</t>
  </si>
  <si>
    <t>444928</t>
  </si>
  <si>
    <t>4858763250</t>
  </si>
  <si>
    <t>11540</t>
  </si>
  <si>
    <t>-2.65</t>
  </si>
  <si>
    <t>11170</t>
  </si>
  <si>
    <t>11550</t>
  </si>
  <si>
    <t>9.56</t>
  </si>
  <si>
    <t>10581</t>
  </si>
  <si>
    <t>11010.000</t>
  </si>
  <si>
    <t>9686</t>
  </si>
  <si>
    <t>اخزا0102</t>
  </si>
  <si>
    <t>اسناد خزانه-م10بودجه00-031115</t>
  </si>
  <si>
    <t>231480030</t>
  </si>
  <si>
    <t>590535</t>
  </si>
  <si>
    <t>588560</t>
  </si>
  <si>
    <t>589120</t>
  </si>
  <si>
    <t>-1415.00</t>
  </si>
  <si>
    <t>589010</t>
  </si>
  <si>
    <t>-1525.00</t>
  </si>
  <si>
    <t>590500</t>
  </si>
  <si>
    <t>589120.000</t>
  </si>
  <si>
    <t>595000.000</t>
  </si>
  <si>
    <t>ضرنا6002</t>
  </si>
  <si>
    <t>اختيارخ ورنا-4000-1401/06/28</t>
  </si>
  <si>
    <t>1850</t>
  </si>
  <si>
    <t>1119.000</t>
  </si>
  <si>
    <t>خعمرا</t>
  </si>
  <si>
    <t>توسعه و عمران شهرستان نائين</t>
  </si>
  <si>
    <t>321074</t>
  </si>
  <si>
    <t>4238176800</t>
  </si>
  <si>
    <t>380.00</t>
  </si>
  <si>
    <t>2.96</t>
  </si>
  <si>
    <t>160.00</t>
  </si>
  <si>
    <t>1.25</t>
  </si>
  <si>
    <t>218</t>
  </si>
  <si>
    <t>59.54</t>
  </si>
  <si>
    <t>2356476</t>
  </si>
  <si>
    <t>ريشمك</t>
  </si>
  <si>
    <t>توليد و صادرات ريشمك</t>
  </si>
  <si>
    <t>576</t>
  </si>
  <si>
    <t>1817370</t>
  </si>
  <si>
    <t>31503935150</t>
  </si>
  <si>
    <t>18310</t>
  </si>
  <si>
    <t>-580.00</t>
  </si>
  <si>
    <t>17330</t>
  </si>
  <si>
    <t>-980.00</t>
  </si>
  <si>
    <t>-5.35</t>
  </si>
  <si>
    <t>17220</t>
  </si>
  <si>
    <t>18250</t>
  </si>
  <si>
    <t>1368</t>
  </si>
  <si>
    <t>12.67</t>
  </si>
  <si>
    <t>5027</t>
  </si>
  <si>
    <t>17390.000</t>
  </si>
  <si>
    <t>17700.000</t>
  </si>
  <si>
    <t>7142</t>
  </si>
  <si>
    <t>آريان</t>
  </si>
  <si>
    <t>سرمايه گذاري پارس آريان</t>
  </si>
  <si>
    <t>2817595</t>
  </si>
  <si>
    <t>22043304630</t>
  </si>
  <si>
    <t>7850</t>
  </si>
  <si>
    <t>7820</t>
  </si>
  <si>
    <t>8020</t>
  </si>
  <si>
    <t>-0.50</t>
  </si>
  <si>
    <t>661</t>
  </si>
  <si>
    <t>12.13</t>
  </si>
  <si>
    <t>66047</t>
  </si>
  <si>
    <t>7820.000</t>
  </si>
  <si>
    <t>7940.000</t>
  </si>
  <si>
    <t>ضجار7050</t>
  </si>
  <si>
    <t>اختيارخ وتجارت-1980-1401/07/20</t>
  </si>
  <si>
    <t>27989000</t>
  </si>
  <si>
    <t>-25.00</t>
  </si>
  <si>
    <t>14.000</t>
  </si>
  <si>
    <t>سشمال</t>
  </si>
  <si>
    <t>سيمان‌ شمال‌</t>
  </si>
  <si>
    <t>188</t>
  </si>
  <si>
    <t>1382142</t>
  </si>
  <si>
    <t>10147906390</t>
  </si>
  <si>
    <t>7720</t>
  </si>
  <si>
    <t>7320</t>
  </si>
  <si>
    <t>-5.18</t>
  </si>
  <si>
    <t>7260</t>
  </si>
  <si>
    <t>1242</t>
  </si>
  <si>
    <t>7295</t>
  </si>
  <si>
    <t>7330.000</t>
  </si>
  <si>
    <t>14632</t>
  </si>
  <si>
    <t>اراد62</t>
  </si>
  <si>
    <t>مرابحه عام دولت62-ش.خ0309</t>
  </si>
  <si>
    <t>1020000</t>
  </si>
  <si>
    <t>مصفها312</t>
  </si>
  <si>
    <t>مشاركت ش اصفهان312-سه ماهه18%</t>
  </si>
  <si>
    <t>8100</t>
  </si>
  <si>
    <t>ضپنا7053</t>
  </si>
  <si>
    <t>اختيارخ رمپنا-16000-1401/07/12</t>
  </si>
  <si>
    <t>ضستا7001</t>
  </si>
  <si>
    <t>اختيارخ شستا-800-1401/07/17</t>
  </si>
  <si>
    <t>1905</t>
  </si>
  <si>
    <t>295435000</t>
  </si>
  <si>
    <t>166</t>
  </si>
  <si>
    <t>155</t>
  </si>
  <si>
    <t>-11.00</t>
  </si>
  <si>
    <t>-6.63</t>
  </si>
  <si>
    <t>157</t>
  </si>
  <si>
    <t>154.000</t>
  </si>
  <si>
    <t>159.000</t>
  </si>
  <si>
    <t>وپخش</t>
  </si>
  <si>
    <t>داروپخش‌ (هلدينگ‌</t>
  </si>
  <si>
    <t>153</t>
  </si>
  <si>
    <t>220505</t>
  </si>
  <si>
    <t>7314333700</t>
  </si>
  <si>
    <t>32270</t>
  </si>
  <si>
    <t>32850</t>
  </si>
  <si>
    <t>33460</t>
  </si>
  <si>
    <t>1190.00</t>
  </si>
  <si>
    <t>32410</t>
  </si>
  <si>
    <t>33530</t>
  </si>
  <si>
    <t>6.12</t>
  </si>
  <si>
    <t>33050.000</t>
  </si>
  <si>
    <t>33480.000</t>
  </si>
  <si>
    <t>1823</t>
  </si>
  <si>
    <t>پكوير</t>
  </si>
  <si>
    <t>كوير تاير</t>
  </si>
  <si>
    <t>241</t>
  </si>
  <si>
    <t>2111646</t>
  </si>
  <si>
    <t>7792273267</t>
  </si>
  <si>
    <t>3833</t>
  </si>
  <si>
    <t>3830</t>
  </si>
  <si>
    <t>3681</t>
  </si>
  <si>
    <t>-3.97</t>
  </si>
  <si>
    <t>3757</t>
  </si>
  <si>
    <t>-76.00</t>
  </si>
  <si>
    <t>3622</t>
  </si>
  <si>
    <t>275</t>
  </si>
  <si>
    <t>13.66</t>
  </si>
  <si>
    <t>3681.000</t>
  </si>
  <si>
    <t>3720.000</t>
  </si>
  <si>
    <t>9106</t>
  </si>
  <si>
    <t>زكشت</t>
  </si>
  <si>
    <t>كشاورزي مكانيزه اصفهان كشت</t>
  </si>
  <si>
    <t>387</t>
  </si>
  <si>
    <t>1016906</t>
  </si>
  <si>
    <t>21077708850</t>
  </si>
  <si>
    <t>21500</t>
  </si>
  <si>
    <t>20750</t>
  </si>
  <si>
    <t>20050</t>
  </si>
  <si>
    <t>1513</t>
  </si>
  <si>
    <t>13.71</t>
  </si>
  <si>
    <t>11593</t>
  </si>
  <si>
    <t>20450.000</t>
  </si>
  <si>
    <t>20500.000</t>
  </si>
  <si>
    <t>17092</t>
  </si>
  <si>
    <t>مكرج312</t>
  </si>
  <si>
    <t>مشاركت ش كرج312-سه ماهه18%</t>
  </si>
  <si>
    <t>14400</t>
  </si>
  <si>
    <t>ورنا</t>
  </si>
  <si>
    <t>سرمايه‌گذاري‌ رنا(هلدينگ‌</t>
  </si>
  <si>
    <t>2319</t>
  </si>
  <si>
    <t>56516293</t>
  </si>
  <si>
    <t>263092287520</t>
  </si>
  <si>
    <t>4930</t>
  </si>
  <si>
    <t>4670</t>
  </si>
  <si>
    <t>-5.27</t>
  </si>
  <si>
    <t>-5.48</t>
  </si>
  <si>
    <t>4640</t>
  </si>
  <si>
    <t>16.76</t>
  </si>
  <si>
    <t>710000</t>
  </si>
  <si>
    <t>4640.000</t>
  </si>
  <si>
    <t>4670.000</t>
  </si>
  <si>
    <t>173248</t>
  </si>
  <si>
    <t>وخارزم</t>
  </si>
  <si>
    <t>سرمايه گذاري خوارزمي</t>
  </si>
  <si>
    <t>2265</t>
  </si>
  <si>
    <t>27100757</t>
  </si>
  <si>
    <t>99584273250</t>
  </si>
  <si>
    <t>3731</t>
  </si>
  <si>
    <t>3711</t>
  </si>
  <si>
    <t>-104.00</t>
  </si>
  <si>
    <t>3675</t>
  </si>
  <si>
    <t>3602</t>
  </si>
  <si>
    <t>3790</t>
  </si>
  <si>
    <t>925</t>
  </si>
  <si>
    <t>3.97</t>
  </si>
  <si>
    <t>3708.000</t>
  </si>
  <si>
    <t>3711.000</t>
  </si>
  <si>
    <t>خمحور</t>
  </si>
  <si>
    <t>توليدمحورخودرو</t>
  </si>
  <si>
    <t>184</t>
  </si>
  <si>
    <t>3220484</t>
  </si>
  <si>
    <t>8526139676</t>
  </si>
  <si>
    <t>2687</t>
  </si>
  <si>
    <t>2607</t>
  </si>
  <si>
    <t>2690</t>
  </si>
  <si>
    <t>2664</t>
  </si>
  <si>
    <t>-0.86</t>
  </si>
  <si>
    <t>2561</t>
  </si>
  <si>
    <t>66.60</t>
  </si>
  <si>
    <t>9502</t>
  </si>
  <si>
    <t>2689.000</t>
  </si>
  <si>
    <t>2694.000</t>
  </si>
  <si>
    <t>20158</t>
  </si>
  <si>
    <t>مصفها203</t>
  </si>
  <si>
    <t>مشاركت ش اصفهان203-3ماهه18%</t>
  </si>
  <si>
    <t>خاهن</t>
  </si>
  <si>
    <t>آهنگري‌ تراكتورسازي‌ ايران‌</t>
  </si>
  <si>
    <t>1008811</t>
  </si>
  <si>
    <t>4703063604</t>
  </si>
  <si>
    <t>4836</t>
  </si>
  <si>
    <t>4586</t>
  </si>
  <si>
    <t>4727</t>
  </si>
  <si>
    <t>-2.25</t>
  </si>
  <si>
    <t>4806</t>
  </si>
  <si>
    <t>-0.62</t>
  </si>
  <si>
    <t>100253</t>
  </si>
  <si>
    <t>4710.000</t>
  </si>
  <si>
    <t>4730.000</t>
  </si>
  <si>
    <t>17000</t>
  </si>
  <si>
    <t>ثاصفا</t>
  </si>
  <si>
    <t>شركت‌ ساختمان‌ اصفهان‌</t>
  </si>
  <si>
    <t>164</t>
  </si>
  <si>
    <t>645753</t>
  </si>
  <si>
    <t>7647029760</t>
  </si>
  <si>
    <t>12170</t>
  </si>
  <si>
    <t>11830</t>
  </si>
  <si>
    <t>11910</t>
  </si>
  <si>
    <t>-2.14</t>
  </si>
  <si>
    <t>11810</t>
  </si>
  <si>
    <t>12200</t>
  </si>
  <si>
    <t>-28</t>
  </si>
  <si>
    <t>-425.36</t>
  </si>
  <si>
    <t>15851</t>
  </si>
  <si>
    <t>12090.000</t>
  </si>
  <si>
    <t>كرمان39</t>
  </si>
  <si>
    <t>مرابحه كرمان موتور14030915</t>
  </si>
  <si>
    <t>12500</t>
  </si>
  <si>
    <t>11500</t>
  </si>
  <si>
    <t>بكهنوج</t>
  </si>
  <si>
    <t>توليد برق ماهتاب كهنوج</t>
  </si>
  <si>
    <t>16521325</t>
  </si>
  <si>
    <t>16658689887</t>
  </si>
  <si>
    <t>1034</t>
  </si>
  <si>
    <t>1021</t>
  </si>
  <si>
    <t>-1.26</t>
  </si>
  <si>
    <t>1008</t>
  </si>
  <si>
    <t>991</t>
  </si>
  <si>
    <t>1027</t>
  </si>
  <si>
    <t>-640</t>
  </si>
  <si>
    <t>-1.58</t>
  </si>
  <si>
    <t>411083</t>
  </si>
  <si>
    <t>1008.000</t>
  </si>
  <si>
    <t>1023.000</t>
  </si>
  <si>
    <t>59230</t>
  </si>
  <si>
    <t>گنبد</t>
  </si>
  <si>
    <t>صندوق س. گنبد ميناي دماوند-م</t>
  </si>
  <si>
    <t>4489</t>
  </si>
  <si>
    <t>46073487</t>
  </si>
  <si>
    <t>10388</t>
  </si>
  <si>
    <t>10251</t>
  </si>
  <si>
    <t>-137.00</t>
  </si>
  <si>
    <t>-1.32</t>
  </si>
  <si>
    <t>10264</t>
  </si>
  <si>
    <t>-124.00</t>
  </si>
  <si>
    <t>-1.19</t>
  </si>
  <si>
    <t>10250</t>
  </si>
  <si>
    <t>10251.000</t>
  </si>
  <si>
    <t>10332.000</t>
  </si>
  <si>
    <t>ضترا8070</t>
  </si>
  <si>
    <t>اختيارخ شتران-6770-1401/08/08</t>
  </si>
  <si>
    <t>320</t>
  </si>
  <si>
    <t>244.000</t>
  </si>
  <si>
    <t>شاراك</t>
  </si>
  <si>
    <t>پتروشيمي شازند</t>
  </si>
  <si>
    <t>742</t>
  </si>
  <si>
    <t>1738786</t>
  </si>
  <si>
    <t>57343440890</t>
  </si>
  <si>
    <t>33380</t>
  </si>
  <si>
    <t>33300</t>
  </si>
  <si>
    <t>33200</t>
  </si>
  <si>
    <t>33150</t>
  </si>
  <si>
    <t>32540</t>
  </si>
  <si>
    <t>33450</t>
  </si>
  <si>
    <t>6239</t>
  </si>
  <si>
    <t>5.31</t>
  </si>
  <si>
    <t>24910</t>
  </si>
  <si>
    <t>33200.000</t>
  </si>
  <si>
    <t>33220.000</t>
  </si>
  <si>
    <t>11902</t>
  </si>
  <si>
    <t>شپنا</t>
  </si>
  <si>
    <t>پالايش نفت اصفهان</t>
  </si>
  <si>
    <t>7814</t>
  </si>
  <si>
    <t>143563134</t>
  </si>
  <si>
    <t>916834031790</t>
  </si>
  <si>
    <t>6490</t>
  </si>
  <si>
    <t>6390</t>
  </si>
  <si>
    <t>-2.44</t>
  </si>
  <si>
    <t>6250</t>
  </si>
  <si>
    <t>6510</t>
  </si>
  <si>
    <t>1430</t>
  </si>
  <si>
    <t>4.47</t>
  </si>
  <si>
    <t>400000</t>
  </si>
  <si>
    <t>6430.000</t>
  </si>
  <si>
    <t>1337113</t>
  </si>
  <si>
    <t>ضجار7049</t>
  </si>
  <si>
    <t>اختيارخ وتجارت-1880-1401/07/20</t>
  </si>
  <si>
    <t>-3.23</t>
  </si>
  <si>
    <t>8.000</t>
  </si>
  <si>
    <t>تسه0001</t>
  </si>
  <si>
    <t>امتيازتسهيلات مسكن فروردين1400</t>
  </si>
  <si>
    <t>388</t>
  </si>
  <si>
    <t>544770000</t>
  </si>
  <si>
    <t>1374140</t>
  </si>
  <si>
    <t>1380000</t>
  </si>
  <si>
    <t>1410000</t>
  </si>
  <si>
    <t>35860.00</t>
  </si>
  <si>
    <t>2.61</t>
  </si>
  <si>
    <t>1404046</t>
  </si>
  <si>
    <t>29906.00</t>
  </si>
  <si>
    <t>2.18</t>
  </si>
  <si>
    <t>1440000</t>
  </si>
  <si>
    <t>1410000.000</t>
  </si>
  <si>
    <t>1442847.000</t>
  </si>
  <si>
    <t>ضجار7056</t>
  </si>
  <si>
    <t>اختيارخ وتجارت-1300-1401/07/20</t>
  </si>
  <si>
    <t>9500000</t>
  </si>
  <si>
    <t>270</t>
  </si>
  <si>
    <t>-29.63</t>
  </si>
  <si>
    <t>190.000</t>
  </si>
  <si>
    <t>پست0108پ04</t>
  </si>
  <si>
    <t>پسته فندقي32-30سبزدانه0108(پ)</t>
  </si>
  <si>
    <t>3050000</t>
  </si>
  <si>
    <t>3050000.000</t>
  </si>
  <si>
    <t>صند412</t>
  </si>
  <si>
    <t>صكوك اجاره صند412-بدون ضامن</t>
  </si>
  <si>
    <t>27000</t>
  </si>
  <si>
    <t>فزر</t>
  </si>
  <si>
    <t>پويا زركان آق دره</t>
  </si>
  <si>
    <t>1642</t>
  </si>
  <si>
    <t>3277745</t>
  </si>
  <si>
    <t>70885679400</t>
  </si>
  <si>
    <t>22550</t>
  </si>
  <si>
    <t>21700</t>
  </si>
  <si>
    <t>-3.77</t>
  </si>
  <si>
    <t>21650</t>
  </si>
  <si>
    <t>21350</t>
  </si>
  <si>
    <t>6934</t>
  </si>
  <si>
    <t>52034</t>
  </si>
  <si>
    <t>21700.000</t>
  </si>
  <si>
    <t>21750.000</t>
  </si>
  <si>
    <t>1191</t>
  </si>
  <si>
    <t>صفارس147</t>
  </si>
  <si>
    <t>صكوك اجاره فارس147- 3ماهه18%</t>
  </si>
  <si>
    <t>990000</t>
  </si>
  <si>
    <t>صايپا038</t>
  </si>
  <si>
    <t>صكوك مرابحه سايپا038-3ماهه 18%</t>
  </si>
  <si>
    <t>986000</t>
  </si>
  <si>
    <t>960001.000</t>
  </si>
  <si>
    <t>بالاس</t>
  </si>
  <si>
    <t>مهندسي ساختمان تاسيسات راه آهن</t>
  </si>
  <si>
    <t>378</t>
  </si>
  <si>
    <t>1033834</t>
  </si>
  <si>
    <t>21528942050</t>
  </si>
  <si>
    <t>21850</t>
  </si>
  <si>
    <t>-4.58</t>
  </si>
  <si>
    <t>-1050.00</t>
  </si>
  <si>
    <t>147.52</t>
  </si>
  <si>
    <t>20850.000</t>
  </si>
  <si>
    <t>21000.000</t>
  </si>
  <si>
    <t>ضترا8068</t>
  </si>
  <si>
    <t>اختيارخ شتران-5770-1401/08/08</t>
  </si>
  <si>
    <t>15.000</t>
  </si>
  <si>
    <t>380.000</t>
  </si>
  <si>
    <t>فگستر</t>
  </si>
  <si>
    <t>گسترش صنايع روي ايرانيان</t>
  </si>
  <si>
    <t>964</t>
  </si>
  <si>
    <t>7178787</t>
  </si>
  <si>
    <t>52588888420</t>
  </si>
  <si>
    <t>7360</t>
  </si>
  <si>
    <t>7330</t>
  </si>
  <si>
    <t>320.00</t>
  </si>
  <si>
    <t>4.56</t>
  </si>
  <si>
    <t>602</t>
  </si>
  <si>
    <t>12.18</t>
  </si>
  <si>
    <t>85</t>
  </si>
  <si>
    <t>3055629</t>
  </si>
  <si>
    <t>7360.000</t>
  </si>
  <si>
    <t>7380.000</t>
  </si>
  <si>
    <t>19821</t>
  </si>
  <si>
    <t>تسه0002</t>
  </si>
  <si>
    <t>امتيازتسهيلاتمسكن ارديبهشت1400</t>
  </si>
  <si>
    <t>563</t>
  </si>
  <si>
    <t>774324000</t>
  </si>
  <si>
    <t>1364182</t>
  </si>
  <si>
    <t>5818.00</t>
  </si>
  <si>
    <t>1375353</t>
  </si>
  <si>
    <t>11171.00</t>
  </si>
  <si>
    <t>1400000</t>
  </si>
  <si>
    <t>دزهراوي</t>
  </si>
  <si>
    <t>داروسازي‌زهراوي‌</t>
  </si>
  <si>
    <t>472</t>
  </si>
  <si>
    <t>6023553</t>
  </si>
  <si>
    <t>20573318753</t>
  </si>
  <si>
    <t>3586</t>
  </si>
  <si>
    <t>3501</t>
  </si>
  <si>
    <t>3470</t>
  </si>
  <si>
    <t>-171.00</t>
  </si>
  <si>
    <t>3407</t>
  </si>
  <si>
    <t>25.68</t>
  </si>
  <si>
    <t>36178</t>
  </si>
  <si>
    <t>3420.000</t>
  </si>
  <si>
    <t>3450.000</t>
  </si>
  <si>
    <t>كطبس</t>
  </si>
  <si>
    <t>ذغال‌سنگ‌ نگين‌ ط‌بس‌</t>
  </si>
  <si>
    <t>18378</t>
  </si>
  <si>
    <t>311191370</t>
  </si>
  <si>
    <t>17290</t>
  </si>
  <si>
    <t>16810</t>
  </si>
  <si>
    <t>17270</t>
  </si>
  <si>
    <t>17280</t>
  </si>
  <si>
    <t>17320</t>
  </si>
  <si>
    <t>1932</t>
  </si>
  <si>
    <t>6230</t>
  </si>
  <si>
    <t>16900.000</t>
  </si>
  <si>
    <t>17200.000</t>
  </si>
  <si>
    <t>720</t>
  </si>
  <si>
    <t>فسپا</t>
  </si>
  <si>
    <t>گروه‌صنعتي‌سپاهان‌</t>
  </si>
  <si>
    <t>3729462</t>
  </si>
  <si>
    <t>44819305890</t>
  </si>
  <si>
    <t>12250</t>
  </si>
  <si>
    <t>-610.00</t>
  </si>
  <si>
    <t>12290</t>
  </si>
  <si>
    <t>3123</t>
  </si>
  <si>
    <t>3.85</t>
  </si>
  <si>
    <t>1113554</t>
  </si>
  <si>
    <t>اراد105</t>
  </si>
  <si>
    <t>مرابحه عام دولت105-ش.خ030503</t>
  </si>
  <si>
    <t>985000</t>
  </si>
  <si>
    <t>19900</t>
  </si>
  <si>
    <t>ضپال7000</t>
  </si>
  <si>
    <t>اختيارخ اپال-13320-1401/07/17</t>
  </si>
  <si>
    <t>69.000</t>
  </si>
  <si>
    <t>6999.000</t>
  </si>
  <si>
    <t>وايرا</t>
  </si>
  <si>
    <t>سرمايه گذاري صنايع ايران</t>
  </si>
  <si>
    <t>3174466</t>
  </si>
  <si>
    <t>5231824952</t>
  </si>
  <si>
    <t>1635</t>
  </si>
  <si>
    <t>1600</t>
  </si>
  <si>
    <t>1613</t>
  </si>
  <si>
    <t>1684</t>
  </si>
  <si>
    <t>231</t>
  </si>
  <si>
    <t>7.11</t>
  </si>
  <si>
    <t>1609.000</t>
  </si>
  <si>
    <t>6541</t>
  </si>
  <si>
    <t>ضداريوش902</t>
  </si>
  <si>
    <t>اختيارخ داريوش-9500-14010915</t>
  </si>
  <si>
    <t>2400.000</t>
  </si>
  <si>
    <t>ضسان8001</t>
  </si>
  <si>
    <t>اختيارخ پارسان-22000-01/08/08</t>
  </si>
  <si>
    <t>110000000</t>
  </si>
  <si>
    <t>9100</t>
  </si>
  <si>
    <t>1900.00</t>
  </si>
  <si>
    <t>20.88</t>
  </si>
  <si>
    <t>6500.000</t>
  </si>
  <si>
    <t>490</t>
  </si>
  <si>
    <t>پارسيان</t>
  </si>
  <si>
    <t>بيمه پارسيان</t>
  </si>
  <si>
    <t>281</t>
  </si>
  <si>
    <t>13837368</t>
  </si>
  <si>
    <t>47968831671</t>
  </si>
  <si>
    <t>3499</t>
  </si>
  <si>
    <t>3450</t>
  </si>
  <si>
    <t>-49.00</t>
  </si>
  <si>
    <t>3467</t>
  </si>
  <si>
    <t>-0.91</t>
  </si>
  <si>
    <t>375</t>
  </si>
  <si>
    <t>9.25</t>
  </si>
  <si>
    <t>185615</t>
  </si>
  <si>
    <t>3468.000</t>
  </si>
  <si>
    <t>68589</t>
  </si>
  <si>
    <t>صنفت312</t>
  </si>
  <si>
    <t>صكوك منفعت نفت312-6ماهه 18/5%</t>
  </si>
  <si>
    <t>989900</t>
  </si>
  <si>
    <t>67499</t>
  </si>
  <si>
    <t>989900.000</t>
  </si>
  <si>
    <t>وپاسار</t>
  </si>
  <si>
    <t>بانك  پاسارگاد</t>
  </si>
  <si>
    <t>382</t>
  </si>
  <si>
    <t>9324159</t>
  </si>
  <si>
    <t>79132773020</t>
  </si>
  <si>
    <t>8550</t>
  </si>
  <si>
    <t>8470</t>
  </si>
  <si>
    <t>8510</t>
  </si>
  <si>
    <t>-0.47</t>
  </si>
  <si>
    <t>8370</t>
  </si>
  <si>
    <t>8560</t>
  </si>
  <si>
    <t>1326</t>
  </si>
  <si>
    <t>6.42</t>
  </si>
  <si>
    <t>175618</t>
  </si>
  <si>
    <t>8470.000</t>
  </si>
  <si>
    <t>8480.000</t>
  </si>
  <si>
    <t>246649</t>
  </si>
  <si>
    <t>تابان03</t>
  </si>
  <si>
    <t>اجاره تابان سپهر14021206</t>
  </si>
  <si>
    <t>962600</t>
  </si>
  <si>
    <t>979200.000</t>
  </si>
  <si>
    <t>كپارس</t>
  </si>
  <si>
    <t>كاشي‌ پارس‌</t>
  </si>
  <si>
    <t>1161414</t>
  </si>
  <si>
    <t>8374426940</t>
  </si>
  <si>
    <t>7580</t>
  </si>
  <si>
    <t>7210</t>
  </si>
  <si>
    <t>-4.88</t>
  </si>
  <si>
    <t>959</t>
  </si>
  <si>
    <t>7.67</t>
  </si>
  <si>
    <t>7210.000</t>
  </si>
  <si>
    <t>2174358</t>
  </si>
  <si>
    <t>اخزا004</t>
  </si>
  <si>
    <t>اسنادخزانه-م4بودجه00-030522</t>
  </si>
  <si>
    <t>224000</t>
  </si>
  <si>
    <t>146086877000</t>
  </si>
  <si>
    <t>652130</t>
  </si>
  <si>
    <t>651510</t>
  </si>
  <si>
    <t>652010</t>
  </si>
  <si>
    <t>652170</t>
  </si>
  <si>
    <t>650890</t>
  </si>
  <si>
    <t>652580</t>
  </si>
  <si>
    <t>652040.000</t>
  </si>
  <si>
    <t>652180.000</t>
  </si>
  <si>
    <t>زگلدشت</t>
  </si>
  <si>
    <t>كشت و دام گلدشت نمونه اصفهان</t>
  </si>
  <si>
    <t>272</t>
  </si>
  <si>
    <t>1405408</t>
  </si>
  <si>
    <t>11062635850</t>
  </si>
  <si>
    <t>8270</t>
  </si>
  <si>
    <t>8350</t>
  </si>
  <si>
    <t>7970</t>
  </si>
  <si>
    <t>-3.63</t>
  </si>
  <si>
    <t>819</t>
  </si>
  <si>
    <t>13875</t>
  </si>
  <si>
    <t>7880.000</t>
  </si>
  <si>
    <t>8040.000</t>
  </si>
  <si>
    <t>2280</t>
  </si>
  <si>
    <t>وملت</t>
  </si>
  <si>
    <t>سرمايه گذاري ملت</t>
  </si>
  <si>
    <t>61600</t>
  </si>
  <si>
    <t>120674400</t>
  </si>
  <si>
    <t>1998</t>
  </si>
  <si>
    <t>1959</t>
  </si>
  <si>
    <t>1997</t>
  </si>
  <si>
    <t>-0.05</t>
  </si>
  <si>
    <t>13.05</t>
  </si>
  <si>
    <t>1959.000</t>
  </si>
  <si>
    <t>2195778</t>
  </si>
  <si>
    <t>گدنا</t>
  </si>
  <si>
    <t>تهيه توزيع غذاي دنا آفرين فدك</t>
  </si>
  <si>
    <t>1278026</t>
  </si>
  <si>
    <t>14100653410</t>
  </si>
  <si>
    <t>11580</t>
  </si>
  <si>
    <t>11010</t>
  </si>
  <si>
    <t>11030</t>
  </si>
  <si>
    <t>-4.75</t>
  </si>
  <si>
    <t>733</t>
  </si>
  <si>
    <t>15.05</t>
  </si>
  <si>
    <t>460</t>
  </si>
  <si>
    <t>1112494</t>
  </si>
  <si>
    <t>542</t>
  </si>
  <si>
    <t>پسهند</t>
  </si>
  <si>
    <t>صنايع‌ لاستيكي‌  سهند</t>
  </si>
  <si>
    <t>67</t>
  </si>
  <si>
    <t>92695</t>
  </si>
  <si>
    <t>2688289740</t>
  </si>
  <si>
    <t>29640</t>
  </si>
  <si>
    <t>29950</t>
  </si>
  <si>
    <t>28760</t>
  </si>
  <si>
    <t>-880.00</t>
  </si>
  <si>
    <t>29520</t>
  </si>
  <si>
    <t>-0.40</t>
  </si>
  <si>
    <t>28480</t>
  </si>
  <si>
    <t>3971</t>
  </si>
  <si>
    <t>7.43</t>
  </si>
  <si>
    <t>7684</t>
  </si>
  <si>
    <t>28760.000</t>
  </si>
  <si>
    <t>29390.000</t>
  </si>
  <si>
    <t>10932</t>
  </si>
  <si>
    <t>نگين</t>
  </si>
  <si>
    <t>ص.س. زمين و ساختمان نگين شهرري</t>
  </si>
  <si>
    <t>2939</t>
  </si>
  <si>
    <t>183714500</t>
  </si>
  <si>
    <t>62540</t>
  </si>
  <si>
    <t>62500</t>
  </si>
  <si>
    <t>62510</t>
  </si>
  <si>
    <t>62500.000</t>
  </si>
  <si>
    <t>62890.000</t>
  </si>
  <si>
    <t>سيتا</t>
  </si>
  <si>
    <t>سرمايه گذاري سيمان تامين</t>
  </si>
  <si>
    <t>1127</t>
  </si>
  <si>
    <t>1509389</t>
  </si>
  <si>
    <t>12564508750</t>
  </si>
  <si>
    <t>8490</t>
  </si>
  <si>
    <t>8300</t>
  </si>
  <si>
    <t>8430</t>
  </si>
  <si>
    <t>1366</t>
  </si>
  <si>
    <t>6.17</t>
  </si>
  <si>
    <t>87446</t>
  </si>
  <si>
    <t>8330.000</t>
  </si>
  <si>
    <t>8390.000</t>
  </si>
  <si>
    <t>1047</t>
  </si>
  <si>
    <t>مشهد112</t>
  </si>
  <si>
    <t>مشاركت ش مشهد112-3ماهه18%</t>
  </si>
  <si>
    <t>945000.000</t>
  </si>
  <si>
    <t>ضخود5006</t>
  </si>
  <si>
    <t>اختيارخ خودرو-2600-1401/05/12</t>
  </si>
  <si>
    <t>كارا2</t>
  </si>
  <si>
    <t>صندوق س. كارا -د</t>
  </si>
  <si>
    <t>18000000</t>
  </si>
  <si>
    <t>11841</t>
  </si>
  <si>
    <t>-11840.00</t>
  </si>
  <si>
    <t>اراد32</t>
  </si>
  <si>
    <t>مرابحه عام دولت3-ش.خ0211</t>
  </si>
  <si>
    <t>24000000000</t>
  </si>
  <si>
    <t>930000</t>
  </si>
  <si>
    <t>960000</t>
  </si>
  <si>
    <t>30000.00</t>
  </si>
  <si>
    <t>3.23</t>
  </si>
  <si>
    <t>زيتون2</t>
  </si>
  <si>
    <t>700000</t>
  </si>
  <si>
    <t>-12009.00</t>
  </si>
  <si>
    <t>ضتفارس602</t>
  </si>
  <si>
    <t>اختيارخ تفارس-5000-14020629</t>
  </si>
  <si>
    <t>2080.000</t>
  </si>
  <si>
    <t>سصفها</t>
  </si>
  <si>
    <t>سيمان‌اصفهان‌</t>
  </si>
  <si>
    <t>88</t>
  </si>
  <si>
    <t>293457</t>
  </si>
  <si>
    <t>14931092160</t>
  </si>
  <si>
    <t>53550</t>
  </si>
  <si>
    <t>50880</t>
  </si>
  <si>
    <t>-2670.00</t>
  </si>
  <si>
    <t>2464</t>
  </si>
  <si>
    <t>20.65</t>
  </si>
  <si>
    <t>50880.000</t>
  </si>
  <si>
    <t>836353</t>
  </si>
  <si>
    <t>168</t>
  </si>
  <si>
    <t>ضملت8052</t>
  </si>
  <si>
    <t>اختيارخ وبملت-3081-1401/08/18</t>
  </si>
  <si>
    <t>194.000</t>
  </si>
  <si>
    <t>ضپيك7048</t>
  </si>
  <si>
    <t>اختيارخ تاپيكو-9000-01/07/20</t>
  </si>
  <si>
    <t>11865.000</t>
  </si>
  <si>
    <t>فيروزا</t>
  </si>
  <si>
    <t>صندوق ارمغان فيروزه آسيا-ثابت</t>
  </si>
  <si>
    <t>4733842</t>
  </si>
  <si>
    <t>138506414391</t>
  </si>
  <si>
    <t>29243</t>
  </si>
  <si>
    <t>29259</t>
  </si>
  <si>
    <t>29258</t>
  </si>
  <si>
    <t>15.00</t>
  </si>
  <si>
    <t>61</t>
  </si>
  <si>
    <t>5931813</t>
  </si>
  <si>
    <t>29258.000</t>
  </si>
  <si>
    <t>29259.000</t>
  </si>
  <si>
    <t>5860239</t>
  </si>
  <si>
    <t>قاروم</t>
  </si>
  <si>
    <t>قند اروميه</t>
  </si>
  <si>
    <t>24606</t>
  </si>
  <si>
    <t>3962796300</t>
  </si>
  <si>
    <t>156400</t>
  </si>
  <si>
    <t>161050</t>
  </si>
  <si>
    <t>4650.00</t>
  </si>
  <si>
    <t>2.97</t>
  </si>
  <si>
    <t>158050</t>
  </si>
  <si>
    <t>1650.00</t>
  </si>
  <si>
    <t>1.05</t>
  </si>
  <si>
    <t>6111</t>
  </si>
  <si>
    <t>25.86</t>
  </si>
  <si>
    <t>70218</t>
  </si>
  <si>
    <t>161050.000</t>
  </si>
  <si>
    <t>199850.000</t>
  </si>
  <si>
    <t>تملت</t>
  </si>
  <si>
    <t>تامين سرمايه بانك ملت</t>
  </si>
  <si>
    <t>567</t>
  </si>
  <si>
    <t>20409024</t>
  </si>
  <si>
    <t>47954327885</t>
  </si>
  <si>
    <t>2354</t>
  </si>
  <si>
    <t>2360</t>
  </si>
  <si>
    <t>0.25</t>
  </si>
  <si>
    <t>2327</t>
  </si>
  <si>
    <t>8.97</t>
  </si>
  <si>
    <t>2360.000</t>
  </si>
  <si>
    <t>2370.000</t>
  </si>
  <si>
    <t>5630</t>
  </si>
  <si>
    <t>اخزا9034</t>
  </si>
  <si>
    <t>اسنادخزانه-م3بودجه99-011110</t>
  </si>
  <si>
    <t>7303200</t>
  </si>
  <si>
    <t>6594329498400</t>
  </si>
  <si>
    <t>902950</t>
  </si>
  <si>
    <t>902924</t>
  </si>
  <si>
    <t>902937</t>
  </si>
  <si>
    <t>وسكاب</t>
  </si>
  <si>
    <t>س.ص.بازنشستگي كاركنان بانكها</t>
  </si>
  <si>
    <t>282</t>
  </si>
  <si>
    <t>4914554</t>
  </si>
  <si>
    <t>11945149631</t>
  </si>
  <si>
    <t>2444</t>
  </si>
  <si>
    <t>2400</t>
  </si>
  <si>
    <t>2456</t>
  </si>
  <si>
    <t>0.49</t>
  </si>
  <si>
    <t>2433</t>
  </si>
  <si>
    <t>2468</t>
  </si>
  <si>
    <t>911</t>
  </si>
  <si>
    <t>2.67</t>
  </si>
  <si>
    <t>4600</t>
  </si>
  <si>
    <t>2423.000</t>
  </si>
  <si>
    <t>2455.000</t>
  </si>
  <si>
    <t>20415</t>
  </si>
  <si>
    <t>ضتفارس606</t>
  </si>
  <si>
    <t>اختيارخ تفارس-7000-14020629</t>
  </si>
  <si>
    <t>479</t>
  </si>
  <si>
    <t>2.30</t>
  </si>
  <si>
    <t>450.000</t>
  </si>
  <si>
    <t>650.000</t>
  </si>
  <si>
    <t>اراد52</t>
  </si>
  <si>
    <t>مرابحه عام دولت5-ش.خ 0108</t>
  </si>
  <si>
    <t>ولملت</t>
  </si>
  <si>
    <t>واسپاري ملت</t>
  </si>
  <si>
    <t>161</t>
  </si>
  <si>
    <t>4524278</t>
  </si>
  <si>
    <t>19378618814</t>
  </si>
  <si>
    <t>4150</t>
  </si>
  <si>
    <t>4184</t>
  </si>
  <si>
    <t>-0.96</t>
  </si>
  <si>
    <t>4283</t>
  </si>
  <si>
    <t>133.00</t>
  </si>
  <si>
    <t>3.20</t>
  </si>
  <si>
    <t>4390</t>
  </si>
  <si>
    <t>311</t>
  </si>
  <si>
    <t>13.77</t>
  </si>
  <si>
    <t>418232</t>
  </si>
  <si>
    <t>4143.000</t>
  </si>
  <si>
    <t>48052</t>
  </si>
  <si>
    <t>عميلگرد</t>
  </si>
  <si>
    <t>سلف ميلگرد آتيه خاورميانه</t>
  </si>
  <si>
    <t>1445646</t>
  </si>
  <si>
    <t>7056</t>
  </si>
  <si>
    <t>1417300.000</t>
  </si>
  <si>
    <t>اطلس</t>
  </si>
  <si>
    <t>صندوق س.توسعه اندوخته آينده-س</t>
  </si>
  <si>
    <t>297</t>
  </si>
  <si>
    <t>225398</t>
  </si>
  <si>
    <t>57250006823</t>
  </si>
  <si>
    <t>256539</t>
  </si>
  <si>
    <t>255798</t>
  </si>
  <si>
    <t>254700</t>
  </si>
  <si>
    <t>-1839.00</t>
  </si>
  <si>
    <t>-0.72</t>
  </si>
  <si>
    <t>253995</t>
  </si>
  <si>
    <t>-2544.00</t>
  </si>
  <si>
    <t>252706</t>
  </si>
  <si>
    <t>186</t>
  </si>
  <si>
    <t>1365.56</t>
  </si>
  <si>
    <t>254505.000</t>
  </si>
  <si>
    <t>254995.000</t>
  </si>
  <si>
    <t>دسينا</t>
  </si>
  <si>
    <t>داروسازي‌ سينا</t>
  </si>
  <si>
    <t>66</t>
  </si>
  <si>
    <t>281723</t>
  </si>
  <si>
    <t>6016434130</t>
  </si>
  <si>
    <t>21470</t>
  </si>
  <si>
    <t>230.00</t>
  </si>
  <si>
    <t>21420</t>
  </si>
  <si>
    <t>21000</t>
  </si>
  <si>
    <t>3050</t>
  </si>
  <si>
    <t>21430.000</t>
  </si>
  <si>
    <t>21870.000</t>
  </si>
  <si>
    <t>46000</t>
  </si>
  <si>
    <t>توسن2</t>
  </si>
  <si>
    <t>توسعه سامانه ي نرم افزاري نگين</t>
  </si>
  <si>
    <t>8000000</t>
  </si>
  <si>
    <t>161600000000</t>
  </si>
  <si>
    <t>21050</t>
  </si>
  <si>
    <t>20200</t>
  </si>
  <si>
    <t>-4.04</t>
  </si>
  <si>
    <t>1324</t>
  </si>
  <si>
    <t>15.26</t>
  </si>
  <si>
    <t>ضوسپهر304</t>
  </si>
  <si>
    <t>اختيارخ وسپهر-6680-14020321</t>
  </si>
  <si>
    <t>3800</t>
  </si>
  <si>
    <t>2500.000</t>
  </si>
  <si>
    <t>وپسا</t>
  </si>
  <si>
    <t>س. پتروشيمي ساختمان  خليج فارس</t>
  </si>
  <si>
    <t>94</t>
  </si>
  <si>
    <t>4100619</t>
  </si>
  <si>
    <t>6680094832</t>
  </si>
  <si>
    <t>1678</t>
  </si>
  <si>
    <t>1649</t>
  </si>
  <si>
    <t>1643</t>
  </si>
  <si>
    <t>-35.00</t>
  </si>
  <si>
    <t>-2.09</t>
  </si>
  <si>
    <t>74.68</t>
  </si>
  <si>
    <t>1628.000</t>
  </si>
  <si>
    <t>153523</t>
  </si>
  <si>
    <t>ضفزر902</t>
  </si>
  <si>
    <t>اختيارخ فزر-26000-14010922</t>
  </si>
  <si>
    <t>2600.000</t>
  </si>
  <si>
    <t>ضحافرين1203</t>
  </si>
  <si>
    <t>اختيارخ حافرين-2500-14011214</t>
  </si>
  <si>
    <t>1230</t>
  </si>
  <si>
    <t>2172.000</t>
  </si>
  <si>
    <t>47</t>
  </si>
  <si>
    <t>شپاكسا</t>
  </si>
  <si>
    <t>پاكسان‌</t>
  </si>
  <si>
    <t>8797561</t>
  </si>
  <si>
    <t>13737294273</t>
  </si>
  <si>
    <t>1651</t>
  </si>
  <si>
    <t>1620</t>
  </si>
  <si>
    <t>1570</t>
  </si>
  <si>
    <t>-4.91</t>
  </si>
  <si>
    <t>1563</t>
  </si>
  <si>
    <t>-88.00</t>
  </si>
  <si>
    <t>-5.33</t>
  </si>
  <si>
    <t>-74</t>
  </si>
  <si>
    <t>-21.12</t>
  </si>
  <si>
    <t>7261</t>
  </si>
  <si>
    <t>1579.000</t>
  </si>
  <si>
    <t>وبيمه</t>
  </si>
  <si>
    <t>سرمايه‌ گذاري‌ صنعت‌ بيمه‌</t>
  </si>
  <si>
    <t>523</t>
  </si>
  <si>
    <t>10696368</t>
  </si>
  <si>
    <t>15002718454</t>
  </si>
  <si>
    <t>1466</t>
  </si>
  <si>
    <t>1423</t>
  </si>
  <si>
    <t>1448</t>
  </si>
  <si>
    <t>-1.23</t>
  </si>
  <si>
    <t>1403</t>
  </si>
  <si>
    <t>-63.00</t>
  </si>
  <si>
    <t>1474</t>
  </si>
  <si>
    <t>7.75</t>
  </si>
  <si>
    <t>167429</t>
  </si>
  <si>
    <t>1420.000</t>
  </si>
  <si>
    <t>1450.000</t>
  </si>
  <si>
    <t>ضفلا7013</t>
  </si>
  <si>
    <t>اختيارخ فولاد-11000-1401/07/24</t>
  </si>
  <si>
    <t>3464</t>
  </si>
  <si>
    <t>3123353000</t>
  </si>
  <si>
    <t>1010</t>
  </si>
  <si>
    <t>990</t>
  </si>
  <si>
    <t>-108.00</t>
  </si>
  <si>
    <t>-10.69</t>
  </si>
  <si>
    <t>سرود</t>
  </si>
  <si>
    <t>سيمان‌شاهرود</t>
  </si>
  <si>
    <t>83</t>
  </si>
  <si>
    <t>135558</t>
  </si>
  <si>
    <t>2779389440</t>
  </si>
  <si>
    <t>21100</t>
  </si>
  <si>
    <t>20410</t>
  </si>
  <si>
    <t>20470</t>
  </si>
  <si>
    <t>20970</t>
  </si>
  <si>
    <t>3938</t>
  </si>
  <si>
    <t>5.33</t>
  </si>
  <si>
    <t>1597</t>
  </si>
  <si>
    <t>20460.000</t>
  </si>
  <si>
    <t>20700.000</t>
  </si>
  <si>
    <t>2800</t>
  </si>
  <si>
    <t>اخزا820</t>
  </si>
  <si>
    <t>780090.000</t>
  </si>
  <si>
    <t>785000.000</t>
  </si>
  <si>
    <t>اراد102</t>
  </si>
  <si>
    <t>مرابحه عام دولت102-ش.خ031211</t>
  </si>
  <si>
    <t>964870</t>
  </si>
  <si>
    <t>964870.000</t>
  </si>
  <si>
    <t>صملي412</t>
  </si>
  <si>
    <t>صكوك اجاره ملي412-6 ماهه18%</t>
  </si>
  <si>
    <t>زنجان</t>
  </si>
  <si>
    <t>صنايع كشاورزي وكود زنجان</t>
  </si>
  <si>
    <t>2195529</t>
  </si>
  <si>
    <t>5855530279</t>
  </si>
  <si>
    <t>2666</t>
  </si>
  <si>
    <t>-82.00</t>
  </si>
  <si>
    <t>2698</t>
  </si>
  <si>
    <t>2747</t>
  </si>
  <si>
    <t>-23</t>
  </si>
  <si>
    <t>-117.30</t>
  </si>
  <si>
    <t>2666.000</t>
  </si>
  <si>
    <t>2087580</t>
  </si>
  <si>
    <t>چدن</t>
  </si>
  <si>
    <t>توليدي چدن سازان</t>
  </si>
  <si>
    <t>5475006</t>
  </si>
  <si>
    <t>8941747342</t>
  </si>
  <si>
    <t>1685</t>
  </si>
  <si>
    <t>1710</t>
  </si>
  <si>
    <t>1640</t>
  </si>
  <si>
    <t>-45.00</t>
  </si>
  <si>
    <t>-2.67</t>
  </si>
  <si>
    <t>1653</t>
  </si>
  <si>
    <t>-1.90</t>
  </si>
  <si>
    <t>6.38</t>
  </si>
  <si>
    <t>363847</t>
  </si>
  <si>
    <t>1640.000</t>
  </si>
  <si>
    <t>47121</t>
  </si>
  <si>
    <t>داسوه</t>
  </si>
  <si>
    <t>داروسازي‌ اسوه‌</t>
  </si>
  <si>
    <t>58</t>
  </si>
  <si>
    <t>218872</t>
  </si>
  <si>
    <t>7068546770</t>
  </si>
  <si>
    <t>33970</t>
  </si>
  <si>
    <t>32320</t>
  </si>
  <si>
    <t>32400</t>
  </si>
  <si>
    <t>-1570.00</t>
  </si>
  <si>
    <t>33120</t>
  </si>
  <si>
    <t>-2.50</t>
  </si>
  <si>
    <t>32280</t>
  </si>
  <si>
    <t>32560</t>
  </si>
  <si>
    <t>3719</t>
  </si>
  <si>
    <t>8.91</t>
  </si>
  <si>
    <t>110852</t>
  </si>
  <si>
    <t>32280.000</t>
  </si>
  <si>
    <t>32500.000</t>
  </si>
  <si>
    <t>گوهر</t>
  </si>
  <si>
    <t>132</t>
  </si>
  <si>
    <t>123150</t>
  </si>
  <si>
    <t>9197175051</t>
  </si>
  <si>
    <t>74735</t>
  </si>
  <si>
    <t>74741</t>
  </si>
  <si>
    <t>147.00</t>
  </si>
  <si>
    <t>74683</t>
  </si>
  <si>
    <t>89.00</t>
  </si>
  <si>
    <t>74211</t>
  </si>
  <si>
    <t>74753</t>
  </si>
  <si>
    <t>49720</t>
  </si>
  <si>
    <t>74741.000</t>
  </si>
  <si>
    <t>74753.000</t>
  </si>
  <si>
    <t>921</t>
  </si>
  <si>
    <t>زعف0110پ11</t>
  </si>
  <si>
    <t>زعفران0110نگين سحرخيز(پ)</t>
  </si>
  <si>
    <t>5660</t>
  </si>
  <si>
    <t>2407590608</t>
  </si>
  <si>
    <t>420707</t>
  </si>
  <si>
    <t>424000</t>
  </si>
  <si>
    <t>427473</t>
  </si>
  <si>
    <t>6766.00</t>
  </si>
  <si>
    <t>1.61</t>
  </si>
  <si>
    <t>425369</t>
  </si>
  <si>
    <t>4662.00</t>
  </si>
  <si>
    <t>1.11</t>
  </si>
  <si>
    <t>421401</t>
  </si>
  <si>
    <t>425102.000</t>
  </si>
  <si>
    <t>427473.000</t>
  </si>
  <si>
    <t>مديريت</t>
  </si>
  <si>
    <t>س. و خدمات مديريت صند. ب كشوري</t>
  </si>
  <si>
    <t>1322</t>
  </si>
  <si>
    <t>6815608</t>
  </si>
  <si>
    <t>40235745020</t>
  </si>
  <si>
    <t>6130</t>
  </si>
  <si>
    <t>-330.00</t>
  </si>
  <si>
    <t>-5.38</t>
  </si>
  <si>
    <t>-3.75</t>
  </si>
  <si>
    <t>5780</t>
  </si>
  <si>
    <t>1456</t>
  </si>
  <si>
    <t>5800.000</t>
  </si>
  <si>
    <t>مكرج0312</t>
  </si>
  <si>
    <t>مشاركت ش كرج0312-سه ماهه18%</t>
  </si>
  <si>
    <t>اخزا0042</t>
  </si>
  <si>
    <t>1940</t>
  </si>
  <si>
    <t>1262442860</t>
  </si>
  <si>
    <t>650180</t>
  </si>
  <si>
    <t>650710</t>
  </si>
  <si>
    <t>650740</t>
  </si>
  <si>
    <t>-1390.00</t>
  </si>
  <si>
    <t>51</t>
  </si>
  <si>
    <t>650720.000</t>
  </si>
  <si>
    <t>651980.000</t>
  </si>
  <si>
    <t>پخش</t>
  </si>
  <si>
    <t>پخش البرز</t>
  </si>
  <si>
    <t>358374</t>
  </si>
  <si>
    <t>11871130150</t>
  </si>
  <si>
    <t>34050</t>
  </si>
  <si>
    <t>34100</t>
  </si>
  <si>
    <t>33400</t>
  </si>
  <si>
    <t>-1.91</t>
  </si>
  <si>
    <t>33100</t>
  </si>
  <si>
    <t>32550</t>
  </si>
  <si>
    <t>3300</t>
  </si>
  <si>
    <t>10.03</t>
  </si>
  <si>
    <t>33500.000</t>
  </si>
  <si>
    <t>2504</t>
  </si>
  <si>
    <t>ديزل04</t>
  </si>
  <si>
    <t>مرابحه بهمن ديزل14040331</t>
  </si>
  <si>
    <t>مكرما304</t>
  </si>
  <si>
    <t>مشاركت ش كرمانشاه304-3ماهه18%</t>
  </si>
  <si>
    <t>1040000</t>
  </si>
  <si>
    <t>بهپاك</t>
  </si>
  <si>
    <t>صنعتي بهپاك</t>
  </si>
  <si>
    <t>192</t>
  </si>
  <si>
    <t>1775125</t>
  </si>
  <si>
    <t>10442593160</t>
  </si>
  <si>
    <t>5990</t>
  </si>
  <si>
    <t>5910</t>
  </si>
  <si>
    <t>5710</t>
  </si>
  <si>
    <t>6120</t>
  </si>
  <si>
    <t>9.11</t>
  </si>
  <si>
    <t>68257</t>
  </si>
  <si>
    <t>5820.000</t>
  </si>
  <si>
    <t>14987</t>
  </si>
  <si>
    <t>خريخت</t>
  </si>
  <si>
    <t>صنايع‌ريخته‌گري‌ايران‌</t>
  </si>
  <si>
    <t>7988633</t>
  </si>
  <si>
    <t>26674260092</t>
  </si>
  <si>
    <t>3412</t>
  </si>
  <si>
    <t>3463</t>
  </si>
  <si>
    <t>3350</t>
  </si>
  <si>
    <t>-62.00</t>
  </si>
  <si>
    <t>3339</t>
  </si>
  <si>
    <t>319</t>
  </si>
  <si>
    <t>10.47</t>
  </si>
  <si>
    <t>393608</t>
  </si>
  <si>
    <t>3350.000</t>
  </si>
  <si>
    <t>3365.000</t>
  </si>
  <si>
    <t>وحكمت</t>
  </si>
  <si>
    <t>بيمه حكمت صبا</t>
  </si>
  <si>
    <t>4519908</t>
  </si>
  <si>
    <t>7823960748</t>
  </si>
  <si>
    <t>1784</t>
  </si>
  <si>
    <t>1731</t>
  </si>
  <si>
    <t>-53.00</t>
  </si>
  <si>
    <t>1741</t>
  </si>
  <si>
    <t>-43.00</t>
  </si>
  <si>
    <t>10.18</t>
  </si>
  <si>
    <t>1731.000</t>
  </si>
  <si>
    <t>5942706</t>
  </si>
  <si>
    <t>102</t>
  </si>
  <si>
    <t>مكرما034</t>
  </si>
  <si>
    <t>مشاركت ش كرمانشاه034-3ماهه18%</t>
  </si>
  <si>
    <t>1991</t>
  </si>
  <si>
    <t>ضحافرين1200</t>
  </si>
  <si>
    <t>اختيارخ حافرين-1000-14011214</t>
  </si>
  <si>
    <t>2817</t>
  </si>
  <si>
    <t>-4.15</t>
  </si>
  <si>
    <t>2699.000</t>
  </si>
  <si>
    <t>فسازان</t>
  </si>
  <si>
    <t>غلتك سازان سپاهان</t>
  </si>
  <si>
    <t>589</t>
  </si>
  <si>
    <t>6717231</t>
  </si>
  <si>
    <t>20449268564</t>
  </si>
  <si>
    <t>3185</t>
  </si>
  <si>
    <t>3081</t>
  </si>
  <si>
    <t>3070</t>
  </si>
  <si>
    <t>-115.00</t>
  </si>
  <si>
    <t>-3.61</t>
  </si>
  <si>
    <t>3044</t>
  </si>
  <si>
    <t>-4.43</t>
  </si>
  <si>
    <t>3026</t>
  </si>
  <si>
    <t>3183</t>
  </si>
  <si>
    <t>11.94</t>
  </si>
  <si>
    <t>3051.000</t>
  </si>
  <si>
    <t>3072.000</t>
  </si>
  <si>
    <t>59844</t>
  </si>
  <si>
    <t>ولراز</t>
  </si>
  <si>
    <t>ليزينگ رازي</t>
  </si>
  <si>
    <t>55769</t>
  </si>
  <si>
    <t>1087495500</t>
  </si>
  <si>
    <t>20100</t>
  </si>
  <si>
    <t>-69</t>
  </si>
  <si>
    <t>-289.86</t>
  </si>
  <si>
    <t>725958</t>
  </si>
  <si>
    <t>131</t>
  </si>
  <si>
    <t>نهال</t>
  </si>
  <si>
    <t>صندوق س. طلاي سرخ نوويرا</t>
  </si>
  <si>
    <t>257738</t>
  </si>
  <si>
    <t>5890195455</t>
  </si>
  <si>
    <t>22989</t>
  </si>
  <si>
    <t>22820</t>
  </si>
  <si>
    <t>-169.00</t>
  </si>
  <si>
    <t>22853</t>
  </si>
  <si>
    <t>-136.00</t>
  </si>
  <si>
    <t>-0.59</t>
  </si>
  <si>
    <t>22797</t>
  </si>
  <si>
    <t>640</t>
  </si>
  <si>
    <t>22820.000</t>
  </si>
  <si>
    <t>22905.000</t>
  </si>
  <si>
    <t>8126</t>
  </si>
  <si>
    <t>تسه9909</t>
  </si>
  <si>
    <t>امتياز تسهيلات مسكن آذر99</t>
  </si>
  <si>
    <t>377</t>
  </si>
  <si>
    <t>518392844</t>
  </si>
  <si>
    <t>1376105</t>
  </si>
  <si>
    <t>1350061</t>
  </si>
  <si>
    <t>1376000</t>
  </si>
  <si>
    <t>1375047</t>
  </si>
  <si>
    <t>-1058.00</t>
  </si>
  <si>
    <t>207</t>
  </si>
  <si>
    <t>1376000.000</t>
  </si>
  <si>
    <t>1380000.000</t>
  </si>
  <si>
    <t>ثقزوي</t>
  </si>
  <si>
    <t>شركت عمران و سازندگي قزوين</t>
  </si>
  <si>
    <t>8418</t>
  </si>
  <si>
    <t>98153880</t>
  </si>
  <si>
    <t>-192</t>
  </si>
  <si>
    <t>-60.73</t>
  </si>
  <si>
    <t>7731688</t>
  </si>
  <si>
    <t>316</t>
  </si>
  <si>
    <t>سصوفي</t>
  </si>
  <si>
    <t>سيمان‌ صوفيان‌</t>
  </si>
  <si>
    <t>585</t>
  </si>
  <si>
    <t>2440310</t>
  </si>
  <si>
    <t>48701380240</t>
  </si>
  <si>
    <t>20070</t>
  </si>
  <si>
    <t>19810</t>
  </si>
  <si>
    <t>19960</t>
  </si>
  <si>
    <t>20270</t>
  </si>
  <si>
    <t>3206</t>
  </si>
  <si>
    <t>6.23</t>
  </si>
  <si>
    <t>19970.000</t>
  </si>
  <si>
    <t>20240.000</t>
  </si>
  <si>
    <t>زاگرس</t>
  </si>
  <si>
    <t>پتروشيمي زاگرس</t>
  </si>
  <si>
    <t>838</t>
  </si>
  <si>
    <t>549535</t>
  </si>
  <si>
    <t>54716883400</t>
  </si>
  <si>
    <t>101750</t>
  </si>
  <si>
    <t>100900</t>
  </si>
  <si>
    <t>99950</t>
  </si>
  <si>
    <t>-1800.00</t>
  </si>
  <si>
    <t>-1.77</t>
  </si>
  <si>
    <t>99550</t>
  </si>
  <si>
    <t>-2200.00</t>
  </si>
  <si>
    <t>-2.16</t>
  </si>
  <si>
    <t>97900</t>
  </si>
  <si>
    <t>101500</t>
  </si>
  <si>
    <t>8756</t>
  </si>
  <si>
    <t>11.37</t>
  </si>
  <si>
    <t>702</t>
  </si>
  <si>
    <t>99900.000</t>
  </si>
  <si>
    <t>100400.000</t>
  </si>
  <si>
    <t>درهآور</t>
  </si>
  <si>
    <t>دارويي ره آورد تامين</t>
  </si>
  <si>
    <t>234</t>
  </si>
  <si>
    <t>933677</t>
  </si>
  <si>
    <t>30847373850</t>
  </si>
  <si>
    <t>33950</t>
  </si>
  <si>
    <t>33850</t>
  </si>
  <si>
    <t>33050</t>
  </si>
  <si>
    <t>32650</t>
  </si>
  <si>
    <t>4730</t>
  </si>
  <si>
    <t>6.99</t>
  </si>
  <si>
    <t>33000.000</t>
  </si>
  <si>
    <t>332</t>
  </si>
  <si>
    <t>حسير</t>
  </si>
  <si>
    <t>ريل سير كوثر</t>
  </si>
  <si>
    <t>2404575</t>
  </si>
  <si>
    <t>41470116530</t>
  </si>
  <si>
    <t>17700</t>
  </si>
  <si>
    <t>360.00</t>
  </si>
  <si>
    <t>2.09</t>
  </si>
  <si>
    <t>17250</t>
  </si>
  <si>
    <t>16830</t>
  </si>
  <si>
    <t>1777</t>
  </si>
  <si>
    <t>9.71</t>
  </si>
  <si>
    <t>16752</t>
  </si>
  <si>
    <t>17500.000</t>
  </si>
  <si>
    <t>17580.000</t>
  </si>
  <si>
    <t>19151</t>
  </si>
  <si>
    <t>اخزا008</t>
  </si>
  <si>
    <t>133200</t>
  </si>
  <si>
    <t>81131648000</t>
  </si>
  <si>
    <t>609310</t>
  </si>
  <si>
    <t>608130</t>
  </si>
  <si>
    <t>-1030.00</t>
  </si>
  <si>
    <t>609100</t>
  </si>
  <si>
    <t>609330</t>
  </si>
  <si>
    <t>608220.000</t>
  </si>
  <si>
    <t>609930.000</t>
  </si>
  <si>
    <t>شستان03</t>
  </si>
  <si>
    <t>اجاره تجاري شستان14030915</t>
  </si>
  <si>
    <t>1000500</t>
  </si>
  <si>
    <t>1000830.000</t>
  </si>
  <si>
    <t>ضصاد8053</t>
  </si>
  <si>
    <t>اختيارخ وبصادر-1200-1401/08/11</t>
  </si>
  <si>
    <t>324000</t>
  </si>
  <si>
    <t>323.00</t>
  </si>
  <si>
    <t>32300.00</t>
  </si>
  <si>
    <t>319.000</t>
  </si>
  <si>
    <t>ملت</t>
  </si>
  <si>
    <t>بيمه ملت</t>
  </si>
  <si>
    <t>36423811</t>
  </si>
  <si>
    <t>40668113642</t>
  </si>
  <si>
    <t>1158</t>
  </si>
  <si>
    <t>1120</t>
  </si>
  <si>
    <t>1089</t>
  </si>
  <si>
    <t>-5.96</t>
  </si>
  <si>
    <t>1117</t>
  </si>
  <si>
    <t>-41.00</t>
  </si>
  <si>
    <t>-3.54</t>
  </si>
  <si>
    <t>1160</t>
  </si>
  <si>
    <t>11.76</t>
  </si>
  <si>
    <t>32411</t>
  </si>
  <si>
    <t>فراز</t>
  </si>
  <si>
    <t>صندوق س.سهام فراز داريك-س</t>
  </si>
  <si>
    <t>397275</t>
  </si>
  <si>
    <t>6159351600</t>
  </si>
  <si>
    <t>15503</t>
  </si>
  <si>
    <t>15504</t>
  </si>
  <si>
    <t>15504.000</t>
  </si>
  <si>
    <t>15507.000</t>
  </si>
  <si>
    <t>50969</t>
  </si>
  <si>
    <t>ضداريوش901</t>
  </si>
  <si>
    <t>اختيارخ داريوش-9000-14010915</t>
  </si>
  <si>
    <t>ضذوب8000</t>
  </si>
  <si>
    <t>اختيارخ ذوب-1940-1401/08/04</t>
  </si>
  <si>
    <t>3421000</t>
  </si>
  <si>
    <t>391</t>
  </si>
  <si>
    <t>221</t>
  </si>
  <si>
    <t>-43.48</t>
  </si>
  <si>
    <t>-20.46</t>
  </si>
  <si>
    <t>220.000</t>
  </si>
  <si>
    <t>320.000</t>
  </si>
  <si>
    <t>وبشهر</t>
  </si>
  <si>
    <t>توسعه‌ صنايع‌ بهشهر(هلدينگ</t>
  </si>
  <si>
    <t>213</t>
  </si>
  <si>
    <t>867444</t>
  </si>
  <si>
    <t>5453792200</t>
  </si>
  <si>
    <t>6470</t>
  </si>
  <si>
    <t>6300</t>
  </si>
  <si>
    <t>-3.08</t>
  </si>
  <si>
    <t>-0.46</t>
  </si>
  <si>
    <t>6190</t>
  </si>
  <si>
    <t>13.51</t>
  </si>
  <si>
    <t>16058</t>
  </si>
  <si>
    <t>6350.000</t>
  </si>
  <si>
    <t>4087</t>
  </si>
  <si>
    <t>تسه9906</t>
  </si>
  <si>
    <t>امتياز تسهيلات مسكن شهريور99</t>
  </si>
  <si>
    <t>55</t>
  </si>
  <si>
    <t>445</t>
  </si>
  <si>
    <t>612966295</t>
  </si>
  <si>
    <t>1383241</t>
  </si>
  <si>
    <t>1370210</t>
  </si>
  <si>
    <t>-13031.00</t>
  </si>
  <si>
    <t>1377452</t>
  </si>
  <si>
    <t>-5789.00</t>
  </si>
  <si>
    <t>1370020</t>
  </si>
  <si>
    <t>1393000</t>
  </si>
  <si>
    <t>1370220.000</t>
  </si>
  <si>
    <t>1384998.000</t>
  </si>
  <si>
    <t>شنفت</t>
  </si>
  <si>
    <t>نفت‌ پارس‌</t>
  </si>
  <si>
    <t>245</t>
  </si>
  <si>
    <t>2014844</t>
  </si>
  <si>
    <t>14549830320</t>
  </si>
  <si>
    <t>7150</t>
  </si>
  <si>
    <t>10.17</t>
  </si>
  <si>
    <t>3900</t>
  </si>
  <si>
    <t>7180.000</t>
  </si>
  <si>
    <t>1431</t>
  </si>
  <si>
    <t>ضصاد8042</t>
  </si>
  <si>
    <t>اختيارخ وبصادر-1798-1401/08/11</t>
  </si>
  <si>
    <t>160</t>
  </si>
  <si>
    <t>109.000</t>
  </si>
  <si>
    <t>اسياتك</t>
  </si>
  <si>
    <t>انتقال داده هاي آسياتك</t>
  </si>
  <si>
    <t>2073</t>
  </si>
  <si>
    <t>19592211</t>
  </si>
  <si>
    <t>311786388350</t>
  </si>
  <si>
    <t>15870</t>
  </si>
  <si>
    <t>15900</t>
  </si>
  <si>
    <t>15380</t>
  </si>
  <si>
    <t>16120</t>
  </si>
  <si>
    <t>731</t>
  </si>
  <si>
    <t>21.76</t>
  </si>
  <si>
    <t>15880.000</t>
  </si>
  <si>
    <t>15900.000</t>
  </si>
  <si>
    <t>اخزا9024</t>
  </si>
  <si>
    <t>اسنادخزانه-م2بودجه99-011019</t>
  </si>
  <si>
    <t>5508200</t>
  </si>
  <si>
    <t>5024332171000</t>
  </si>
  <si>
    <t>911730</t>
  </si>
  <si>
    <t>912580</t>
  </si>
  <si>
    <t>912155</t>
  </si>
  <si>
    <t>425.00</t>
  </si>
  <si>
    <t>شاملاح</t>
  </si>
  <si>
    <t>ح . معدني‌ املاح‌  ايران‌</t>
  </si>
  <si>
    <t>117450</t>
  </si>
  <si>
    <t>978325000</t>
  </si>
  <si>
    <t>200.00</t>
  </si>
  <si>
    <t>2.41</t>
  </si>
  <si>
    <t>0.36</t>
  </si>
  <si>
    <t>11242</t>
  </si>
  <si>
    <t>8300.000</t>
  </si>
  <si>
    <t>8500.000</t>
  </si>
  <si>
    <t>82550</t>
  </si>
  <si>
    <t>ضپال7005</t>
  </si>
  <si>
    <t>اختيارخ اپال-22320-1401/07/17</t>
  </si>
  <si>
    <t>آرام</t>
  </si>
  <si>
    <t>صندوق س شاخصي آرام مفيد</t>
  </si>
  <si>
    <t>608</t>
  </si>
  <si>
    <t>2555848</t>
  </si>
  <si>
    <t>25442969920</t>
  </si>
  <si>
    <t>10090</t>
  </si>
  <si>
    <t>10080</t>
  </si>
  <si>
    <t>9950</t>
  </si>
  <si>
    <t>-1.39</t>
  </si>
  <si>
    <t>4988248</t>
  </si>
  <si>
    <t>9980.000</t>
  </si>
  <si>
    <t>9990.000</t>
  </si>
  <si>
    <t>18661</t>
  </si>
  <si>
    <t>سنير</t>
  </si>
  <si>
    <t>سيمان‌ سفيد ني‌ريز</t>
  </si>
  <si>
    <t>584</t>
  </si>
  <si>
    <t>1040835</t>
  </si>
  <si>
    <t>26150356500</t>
  </si>
  <si>
    <t>26290</t>
  </si>
  <si>
    <t>24980</t>
  </si>
  <si>
    <t>-1310.00</t>
  </si>
  <si>
    <t>25120</t>
  </si>
  <si>
    <t>-1170.00</t>
  </si>
  <si>
    <t>1441</t>
  </si>
  <si>
    <t>17.43</t>
  </si>
  <si>
    <t>24980.000</t>
  </si>
  <si>
    <t>87301</t>
  </si>
  <si>
    <t>غگلپا</t>
  </si>
  <si>
    <t>شير پاستوريزه پگاه گلپايگان</t>
  </si>
  <si>
    <t>105</t>
  </si>
  <si>
    <t>203390</t>
  </si>
  <si>
    <t>7450172000</t>
  </si>
  <si>
    <t>37800</t>
  </si>
  <si>
    <t>37300</t>
  </si>
  <si>
    <t>36500</t>
  </si>
  <si>
    <t>37200</t>
  </si>
  <si>
    <t>-1.59</t>
  </si>
  <si>
    <t>36100</t>
  </si>
  <si>
    <t>3580</t>
  </si>
  <si>
    <t>10.39</t>
  </si>
  <si>
    <t>4582</t>
  </si>
  <si>
    <t>36900.000</t>
  </si>
  <si>
    <t>قهكمت</t>
  </si>
  <si>
    <t>قندهكمتان‌</t>
  </si>
  <si>
    <t>149851</t>
  </si>
  <si>
    <t>847859130</t>
  </si>
  <si>
    <t>5880</t>
  </si>
  <si>
    <t>5720</t>
  </si>
  <si>
    <t>5680</t>
  </si>
  <si>
    <t>-3.40</t>
  </si>
  <si>
    <t>5870</t>
  </si>
  <si>
    <t>5610</t>
  </si>
  <si>
    <t>736</t>
  </si>
  <si>
    <t>7.98</t>
  </si>
  <si>
    <t>5497</t>
  </si>
  <si>
    <t>5680.000</t>
  </si>
  <si>
    <t>اخزا0052</t>
  </si>
  <si>
    <t>44</t>
  </si>
  <si>
    <t>1961</t>
  </si>
  <si>
    <t>1250995980</t>
  </si>
  <si>
    <t>637200</t>
  </si>
  <si>
    <t>637510</t>
  </si>
  <si>
    <t>-1600.00</t>
  </si>
  <si>
    <t>637940</t>
  </si>
  <si>
    <t>-0.18</t>
  </si>
  <si>
    <t>637010</t>
  </si>
  <si>
    <t>638510</t>
  </si>
  <si>
    <t>637510.000</t>
  </si>
  <si>
    <t>637940.000</t>
  </si>
  <si>
    <t>ضستر8000</t>
  </si>
  <si>
    <t>اختيارخ خگستر-2788-1401/08/18</t>
  </si>
  <si>
    <t>2092</t>
  </si>
  <si>
    <t>1041931000</t>
  </si>
  <si>
    <t>588</t>
  </si>
  <si>
    <t>-14.97</t>
  </si>
  <si>
    <t>498</t>
  </si>
  <si>
    <t>-15.31</t>
  </si>
  <si>
    <t>455.000</t>
  </si>
  <si>
    <t>سيلام</t>
  </si>
  <si>
    <t>سيمان‌ ايلام‌</t>
  </si>
  <si>
    <t>312866</t>
  </si>
  <si>
    <t>2292859350</t>
  </si>
  <si>
    <t>7490</t>
  </si>
  <si>
    <t>7300</t>
  </si>
  <si>
    <t>7470</t>
  </si>
  <si>
    <t>-0.27</t>
  </si>
  <si>
    <t>7460</t>
  </si>
  <si>
    <t>21.56</t>
  </si>
  <si>
    <t>7350.000</t>
  </si>
  <si>
    <t>7470.000</t>
  </si>
  <si>
    <t>1290</t>
  </si>
  <si>
    <t>ثبهساز</t>
  </si>
  <si>
    <t>بهساز كاشانه تهران</t>
  </si>
  <si>
    <t>1455</t>
  </si>
  <si>
    <t>13178990</t>
  </si>
  <si>
    <t>16995955512</t>
  </si>
  <si>
    <t>1333</t>
  </si>
  <si>
    <t>1303</t>
  </si>
  <si>
    <t>-2.48</t>
  </si>
  <si>
    <t>1268</t>
  </si>
  <si>
    <t>257</t>
  </si>
  <si>
    <t>5.02</t>
  </si>
  <si>
    <t>70372</t>
  </si>
  <si>
    <t>1297.000</t>
  </si>
  <si>
    <t>157724</t>
  </si>
  <si>
    <t>فولاي</t>
  </si>
  <si>
    <t>صنايع فولاد آلياژي يزد</t>
  </si>
  <si>
    <t>383</t>
  </si>
  <si>
    <t>4117266</t>
  </si>
  <si>
    <t>33200153160</t>
  </si>
  <si>
    <t>8170</t>
  </si>
  <si>
    <t>-2.15</t>
  </si>
  <si>
    <t>-3.82</t>
  </si>
  <si>
    <t>8540</t>
  </si>
  <si>
    <t>979</t>
  </si>
  <si>
    <t>8.23</t>
  </si>
  <si>
    <t>30000</t>
  </si>
  <si>
    <t>8140.000</t>
  </si>
  <si>
    <t>829</t>
  </si>
  <si>
    <t>زملارد</t>
  </si>
  <si>
    <t>كشاورزي و دامپروري ملارد شير</t>
  </si>
  <si>
    <t>966</t>
  </si>
  <si>
    <t>1433025</t>
  </si>
  <si>
    <t>13635980800</t>
  </si>
  <si>
    <t>-4.90</t>
  </si>
  <si>
    <t>-4.50</t>
  </si>
  <si>
    <t>20.74</t>
  </si>
  <si>
    <t>550</t>
  </si>
  <si>
    <t>9470.000</t>
  </si>
  <si>
    <t>92347</t>
  </si>
  <si>
    <t>اخزا909</t>
  </si>
  <si>
    <t>اسنادخزانه-م9بودجه99-020316</t>
  </si>
  <si>
    <t>75200</t>
  </si>
  <si>
    <t>63539874000</t>
  </si>
  <si>
    <t>844210</t>
  </si>
  <si>
    <t>844070</t>
  </si>
  <si>
    <t>845000</t>
  </si>
  <si>
    <t>790.00</t>
  </si>
  <si>
    <t>844950</t>
  </si>
  <si>
    <t>740.00</t>
  </si>
  <si>
    <t>844050</t>
  </si>
  <si>
    <t>845000.000</t>
  </si>
  <si>
    <t>846280.000</t>
  </si>
  <si>
    <t>خلنت</t>
  </si>
  <si>
    <t>لنت‌ ترمزايران‌</t>
  </si>
  <si>
    <t>285</t>
  </si>
  <si>
    <t>423101</t>
  </si>
  <si>
    <t>11401660780</t>
  </si>
  <si>
    <t>28350</t>
  </si>
  <si>
    <t>26940</t>
  </si>
  <si>
    <t>27220</t>
  </si>
  <si>
    <t>27900</t>
  </si>
  <si>
    <t>1584</t>
  </si>
  <si>
    <t>17.18</t>
  </si>
  <si>
    <t>26940.000</t>
  </si>
  <si>
    <t>20363</t>
  </si>
  <si>
    <t>دتهران‌</t>
  </si>
  <si>
    <t>داروسازي‌ تهران‌ دارو</t>
  </si>
  <si>
    <t>18983</t>
  </si>
  <si>
    <t>9065</t>
  </si>
  <si>
    <t>601754</t>
  </si>
  <si>
    <t>19360.000</t>
  </si>
  <si>
    <t>رويش</t>
  </si>
  <si>
    <t>ص.س.جسورانه رويش لوتوس</t>
  </si>
  <si>
    <t>1960215</t>
  </si>
  <si>
    <t>1800000.000</t>
  </si>
  <si>
    <t>1960000.000</t>
  </si>
  <si>
    <t>تبريز012</t>
  </si>
  <si>
    <t>مشاركت ش تبريز012-3ماهه18%</t>
  </si>
  <si>
    <t>ومللح</t>
  </si>
  <si>
    <t>ح . اعتباري ملل</t>
  </si>
  <si>
    <t>3562669</t>
  </si>
  <si>
    <t>5425153088</t>
  </si>
  <si>
    <t>1558</t>
  </si>
  <si>
    <t>1493</t>
  </si>
  <si>
    <t>1543</t>
  </si>
  <si>
    <t>1481</t>
  </si>
  <si>
    <t>1557</t>
  </si>
  <si>
    <t>18679</t>
  </si>
  <si>
    <t>1510.000</t>
  </si>
  <si>
    <t>1542.000</t>
  </si>
  <si>
    <t>51552</t>
  </si>
  <si>
    <t>قزوين</t>
  </si>
  <si>
    <t>كارخانجات‌ قند قزوين‌</t>
  </si>
  <si>
    <t>569135</t>
  </si>
  <si>
    <t>2169074728</t>
  </si>
  <si>
    <t>3810</t>
  </si>
  <si>
    <t>3820</t>
  </si>
  <si>
    <t>-2.80</t>
  </si>
  <si>
    <t>3912</t>
  </si>
  <si>
    <t>3789</t>
  </si>
  <si>
    <t>3950</t>
  </si>
  <si>
    <t>7.37</t>
  </si>
  <si>
    <t>3800.000</t>
  </si>
  <si>
    <t>3810.000</t>
  </si>
  <si>
    <t>1696</t>
  </si>
  <si>
    <t>صگستر504</t>
  </si>
  <si>
    <t>صكوك اجاره صگستر504- 6ماهه18%</t>
  </si>
  <si>
    <t>1010000</t>
  </si>
  <si>
    <t>افق ملت</t>
  </si>
  <si>
    <t>صندوق س در سهام افق ملت</t>
  </si>
  <si>
    <t>544340000</t>
  </si>
  <si>
    <t>152090</t>
  </si>
  <si>
    <t>152000</t>
  </si>
  <si>
    <t>152050</t>
  </si>
  <si>
    <t>420</t>
  </si>
  <si>
    <t>152000.000</t>
  </si>
  <si>
    <t>152290.000</t>
  </si>
  <si>
    <t>33</t>
  </si>
  <si>
    <t>سكرما</t>
  </si>
  <si>
    <t>سيمان‌ كرمان‌</t>
  </si>
  <si>
    <t>117</t>
  </si>
  <si>
    <t>595874</t>
  </si>
  <si>
    <t>8306065300</t>
  </si>
  <si>
    <t>14180</t>
  </si>
  <si>
    <t>14080</t>
  </si>
  <si>
    <t>13940</t>
  </si>
  <si>
    <t>14040</t>
  </si>
  <si>
    <t>13800</t>
  </si>
  <si>
    <t>2311</t>
  </si>
  <si>
    <t>6.08</t>
  </si>
  <si>
    <t>13940.000</t>
  </si>
  <si>
    <t>14000.000</t>
  </si>
  <si>
    <t>201031</t>
  </si>
  <si>
    <t>هماي</t>
  </si>
  <si>
    <t>صندوق س هماي آگاه-ثابت</t>
  </si>
  <si>
    <t>2759</t>
  </si>
  <si>
    <t>68169118</t>
  </si>
  <si>
    <t>685217970395</t>
  </si>
  <si>
    <t>10046</t>
  </si>
  <si>
    <t>2969015</t>
  </si>
  <si>
    <t>100035979</t>
  </si>
  <si>
    <t>1002</t>
  </si>
  <si>
    <t>سفارس</t>
  </si>
  <si>
    <t>سيمان فارس و خوزستان</t>
  </si>
  <si>
    <t>1480758</t>
  </si>
  <si>
    <t>23179031850</t>
  </si>
  <si>
    <t>16070</t>
  </si>
  <si>
    <t>15700</t>
  </si>
  <si>
    <t>-2.30</t>
  </si>
  <si>
    <t>-1.68</t>
  </si>
  <si>
    <t>15500</t>
  </si>
  <si>
    <t>16000</t>
  </si>
  <si>
    <t>3539</t>
  </si>
  <si>
    <t>4.46</t>
  </si>
  <si>
    <t>8039</t>
  </si>
  <si>
    <t>15630.000</t>
  </si>
  <si>
    <t>15700.000</t>
  </si>
  <si>
    <t>72974</t>
  </si>
  <si>
    <t>ضسپا8053</t>
  </si>
  <si>
    <t>اختيارخ خساپا-2200-1401/08/25</t>
  </si>
  <si>
    <t>2254</t>
  </si>
  <si>
    <t>55936000</t>
  </si>
  <si>
    <t>-21.43</t>
  </si>
  <si>
    <t>-10.71</t>
  </si>
  <si>
    <t>21.000</t>
  </si>
  <si>
    <t>22.000</t>
  </si>
  <si>
    <t>ثعمرا</t>
  </si>
  <si>
    <t>عمران و توسعه شاهد</t>
  </si>
  <si>
    <t>1934999</t>
  </si>
  <si>
    <t>11149898920</t>
  </si>
  <si>
    <t>5760</t>
  </si>
  <si>
    <t>-5.88</t>
  </si>
  <si>
    <t>5830</t>
  </si>
  <si>
    <t>5810</t>
  </si>
  <si>
    <t>79.86</t>
  </si>
  <si>
    <t>5760.000</t>
  </si>
  <si>
    <t>19535</t>
  </si>
  <si>
    <t>افاد61</t>
  </si>
  <si>
    <t>منفعت دولت6-ش.خاص140109</t>
  </si>
  <si>
    <t>999000</t>
  </si>
  <si>
    <t>ماديرا</t>
  </si>
  <si>
    <t>صنايع ماديران</t>
  </si>
  <si>
    <t>610</t>
  </si>
  <si>
    <t>8962561</t>
  </si>
  <si>
    <t>19607263233</t>
  </si>
  <si>
    <t>2294</t>
  </si>
  <si>
    <t>2188</t>
  </si>
  <si>
    <t>19.54</t>
  </si>
  <si>
    <t>2180.000</t>
  </si>
  <si>
    <t>458120</t>
  </si>
  <si>
    <t>ساروم</t>
  </si>
  <si>
    <t>سيمان‌اروميه‌</t>
  </si>
  <si>
    <t>338</t>
  </si>
  <si>
    <t>1222950</t>
  </si>
  <si>
    <t>37016608390</t>
  </si>
  <si>
    <t>30530</t>
  </si>
  <si>
    <t>30290</t>
  </si>
  <si>
    <t>30840</t>
  </si>
  <si>
    <t>310.00</t>
  </si>
  <si>
    <t>1.02</t>
  </si>
  <si>
    <t>30270</t>
  </si>
  <si>
    <t>-0.85</t>
  </si>
  <si>
    <t>29080</t>
  </si>
  <si>
    <t>31610</t>
  </si>
  <si>
    <t>4509</t>
  </si>
  <si>
    <t>6.71</t>
  </si>
  <si>
    <t>29960.000</t>
  </si>
  <si>
    <t>31350.000</t>
  </si>
  <si>
    <t>كامياب</t>
  </si>
  <si>
    <t>صندوق س. كامياب آشنا-د</t>
  </si>
  <si>
    <t>1024</t>
  </si>
  <si>
    <t>34258366</t>
  </si>
  <si>
    <t>431490878498</t>
  </si>
  <si>
    <t>12589</t>
  </si>
  <si>
    <t>12596</t>
  </si>
  <si>
    <t>12595</t>
  </si>
  <si>
    <t>193</t>
  </si>
  <si>
    <t>19176257</t>
  </si>
  <si>
    <t>12595.000</t>
  </si>
  <si>
    <t>12596.000</t>
  </si>
  <si>
    <t>1838892</t>
  </si>
  <si>
    <t>كارين</t>
  </si>
  <si>
    <t>صندوق س نگين سامان-ثابت</t>
  </si>
  <si>
    <t>142</t>
  </si>
  <si>
    <t>2665333</t>
  </si>
  <si>
    <t>26792261703</t>
  </si>
  <si>
    <t>10054</t>
  </si>
  <si>
    <t>26021</t>
  </si>
  <si>
    <t>10053.000</t>
  </si>
  <si>
    <t>196670</t>
  </si>
  <si>
    <t>ضسان8008</t>
  </si>
  <si>
    <t>اختيارخ پارسان-42000-01/08/08</t>
  </si>
  <si>
    <t>تسه9912</t>
  </si>
  <si>
    <t>امتياز تسهيلات مسكن اسفند99</t>
  </si>
  <si>
    <t>680401160</t>
  </si>
  <si>
    <t>1376751</t>
  </si>
  <si>
    <t>1350000</t>
  </si>
  <si>
    <t>1360000</t>
  </si>
  <si>
    <t>-16751.00</t>
  </si>
  <si>
    <t>-1.22</t>
  </si>
  <si>
    <t>1366267</t>
  </si>
  <si>
    <t>-10484.00</t>
  </si>
  <si>
    <t>-0.76</t>
  </si>
  <si>
    <t>1385000</t>
  </si>
  <si>
    <t>1400000.000</t>
  </si>
  <si>
    <t>مشهد406</t>
  </si>
  <si>
    <t>مشاركت ش مشهد406-3ماهه18%</t>
  </si>
  <si>
    <t>سكه0312پ01</t>
  </si>
  <si>
    <t>تمام سكه طرح جديد0312 رفاه</t>
  </si>
  <si>
    <t>226</t>
  </si>
  <si>
    <t>99900</t>
  </si>
  <si>
    <t>151142324000</t>
  </si>
  <si>
    <t>1512012</t>
  </si>
  <si>
    <t>1511796</t>
  </si>
  <si>
    <t>1513000</t>
  </si>
  <si>
    <t>988.00</t>
  </si>
  <si>
    <t>1512936</t>
  </si>
  <si>
    <t>924.00</t>
  </si>
  <si>
    <t>1507000</t>
  </si>
  <si>
    <t>1513500</t>
  </si>
  <si>
    <t>1513000.000</t>
  </si>
  <si>
    <t>1513370.000</t>
  </si>
  <si>
    <t>ضخود8010</t>
  </si>
  <si>
    <t>اختيارخ خودرو-2000-1401/08/04</t>
  </si>
  <si>
    <t>9129</t>
  </si>
  <si>
    <t>862593000</t>
  </si>
  <si>
    <t>-21.67</t>
  </si>
  <si>
    <t>91.000</t>
  </si>
  <si>
    <t>97.000</t>
  </si>
  <si>
    <t>انرژي2</t>
  </si>
  <si>
    <t>فعالان بورس انرژي</t>
  </si>
  <si>
    <t>38190</t>
  </si>
  <si>
    <t>333</t>
  </si>
  <si>
    <t>114.68</t>
  </si>
  <si>
    <t>40090.000</t>
  </si>
  <si>
    <t>371</t>
  </si>
  <si>
    <t>حپترو</t>
  </si>
  <si>
    <t>حمل و نقل پتروشيمي( سهامي عام</t>
  </si>
  <si>
    <t>613488</t>
  </si>
  <si>
    <t>24508845600</t>
  </si>
  <si>
    <t>42050</t>
  </si>
  <si>
    <t>39950</t>
  </si>
  <si>
    <t>-2100.00</t>
  </si>
  <si>
    <t>136.35</t>
  </si>
  <si>
    <t>39950.000</t>
  </si>
  <si>
    <t>347099</t>
  </si>
  <si>
    <t>تابان07</t>
  </si>
  <si>
    <t>اجاره تابان لوتوس14041015</t>
  </si>
  <si>
    <t>سكه0111پ05</t>
  </si>
  <si>
    <t>تمام سكه طرح جديد0111آينده</t>
  </si>
  <si>
    <t>35500</t>
  </si>
  <si>
    <t>53711589900</t>
  </si>
  <si>
    <t>1511859</t>
  </si>
  <si>
    <t>1141.00</t>
  </si>
  <si>
    <t>1513002</t>
  </si>
  <si>
    <t>1143.00</t>
  </si>
  <si>
    <t>1513899</t>
  </si>
  <si>
    <t>1513897.000</t>
  </si>
  <si>
    <t>كخاك</t>
  </si>
  <si>
    <t>صنايع‌خاك‌چيني‌ايران‌</t>
  </si>
  <si>
    <t>234191</t>
  </si>
  <si>
    <t>2928036150</t>
  </si>
  <si>
    <t>12930</t>
  </si>
  <si>
    <t>12600</t>
  </si>
  <si>
    <t>12870</t>
  </si>
  <si>
    <t>12860</t>
  </si>
  <si>
    <t>12300</t>
  </si>
  <si>
    <t>1298</t>
  </si>
  <si>
    <t>9.91</t>
  </si>
  <si>
    <t>784</t>
  </si>
  <si>
    <t>12590.000</t>
  </si>
  <si>
    <t>12830.000</t>
  </si>
  <si>
    <t>غفارس</t>
  </si>
  <si>
    <t>شير پاستوريزه پگاه فارس</t>
  </si>
  <si>
    <t>3854574</t>
  </si>
  <si>
    <t>21604522410</t>
  </si>
  <si>
    <t>5550</t>
  </si>
  <si>
    <t>5640</t>
  </si>
  <si>
    <t>130.00</t>
  </si>
  <si>
    <t>2.34</t>
  </si>
  <si>
    <t>5600</t>
  </si>
  <si>
    <t>0.90</t>
  </si>
  <si>
    <t>580</t>
  </si>
  <si>
    <t>7586</t>
  </si>
  <si>
    <t>5650.000</t>
  </si>
  <si>
    <t>5690.000</t>
  </si>
  <si>
    <t>53365</t>
  </si>
  <si>
    <t>لطيف</t>
  </si>
  <si>
    <t>محصولات كاغذي لطيف</t>
  </si>
  <si>
    <t>409</t>
  </si>
  <si>
    <t>150186</t>
  </si>
  <si>
    <t>4891790400</t>
  </si>
  <si>
    <t>32800</t>
  </si>
  <si>
    <t>32250</t>
  </si>
  <si>
    <t>-3.73</t>
  </si>
  <si>
    <t>-2.84</t>
  </si>
  <si>
    <t>31850</t>
  </si>
  <si>
    <t>33650</t>
  </si>
  <si>
    <t>4642</t>
  </si>
  <si>
    <t>7.01</t>
  </si>
  <si>
    <t>14153</t>
  </si>
  <si>
    <t>32250.000</t>
  </si>
  <si>
    <t>32300.000</t>
  </si>
  <si>
    <t>تهران012</t>
  </si>
  <si>
    <t>مشاركت ش تهران012-3ماهه18%</t>
  </si>
  <si>
    <t>970300</t>
  </si>
  <si>
    <t>970300.000</t>
  </si>
  <si>
    <t>بميلا</t>
  </si>
  <si>
    <t>توسعه بازرگاني آهن وفولادميلاد</t>
  </si>
  <si>
    <t>359</t>
  </si>
  <si>
    <t>5624946</t>
  </si>
  <si>
    <t>74627890350</t>
  </si>
  <si>
    <t>13620</t>
  </si>
  <si>
    <t>13250</t>
  </si>
  <si>
    <t>13360</t>
  </si>
  <si>
    <t>13270</t>
  </si>
  <si>
    <t>-2.57</t>
  </si>
  <si>
    <t>13220</t>
  </si>
  <si>
    <t>73.31</t>
  </si>
  <si>
    <t>13360.000</t>
  </si>
  <si>
    <t>13370.000</t>
  </si>
  <si>
    <t>41000</t>
  </si>
  <si>
    <t>ضشنا8017</t>
  </si>
  <si>
    <t>اختيارخ شپنا-7350-1401/08/29</t>
  </si>
  <si>
    <t>364000000</t>
  </si>
  <si>
    <t>254</t>
  </si>
  <si>
    <t>110.00</t>
  </si>
  <si>
    <t>43.31</t>
  </si>
  <si>
    <t>360.000</t>
  </si>
  <si>
    <t>شفارا</t>
  </si>
  <si>
    <t>پتروشيمي فارابي</t>
  </si>
  <si>
    <t>1596914</t>
  </si>
  <si>
    <t>6916236034</t>
  </si>
  <si>
    <t>4464</t>
  </si>
  <si>
    <t>4331</t>
  </si>
  <si>
    <t>-133.00</t>
  </si>
  <si>
    <t>4369</t>
  </si>
  <si>
    <t>4332</t>
  </si>
  <si>
    <t>35.23</t>
  </si>
  <si>
    <t>4331.000</t>
  </si>
  <si>
    <t>1276884</t>
  </si>
  <si>
    <t>ثالوند</t>
  </si>
  <si>
    <t>سرمايه گذاري مسكن الوند</t>
  </si>
  <si>
    <t>1369135</t>
  </si>
  <si>
    <t>7656220570</t>
  </si>
  <si>
    <t>5620</t>
  </si>
  <si>
    <t>-3.93</t>
  </si>
  <si>
    <t>-2.39</t>
  </si>
  <si>
    <t>5520</t>
  </si>
  <si>
    <t>5920</t>
  </si>
  <si>
    <t>368</t>
  </si>
  <si>
    <t>15.52</t>
  </si>
  <si>
    <t>3700</t>
  </si>
  <si>
    <t>5600.000</t>
  </si>
  <si>
    <t>5620.000</t>
  </si>
  <si>
    <t>37032</t>
  </si>
  <si>
    <t>ضفزر906</t>
  </si>
  <si>
    <t>اختيارخ فزر-34000-14010922</t>
  </si>
  <si>
    <t>700.000</t>
  </si>
  <si>
    <t>ضفزر903</t>
  </si>
  <si>
    <t>اختيارخ فزر-28000-14010922</t>
  </si>
  <si>
    <t>طخود6003</t>
  </si>
  <si>
    <t>اختيارف خودرو-1800-1401/06/02</t>
  </si>
  <si>
    <t>7000000</t>
  </si>
  <si>
    <t>35.00</t>
  </si>
  <si>
    <t>شاملا</t>
  </si>
  <si>
    <t>معدني‌ املاح‌  ايران‌</t>
  </si>
  <si>
    <t>777391</t>
  </si>
  <si>
    <t>7665897680</t>
  </si>
  <si>
    <t>9730</t>
  </si>
  <si>
    <t>-2.89</t>
  </si>
  <si>
    <t>-0.90</t>
  </si>
  <si>
    <t>9560</t>
  </si>
  <si>
    <t>10150</t>
  </si>
  <si>
    <t>1344</t>
  </si>
  <si>
    <t>7.40</t>
  </si>
  <si>
    <t>525</t>
  </si>
  <si>
    <t>9790.000</t>
  </si>
  <si>
    <t>9749</t>
  </si>
  <si>
    <t>تسه0004</t>
  </si>
  <si>
    <t>امتيازتسهيلات مسكن تير1400</t>
  </si>
  <si>
    <t>89</t>
  </si>
  <si>
    <t>1164</t>
  </si>
  <si>
    <t>1601797040</t>
  </si>
  <si>
    <t>1360240</t>
  </si>
  <si>
    <t>-10240.00</t>
  </si>
  <si>
    <t>1376114</t>
  </si>
  <si>
    <t>15874.00</t>
  </si>
  <si>
    <t>1.17</t>
  </si>
  <si>
    <t>1351000.000</t>
  </si>
  <si>
    <t>1390000.000</t>
  </si>
  <si>
    <t>غبهنوش</t>
  </si>
  <si>
    <t>بهنوش‌ ايران‌</t>
  </si>
  <si>
    <t>171499</t>
  </si>
  <si>
    <t>8722285700</t>
  </si>
  <si>
    <t>53150</t>
  </si>
  <si>
    <t>50560</t>
  </si>
  <si>
    <t>50500</t>
  </si>
  <si>
    <t>-2650.00</t>
  </si>
  <si>
    <t>51750</t>
  </si>
  <si>
    <t>-1400.00</t>
  </si>
  <si>
    <t>-2.63</t>
  </si>
  <si>
    <t>53890</t>
  </si>
  <si>
    <t>3862</t>
  </si>
  <si>
    <t>50500.000</t>
  </si>
  <si>
    <t>14222</t>
  </si>
  <si>
    <t>اخزا906</t>
  </si>
  <si>
    <t>اسنادخزانه-م6بودجه99-020321</t>
  </si>
  <si>
    <t>845550</t>
  </si>
  <si>
    <t>841710.000</t>
  </si>
  <si>
    <t>851000.000</t>
  </si>
  <si>
    <t>ضسان8007</t>
  </si>
  <si>
    <t>اختيارخ پارسان-38000-01/08/08</t>
  </si>
  <si>
    <t>اخزا905</t>
  </si>
  <si>
    <t>اسنادخزانه-م5بودجه99-020218</t>
  </si>
  <si>
    <t>856860</t>
  </si>
  <si>
    <t>857290</t>
  </si>
  <si>
    <t>430.00</t>
  </si>
  <si>
    <t>857700.000</t>
  </si>
  <si>
    <t>867800.000</t>
  </si>
  <si>
    <t>سپر</t>
  </si>
  <si>
    <t>صندوق س سپر سرمايه بيدار- ثابت</t>
  </si>
  <si>
    <t>536</t>
  </si>
  <si>
    <t>16921723</t>
  </si>
  <si>
    <t>254965326315</t>
  </si>
  <si>
    <t>15059</t>
  </si>
  <si>
    <t>15068</t>
  </si>
  <si>
    <t>15067</t>
  </si>
  <si>
    <t>15070</t>
  </si>
  <si>
    <t>20058708</t>
  </si>
  <si>
    <t>15067.000</t>
  </si>
  <si>
    <t>15068.000</t>
  </si>
  <si>
    <t>واحيا</t>
  </si>
  <si>
    <t>م .صنايع و معادن احياء سپاهان</t>
  </si>
  <si>
    <t>4434598</t>
  </si>
  <si>
    <t>70312862670</t>
  </si>
  <si>
    <t>16340</t>
  </si>
  <si>
    <t>15850</t>
  </si>
  <si>
    <t>15860</t>
  </si>
  <si>
    <t>1325</t>
  </si>
  <si>
    <t>11.97</t>
  </si>
  <si>
    <t>15850.000</t>
  </si>
  <si>
    <t>75776</t>
  </si>
  <si>
    <t>ضهم وزن900</t>
  </si>
  <si>
    <t>اختيارخ هم‌وزن-8000-14010913</t>
  </si>
  <si>
    <t>2999.000</t>
  </si>
  <si>
    <t>خمهر</t>
  </si>
  <si>
    <t>مهركام‌پارس‌</t>
  </si>
  <si>
    <t>657</t>
  </si>
  <si>
    <t>35243368</t>
  </si>
  <si>
    <t>52343374420</t>
  </si>
  <si>
    <t>1559</t>
  </si>
  <si>
    <t>1482</t>
  </si>
  <si>
    <t>-77.00</t>
  </si>
  <si>
    <t>1485</t>
  </si>
  <si>
    <t>21.21</t>
  </si>
  <si>
    <t>1482.000</t>
  </si>
  <si>
    <t>510877</t>
  </si>
  <si>
    <t>اخزا908</t>
  </si>
  <si>
    <t>اسنادخزانه-م8بودجه99-020606</t>
  </si>
  <si>
    <t>2260434000</t>
  </si>
  <si>
    <t>807530</t>
  </si>
  <si>
    <t>807990</t>
  </si>
  <si>
    <t>807300</t>
  </si>
  <si>
    <t>806560</t>
  </si>
  <si>
    <t>808000</t>
  </si>
  <si>
    <t>806570.000</t>
  </si>
  <si>
    <t>808000.000</t>
  </si>
  <si>
    <t>وتوسم</t>
  </si>
  <si>
    <t>سرمايه‌گذاري‌توسعه‌ملي‌</t>
  </si>
  <si>
    <t>1133176</t>
  </si>
  <si>
    <t>4426027240</t>
  </si>
  <si>
    <t>3951</t>
  </si>
  <si>
    <t>3909</t>
  </si>
  <si>
    <t>-42.00</t>
  </si>
  <si>
    <t>-1.06</t>
  </si>
  <si>
    <t>3885</t>
  </si>
  <si>
    <t>1555</t>
  </si>
  <si>
    <t>2.53</t>
  </si>
  <si>
    <t>4162</t>
  </si>
  <si>
    <t>3903.000</t>
  </si>
  <si>
    <t>3910.000</t>
  </si>
  <si>
    <t>2477</t>
  </si>
  <si>
    <t>آ س پ</t>
  </si>
  <si>
    <t>آ.س.پ</t>
  </si>
  <si>
    <t>3430412</t>
  </si>
  <si>
    <t>13589859960</t>
  </si>
  <si>
    <t>3977</t>
  </si>
  <si>
    <t>4044</t>
  </si>
  <si>
    <t>67.00</t>
  </si>
  <si>
    <t>1.68</t>
  </si>
  <si>
    <t>3962</t>
  </si>
  <si>
    <t>-0.38</t>
  </si>
  <si>
    <t>3860</t>
  </si>
  <si>
    <t>4050</t>
  </si>
  <si>
    <t>-244</t>
  </si>
  <si>
    <t>-16.24</t>
  </si>
  <si>
    <t>1862</t>
  </si>
  <si>
    <t>4013.000</t>
  </si>
  <si>
    <t>4049.000</t>
  </si>
  <si>
    <t>25791</t>
  </si>
  <si>
    <t>تسه1400</t>
  </si>
  <si>
    <t>امتيازتسهيلات مسكن سال1400</t>
  </si>
  <si>
    <t>389</t>
  </si>
  <si>
    <t>5699</t>
  </si>
  <si>
    <t>7846861337</t>
  </si>
  <si>
    <t>1372932</t>
  </si>
  <si>
    <t>1330100</t>
  </si>
  <si>
    <t>1365115</t>
  </si>
  <si>
    <t>1376884</t>
  </si>
  <si>
    <t>3952.00</t>
  </si>
  <si>
    <t>1390003</t>
  </si>
  <si>
    <t>1365115.000</t>
  </si>
  <si>
    <t>1372000.000</t>
  </si>
  <si>
    <t>تملي711</t>
  </si>
  <si>
    <t>تسهيلات مسكن ب. ملي-بهمن97</t>
  </si>
  <si>
    <t>673248</t>
  </si>
  <si>
    <t>726615</t>
  </si>
  <si>
    <t>53367.00</t>
  </si>
  <si>
    <t>7.93</t>
  </si>
  <si>
    <t>706910.000</t>
  </si>
  <si>
    <t>آتي1</t>
  </si>
  <si>
    <t>ص.س.ج. يكم آرمان آتي</t>
  </si>
  <si>
    <t>2000000</t>
  </si>
  <si>
    <t>1909186.000</t>
  </si>
  <si>
    <t>ثاخت</t>
  </si>
  <si>
    <t>بين‌المللي‌توسعه‌ساختمان</t>
  </si>
  <si>
    <t>936</t>
  </si>
  <si>
    <t>27425710</t>
  </si>
  <si>
    <t>57297552272</t>
  </si>
  <si>
    <t>2102</t>
  </si>
  <si>
    <t>2130</t>
  </si>
  <si>
    <t>2132</t>
  </si>
  <si>
    <t>1.43</t>
  </si>
  <si>
    <t>2089</t>
  </si>
  <si>
    <t>2029</t>
  </si>
  <si>
    <t>2150</t>
  </si>
  <si>
    <t>136</t>
  </si>
  <si>
    <t>15.36</t>
  </si>
  <si>
    <t>472388</t>
  </si>
  <si>
    <t>2129.000</t>
  </si>
  <si>
    <t>2137.000</t>
  </si>
  <si>
    <t>خنصير</t>
  </si>
  <si>
    <t>مهندسي‌نصيرماشين‌</t>
  </si>
  <si>
    <t>869</t>
  </si>
  <si>
    <t>5193217</t>
  </si>
  <si>
    <t>62277843110</t>
  </si>
  <si>
    <t>12580</t>
  </si>
  <si>
    <t>12110</t>
  </si>
  <si>
    <t>-3.58</t>
  </si>
  <si>
    <t>11990</t>
  </si>
  <si>
    <t>-4.69</t>
  </si>
  <si>
    <t>11960</t>
  </si>
  <si>
    <t>12310</t>
  </si>
  <si>
    <t>169</t>
  </si>
  <si>
    <t>70.95</t>
  </si>
  <si>
    <t>29140</t>
  </si>
  <si>
    <t>12030.000</t>
  </si>
  <si>
    <t>12130.000</t>
  </si>
  <si>
    <t>27240</t>
  </si>
  <si>
    <t>اهرم</t>
  </si>
  <si>
    <t>صندوق س سهامي كاريزما- اهرمي</t>
  </si>
  <si>
    <t>587</t>
  </si>
  <si>
    <t>6025027</t>
  </si>
  <si>
    <t>61998570290</t>
  </si>
  <si>
    <t>10570</t>
  </si>
  <si>
    <t>10400</t>
  </si>
  <si>
    <t>10350</t>
  </si>
  <si>
    <t>10290</t>
  </si>
  <si>
    <t>10480</t>
  </si>
  <si>
    <t>98000</t>
  </si>
  <si>
    <t>10350.000</t>
  </si>
  <si>
    <t>10360.000</t>
  </si>
  <si>
    <t>ثغرب</t>
  </si>
  <si>
    <t>شركت سرمايه گذاري مسكن شمالغرب</t>
  </si>
  <si>
    <t>2050891</t>
  </si>
  <si>
    <t>14990627550</t>
  </si>
  <si>
    <t>7730</t>
  </si>
  <si>
    <t>7790</t>
  </si>
  <si>
    <t>45.12</t>
  </si>
  <si>
    <t>7270.000</t>
  </si>
  <si>
    <t>4306711</t>
  </si>
  <si>
    <t>افاد4</t>
  </si>
  <si>
    <t>منفعت دولتي4-شرايط خاص14010729</t>
  </si>
  <si>
    <t>995150</t>
  </si>
  <si>
    <t>فمراد</t>
  </si>
  <si>
    <t>آلومراد</t>
  </si>
  <si>
    <t>2753</t>
  </si>
  <si>
    <t>9179186</t>
  </si>
  <si>
    <t>237594254580</t>
  </si>
  <si>
    <t>24760</t>
  </si>
  <si>
    <t>24010</t>
  </si>
  <si>
    <t>25990</t>
  </si>
  <si>
    <t>1230.00</t>
  </si>
  <si>
    <t>4.97</t>
  </si>
  <si>
    <t>25880</t>
  </si>
  <si>
    <t>1120.00</t>
  </si>
  <si>
    <t>4.52</t>
  </si>
  <si>
    <t>1180</t>
  </si>
  <si>
    <t>21.93</t>
  </si>
  <si>
    <t>1449</t>
  </si>
  <si>
    <t>25990.000</t>
  </si>
  <si>
    <t>26240.000</t>
  </si>
  <si>
    <t>آوا</t>
  </si>
  <si>
    <t>صندوق س.سهام آواي معيار-س</t>
  </si>
  <si>
    <t>211819</t>
  </si>
  <si>
    <t>1582748262</t>
  </si>
  <si>
    <t>7636</t>
  </si>
  <si>
    <t>7748</t>
  </si>
  <si>
    <t>7489</t>
  </si>
  <si>
    <t>-147.00</t>
  </si>
  <si>
    <t>7472</t>
  </si>
  <si>
    <t>7409</t>
  </si>
  <si>
    <t>7452.000</t>
  </si>
  <si>
    <t>7473.000</t>
  </si>
  <si>
    <t>كچاد</t>
  </si>
  <si>
    <t>معدني‌وصنعتي‌چادرملو</t>
  </si>
  <si>
    <t>3406115</t>
  </si>
  <si>
    <t>46186413650</t>
  </si>
  <si>
    <t>13810</t>
  </si>
  <si>
    <t>13600</t>
  </si>
  <si>
    <t>-1.52</t>
  </si>
  <si>
    <t>13710</t>
  </si>
  <si>
    <t>13350</t>
  </si>
  <si>
    <t>2339</t>
  </si>
  <si>
    <t>5.86</t>
  </si>
  <si>
    <t>16201</t>
  </si>
  <si>
    <t>13530.000</t>
  </si>
  <si>
    <t>13600.000</t>
  </si>
  <si>
    <t>30721</t>
  </si>
  <si>
    <t>وبهمن</t>
  </si>
  <si>
    <t>سرمايه‌گذاري‌بهمن‌</t>
  </si>
  <si>
    <t>200463</t>
  </si>
  <si>
    <t>2744918490</t>
  </si>
  <si>
    <t>14130</t>
  </si>
  <si>
    <t>13560</t>
  </si>
  <si>
    <t>-4.03</t>
  </si>
  <si>
    <t>14050</t>
  </si>
  <si>
    <t>13410</t>
  </si>
  <si>
    <t>14160</t>
  </si>
  <si>
    <t>2061</t>
  </si>
  <si>
    <t>6.82</t>
  </si>
  <si>
    <t>13570.000</t>
  </si>
  <si>
    <t>13860.000</t>
  </si>
  <si>
    <t>2542</t>
  </si>
  <si>
    <t>اخزا0012</t>
  </si>
  <si>
    <t>941</t>
  </si>
  <si>
    <t>581426510</t>
  </si>
  <si>
    <t>619000</t>
  </si>
  <si>
    <t>-0.04</t>
  </si>
  <si>
    <t>617880</t>
  </si>
  <si>
    <t>-1350.00</t>
  </si>
  <si>
    <t>617280</t>
  </si>
  <si>
    <t>617300.000</t>
  </si>
  <si>
    <t>619000.000</t>
  </si>
  <si>
    <t>دتوليد</t>
  </si>
  <si>
    <t>داروسازي توليد دارو</t>
  </si>
  <si>
    <t>309</t>
  </si>
  <si>
    <t>2779590</t>
  </si>
  <si>
    <t>16857644080</t>
  </si>
  <si>
    <t>6440</t>
  </si>
  <si>
    <t>6070</t>
  </si>
  <si>
    <t>114.34</t>
  </si>
  <si>
    <t>14996</t>
  </si>
  <si>
    <t>130000</t>
  </si>
  <si>
    <t>اخزا9032</t>
  </si>
  <si>
    <t>174285460</t>
  </si>
  <si>
    <t>903000</t>
  </si>
  <si>
    <t>901700</t>
  </si>
  <si>
    <t>893770</t>
  </si>
  <si>
    <t>-9180.00</t>
  </si>
  <si>
    <t>857860</t>
  </si>
  <si>
    <t>901700.000</t>
  </si>
  <si>
    <t>دفرا</t>
  </si>
  <si>
    <t>فرآورده‌هاي‌ تزريقي‌ ايران‌</t>
  </si>
  <si>
    <t>84</t>
  </si>
  <si>
    <t>95941</t>
  </si>
  <si>
    <t>1607068640</t>
  </si>
  <si>
    <t>17100</t>
  </si>
  <si>
    <t>16990</t>
  </si>
  <si>
    <t>-0.64</t>
  </si>
  <si>
    <t>17060</t>
  </si>
  <si>
    <t>16470</t>
  </si>
  <si>
    <t>2480</t>
  </si>
  <si>
    <t>6.88</t>
  </si>
  <si>
    <t>995</t>
  </si>
  <si>
    <t>16590.000</t>
  </si>
  <si>
    <t>17100.000</t>
  </si>
  <si>
    <t>ضخود5001</t>
  </si>
  <si>
    <t>اختيارخ خودرو-1800-1401/05/12</t>
  </si>
  <si>
    <t>787</t>
  </si>
  <si>
    <t>100011</t>
  </si>
  <si>
    <t>1506392000</t>
  </si>
  <si>
    <t>-14.00</t>
  </si>
  <si>
    <t>-43.75</t>
  </si>
  <si>
    <t>-53.13</t>
  </si>
  <si>
    <t>16.000</t>
  </si>
  <si>
    <t>18.000</t>
  </si>
  <si>
    <t>شصفها</t>
  </si>
  <si>
    <t>پتروشيمي‌ اصفهان‌</t>
  </si>
  <si>
    <t>105618</t>
  </si>
  <si>
    <t>12945296400</t>
  </si>
  <si>
    <t>122950</t>
  </si>
  <si>
    <t>122600</t>
  </si>
  <si>
    <t>121700</t>
  </si>
  <si>
    <t>121000</t>
  </si>
  <si>
    <t>123000</t>
  </si>
  <si>
    <t>1820</t>
  </si>
  <si>
    <t>67.36</t>
  </si>
  <si>
    <t>121600.000</t>
  </si>
  <si>
    <t>122600.000</t>
  </si>
  <si>
    <t>غپينو</t>
  </si>
  <si>
    <t>پارس‌ مينو</t>
  </si>
  <si>
    <t>7925098</t>
  </si>
  <si>
    <t>15817677269</t>
  </si>
  <si>
    <t>2017</t>
  </si>
  <si>
    <t>-1.94</t>
  </si>
  <si>
    <t>1996</t>
  </si>
  <si>
    <t>2030</t>
  </si>
  <si>
    <t>205</t>
  </si>
  <si>
    <t>9.74</t>
  </si>
  <si>
    <t>9700</t>
  </si>
  <si>
    <t>2017.000</t>
  </si>
  <si>
    <t>2019.000</t>
  </si>
  <si>
    <t>44460</t>
  </si>
  <si>
    <t>ضهرم6003</t>
  </si>
  <si>
    <t>اختيارخ اهرم-13000-1401/06/30</t>
  </si>
  <si>
    <t>اگ020318</t>
  </si>
  <si>
    <t>گام بانك تجارت0203</t>
  </si>
  <si>
    <t>82400000000</t>
  </si>
  <si>
    <t>823004</t>
  </si>
  <si>
    <t>824000</t>
  </si>
  <si>
    <t>996.00</t>
  </si>
  <si>
    <t>61400</t>
  </si>
  <si>
    <t>822510.000</t>
  </si>
  <si>
    <t>824000.000</t>
  </si>
  <si>
    <t>ثاميد</t>
  </si>
  <si>
    <t>توسعه و عمران اميد</t>
  </si>
  <si>
    <t>4757274</t>
  </si>
  <si>
    <t>6333019883</t>
  </si>
  <si>
    <t>1367</t>
  </si>
  <si>
    <t>1375</t>
  </si>
  <si>
    <t>-3.29</t>
  </si>
  <si>
    <t>1355</t>
  </si>
  <si>
    <t>1315</t>
  </si>
  <si>
    <t>3.06</t>
  </si>
  <si>
    <t>47363</t>
  </si>
  <si>
    <t>1321.000</t>
  </si>
  <si>
    <t>1322.000</t>
  </si>
  <si>
    <t>176635</t>
  </si>
  <si>
    <t>اميد</t>
  </si>
  <si>
    <t>تامين سرمايه اميد</t>
  </si>
  <si>
    <t>583</t>
  </si>
  <si>
    <t>6819936</t>
  </si>
  <si>
    <t>41101404650</t>
  </si>
  <si>
    <t>5970</t>
  </si>
  <si>
    <t>6040</t>
  </si>
  <si>
    <t>280.00</t>
  </si>
  <si>
    <t>4.86</t>
  </si>
  <si>
    <t>6030</t>
  </si>
  <si>
    <t>270.00</t>
  </si>
  <si>
    <t>5940</t>
  </si>
  <si>
    <t>394</t>
  </si>
  <si>
    <t>15.30</t>
  </si>
  <si>
    <t>9742</t>
  </si>
  <si>
    <t>6070.000</t>
  </si>
  <si>
    <t>8427</t>
  </si>
  <si>
    <t>تسه0007</t>
  </si>
  <si>
    <t>امتيازتسهيلات مسكن مهر1400</t>
  </si>
  <si>
    <t>961</t>
  </si>
  <si>
    <t>1323798018</t>
  </si>
  <si>
    <t>1365781</t>
  </si>
  <si>
    <t>1300000</t>
  </si>
  <si>
    <t>4219.00</t>
  </si>
  <si>
    <t>1377521</t>
  </si>
  <si>
    <t>11740.00</t>
  </si>
  <si>
    <t>1405000</t>
  </si>
  <si>
    <t>367</t>
  </si>
  <si>
    <t>ميدكوح</t>
  </si>
  <si>
    <t>ح.توسعه م وص.معدني خاورميانه</t>
  </si>
  <si>
    <t>2827171</t>
  </si>
  <si>
    <t>44036622570</t>
  </si>
  <si>
    <t>15580</t>
  </si>
  <si>
    <t>15530</t>
  </si>
  <si>
    <t>-0.51</t>
  </si>
  <si>
    <t>15420</t>
  </si>
  <si>
    <t>16280</t>
  </si>
  <si>
    <t>50559</t>
  </si>
  <si>
    <t>15500.000</t>
  </si>
  <si>
    <t>12266</t>
  </si>
  <si>
    <t>ضسمگا900</t>
  </si>
  <si>
    <t>اختيارخ سمگا-6750-14010909</t>
  </si>
  <si>
    <t>27230000</t>
  </si>
  <si>
    <t>388.00</t>
  </si>
  <si>
    <t>38800.00</t>
  </si>
  <si>
    <t>389.000</t>
  </si>
  <si>
    <t>مصفها404</t>
  </si>
  <si>
    <t>مشاركت ش اصفهان404-3ماهه18%</t>
  </si>
  <si>
    <t>خاتم</t>
  </si>
  <si>
    <t>صندوق س خاتم ايساتيس پويا-ثابت</t>
  </si>
  <si>
    <t>827050</t>
  </si>
  <si>
    <t>11590351102</t>
  </si>
  <si>
    <t>14006</t>
  </si>
  <si>
    <t>14014</t>
  </si>
  <si>
    <t>14013</t>
  </si>
  <si>
    <t>14015</t>
  </si>
  <si>
    <t>162619</t>
  </si>
  <si>
    <t>14014.000</t>
  </si>
  <si>
    <t>14015.000</t>
  </si>
  <si>
    <t>4977955</t>
  </si>
  <si>
    <t>ثرود</t>
  </si>
  <si>
    <t>سرمايه‌گذاري مسكن زاينده رود</t>
  </si>
  <si>
    <t>544</t>
  </si>
  <si>
    <t>4457623</t>
  </si>
  <si>
    <t>28813106910</t>
  </si>
  <si>
    <t>6090</t>
  </si>
  <si>
    <t>370.00</t>
  </si>
  <si>
    <t>6460</t>
  </si>
  <si>
    <t>3.36</t>
  </si>
  <si>
    <t>647</t>
  </si>
  <si>
    <t>9.98</t>
  </si>
  <si>
    <t>353832</t>
  </si>
  <si>
    <t>13546</t>
  </si>
  <si>
    <t>ضسپا8049</t>
  </si>
  <si>
    <t>اختيارخ خساپا-1700-1401/08/25</t>
  </si>
  <si>
    <t>26754</t>
  </si>
  <si>
    <t>2813986000</t>
  </si>
  <si>
    <t>-40.91</t>
  </si>
  <si>
    <t>-71.00</t>
  </si>
  <si>
    <t>-40.34</t>
  </si>
  <si>
    <t>104.000</t>
  </si>
  <si>
    <t>276</t>
  </si>
  <si>
    <t>صايپا049</t>
  </si>
  <si>
    <t>صكوك مرابحه صايپا049-3ماهه 18%</t>
  </si>
  <si>
    <t>987000.000</t>
  </si>
  <si>
    <t>نوري</t>
  </si>
  <si>
    <t>پتروشيمي نوري</t>
  </si>
  <si>
    <t>3424</t>
  </si>
  <si>
    <t>2513200</t>
  </si>
  <si>
    <t>238404365880</t>
  </si>
  <si>
    <t>97800</t>
  </si>
  <si>
    <t>96000</t>
  </si>
  <si>
    <t>95000</t>
  </si>
  <si>
    <t>-2800.00</t>
  </si>
  <si>
    <t>94860</t>
  </si>
  <si>
    <t>-2940.00</t>
  </si>
  <si>
    <t>-3.01</t>
  </si>
  <si>
    <t>93510</t>
  </si>
  <si>
    <t>96800</t>
  </si>
  <si>
    <t>15265</t>
  </si>
  <si>
    <t>95050.000</t>
  </si>
  <si>
    <t>626</t>
  </si>
  <si>
    <t>ضپلا6007</t>
  </si>
  <si>
    <t>اختيارخ پالايش-90000-01/06/30</t>
  </si>
  <si>
    <t>طخود5005</t>
  </si>
  <si>
    <t>اختيارف خودرو-2400-1401/05/12</t>
  </si>
  <si>
    <t>205.000</t>
  </si>
  <si>
    <t>899.000</t>
  </si>
  <si>
    <t>اخزا904</t>
  </si>
  <si>
    <t>اسنادخزانه-م4بودجه99-011215</t>
  </si>
  <si>
    <t>19625242000</t>
  </si>
  <si>
    <t>886650</t>
  </si>
  <si>
    <t>888020</t>
  </si>
  <si>
    <t>1370.00</t>
  </si>
  <si>
    <t>885820.000</t>
  </si>
  <si>
    <t>891000.000</t>
  </si>
  <si>
    <t>ضشنا8018</t>
  </si>
  <si>
    <t>اختيارخ شپنا-8350-1401/08/29</t>
  </si>
  <si>
    <t>20.000</t>
  </si>
  <si>
    <t>217.000</t>
  </si>
  <si>
    <t>پارسا211</t>
  </si>
  <si>
    <t>مشاركت ليزينگ پارسيان-3ماهه18%</t>
  </si>
  <si>
    <t>967575.000</t>
  </si>
  <si>
    <t>خكمك</t>
  </si>
  <si>
    <t>كمك‌فنرايندامين‌</t>
  </si>
  <si>
    <t>339</t>
  </si>
  <si>
    <t>1307079</t>
  </si>
  <si>
    <t>20472715590</t>
  </si>
  <si>
    <t>16370</t>
  </si>
  <si>
    <t>15740</t>
  </si>
  <si>
    <t>-470.00</t>
  </si>
  <si>
    <t>-2.87</t>
  </si>
  <si>
    <t>15660</t>
  </si>
  <si>
    <t>-4.34</t>
  </si>
  <si>
    <t>15560</t>
  </si>
  <si>
    <t>45</t>
  </si>
  <si>
    <t>348.00</t>
  </si>
  <si>
    <t>5368</t>
  </si>
  <si>
    <t>15820.000</t>
  </si>
  <si>
    <t>2443</t>
  </si>
  <si>
    <t>تايرا</t>
  </si>
  <si>
    <t>تراكتورسازي‌ايران‌</t>
  </si>
  <si>
    <t>279</t>
  </si>
  <si>
    <t>1159293</t>
  </si>
  <si>
    <t>18936480700</t>
  </si>
  <si>
    <t>16700</t>
  </si>
  <si>
    <t>16510</t>
  </si>
  <si>
    <t>15750</t>
  </si>
  <si>
    <t>2236</t>
  </si>
  <si>
    <t>7.32</t>
  </si>
  <si>
    <t>863</t>
  </si>
  <si>
    <t>16700.000</t>
  </si>
  <si>
    <t>20102</t>
  </si>
  <si>
    <t>خبازرس</t>
  </si>
  <si>
    <t>بازرسي مهندسي و صنعتي ايران</t>
  </si>
  <si>
    <t>6049</t>
  </si>
  <si>
    <t>104466230</t>
  </si>
  <si>
    <t>17800</t>
  </si>
  <si>
    <t>17790</t>
  </si>
  <si>
    <t>68.69</t>
  </si>
  <si>
    <t>17270.000</t>
  </si>
  <si>
    <t>1510162</t>
  </si>
  <si>
    <t>وهامون</t>
  </si>
  <si>
    <t>سرمايه گذاري هامون صبا</t>
  </si>
  <si>
    <t>696</t>
  </si>
  <si>
    <t>4410666</t>
  </si>
  <si>
    <t>7552193226</t>
  </si>
  <si>
    <t>1722</t>
  </si>
  <si>
    <t>-1.78</t>
  </si>
  <si>
    <t>1712</t>
  </si>
  <si>
    <t>-1.67</t>
  </si>
  <si>
    <t>1683</t>
  </si>
  <si>
    <t>1752</t>
  </si>
  <si>
    <t>638</t>
  </si>
  <si>
    <t>2.68</t>
  </si>
  <si>
    <t>10726</t>
  </si>
  <si>
    <t>1705.000</t>
  </si>
  <si>
    <t>1720.000</t>
  </si>
  <si>
    <t>28599</t>
  </si>
  <si>
    <t>فالوم</t>
  </si>
  <si>
    <t>آلومتك‌</t>
  </si>
  <si>
    <t>114874</t>
  </si>
  <si>
    <t>1468176820</t>
  </si>
  <si>
    <t>13170</t>
  </si>
  <si>
    <t>12780</t>
  </si>
  <si>
    <t>13110</t>
  </si>
  <si>
    <t>448</t>
  </si>
  <si>
    <t>29.26</t>
  </si>
  <si>
    <t>12780.000</t>
  </si>
  <si>
    <t>160721</t>
  </si>
  <si>
    <t>ضدار6001</t>
  </si>
  <si>
    <t>اختيارخ ص.دارا-74000-01/06/28</t>
  </si>
  <si>
    <t>17699.000</t>
  </si>
  <si>
    <t>كفپارس</t>
  </si>
  <si>
    <t>فرآورده‌هاي‌ نسوز پارس‌</t>
  </si>
  <si>
    <t>5759805</t>
  </si>
  <si>
    <t>18071954846</t>
  </si>
  <si>
    <t>3277</t>
  </si>
  <si>
    <t>3219</t>
  </si>
  <si>
    <t>3170</t>
  </si>
  <si>
    <t>-3.27</t>
  </si>
  <si>
    <t>-139.00</t>
  </si>
  <si>
    <t>-4.24</t>
  </si>
  <si>
    <t>3114</t>
  </si>
  <si>
    <t>3151.000</t>
  </si>
  <si>
    <t>3175.000</t>
  </si>
  <si>
    <t>28000</t>
  </si>
  <si>
    <t>ضذوب8002</t>
  </si>
  <si>
    <t>اختيارخ ذوب-2340-1401/08/04</t>
  </si>
  <si>
    <t>145</t>
  </si>
  <si>
    <t>-44.83</t>
  </si>
  <si>
    <t>44.000</t>
  </si>
  <si>
    <t>117.000</t>
  </si>
  <si>
    <t>ضترا8066</t>
  </si>
  <si>
    <t>اختيارخ شتران-4770-1401/08/08</t>
  </si>
  <si>
    <t>429</t>
  </si>
  <si>
    <t>71.00</t>
  </si>
  <si>
    <t>16.55</t>
  </si>
  <si>
    <t>499.000</t>
  </si>
  <si>
    <t>777.000</t>
  </si>
  <si>
    <t>غدير05</t>
  </si>
  <si>
    <t>اجاره غديرايرانيان14050114</t>
  </si>
  <si>
    <t>14100</t>
  </si>
  <si>
    <t>وآفري</t>
  </si>
  <si>
    <t>بيمه كارآفرين</t>
  </si>
  <si>
    <t>66582</t>
  </si>
  <si>
    <t>242722628</t>
  </si>
  <si>
    <t>3576</t>
  </si>
  <si>
    <t>3659</t>
  </si>
  <si>
    <t>3643</t>
  </si>
  <si>
    <t>3577</t>
  </si>
  <si>
    <t>0.03</t>
  </si>
  <si>
    <t>10.87</t>
  </si>
  <si>
    <t>30254</t>
  </si>
  <si>
    <t>3551.000</t>
  </si>
  <si>
    <t>3641.000</t>
  </si>
  <si>
    <t>وزمين</t>
  </si>
  <si>
    <t>بانك ايران زمين</t>
  </si>
  <si>
    <t>4849500</t>
  </si>
  <si>
    <t>9330</t>
  </si>
  <si>
    <t>9150</t>
  </si>
  <si>
    <t>-24715</t>
  </si>
  <si>
    <t>9150.000</t>
  </si>
  <si>
    <t>3721484</t>
  </si>
  <si>
    <t>ضوسپهر307</t>
  </si>
  <si>
    <t>اختيارخ وسپهر-8180-14020321</t>
  </si>
  <si>
    <t>دكيمي</t>
  </si>
  <si>
    <t>كيميدارو</t>
  </si>
  <si>
    <t>127</t>
  </si>
  <si>
    <t>462177</t>
  </si>
  <si>
    <t>9138105730</t>
  </si>
  <si>
    <t>20300</t>
  </si>
  <si>
    <t>19420</t>
  </si>
  <si>
    <t>19400</t>
  </si>
  <si>
    <t>20290</t>
  </si>
  <si>
    <t>3252</t>
  </si>
  <si>
    <t>6.13</t>
  </si>
  <si>
    <t>2111</t>
  </si>
  <si>
    <t>19960.000</t>
  </si>
  <si>
    <t>922</t>
  </si>
  <si>
    <t>اخزا8182</t>
  </si>
  <si>
    <t>اسنادخزانه-م18بودجه98-010614</t>
  </si>
  <si>
    <t>179179440</t>
  </si>
  <si>
    <t>977850</t>
  </si>
  <si>
    <t>929430</t>
  </si>
  <si>
    <t>976350</t>
  </si>
  <si>
    <t>-1500.00</t>
  </si>
  <si>
    <t>-0.15</t>
  </si>
  <si>
    <t>973800</t>
  </si>
  <si>
    <t>-4050.00</t>
  </si>
  <si>
    <t>937050.000</t>
  </si>
  <si>
    <t>986950.000</t>
  </si>
  <si>
    <t>ضترا8069</t>
  </si>
  <si>
    <t>اختيارخ شتران-6270-1401/08/08</t>
  </si>
  <si>
    <t>390</t>
  </si>
  <si>
    <t>اراد70</t>
  </si>
  <si>
    <t>مرابحه عام دولت70-ش.خ0112</t>
  </si>
  <si>
    <t>978050</t>
  </si>
  <si>
    <t>990930.000</t>
  </si>
  <si>
    <t>تسه0010</t>
  </si>
  <si>
    <t>امتيازتسهيلات مسكن دي1400</t>
  </si>
  <si>
    <t>2010</t>
  </si>
  <si>
    <t>2763221302</t>
  </si>
  <si>
    <t>1368173</t>
  </si>
  <si>
    <t>1330000</t>
  </si>
  <si>
    <t>1367000</t>
  </si>
  <si>
    <t>-1173.00</t>
  </si>
  <si>
    <t>1374737</t>
  </si>
  <si>
    <t>6564.00</t>
  </si>
  <si>
    <t>0.48</t>
  </si>
  <si>
    <t>1367000.000</t>
  </si>
  <si>
    <t>ضهرم6000</t>
  </si>
  <si>
    <t>اختيارخ اهرم-10000-1401/06/30</t>
  </si>
  <si>
    <t>1159</t>
  </si>
  <si>
    <t>1154</t>
  </si>
  <si>
    <t>-0.43</t>
  </si>
  <si>
    <t>1002.000</t>
  </si>
  <si>
    <t>1295.000</t>
  </si>
  <si>
    <t>ضستا7004</t>
  </si>
  <si>
    <t>اختيارخ شستا-1100-1401/07/17</t>
  </si>
  <si>
    <t>4752</t>
  </si>
  <si>
    <t>65768000</t>
  </si>
  <si>
    <t>-23.53</t>
  </si>
  <si>
    <t>-17.65</t>
  </si>
  <si>
    <t>12.000</t>
  </si>
  <si>
    <t>13.000</t>
  </si>
  <si>
    <t>كنور</t>
  </si>
  <si>
    <t>توسعه معدني و صنعتي صبانور</t>
  </si>
  <si>
    <t>699</t>
  </si>
  <si>
    <t>7064800</t>
  </si>
  <si>
    <t>120283253580</t>
  </si>
  <si>
    <t>17840</t>
  </si>
  <si>
    <t>17150</t>
  </si>
  <si>
    <t>16950</t>
  </si>
  <si>
    <t>-890.00</t>
  </si>
  <si>
    <t>17030</t>
  </si>
  <si>
    <t>-4.54</t>
  </si>
  <si>
    <t>17370</t>
  </si>
  <si>
    <t>1974</t>
  </si>
  <si>
    <t>8.63</t>
  </si>
  <si>
    <t>80125</t>
  </si>
  <si>
    <t>16950.000</t>
  </si>
  <si>
    <t>17080.000</t>
  </si>
  <si>
    <t>بنيرو</t>
  </si>
  <si>
    <t>نيروترانس‌</t>
  </si>
  <si>
    <t>10359427</t>
  </si>
  <si>
    <t>24831254652</t>
  </si>
  <si>
    <t>2405</t>
  </si>
  <si>
    <t>2406</t>
  </si>
  <si>
    <t>1.01</t>
  </si>
  <si>
    <t>0.63</t>
  </si>
  <si>
    <t>2340</t>
  </si>
  <si>
    <t>8.50</t>
  </si>
  <si>
    <t>2407.000</t>
  </si>
  <si>
    <t>غشهد</t>
  </si>
  <si>
    <t>شهد ايران ‌</t>
  </si>
  <si>
    <t>693722</t>
  </si>
  <si>
    <t>2842360028</t>
  </si>
  <si>
    <t>4278</t>
  </si>
  <si>
    <t>4259</t>
  </si>
  <si>
    <t>4200</t>
  </si>
  <si>
    <t>-78.00</t>
  </si>
  <si>
    <t>4242</t>
  </si>
  <si>
    <t>4067</t>
  </si>
  <si>
    <t>631</t>
  </si>
  <si>
    <t>6.72</t>
  </si>
  <si>
    <t>4351</t>
  </si>
  <si>
    <t>4113.000</t>
  </si>
  <si>
    <t>4198.000</t>
  </si>
  <si>
    <t>17180</t>
  </si>
  <si>
    <t>ضخود5002</t>
  </si>
  <si>
    <t>اختيارخ خودرو-1900-1401/05/12</t>
  </si>
  <si>
    <t>103</t>
  </si>
  <si>
    <t>38521</t>
  </si>
  <si>
    <t>152133000</t>
  </si>
  <si>
    <t>-66.67</t>
  </si>
  <si>
    <t>14141</t>
  </si>
  <si>
    <t>3.000</t>
  </si>
  <si>
    <t>4.000</t>
  </si>
  <si>
    <t>كسرام</t>
  </si>
  <si>
    <t>پارس‌ سرام‌</t>
  </si>
  <si>
    <t>3010451</t>
  </si>
  <si>
    <t>18671177390</t>
  </si>
  <si>
    <t>0.81</t>
  </si>
  <si>
    <t>5960</t>
  </si>
  <si>
    <t>6160.000</t>
  </si>
  <si>
    <t>6220.000</t>
  </si>
  <si>
    <t>120000</t>
  </si>
  <si>
    <t>شپديس</t>
  </si>
  <si>
    <t>پتروشيمي پرديس</t>
  </si>
  <si>
    <t>1216</t>
  </si>
  <si>
    <t>1400633</t>
  </si>
  <si>
    <t>244234338220</t>
  </si>
  <si>
    <t>174660</t>
  </si>
  <si>
    <t>174700</t>
  </si>
  <si>
    <t>174670</t>
  </si>
  <si>
    <t>174370</t>
  </si>
  <si>
    <t>171000</t>
  </si>
  <si>
    <t>175000</t>
  </si>
  <si>
    <t>37595</t>
  </si>
  <si>
    <t>4.64</t>
  </si>
  <si>
    <t>8922</t>
  </si>
  <si>
    <t>174670.000</t>
  </si>
  <si>
    <t>174680.000</t>
  </si>
  <si>
    <t>كفراح</t>
  </si>
  <si>
    <t>ح . فراورده‌ هاي‌ نسوزايران‌</t>
  </si>
  <si>
    <t>628642</t>
  </si>
  <si>
    <t>3308839900</t>
  </si>
  <si>
    <t>5420</t>
  </si>
  <si>
    <t>5200</t>
  </si>
  <si>
    <t>-4.06</t>
  </si>
  <si>
    <t>5260</t>
  </si>
  <si>
    <t>5136</t>
  </si>
  <si>
    <t>5100.000</t>
  </si>
  <si>
    <t>5200.000</t>
  </si>
  <si>
    <t>171358</t>
  </si>
  <si>
    <t>فاراك</t>
  </si>
  <si>
    <t>ماشين‌ سازي‌ اراك‌</t>
  </si>
  <si>
    <t>1012</t>
  </si>
  <si>
    <t>36615033</t>
  </si>
  <si>
    <t>43248953765</t>
  </si>
  <si>
    <t>1196</t>
  </si>
  <si>
    <t>1193</t>
  </si>
  <si>
    <t>1199</t>
  </si>
  <si>
    <t>1181</t>
  </si>
  <si>
    <t>1150</t>
  </si>
  <si>
    <t>1208</t>
  </si>
  <si>
    <t>13.27</t>
  </si>
  <si>
    <t>59300</t>
  </si>
  <si>
    <t>1196.000</t>
  </si>
  <si>
    <t>1197.000</t>
  </si>
  <si>
    <t>149300</t>
  </si>
  <si>
    <t>ثتران</t>
  </si>
  <si>
    <t>سرمايه گذاري مسكن تهران</t>
  </si>
  <si>
    <t>322</t>
  </si>
  <si>
    <t>5560421</t>
  </si>
  <si>
    <t>13726931621</t>
  </si>
  <si>
    <t>2581</t>
  </si>
  <si>
    <t>2502</t>
  </si>
  <si>
    <t>2512</t>
  </si>
  <si>
    <t>2473</t>
  </si>
  <si>
    <t>-4.18</t>
  </si>
  <si>
    <t>2565</t>
  </si>
  <si>
    <t>16.06</t>
  </si>
  <si>
    <t>2473.000</t>
  </si>
  <si>
    <t>2511.000</t>
  </si>
  <si>
    <t>19727</t>
  </si>
  <si>
    <t>فسديد</t>
  </si>
  <si>
    <t>لوله‌وتجهيزات‌ سديد - ورشكسته</t>
  </si>
  <si>
    <t>57550</t>
  </si>
  <si>
    <t>57050</t>
  </si>
  <si>
    <t>-500.00</t>
  </si>
  <si>
    <t>-0.87</t>
  </si>
  <si>
    <t>-10614</t>
  </si>
  <si>
    <t>-5.42</t>
  </si>
  <si>
    <t>57000.000</t>
  </si>
  <si>
    <t>97997</t>
  </si>
  <si>
    <t>طخود8009</t>
  </si>
  <si>
    <t>اختيارف خودرو-1900-1401/08/04</t>
  </si>
  <si>
    <t>150.000</t>
  </si>
  <si>
    <t>زعف0110پ19</t>
  </si>
  <si>
    <t>زعفران0110نگين تروند قاينات(پ)</t>
  </si>
  <si>
    <t>1890</t>
  </si>
  <si>
    <t>797585670</t>
  </si>
  <si>
    <t>420006</t>
  </si>
  <si>
    <t>422003</t>
  </si>
  <si>
    <t>1997.00</t>
  </si>
  <si>
    <t>422004.000</t>
  </si>
  <si>
    <t>سغدير</t>
  </si>
  <si>
    <t>توسعه سرمايه و صنعت غدير</t>
  </si>
  <si>
    <t>318145</t>
  </si>
  <si>
    <t>4555042320</t>
  </si>
  <si>
    <t>14550</t>
  </si>
  <si>
    <t>14440</t>
  </si>
  <si>
    <t>80.00</t>
  </si>
  <si>
    <t>0.56</t>
  </si>
  <si>
    <t>14350</t>
  </si>
  <si>
    <t>-0.07</t>
  </si>
  <si>
    <t>14590</t>
  </si>
  <si>
    <t>1140</t>
  </si>
  <si>
    <t>12.59</t>
  </si>
  <si>
    <t>14160.000</t>
  </si>
  <si>
    <t>14480.000</t>
  </si>
  <si>
    <t>6136</t>
  </si>
  <si>
    <t>ضسان8003</t>
  </si>
  <si>
    <t>اختيارخ پارسان-26000-01/08/08</t>
  </si>
  <si>
    <t>6499</t>
  </si>
  <si>
    <t>6200.000</t>
  </si>
  <si>
    <t>هتجار108</t>
  </si>
  <si>
    <t>اختيارف ت تجارت-3577-01/08/17</t>
  </si>
  <si>
    <t>376</t>
  </si>
  <si>
    <t>777</t>
  </si>
  <si>
    <t>358.000</t>
  </si>
  <si>
    <t>غنيلي</t>
  </si>
  <si>
    <t>مجتمع توليدي نيلي صنعت كرمان</t>
  </si>
  <si>
    <t>132.22</t>
  </si>
  <si>
    <t>500000</t>
  </si>
  <si>
    <t>حآفرين</t>
  </si>
  <si>
    <t>ريل پرداز نو آفرين</t>
  </si>
  <si>
    <t>287</t>
  </si>
  <si>
    <t>3876557</t>
  </si>
  <si>
    <t>13405965392</t>
  </si>
  <si>
    <t>3447</t>
  </si>
  <si>
    <t>3401</t>
  </si>
  <si>
    <t>3458</t>
  </si>
  <si>
    <t>3359</t>
  </si>
  <si>
    <t>6.44</t>
  </si>
  <si>
    <t>20930</t>
  </si>
  <si>
    <t>3431.000</t>
  </si>
  <si>
    <t>70589</t>
  </si>
  <si>
    <t>ركيشح</t>
  </si>
  <si>
    <t>ح. كارت اعتباري ايران كيش</t>
  </si>
  <si>
    <t>305398</t>
  </si>
  <si>
    <t>549420417</t>
  </si>
  <si>
    <t>1910</t>
  </si>
  <si>
    <t>1773</t>
  </si>
  <si>
    <t>-7.17</t>
  </si>
  <si>
    <t>1799</t>
  </si>
  <si>
    <t>-111.00</t>
  </si>
  <si>
    <t>1766</t>
  </si>
  <si>
    <t>1920</t>
  </si>
  <si>
    <t>1769.000</t>
  </si>
  <si>
    <t>1819.000</t>
  </si>
  <si>
    <t>شغدير</t>
  </si>
  <si>
    <t>پتروشيمي غدير</t>
  </si>
  <si>
    <t>632</t>
  </si>
  <si>
    <t>605253</t>
  </si>
  <si>
    <t>43809998930</t>
  </si>
  <si>
    <t>73850</t>
  </si>
  <si>
    <t>74200</t>
  </si>
  <si>
    <t>72380</t>
  </si>
  <si>
    <t>71890</t>
  </si>
  <si>
    <t>15628</t>
  </si>
  <si>
    <t>4.63</t>
  </si>
  <si>
    <t>72160.000</t>
  </si>
  <si>
    <t>72200.000</t>
  </si>
  <si>
    <t>ضخود6009</t>
  </si>
  <si>
    <t>اختيارخ خودرو-2800-1401/06/02</t>
  </si>
  <si>
    <t>رماس</t>
  </si>
  <si>
    <t>صندوق س.راهبرد ممتازابن سينا-س</t>
  </si>
  <si>
    <t>53264</t>
  </si>
  <si>
    <t>521329982</t>
  </si>
  <si>
    <t>10008</t>
  </si>
  <si>
    <t>9984</t>
  </si>
  <si>
    <t>9708</t>
  </si>
  <si>
    <t>9788</t>
  </si>
  <si>
    <t>-2.20</t>
  </si>
  <si>
    <t>9701</t>
  </si>
  <si>
    <t>9720.000</t>
  </si>
  <si>
    <t>9839.000</t>
  </si>
  <si>
    <t>7945</t>
  </si>
  <si>
    <t>ضهرم6001</t>
  </si>
  <si>
    <t>اختيارخ اهرم-11000-1401/06/30</t>
  </si>
  <si>
    <t>391.000</t>
  </si>
  <si>
    <t>506.000</t>
  </si>
  <si>
    <t>بموتو</t>
  </si>
  <si>
    <t>موتوژن‌</t>
  </si>
  <si>
    <t>686</t>
  </si>
  <si>
    <t>9906922</t>
  </si>
  <si>
    <t>27455931102</t>
  </si>
  <si>
    <t>2827</t>
  </si>
  <si>
    <t>2818</t>
  </si>
  <si>
    <t>2771</t>
  </si>
  <si>
    <t>-128.00</t>
  </si>
  <si>
    <t>-4.42</t>
  </si>
  <si>
    <t>2729</t>
  </si>
  <si>
    <t>396</t>
  </si>
  <si>
    <t>79300</t>
  </si>
  <si>
    <t>2800.000</t>
  </si>
  <si>
    <t>2819.000</t>
  </si>
  <si>
    <t>402292</t>
  </si>
  <si>
    <t>وپست</t>
  </si>
  <si>
    <t>پست بانك ايران</t>
  </si>
  <si>
    <t>4871795</t>
  </si>
  <si>
    <t>18353075331</t>
  </si>
  <si>
    <t>3825</t>
  </si>
  <si>
    <t>3784</t>
  </si>
  <si>
    <t>3782</t>
  </si>
  <si>
    <t>3702</t>
  </si>
  <si>
    <t>3879</t>
  </si>
  <si>
    <t>894</t>
  </si>
  <si>
    <t>4.23</t>
  </si>
  <si>
    <t>امين يكم4</t>
  </si>
  <si>
    <t>صندوق درآمد ثابت امين يكم فردا</t>
  </si>
  <si>
    <t>14932000</t>
  </si>
  <si>
    <t>149977008000</t>
  </si>
  <si>
    <t>درازك</t>
  </si>
  <si>
    <t>دارويي‌ رازك‌</t>
  </si>
  <si>
    <t>300281</t>
  </si>
  <si>
    <t>3539262610</t>
  </si>
  <si>
    <t>11840</t>
  </si>
  <si>
    <t>1454</t>
  </si>
  <si>
    <t>8.14</t>
  </si>
  <si>
    <t>11550.000</t>
  </si>
  <si>
    <t>108026</t>
  </si>
  <si>
    <t>حتوكا</t>
  </si>
  <si>
    <t>حمل‌ونقل‌توكا</t>
  </si>
  <si>
    <t>216429</t>
  </si>
  <si>
    <t>3208999970</t>
  </si>
  <si>
    <t>15540</t>
  </si>
  <si>
    <t>14840</t>
  </si>
  <si>
    <t>14770</t>
  </si>
  <si>
    <t>-1.03</t>
  </si>
  <si>
    <t>15330</t>
  </si>
  <si>
    <t>8.89</t>
  </si>
  <si>
    <t>14770.000</t>
  </si>
  <si>
    <t>197125</t>
  </si>
  <si>
    <t>زعف0110پ21</t>
  </si>
  <si>
    <t>زعفران0110نگين ملل(پ)</t>
  </si>
  <si>
    <t>84500000</t>
  </si>
  <si>
    <t>422050</t>
  </si>
  <si>
    <t>422500</t>
  </si>
  <si>
    <t>450.00</t>
  </si>
  <si>
    <t>422012.000</t>
  </si>
  <si>
    <t>كوثر</t>
  </si>
  <si>
    <t>بيمه كوثر</t>
  </si>
  <si>
    <t>2285141</t>
  </si>
  <si>
    <t>7476094667</t>
  </si>
  <si>
    <t>3388</t>
  </si>
  <si>
    <t>3301</t>
  </si>
  <si>
    <t>3279</t>
  </si>
  <si>
    <t>3349</t>
  </si>
  <si>
    <t>15409</t>
  </si>
  <si>
    <t>3233.000</t>
  </si>
  <si>
    <t>3327.000</t>
  </si>
  <si>
    <t>تفارس</t>
  </si>
  <si>
    <t>تامين سرمايه خليج فارس</t>
  </si>
  <si>
    <t>1713</t>
  </si>
  <si>
    <t>55507372</t>
  </si>
  <si>
    <t>321799608300</t>
  </si>
  <si>
    <t>5790</t>
  </si>
  <si>
    <t>69.05</t>
  </si>
  <si>
    <t>5770.000</t>
  </si>
  <si>
    <t>5790.000</t>
  </si>
  <si>
    <t>236220</t>
  </si>
  <si>
    <t>ضستر8006</t>
  </si>
  <si>
    <t>اختيارخ خگستر-4488-1401/08/18</t>
  </si>
  <si>
    <t>-7.23</t>
  </si>
  <si>
    <t>غگل</t>
  </si>
  <si>
    <t>گلوكوزان‌</t>
  </si>
  <si>
    <t>20806539</t>
  </si>
  <si>
    <t>76421062185</t>
  </si>
  <si>
    <t>3848</t>
  </si>
  <si>
    <t>3760</t>
  </si>
  <si>
    <t>-192.00</t>
  </si>
  <si>
    <t>503</t>
  </si>
  <si>
    <t>7.30</t>
  </si>
  <si>
    <t>12734</t>
  </si>
  <si>
    <t>3643.000</t>
  </si>
  <si>
    <t>3656.000</t>
  </si>
  <si>
    <t>2316480</t>
  </si>
  <si>
    <t>بكام</t>
  </si>
  <si>
    <t>كارخانجات توليدي شهيد قندي</t>
  </si>
  <si>
    <t>577</t>
  </si>
  <si>
    <t>13638238</t>
  </si>
  <si>
    <t>19273602719</t>
  </si>
  <si>
    <t>1478</t>
  </si>
  <si>
    <t>1470</t>
  </si>
  <si>
    <t>1420</t>
  </si>
  <si>
    <t>-58.00</t>
  </si>
  <si>
    <t>1413</t>
  </si>
  <si>
    <t>-4.40</t>
  </si>
  <si>
    <t>1399</t>
  </si>
  <si>
    <t>41.56</t>
  </si>
  <si>
    <t>98565</t>
  </si>
  <si>
    <t>1422.000</t>
  </si>
  <si>
    <t>5534</t>
  </si>
  <si>
    <t>ضتفارس603</t>
  </si>
  <si>
    <t>اختيارخ تفارس-5500-14020629</t>
  </si>
  <si>
    <t>1755.000</t>
  </si>
  <si>
    <t>فافق</t>
  </si>
  <si>
    <t>صنايع مس افق كرمان</t>
  </si>
  <si>
    <t>2879475</t>
  </si>
  <si>
    <t>9434337629</t>
  </si>
  <si>
    <t>3368</t>
  </si>
  <si>
    <t>3468</t>
  </si>
  <si>
    <t>3267</t>
  </si>
  <si>
    <t>-101.00</t>
  </si>
  <si>
    <t>3282</t>
  </si>
  <si>
    <t>-2.55</t>
  </si>
  <si>
    <t>666</t>
  </si>
  <si>
    <t>4.93</t>
  </si>
  <si>
    <t>3267.000</t>
  </si>
  <si>
    <t>3331123</t>
  </si>
  <si>
    <t>وآوا</t>
  </si>
  <si>
    <t>سرمايه گذاري آوا نوين</t>
  </si>
  <si>
    <t>3258651</t>
  </si>
  <si>
    <t>6510098257</t>
  </si>
  <si>
    <t>2107</t>
  </si>
  <si>
    <t>2040</t>
  </si>
  <si>
    <t>-4.89</t>
  </si>
  <si>
    <t>18.00</t>
  </si>
  <si>
    <t>2004.000</t>
  </si>
  <si>
    <t>34451</t>
  </si>
  <si>
    <t>تملي808</t>
  </si>
  <si>
    <t>تسهيلات مسكن ب. ملي-آبان98</t>
  </si>
  <si>
    <t>452000</t>
  </si>
  <si>
    <t>429400.000</t>
  </si>
  <si>
    <t>تاپيكو</t>
  </si>
  <si>
    <t>س. نفت و گاز و پتروشيمي تأمين</t>
  </si>
  <si>
    <t>1476</t>
  </si>
  <si>
    <t>10903290</t>
  </si>
  <si>
    <t>178477723630</t>
  </si>
  <si>
    <t>16460</t>
  </si>
  <si>
    <t>16210</t>
  </si>
  <si>
    <t>16420</t>
  </si>
  <si>
    <t>16590</t>
  </si>
  <si>
    <t>1934</t>
  </si>
  <si>
    <t>8.46</t>
  </si>
  <si>
    <t>127960</t>
  </si>
  <si>
    <t>16410.000</t>
  </si>
  <si>
    <t>16440.000</t>
  </si>
  <si>
    <t>15186</t>
  </si>
  <si>
    <t>كرمان04</t>
  </si>
  <si>
    <t>مرابحه كرمان موتور 14040413</t>
  </si>
  <si>
    <t>شبهرن</t>
  </si>
  <si>
    <t>نفت‌ بهران‌</t>
  </si>
  <si>
    <t>759</t>
  </si>
  <si>
    <t>4880388</t>
  </si>
  <si>
    <t>61531931060</t>
  </si>
  <si>
    <t>12720</t>
  </si>
  <si>
    <t>12610</t>
  </si>
  <si>
    <t>12390</t>
  </si>
  <si>
    <t>12750</t>
  </si>
  <si>
    <t>2384</t>
  </si>
  <si>
    <t>5.29</t>
  </si>
  <si>
    <t>4693</t>
  </si>
  <si>
    <t>12720.000</t>
  </si>
  <si>
    <t>12730.000</t>
  </si>
  <si>
    <t>3922</t>
  </si>
  <si>
    <t>كروي</t>
  </si>
  <si>
    <t>توسعه‌ معادن‌ روي‌ ايران‌</t>
  </si>
  <si>
    <t>2240194</t>
  </si>
  <si>
    <t>46064463060</t>
  </si>
  <si>
    <t>21070</t>
  </si>
  <si>
    <t>1.30</t>
  </si>
  <si>
    <t>20560</t>
  </si>
  <si>
    <t>19680</t>
  </si>
  <si>
    <t>3490</t>
  </si>
  <si>
    <t>5.89</t>
  </si>
  <si>
    <t>6757</t>
  </si>
  <si>
    <t>21040.000</t>
  </si>
  <si>
    <t>21090.000</t>
  </si>
  <si>
    <t>7830</t>
  </si>
  <si>
    <t>اخزا0032</t>
  </si>
  <si>
    <t>اسنادخزانه-م3بودجه00-030418</t>
  </si>
  <si>
    <t>262853970</t>
  </si>
  <si>
    <t>665270</t>
  </si>
  <si>
    <t>664610</t>
  </si>
  <si>
    <t>663520</t>
  </si>
  <si>
    <t>-1750.00</t>
  </si>
  <si>
    <t>663770</t>
  </si>
  <si>
    <t>663210</t>
  </si>
  <si>
    <t>663530.000</t>
  </si>
  <si>
    <t>664500.000</t>
  </si>
  <si>
    <t>آتيمس</t>
  </si>
  <si>
    <t>صندوق س.آرمان آتيه درخشان مس-س</t>
  </si>
  <si>
    <t>307479600</t>
  </si>
  <si>
    <t>189750</t>
  </si>
  <si>
    <t>189000</t>
  </si>
  <si>
    <t>188000</t>
  </si>
  <si>
    <t>-0.92</t>
  </si>
  <si>
    <t>188061</t>
  </si>
  <si>
    <t>-1689.00</t>
  </si>
  <si>
    <t>187000</t>
  </si>
  <si>
    <t>188001.000</t>
  </si>
  <si>
    <t>189585.000</t>
  </si>
  <si>
    <t>5294</t>
  </si>
  <si>
    <t>تدبير04</t>
  </si>
  <si>
    <t>اجاره اقتصادي تدبير14040606</t>
  </si>
  <si>
    <t>ختراك</t>
  </si>
  <si>
    <t>ريخته‌گري‌ تراكتورسازي‌ ايران‌</t>
  </si>
  <si>
    <t>3984263</t>
  </si>
  <si>
    <t>24023400930</t>
  </si>
  <si>
    <t>6330</t>
  </si>
  <si>
    <t>6370</t>
  </si>
  <si>
    <t>7.47</t>
  </si>
  <si>
    <t>5560.000</t>
  </si>
  <si>
    <t>6020.000</t>
  </si>
  <si>
    <t>4986358</t>
  </si>
  <si>
    <t>كپرور</t>
  </si>
  <si>
    <t>فرآوري زغال سنگ پروده طبس</t>
  </si>
  <si>
    <t>755159</t>
  </si>
  <si>
    <t>5587909320</t>
  </si>
  <si>
    <t>7380</t>
  </si>
  <si>
    <t>5.14</t>
  </si>
  <si>
    <t>7410.000</t>
  </si>
  <si>
    <t>7450.000</t>
  </si>
  <si>
    <t>48000</t>
  </si>
  <si>
    <t>نتوس</t>
  </si>
  <si>
    <t>پشم‌ بافي‌ توس</t>
  </si>
  <si>
    <t>21313</t>
  </si>
  <si>
    <t>189259440</t>
  </si>
  <si>
    <t>8880</t>
  </si>
  <si>
    <t>9140</t>
  </si>
  <si>
    <t>609.33</t>
  </si>
  <si>
    <t>8880.000</t>
  </si>
  <si>
    <t>1710442</t>
  </si>
  <si>
    <t>خودكفا</t>
  </si>
  <si>
    <t>اقتصادي و خودكفايي آزادگان</t>
  </si>
  <si>
    <t>172</t>
  </si>
  <si>
    <t>1423172</t>
  </si>
  <si>
    <t>7789211260</t>
  </si>
  <si>
    <t>5510</t>
  </si>
  <si>
    <t>5560</t>
  </si>
  <si>
    <t>167</t>
  </si>
  <si>
    <t>33.29</t>
  </si>
  <si>
    <t>5246342</t>
  </si>
  <si>
    <t>خفولا</t>
  </si>
  <si>
    <t>خدمات فني فولاد يزد</t>
  </si>
  <si>
    <t>773</t>
  </si>
  <si>
    <t>5571782</t>
  </si>
  <si>
    <t>129033387250</t>
  </si>
  <si>
    <t>23600</t>
  </si>
  <si>
    <t>-2.83</t>
  </si>
  <si>
    <t>0.87</t>
  </si>
  <si>
    <t>-141</t>
  </si>
  <si>
    <t>-164.18</t>
  </si>
  <si>
    <t>21850.000</t>
  </si>
  <si>
    <t>22300.000</t>
  </si>
  <si>
    <t>18852604</t>
  </si>
  <si>
    <t>ضفلا7010</t>
  </si>
  <si>
    <t>اختيارخ فولاد-8000-1401/07/24</t>
  </si>
  <si>
    <t>71800000</t>
  </si>
  <si>
    <t>3590</t>
  </si>
  <si>
    <t>590.00</t>
  </si>
  <si>
    <t>19.67</t>
  </si>
  <si>
    <t>3050.000</t>
  </si>
  <si>
    <t>3680.000</t>
  </si>
  <si>
    <t>ضاريان1002</t>
  </si>
  <si>
    <t>اختيارخ آريان-7500-14011025</t>
  </si>
  <si>
    <t>ولغدر</t>
  </si>
  <si>
    <t>ليزينگ‌خودروغدير</t>
  </si>
  <si>
    <t>996911</t>
  </si>
  <si>
    <t>6544194470</t>
  </si>
  <si>
    <t>6570</t>
  </si>
  <si>
    <t>6760</t>
  </si>
  <si>
    <t>-2.59</t>
  </si>
  <si>
    <t>6780</t>
  </si>
  <si>
    <t>515</t>
  </si>
  <si>
    <t>13.13</t>
  </si>
  <si>
    <t>5315</t>
  </si>
  <si>
    <t>33916</t>
  </si>
  <si>
    <t>ضذوب8011</t>
  </si>
  <si>
    <t>اختيارخ ذوب-1900-1401/08/04</t>
  </si>
  <si>
    <t>وسالت</t>
  </si>
  <si>
    <t>بانك قرض الحسنه رسالت</t>
  </si>
  <si>
    <t>975132</t>
  </si>
  <si>
    <t>31448007000</t>
  </si>
  <si>
    <t>31350</t>
  </si>
  <si>
    <t>900.00</t>
  </si>
  <si>
    <t>2.87</t>
  </si>
  <si>
    <t>10053</t>
  </si>
  <si>
    <t>3.21</t>
  </si>
  <si>
    <t>15367151</t>
  </si>
  <si>
    <t>ضستر8002</t>
  </si>
  <si>
    <t>اختيارخ خگستر-3238-1401/08/18</t>
  </si>
  <si>
    <t>290.000</t>
  </si>
  <si>
    <t>پكرمان</t>
  </si>
  <si>
    <t>گروه‌ صنعتي‌ بارز</t>
  </si>
  <si>
    <t>138</t>
  </si>
  <si>
    <t>1037486</t>
  </si>
  <si>
    <t>12788592530</t>
  </si>
  <si>
    <t>-540.00</t>
  </si>
  <si>
    <t>-334</t>
  </si>
  <si>
    <t>-37.10</t>
  </si>
  <si>
    <t>12380.000</t>
  </si>
  <si>
    <t>12390.000</t>
  </si>
  <si>
    <t>4508</t>
  </si>
  <si>
    <t>اراد72</t>
  </si>
  <si>
    <t>مرابحه عام دولت72-ش.خ0311</t>
  </si>
  <si>
    <t>959000</t>
  </si>
  <si>
    <t>959000.000</t>
  </si>
  <si>
    <t>جوين</t>
  </si>
  <si>
    <t>كشت و صنعت جوين</t>
  </si>
  <si>
    <t>196</t>
  </si>
  <si>
    <t>2504988</t>
  </si>
  <si>
    <t>10823452619</t>
  </si>
  <si>
    <t>4347</t>
  </si>
  <si>
    <t>4342</t>
  </si>
  <si>
    <t>4354</t>
  </si>
  <si>
    <t>4325</t>
  </si>
  <si>
    <t>4262</t>
  </si>
  <si>
    <t>4399</t>
  </si>
  <si>
    <t>633</t>
  </si>
  <si>
    <t>6.83</t>
  </si>
  <si>
    <t>6866</t>
  </si>
  <si>
    <t>4354.000</t>
  </si>
  <si>
    <t>4388.000</t>
  </si>
  <si>
    <t>574</t>
  </si>
  <si>
    <t>تاصيكو</t>
  </si>
  <si>
    <t>سرمايه گذاري صدرتامين</t>
  </si>
  <si>
    <t>408</t>
  </si>
  <si>
    <t>3726440</t>
  </si>
  <si>
    <t>36717068400</t>
  </si>
  <si>
    <t>9980</t>
  </si>
  <si>
    <t>9860</t>
  </si>
  <si>
    <t>-1.20</t>
  </si>
  <si>
    <t>9940</t>
  </si>
  <si>
    <t>1434</t>
  </si>
  <si>
    <t>6400</t>
  </si>
  <si>
    <t>9860.000</t>
  </si>
  <si>
    <t>10010.000</t>
  </si>
  <si>
    <t>دكوثر</t>
  </si>
  <si>
    <t>داروسازي‌ كوثر</t>
  </si>
  <si>
    <t>3526700</t>
  </si>
  <si>
    <t>8242254359</t>
  </si>
  <si>
    <t>2478</t>
  </si>
  <si>
    <t>2458</t>
  </si>
  <si>
    <t>2332</t>
  </si>
  <si>
    <t>-146.00</t>
  </si>
  <si>
    <t>-5.89</t>
  </si>
  <si>
    <t>2396</t>
  </si>
  <si>
    <t>2330</t>
  </si>
  <si>
    <t>266.22</t>
  </si>
  <si>
    <t>62527</t>
  </si>
  <si>
    <t>2332.000</t>
  </si>
  <si>
    <t>2357.000</t>
  </si>
  <si>
    <t>8714</t>
  </si>
  <si>
    <t>پارسان</t>
  </si>
  <si>
    <t>گسترش نفت و گاز پارسيان</t>
  </si>
  <si>
    <t>679</t>
  </si>
  <si>
    <t>3223886</t>
  </si>
  <si>
    <t>100353001950</t>
  </si>
  <si>
    <t>31390</t>
  </si>
  <si>
    <t>31220</t>
  </si>
  <si>
    <t>31450</t>
  </si>
  <si>
    <t>31170</t>
  </si>
  <si>
    <t>-0.70</t>
  </si>
  <si>
    <t>30690</t>
  </si>
  <si>
    <t>31520</t>
  </si>
  <si>
    <t>5996</t>
  </si>
  <si>
    <t>5.20</t>
  </si>
  <si>
    <t>5295</t>
  </si>
  <si>
    <t>31450.000</t>
  </si>
  <si>
    <t>24105</t>
  </si>
  <si>
    <t>زير0203پ01</t>
  </si>
  <si>
    <t>زيره سبز 0203 كيميابذر(پ)</t>
  </si>
  <si>
    <t>12169930</t>
  </si>
  <si>
    <t>1161946</t>
  </si>
  <si>
    <t>1216993</t>
  </si>
  <si>
    <t>55047.00</t>
  </si>
  <si>
    <t>4.74</t>
  </si>
  <si>
    <t>1216993.000</t>
  </si>
  <si>
    <t>ضفزر901</t>
  </si>
  <si>
    <t>اختيارخ فزر-24000-14010922</t>
  </si>
  <si>
    <t>ضسان8005</t>
  </si>
  <si>
    <t>اختيارخ پارسان-30000-01/08/08</t>
  </si>
  <si>
    <t>600.000</t>
  </si>
  <si>
    <t>4400.000</t>
  </si>
  <si>
    <t>ضخود8012</t>
  </si>
  <si>
    <t>اختيارخ خودرو-2400-1401/08/04</t>
  </si>
  <si>
    <t>12070000</t>
  </si>
  <si>
    <t>-41.18</t>
  </si>
  <si>
    <t>كفرا</t>
  </si>
  <si>
    <t>فراورده‌ هاي‌ نسوزايران‌</t>
  </si>
  <si>
    <t>299</t>
  </si>
  <si>
    <t>1369155</t>
  </si>
  <si>
    <t>9434176240</t>
  </si>
  <si>
    <t>6880</t>
  </si>
  <si>
    <t>-2.27</t>
  </si>
  <si>
    <t>-1.42</t>
  </si>
  <si>
    <t>6700</t>
  </si>
  <si>
    <t>7160</t>
  </si>
  <si>
    <t>8.56</t>
  </si>
  <si>
    <t>6161</t>
  </si>
  <si>
    <t>6880.000</t>
  </si>
  <si>
    <t>6890.000</t>
  </si>
  <si>
    <t>5825</t>
  </si>
  <si>
    <t>مرقام</t>
  </si>
  <si>
    <t>ايران‌ارقام‌</t>
  </si>
  <si>
    <t>1851716</t>
  </si>
  <si>
    <t>14697905240</t>
  </si>
  <si>
    <t>8180</t>
  </si>
  <si>
    <t>7940</t>
  </si>
  <si>
    <t>-1979</t>
  </si>
  <si>
    <t>-4.01</t>
  </si>
  <si>
    <t>984</t>
  </si>
  <si>
    <t>7910.000</t>
  </si>
  <si>
    <t>8100.000</t>
  </si>
  <si>
    <t>201217</t>
  </si>
  <si>
    <t>بايكا</t>
  </si>
  <si>
    <t>كارخانجات كابلسازي ‌ايران‌</t>
  </si>
  <si>
    <t>25884</t>
  </si>
  <si>
    <t>354869640</t>
  </si>
  <si>
    <t>14110</t>
  </si>
  <si>
    <t>227.58</t>
  </si>
  <si>
    <t>13710.000</t>
  </si>
  <si>
    <t>815629</t>
  </si>
  <si>
    <t>طستا7002</t>
  </si>
  <si>
    <t>اختيارف شستا-900-1401/07/17</t>
  </si>
  <si>
    <t>2240000</t>
  </si>
  <si>
    <t>3.33</t>
  </si>
  <si>
    <t>چافست</t>
  </si>
  <si>
    <t>افست‌</t>
  </si>
  <si>
    <t>1874692</t>
  </si>
  <si>
    <t>8598401597</t>
  </si>
  <si>
    <t>4820</t>
  </si>
  <si>
    <t>-4.56</t>
  </si>
  <si>
    <t>4679</t>
  </si>
  <si>
    <t>4579</t>
  </si>
  <si>
    <t>437</t>
  </si>
  <si>
    <t>10.71</t>
  </si>
  <si>
    <t>4582.000</t>
  </si>
  <si>
    <t>4600.000</t>
  </si>
  <si>
    <t>28082</t>
  </si>
  <si>
    <t>كترام</t>
  </si>
  <si>
    <t>توليدي‌ كاشي‌ تكسرام‌</t>
  </si>
  <si>
    <t>1754765</t>
  </si>
  <si>
    <t>11993254260</t>
  </si>
  <si>
    <t>6800</t>
  </si>
  <si>
    <t>6670</t>
  </si>
  <si>
    <t>868</t>
  </si>
  <si>
    <t>6720.000</t>
  </si>
  <si>
    <t>ضپلا6003</t>
  </si>
  <si>
    <t>اختيارخ پالايش-62000-01/06/30</t>
  </si>
  <si>
    <t>971920</t>
  </si>
  <si>
    <t>16091</t>
  </si>
  <si>
    <t>16198</t>
  </si>
  <si>
    <t>16199</t>
  </si>
  <si>
    <t>108.00</t>
  </si>
  <si>
    <t>0.67</t>
  </si>
  <si>
    <t>13800.000</t>
  </si>
  <si>
    <t>16199.000</t>
  </si>
  <si>
    <t>مشير04</t>
  </si>
  <si>
    <t>مشاركت ش شيراز04-سه ماهه18%</t>
  </si>
  <si>
    <t>وآرين</t>
  </si>
  <si>
    <t>شركت توسعه اقتصادي آرين</t>
  </si>
  <si>
    <t>137558</t>
  </si>
  <si>
    <t>162180882</t>
  </si>
  <si>
    <t>1179</t>
  </si>
  <si>
    <t>1214</t>
  </si>
  <si>
    <t>11.24</t>
  </si>
  <si>
    <t>1179.000</t>
  </si>
  <si>
    <t>7897283</t>
  </si>
  <si>
    <t>ضپال7002</t>
  </si>
  <si>
    <t>اختيارخ اپال-16320-1401/07/17</t>
  </si>
  <si>
    <t>4299.000</t>
  </si>
  <si>
    <t>غالبر</t>
  </si>
  <si>
    <t>لبنيات‌ كالبر</t>
  </si>
  <si>
    <t>1137010</t>
  </si>
  <si>
    <t>9431993930</t>
  </si>
  <si>
    <t>8190</t>
  </si>
  <si>
    <t>8280</t>
  </si>
  <si>
    <t>551</t>
  </si>
  <si>
    <t>15.19</t>
  </si>
  <si>
    <t>144470</t>
  </si>
  <si>
    <t>8280.000</t>
  </si>
  <si>
    <t>8310.000</t>
  </si>
  <si>
    <t>اراد33</t>
  </si>
  <si>
    <t>مرابحه عام دولت3-ش.خ 0303</t>
  </si>
  <si>
    <t>944980</t>
  </si>
  <si>
    <t>940000.000</t>
  </si>
  <si>
    <t>وملل</t>
  </si>
  <si>
    <t>اعتباري ملل</t>
  </si>
  <si>
    <t>1720315</t>
  </si>
  <si>
    <t>5351218029</t>
  </si>
  <si>
    <t>3163</t>
  </si>
  <si>
    <t>3080</t>
  </si>
  <si>
    <t>-2.62</t>
  </si>
  <si>
    <t>3152</t>
  </si>
  <si>
    <t>-0.35</t>
  </si>
  <si>
    <t>-717</t>
  </si>
  <si>
    <t>14000</t>
  </si>
  <si>
    <t>3055.000</t>
  </si>
  <si>
    <t>3085.000</t>
  </si>
  <si>
    <t>تاراز</t>
  </si>
  <si>
    <t>صندوق س آواي تاراز زاگرس-سهام</t>
  </si>
  <si>
    <t>4725000</t>
  </si>
  <si>
    <t>10680</t>
  </si>
  <si>
    <t>10500</t>
  </si>
  <si>
    <t>10460.000</t>
  </si>
  <si>
    <t>10580.000</t>
  </si>
  <si>
    <t>وپويا</t>
  </si>
  <si>
    <t>سرمايه گذاري پويا</t>
  </si>
  <si>
    <t>593</t>
  </si>
  <si>
    <t>3253470</t>
  </si>
  <si>
    <t>6366032123</t>
  </si>
  <si>
    <t>2012</t>
  </si>
  <si>
    <t>1985</t>
  </si>
  <si>
    <t>1979</t>
  </si>
  <si>
    <t>1988</t>
  </si>
  <si>
    <t>1922</t>
  </si>
  <si>
    <t>1994</t>
  </si>
  <si>
    <t>3.98</t>
  </si>
  <si>
    <t>1945.000</t>
  </si>
  <si>
    <t>1985.000</t>
  </si>
  <si>
    <t>ضاريان1004</t>
  </si>
  <si>
    <t>اختيارخ آريان-8500-14011025</t>
  </si>
  <si>
    <t>ضسلا6006</t>
  </si>
  <si>
    <t>اختيارخ سلام-10000-1401/06/02</t>
  </si>
  <si>
    <t>سباقر</t>
  </si>
  <si>
    <t>سيمان باقران</t>
  </si>
  <si>
    <t>546342</t>
  </si>
  <si>
    <t>5935127550</t>
  </si>
  <si>
    <t>11140</t>
  </si>
  <si>
    <t>10920</t>
  </si>
  <si>
    <t>10990</t>
  </si>
  <si>
    <t>10970</t>
  </si>
  <si>
    <t>10810</t>
  </si>
  <si>
    <t>1538</t>
  </si>
  <si>
    <t>7.13</t>
  </si>
  <si>
    <t>2667</t>
  </si>
  <si>
    <t>10840.000</t>
  </si>
  <si>
    <t>10990.000</t>
  </si>
  <si>
    <t>44355</t>
  </si>
  <si>
    <t>شلرد02</t>
  </si>
  <si>
    <t>كود شيميايي اوره لردگان</t>
  </si>
  <si>
    <t>997000.000</t>
  </si>
  <si>
    <t>ضترا8064</t>
  </si>
  <si>
    <t>اختيارخ شتران-3770-1401/08/08</t>
  </si>
  <si>
    <t>16100000</t>
  </si>
  <si>
    <t>1700</t>
  </si>
  <si>
    <t>1610</t>
  </si>
  <si>
    <t>-5.29</t>
  </si>
  <si>
    <t>دارا2</t>
  </si>
  <si>
    <t>صندوق س. دارا الگوريتم-د</t>
  </si>
  <si>
    <t>9000000</t>
  </si>
  <si>
    <t>10043</t>
  </si>
  <si>
    <t>-10042.00</t>
  </si>
  <si>
    <t>آساميد</t>
  </si>
  <si>
    <t>صندوق س.مشترك آسمان اميد -د</t>
  </si>
  <si>
    <t>355</t>
  </si>
  <si>
    <t>9034860</t>
  </si>
  <si>
    <t>139575116770</t>
  </si>
  <si>
    <t>15438</t>
  </si>
  <si>
    <t>15449</t>
  </si>
  <si>
    <t>15447</t>
  </si>
  <si>
    <t>274</t>
  </si>
  <si>
    <t>27154983</t>
  </si>
  <si>
    <t>15447.000</t>
  </si>
  <si>
    <t>15449.000</t>
  </si>
  <si>
    <t>47031</t>
  </si>
  <si>
    <t>طستا7003</t>
  </si>
  <si>
    <t>اختيارف شستا-1000-1401/07/17</t>
  </si>
  <si>
    <t>كساوه</t>
  </si>
  <si>
    <t>صنايع‌ كاشي‌ و سراميك‌ سينا</t>
  </si>
  <si>
    <t>208289</t>
  </si>
  <si>
    <t>7105901500</t>
  </si>
  <si>
    <t>34250</t>
  </si>
  <si>
    <t>34660</t>
  </si>
  <si>
    <t>34610</t>
  </si>
  <si>
    <t>34190</t>
  </si>
  <si>
    <t>33240</t>
  </si>
  <si>
    <t>34740</t>
  </si>
  <si>
    <t>1003</t>
  </si>
  <si>
    <t>34550.000</t>
  </si>
  <si>
    <t>34690.000</t>
  </si>
  <si>
    <t>زدشت</t>
  </si>
  <si>
    <t>كشت و صنعت دشت خرم دره</t>
  </si>
  <si>
    <t>1380652</t>
  </si>
  <si>
    <t>27951432100</t>
  </si>
  <si>
    <t>20780</t>
  </si>
  <si>
    <t>21200</t>
  </si>
  <si>
    <t>19720</t>
  </si>
  <si>
    <t>-5.10</t>
  </si>
  <si>
    <t>20250</t>
  </si>
  <si>
    <t>21300</t>
  </si>
  <si>
    <t>1363</t>
  </si>
  <si>
    <t>14.86</t>
  </si>
  <si>
    <t>19700.000</t>
  </si>
  <si>
    <t>19940.000</t>
  </si>
  <si>
    <t>وهور</t>
  </si>
  <si>
    <t>مديريت انرژي اميد  تابان هور</t>
  </si>
  <si>
    <t>5109330</t>
  </si>
  <si>
    <t>5868717105</t>
  </si>
  <si>
    <t>1203</t>
  </si>
  <si>
    <t>1147</t>
  </si>
  <si>
    <t>-56.00</t>
  </si>
  <si>
    <t>-4.66</t>
  </si>
  <si>
    <t>-0.83</t>
  </si>
  <si>
    <t>1144</t>
  </si>
  <si>
    <t>28.40</t>
  </si>
  <si>
    <t>1146.000</t>
  </si>
  <si>
    <t>1147.000</t>
  </si>
  <si>
    <t>56197</t>
  </si>
  <si>
    <t>فارس</t>
  </si>
  <si>
    <t>صنايع پتروشيمي خليج فارس</t>
  </si>
  <si>
    <t>1865</t>
  </si>
  <si>
    <t>46711283</t>
  </si>
  <si>
    <t>384068852500</t>
  </si>
  <si>
    <t>-0.97</t>
  </si>
  <si>
    <t>8220</t>
  </si>
  <si>
    <t>-0.48</t>
  </si>
  <si>
    <t>8160</t>
  </si>
  <si>
    <t>8340</t>
  </si>
  <si>
    <t>753</t>
  </si>
  <si>
    <t>10.92</t>
  </si>
  <si>
    <t>4343</t>
  </si>
  <si>
    <t>8180.000</t>
  </si>
  <si>
    <t>8200.000</t>
  </si>
  <si>
    <t>184177</t>
  </si>
  <si>
    <t>فلامي</t>
  </si>
  <si>
    <t>لاميران‌</t>
  </si>
  <si>
    <t>219</t>
  </si>
  <si>
    <t>1344391</t>
  </si>
  <si>
    <t>20472317850</t>
  </si>
  <si>
    <t>15260</t>
  </si>
  <si>
    <t>15210</t>
  </si>
  <si>
    <t>15230</t>
  </si>
  <si>
    <t>15200</t>
  </si>
  <si>
    <t>15980</t>
  </si>
  <si>
    <t>1262</t>
  </si>
  <si>
    <t>12.07</t>
  </si>
  <si>
    <t>45107</t>
  </si>
  <si>
    <t>15210.000</t>
  </si>
  <si>
    <t>15330.000</t>
  </si>
  <si>
    <t>7124</t>
  </si>
  <si>
    <t>ونيكي</t>
  </si>
  <si>
    <t>سرمايه‌گذاري‌ ملي‌ايران‌</t>
  </si>
  <si>
    <t>295</t>
  </si>
  <si>
    <t>2255273</t>
  </si>
  <si>
    <t>18640320250</t>
  </si>
  <si>
    <t>1963</t>
  </si>
  <si>
    <t>4.29</t>
  </si>
  <si>
    <t>17576</t>
  </si>
  <si>
    <t>8240.000</t>
  </si>
  <si>
    <t>192684</t>
  </si>
  <si>
    <t>تنوين</t>
  </si>
  <si>
    <t>تامين سرمايه نوين</t>
  </si>
  <si>
    <t>5964574</t>
  </si>
  <si>
    <t>28931152185</t>
  </si>
  <si>
    <t>4852</t>
  </si>
  <si>
    <t>4867</t>
  </si>
  <si>
    <t>4808</t>
  </si>
  <si>
    <t>4851</t>
  </si>
  <si>
    <t>4714</t>
  </si>
  <si>
    <t>4875</t>
  </si>
  <si>
    <t>651</t>
  </si>
  <si>
    <t>7.45</t>
  </si>
  <si>
    <t>4791.000</t>
  </si>
  <si>
    <t>4799.000</t>
  </si>
  <si>
    <t>3812</t>
  </si>
  <si>
    <t>ساروج</t>
  </si>
  <si>
    <t>بين المللي ساروج بوشهر</t>
  </si>
  <si>
    <t>156045</t>
  </si>
  <si>
    <t>2930106840</t>
  </si>
  <si>
    <t>18710</t>
  </si>
  <si>
    <t>18900</t>
  </si>
  <si>
    <t>500.00</t>
  </si>
  <si>
    <t>2.72</t>
  </si>
  <si>
    <t>18470</t>
  </si>
  <si>
    <t>70.00</t>
  </si>
  <si>
    <t>18950</t>
  </si>
  <si>
    <t>2665</t>
  </si>
  <si>
    <t>6100</t>
  </si>
  <si>
    <t>18770.000</t>
  </si>
  <si>
    <t>1585</t>
  </si>
  <si>
    <t>وساخت</t>
  </si>
  <si>
    <t>سرمايه‌ گذاري‌ ساختمان‌ايران‌</t>
  </si>
  <si>
    <t>266</t>
  </si>
  <si>
    <t>12607790</t>
  </si>
  <si>
    <t>10156118590</t>
  </si>
  <si>
    <t>-5.92</t>
  </si>
  <si>
    <t>-3.43</t>
  </si>
  <si>
    <t>40.80</t>
  </si>
  <si>
    <t>12627</t>
  </si>
  <si>
    <t>789.000</t>
  </si>
  <si>
    <t>795.000</t>
  </si>
  <si>
    <t>20853538</t>
  </si>
  <si>
    <t>كهربا</t>
  </si>
  <si>
    <t>صندوق س.پشتوانه سكه طلا كهربا</t>
  </si>
  <si>
    <t>25986</t>
  </si>
  <si>
    <t>334836543</t>
  </si>
  <si>
    <t>12859</t>
  </si>
  <si>
    <t>12924</t>
  </si>
  <si>
    <t>12880</t>
  </si>
  <si>
    <t>21.00</t>
  </si>
  <si>
    <t>12885</t>
  </si>
  <si>
    <t>88901</t>
  </si>
  <si>
    <t>12880.000</t>
  </si>
  <si>
    <t>12909.000</t>
  </si>
  <si>
    <t>8253</t>
  </si>
  <si>
    <t>طجار7047</t>
  </si>
  <si>
    <t>اختيارف وتجارت-1680-1401/07/20</t>
  </si>
  <si>
    <t>13.48</t>
  </si>
  <si>
    <t>200.000</t>
  </si>
  <si>
    <t>370.000</t>
  </si>
  <si>
    <t>كهرام</t>
  </si>
  <si>
    <t>توليدي گرانيت بهسرام</t>
  </si>
  <si>
    <t>57600</t>
  </si>
  <si>
    <t>55400</t>
  </si>
  <si>
    <t>-1233</t>
  </si>
  <si>
    <t>-46.72</t>
  </si>
  <si>
    <t>56450.000</t>
  </si>
  <si>
    <t>89436</t>
  </si>
  <si>
    <t>ضسان8000</t>
  </si>
  <si>
    <t>اختيارخ پارسان-20000-01/08/08</t>
  </si>
  <si>
    <t>11622</t>
  </si>
  <si>
    <t>11600</t>
  </si>
  <si>
    <t>15099.000</t>
  </si>
  <si>
    <t>ضتوسن1100</t>
  </si>
  <si>
    <t>اختيارخ توسن-15000-14011117</t>
  </si>
  <si>
    <t>8999.000</t>
  </si>
  <si>
    <t>وغدير</t>
  </si>
  <si>
    <t>سرمايه‌گذاري‌غدير(هلدينگ‌</t>
  </si>
  <si>
    <t>17528075</t>
  </si>
  <si>
    <t>247347447900</t>
  </si>
  <si>
    <t>14010</t>
  </si>
  <si>
    <t>0.35</t>
  </si>
  <si>
    <t>13900</t>
  </si>
  <si>
    <t>6.81</t>
  </si>
  <si>
    <t>89556</t>
  </si>
  <si>
    <t>14170.000</t>
  </si>
  <si>
    <t>14180.000</t>
  </si>
  <si>
    <t>42354</t>
  </si>
  <si>
    <t>شليا</t>
  </si>
  <si>
    <t>شركت مواد ويژه ليا</t>
  </si>
  <si>
    <t>252857</t>
  </si>
  <si>
    <t>6209142800</t>
  </si>
  <si>
    <t>24550</t>
  </si>
  <si>
    <t>24800</t>
  </si>
  <si>
    <t>24700</t>
  </si>
  <si>
    <t>-65</t>
  </si>
  <si>
    <t>-381.54</t>
  </si>
  <si>
    <t>24550.000</t>
  </si>
  <si>
    <t>81927</t>
  </si>
  <si>
    <t>طجار7054</t>
  </si>
  <si>
    <t>اختيارف وتجارت-2780-1401/07/20</t>
  </si>
  <si>
    <t>صنفت0312</t>
  </si>
  <si>
    <t>صكوك منفعت نفت0312-6ماهه 18/5%</t>
  </si>
  <si>
    <t>ضكاريس600</t>
  </si>
  <si>
    <t>اختيارخ كاريس-13000-14010606</t>
  </si>
  <si>
    <t>38.000</t>
  </si>
  <si>
    <t>2200.000</t>
  </si>
  <si>
    <t>طصاد8050</t>
  </si>
  <si>
    <t>اختيارف وبصادر-3248-1401/08/11</t>
  </si>
  <si>
    <t>صغدير408</t>
  </si>
  <si>
    <t>صكوك اجاره غدير408-بدون ضامن</t>
  </si>
  <si>
    <t>1002863</t>
  </si>
  <si>
    <t>-2863.00</t>
  </si>
  <si>
    <t>952720.000</t>
  </si>
  <si>
    <t>1053006.000</t>
  </si>
  <si>
    <t>زشگزا</t>
  </si>
  <si>
    <t>شير و گوشت زاگرس شهركرد</t>
  </si>
  <si>
    <t>1438527</t>
  </si>
  <si>
    <t>6771678716</t>
  </si>
  <si>
    <t>4920</t>
  </si>
  <si>
    <t>4754</t>
  </si>
  <si>
    <t>-3.37</t>
  </si>
  <si>
    <t>4821</t>
  </si>
  <si>
    <t>-99.00</t>
  </si>
  <si>
    <t>4650</t>
  </si>
  <si>
    <t>465</t>
  </si>
  <si>
    <t>10.37</t>
  </si>
  <si>
    <t>4637</t>
  </si>
  <si>
    <t>2144</t>
  </si>
  <si>
    <t>طخود6002</t>
  </si>
  <si>
    <t>اختيارف خودرو-1700-1401/06/02</t>
  </si>
  <si>
    <t>25.000</t>
  </si>
  <si>
    <t>ميهن</t>
  </si>
  <si>
    <t>بيمه ميهن</t>
  </si>
  <si>
    <t>1697691</t>
  </si>
  <si>
    <t>3959062912</t>
  </si>
  <si>
    <t>2454</t>
  </si>
  <si>
    <t>2420</t>
  </si>
  <si>
    <t>-34.00</t>
  </si>
  <si>
    <t>-953</t>
  </si>
  <si>
    <t>2091.000</t>
  </si>
  <si>
    <t>2157</t>
  </si>
  <si>
    <t>زشريف</t>
  </si>
  <si>
    <t>كشت وصنعت شريف آباد</t>
  </si>
  <si>
    <t>2187299</t>
  </si>
  <si>
    <t>7173469197</t>
  </si>
  <si>
    <t>3375</t>
  </si>
  <si>
    <t>3261</t>
  </si>
  <si>
    <t>3330</t>
  </si>
  <si>
    <t>-1.33</t>
  </si>
  <si>
    <t>3203</t>
  </si>
  <si>
    <t>3395</t>
  </si>
  <si>
    <t>397</t>
  </si>
  <si>
    <t>8.39</t>
  </si>
  <si>
    <t>3241.000</t>
  </si>
  <si>
    <t>3260.000</t>
  </si>
  <si>
    <t>42177</t>
  </si>
  <si>
    <t>تملي804</t>
  </si>
  <si>
    <t>تسهيلات مسكن ب. ملي-تير98</t>
  </si>
  <si>
    <t>554677</t>
  </si>
  <si>
    <t>679000.000</t>
  </si>
  <si>
    <t>ضجار7045</t>
  </si>
  <si>
    <t>اختيارخ وتجارت-1480-1401/07/20</t>
  </si>
  <si>
    <t>18331</t>
  </si>
  <si>
    <t>1661808000</t>
  </si>
  <si>
    <t>129</t>
  </si>
  <si>
    <t>-30.23</t>
  </si>
  <si>
    <t>91</t>
  </si>
  <si>
    <t>-29.46</t>
  </si>
  <si>
    <t>88.000</t>
  </si>
  <si>
    <t>92.000</t>
  </si>
  <si>
    <t>ثبات</t>
  </si>
  <si>
    <t>صندوق س. ثبات ويستا -د</t>
  </si>
  <si>
    <t>774</t>
  </si>
  <si>
    <t>34593878</t>
  </si>
  <si>
    <t>417376769650</t>
  </si>
  <si>
    <t>12059</t>
  </si>
  <si>
    <t>12066</t>
  </si>
  <si>
    <t>12065</t>
  </si>
  <si>
    <t>1338</t>
  </si>
  <si>
    <t>133776639</t>
  </si>
  <si>
    <t>12065.000</t>
  </si>
  <si>
    <t>12066.000</t>
  </si>
  <si>
    <t>11595969</t>
  </si>
  <si>
    <t>116</t>
  </si>
  <si>
    <t>خبهمن</t>
  </si>
  <si>
    <t>گروه‌بهمن‌</t>
  </si>
  <si>
    <t>1795</t>
  </si>
  <si>
    <t>67587138</t>
  </si>
  <si>
    <t>96894157759</t>
  </si>
  <si>
    <t>-5.37</t>
  </si>
  <si>
    <t>-4.84</t>
  </si>
  <si>
    <t>1505</t>
  </si>
  <si>
    <t>22.41</t>
  </si>
  <si>
    <t>992312</t>
  </si>
  <si>
    <t>1426.000</t>
  </si>
  <si>
    <t>1429.000</t>
  </si>
  <si>
    <t>272008</t>
  </si>
  <si>
    <t>ضستر8005</t>
  </si>
  <si>
    <t>اختيارخ خگستر-3988-1401/08/18</t>
  </si>
  <si>
    <t>4329000</t>
  </si>
  <si>
    <t>سشرق</t>
  </si>
  <si>
    <t>سيمان‌ شرق‌</t>
  </si>
  <si>
    <t>3039851</t>
  </si>
  <si>
    <t>21096832200</t>
  </si>
  <si>
    <t>-3.34</t>
  </si>
  <si>
    <t>1136</t>
  </si>
  <si>
    <t>6970.000</t>
  </si>
  <si>
    <t>28004</t>
  </si>
  <si>
    <t>سدشت</t>
  </si>
  <si>
    <t>صنايع سيمان دشتستان</t>
  </si>
  <si>
    <t>87637</t>
  </si>
  <si>
    <t>2078541290</t>
  </si>
  <si>
    <t>24590</t>
  </si>
  <si>
    <t>24150</t>
  </si>
  <si>
    <t>-510.00</t>
  </si>
  <si>
    <t>-2.07</t>
  </si>
  <si>
    <t>24470</t>
  </si>
  <si>
    <t>-0.49</t>
  </si>
  <si>
    <t>23520</t>
  </si>
  <si>
    <t>24200</t>
  </si>
  <si>
    <t>2134</t>
  </si>
  <si>
    <t>11.47</t>
  </si>
  <si>
    <t>23810.000</t>
  </si>
  <si>
    <t>24080.000</t>
  </si>
  <si>
    <t>7495</t>
  </si>
  <si>
    <t>ضپنا7054</t>
  </si>
  <si>
    <t>اختيارخ رمپنا-18000-1401/07/12</t>
  </si>
  <si>
    <t>880.000</t>
  </si>
  <si>
    <t>جم پيلن</t>
  </si>
  <si>
    <t>پلي پروپيلن جم - جم پيلن</t>
  </si>
  <si>
    <t>198772</t>
  </si>
  <si>
    <t>25033054170</t>
  </si>
  <si>
    <t>127860</t>
  </si>
  <si>
    <t>126250</t>
  </si>
  <si>
    <t>-2060.00</t>
  </si>
  <si>
    <t>127370</t>
  </si>
  <si>
    <t>123500</t>
  </si>
  <si>
    <t>24704</t>
  </si>
  <si>
    <t>5.16</t>
  </si>
  <si>
    <t>1657</t>
  </si>
  <si>
    <t>125800.000</t>
  </si>
  <si>
    <t>125810.000</t>
  </si>
  <si>
    <t>1612</t>
  </si>
  <si>
    <t>وفتخار</t>
  </si>
  <si>
    <t>سرمايه گذاري افتخار سهام</t>
  </si>
  <si>
    <t>317</t>
  </si>
  <si>
    <t>5511972</t>
  </si>
  <si>
    <t>19104508188</t>
  </si>
  <si>
    <t>3402</t>
  </si>
  <si>
    <t>3357</t>
  </si>
  <si>
    <t>3504</t>
  </si>
  <si>
    <t>102.00</t>
  </si>
  <si>
    <t>3466</t>
  </si>
  <si>
    <t>64.00</t>
  </si>
  <si>
    <t>1.88</t>
  </si>
  <si>
    <t>-374</t>
  </si>
  <si>
    <t>-9.27</t>
  </si>
  <si>
    <t>107017</t>
  </si>
  <si>
    <t>3504.000</t>
  </si>
  <si>
    <t>3517.000</t>
  </si>
  <si>
    <t>صينا205</t>
  </si>
  <si>
    <t>صكوك منفعت سينا دارو-3ماهه 19%</t>
  </si>
  <si>
    <t>980000</t>
  </si>
  <si>
    <t>960040.000</t>
  </si>
  <si>
    <t>سدور</t>
  </si>
  <si>
    <t>سيمان‌ دورود</t>
  </si>
  <si>
    <t>855212</t>
  </si>
  <si>
    <t>5054679070</t>
  </si>
  <si>
    <t>-2.61</t>
  </si>
  <si>
    <t>14.47</t>
  </si>
  <si>
    <t>5860.000</t>
  </si>
  <si>
    <t>5990.000</t>
  </si>
  <si>
    <t>32478</t>
  </si>
  <si>
    <t>ضتفارس604</t>
  </si>
  <si>
    <t>اختيارخ تفارس-6000-14020629</t>
  </si>
  <si>
    <t>1020</t>
  </si>
  <si>
    <t>داراب</t>
  </si>
  <si>
    <t>پتروشيمي داراب</t>
  </si>
  <si>
    <t>1389</t>
  </si>
  <si>
    <t>95.40</t>
  </si>
  <si>
    <t>1389.000</t>
  </si>
  <si>
    <t>29119696</t>
  </si>
  <si>
    <t>شكربن</t>
  </si>
  <si>
    <t>كربن‌ ايران‌</t>
  </si>
  <si>
    <t>15839901</t>
  </si>
  <si>
    <t>50365922862</t>
  </si>
  <si>
    <t>3210</t>
  </si>
  <si>
    <t>3180</t>
  </si>
  <si>
    <t>-4.76</t>
  </si>
  <si>
    <t>3173</t>
  </si>
  <si>
    <t>3320</t>
  </si>
  <si>
    <t>7.38</t>
  </si>
  <si>
    <t>14331</t>
  </si>
  <si>
    <t>3176.000</t>
  </si>
  <si>
    <t>3180.000</t>
  </si>
  <si>
    <t>6503</t>
  </si>
  <si>
    <t>اراد55</t>
  </si>
  <si>
    <t>مرابحه عام دولت5-ش.خ 0209</t>
  </si>
  <si>
    <t>956000</t>
  </si>
  <si>
    <t>23500</t>
  </si>
  <si>
    <t>ضتفارس607</t>
  </si>
  <si>
    <t>اختيارخ تفارس-7500-14020629</t>
  </si>
  <si>
    <t>179300000</t>
  </si>
  <si>
    <t>225.00</t>
  </si>
  <si>
    <t>372</t>
  </si>
  <si>
    <t>222.00</t>
  </si>
  <si>
    <t>148.00</t>
  </si>
  <si>
    <t>375.000</t>
  </si>
  <si>
    <t>هبندر108</t>
  </si>
  <si>
    <t>اختيارف ت شبندر-4127-01/08/15</t>
  </si>
  <si>
    <t>14048</t>
  </si>
  <si>
    <t>اتكام</t>
  </si>
  <si>
    <t>بيمه اتكايي امين</t>
  </si>
  <si>
    <t>2440861</t>
  </si>
  <si>
    <t>9556265123</t>
  </si>
  <si>
    <t>3981</t>
  </si>
  <si>
    <t>3802</t>
  </si>
  <si>
    <t>3980</t>
  </si>
  <si>
    <t>3937</t>
  </si>
  <si>
    <t>-1.11</t>
  </si>
  <si>
    <t>3783</t>
  </si>
  <si>
    <t>3995</t>
  </si>
  <si>
    <t>488020</t>
  </si>
  <si>
    <t>3979.000</t>
  </si>
  <si>
    <t>7241</t>
  </si>
  <si>
    <t>ضپيك7050</t>
  </si>
  <si>
    <t>اختيارخ تاپيكو-11000-01/07/20</t>
  </si>
  <si>
    <t>9052.000</t>
  </si>
  <si>
    <t>اگ010819</t>
  </si>
  <si>
    <t>گام بانك صادرات 0108</t>
  </si>
  <si>
    <t>923000.000</t>
  </si>
  <si>
    <t>939900.000</t>
  </si>
  <si>
    <t>سپرمي</t>
  </si>
  <si>
    <t>پرميت‌</t>
  </si>
  <si>
    <t>29651</t>
  </si>
  <si>
    <t>1079296400</t>
  </si>
  <si>
    <t>36050</t>
  </si>
  <si>
    <t>0.97</t>
  </si>
  <si>
    <t>36200</t>
  </si>
  <si>
    <t>0.42</t>
  </si>
  <si>
    <t>970</t>
  </si>
  <si>
    <t>37.32</t>
  </si>
  <si>
    <t>211703</t>
  </si>
  <si>
    <t>36400.000</t>
  </si>
  <si>
    <t>ثروت</t>
  </si>
  <si>
    <t>ص.خ.ثروت آفرين فيروزه 35%تاديه</t>
  </si>
  <si>
    <t>290000</t>
  </si>
  <si>
    <t>290000.000</t>
  </si>
  <si>
    <t>299990.000</t>
  </si>
  <si>
    <t>كيميا</t>
  </si>
  <si>
    <t>معدني كيمياي زنجان گستران</t>
  </si>
  <si>
    <t>517</t>
  </si>
  <si>
    <t>3830986</t>
  </si>
  <si>
    <t>18615688270</t>
  </si>
  <si>
    <t>5054</t>
  </si>
  <si>
    <t>-154.00</t>
  </si>
  <si>
    <t>4859</t>
  </si>
  <si>
    <t>-3.86</t>
  </si>
  <si>
    <t>1011</t>
  </si>
  <si>
    <t>4.81</t>
  </si>
  <si>
    <t>15041</t>
  </si>
  <si>
    <t>3893</t>
  </si>
  <si>
    <t>ضخود6007</t>
  </si>
  <si>
    <t>اختيارخ خودرو-2400-1401/06/02</t>
  </si>
  <si>
    <t>1535.000</t>
  </si>
  <si>
    <t>مبين</t>
  </si>
  <si>
    <t>مبين انرژي خليج فارس</t>
  </si>
  <si>
    <t>4200198</t>
  </si>
  <si>
    <t>109326709760</t>
  </si>
  <si>
    <t>25900</t>
  </si>
  <si>
    <t>25220</t>
  </si>
  <si>
    <t>25600</t>
  </si>
  <si>
    <t>-1.16</t>
  </si>
  <si>
    <t>26020</t>
  </si>
  <si>
    <t>0.46</t>
  </si>
  <si>
    <t>26240</t>
  </si>
  <si>
    <t>6227</t>
  </si>
  <si>
    <t>4.18</t>
  </si>
  <si>
    <t>25560.000</t>
  </si>
  <si>
    <t>25880.000</t>
  </si>
  <si>
    <t>ركيش</t>
  </si>
  <si>
    <t>كارت اعتباري ايران كيش</t>
  </si>
  <si>
    <t>407</t>
  </si>
  <si>
    <t>8483113</t>
  </si>
  <si>
    <t>24565409717</t>
  </si>
  <si>
    <t>3040</t>
  </si>
  <si>
    <t>2944</t>
  </si>
  <si>
    <t>2888</t>
  </si>
  <si>
    <t>2896</t>
  </si>
  <si>
    <t>2997</t>
  </si>
  <si>
    <t>47542</t>
  </si>
  <si>
    <t>2888.000</t>
  </si>
  <si>
    <t>2910.000</t>
  </si>
  <si>
    <t>تليسه</t>
  </si>
  <si>
    <t>دامداري تليسه نمونه</t>
  </si>
  <si>
    <t>1356</t>
  </si>
  <si>
    <t>24834015</t>
  </si>
  <si>
    <t>71769265928</t>
  </si>
  <si>
    <t>3049</t>
  </si>
  <si>
    <t>2867</t>
  </si>
  <si>
    <t>2890</t>
  </si>
  <si>
    <t>-5.21</t>
  </si>
  <si>
    <t>18.89</t>
  </si>
  <si>
    <t>2850.000</t>
  </si>
  <si>
    <t>2867.000</t>
  </si>
  <si>
    <t>341811</t>
  </si>
  <si>
    <t>صبهمن404</t>
  </si>
  <si>
    <t>صكوك مرابحه بهمن404-3ماهه 18%</t>
  </si>
  <si>
    <t>1011010.000</t>
  </si>
  <si>
    <t>9340</t>
  </si>
  <si>
    <t>وملي</t>
  </si>
  <si>
    <t>گروه‌ صنعتي‌ ملي‌ (هلدينگ‌</t>
  </si>
  <si>
    <t>342876</t>
  </si>
  <si>
    <t>37299672680</t>
  </si>
  <si>
    <t>114110</t>
  </si>
  <si>
    <t>110990</t>
  </si>
  <si>
    <t>108410</t>
  </si>
  <si>
    <t>-5700.00</t>
  </si>
  <si>
    <t>108780</t>
  </si>
  <si>
    <t>-5330.00</t>
  </si>
  <si>
    <t>113000</t>
  </si>
  <si>
    <t>1648</t>
  </si>
  <si>
    <t>66.01</t>
  </si>
  <si>
    <t>108410.000</t>
  </si>
  <si>
    <t>14322</t>
  </si>
  <si>
    <t>ضخود8011</t>
  </si>
  <si>
    <t>اختيارخ خودرو-2200-1401/08/04</t>
  </si>
  <si>
    <t>15000000</t>
  </si>
  <si>
    <t>-62.50</t>
  </si>
  <si>
    <t>31.000</t>
  </si>
  <si>
    <t>99.000</t>
  </si>
  <si>
    <t>پاسار04</t>
  </si>
  <si>
    <t>اجاره انرژي پاسارگاد14040302</t>
  </si>
  <si>
    <t>67500</t>
  </si>
  <si>
    <t>پتاير</t>
  </si>
  <si>
    <t>ايران‌ تاير</t>
  </si>
  <si>
    <t>18148409</t>
  </si>
  <si>
    <t>20087991017</t>
  </si>
  <si>
    <t>1114</t>
  </si>
  <si>
    <t>-46.00</t>
  </si>
  <si>
    <t>1107</t>
  </si>
  <si>
    <t>-3.74</t>
  </si>
  <si>
    <t>1161</t>
  </si>
  <si>
    <t>24.07</t>
  </si>
  <si>
    <t>895333</t>
  </si>
  <si>
    <t>1104.000</t>
  </si>
  <si>
    <t>1106.000</t>
  </si>
  <si>
    <t>ضخود5010</t>
  </si>
  <si>
    <t>اختيارخ خودرو-3500-1401/05/12</t>
  </si>
  <si>
    <t>سخوز</t>
  </si>
  <si>
    <t>سيمان خوزستان</t>
  </si>
  <si>
    <t>413142</t>
  </si>
  <si>
    <t>8724522940</t>
  </si>
  <si>
    <t>21810</t>
  </si>
  <si>
    <t>20920</t>
  </si>
  <si>
    <t>21390</t>
  </si>
  <si>
    <t>20900</t>
  </si>
  <si>
    <t>4074</t>
  </si>
  <si>
    <t>5.25</t>
  </si>
  <si>
    <t>20920.000</t>
  </si>
  <si>
    <t>21140.000</t>
  </si>
  <si>
    <t>29459</t>
  </si>
  <si>
    <t>ضصاد8044</t>
  </si>
  <si>
    <t>اختيارخ وبصادر-1998-1401/08/11</t>
  </si>
  <si>
    <t>-98.88</t>
  </si>
  <si>
    <t>160.000</t>
  </si>
  <si>
    <t>كورز</t>
  </si>
  <si>
    <t>ورزيران‌</t>
  </si>
  <si>
    <t>200037</t>
  </si>
  <si>
    <t>27610181850</t>
  </si>
  <si>
    <t>30650</t>
  </si>
  <si>
    <t>136000</t>
  </si>
  <si>
    <t>140050</t>
  </si>
  <si>
    <t>109400.00</t>
  </si>
  <si>
    <t>356.93</t>
  </si>
  <si>
    <t>138050</t>
  </si>
  <si>
    <t>107400.00</t>
  </si>
  <si>
    <t>350.41</t>
  </si>
  <si>
    <t>7244</t>
  </si>
  <si>
    <t>19.06</t>
  </si>
  <si>
    <t>589572</t>
  </si>
  <si>
    <t>140050.000</t>
  </si>
  <si>
    <t>خاذين</t>
  </si>
  <si>
    <t>سايپاآذين‌</t>
  </si>
  <si>
    <t>12542031</t>
  </si>
  <si>
    <t>20212467572</t>
  </si>
  <si>
    <t>1686</t>
  </si>
  <si>
    <t>1634</t>
  </si>
  <si>
    <t>-4.33</t>
  </si>
  <si>
    <t>-4.39</t>
  </si>
  <si>
    <t>1602</t>
  </si>
  <si>
    <t>1697</t>
  </si>
  <si>
    <t>-12</t>
  </si>
  <si>
    <t>-134.33</t>
  </si>
  <si>
    <t>3510</t>
  </si>
  <si>
    <t>1614.000</t>
  </si>
  <si>
    <t>1618.000</t>
  </si>
  <si>
    <t>14108</t>
  </si>
  <si>
    <t>ضپال7006</t>
  </si>
  <si>
    <t>اختيارخ اپال-24320-1401/07/17</t>
  </si>
  <si>
    <t>ضستر8011</t>
  </si>
  <si>
    <t>اختيارخ خگستر-2588-1401/08/18</t>
  </si>
  <si>
    <t>630.000</t>
  </si>
  <si>
    <t>ضشنا8014</t>
  </si>
  <si>
    <t>اختيارخ شپنا-5850-1401/08/29</t>
  </si>
  <si>
    <t>336</t>
  </si>
  <si>
    <t>356806000</t>
  </si>
  <si>
    <t>1129</t>
  </si>
  <si>
    <t>1110</t>
  </si>
  <si>
    <t>-19.00</t>
  </si>
  <si>
    <t>1062</t>
  </si>
  <si>
    <t>-67.00</t>
  </si>
  <si>
    <t>981</t>
  </si>
  <si>
    <t>1100.000</t>
  </si>
  <si>
    <t>1130.000</t>
  </si>
  <si>
    <t>غبشهر</t>
  </si>
  <si>
    <t>صنعتي‌ بهشهر</t>
  </si>
  <si>
    <t>12262370</t>
  </si>
  <si>
    <t>40801300282</t>
  </si>
  <si>
    <t>3454</t>
  </si>
  <si>
    <t>3396</t>
  </si>
  <si>
    <t>3327</t>
  </si>
  <si>
    <t>-127.00</t>
  </si>
  <si>
    <t>-3.68</t>
  </si>
  <si>
    <t>3270</t>
  </si>
  <si>
    <t>313</t>
  </si>
  <si>
    <t>10.63</t>
  </si>
  <si>
    <t>1778</t>
  </si>
  <si>
    <t>3352.000</t>
  </si>
  <si>
    <t>3360.000</t>
  </si>
  <si>
    <t>مشير312</t>
  </si>
  <si>
    <t>مشاركت ش شيراز312-3ماهه18%</t>
  </si>
  <si>
    <t>مكرج304</t>
  </si>
  <si>
    <t>مشاركت ش كرج304-3ماهه18%</t>
  </si>
  <si>
    <t>962040.000</t>
  </si>
  <si>
    <t>965924.000</t>
  </si>
  <si>
    <t>دلرح</t>
  </si>
  <si>
    <t>ح . داروسازي‌ اكسير</t>
  </si>
  <si>
    <t>531657</t>
  </si>
  <si>
    <t>8795058460</t>
  </si>
  <si>
    <t>17090</t>
  </si>
  <si>
    <t>16850</t>
  </si>
  <si>
    <t>16540</t>
  </si>
  <si>
    <t>17460</t>
  </si>
  <si>
    <t>17000.000</t>
  </si>
  <si>
    <t>تسه0009</t>
  </si>
  <si>
    <t>امتيازتسهيلات مسكن آذر 1400</t>
  </si>
  <si>
    <t>3245</t>
  </si>
  <si>
    <t>4474795264</t>
  </si>
  <si>
    <t>1367732</t>
  </si>
  <si>
    <t>1355000</t>
  </si>
  <si>
    <t>1361011</t>
  </si>
  <si>
    <t>-6721.00</t>
  </si>
  <si>
    <t>1378982</t>
  </si>
  <si>
    <t>11250.00</t>
  </si>
  <si>
    <t>1350001</t>
  </si>
  <si>
    <t>1436118</t>
  </si>
  <si>
    <t>49</t>
  </si>
  <si>
    <t>1361011.000</t>
  </si>
  <si>
    <t>1436115.000</t>
  </si>
  <si>
    <t>اوصتا4</t>
  </si>
  <si>
    <t>صندوق انديشه ورزان صباتامين -د</t>
  </si>
  <si>
    <t>24230037</t>
  </si>
  <si>
    <t>572434624125</t>
  </si>
  <si>
    <t>23613</t>
  </si>
  <si>
    <t>23625</t>
  </si>
  <si>
    <t>59256000</t>
  </si>
  <si>
    <t>23626.000</t>
  </si>
  <si>
    <t>كشرق</t>
  </si>
  <si>
    <t>صنعتي و معدني شمال شرق شاهرود</t>
  </si>
  <si>
    <t>27451</t>
  </si>
  <si>
    <t>2258109350</t>
  </si>
  <si>
    <t>82200</t>
  </si>
  <si>
    <t>84800</t>
  </si>
  <si>
    <t>83300</t>
  </si>
  <si>
    <t>1100.00</t>
  </si>
  <si>
    <t>1.34</t>
  </si>
  <si>
    <t>80500</t>
  </si>
  <si>
    <t>84950</t>
  </si>
  <si>
    <t>2589</t>
  </si>
  <si>
    <t>31.75</t>
  </si>
  <si>
    <t>81250.000</t>
  </si>
  <si>
    <t>83300.000</t>
  </si>
  <si>
    <t>كصدف</t>
  </si>
  <si>
    <t>كاشي صدف سرام استقلال آباده</t>
  </si>
  <si>
    <t>8231</t>
  </si>
  <si>
    <t>386033900</t>
  </si>
  <si>
    <t>46900</t>
  </si>
  <si>
    <t>48250</t>
  </si>
  <si>
    <t>18.56</t>
  </si>
  <si>
    <t>46900.000</t>
  </si>
  <si>
    <t>639140</t>
  </si>
  <si>
    <t>ضهم وزن901</t>
  </si>
  <si>
    <t>اختيارخ هم‌وزن-10000-14010913</t>
  </si>
  <si>
    <t>1999</t>
  </si>
  <si>
    <t>ضسلا6004</t>
  </si>
  <si>
    <t>اختيارخ سلام-8000-1401/06/02</t>
  </si>
  <si>
    <t>93065000</t>
  </si>
  <si>
    <t>1222</t>
  </si>
  <si>
    <t>835</t>
  </si>
  <si>
    <t>-387.00</t>
  </si>
  <si>
    <t>-31.67</t>
  </si>
  <si>
    <t>931</t>
  </si>
  <si>
    <t>-291.00</t>
  </si>
  <si>
    <t>-23.81</t>
  </si>
  <si>
    <t>935</t>
  </si>
  <si>
    <t>835.000</t>
  </si>
  <si>
    <t>934.000</t>
  </si>
  <si>
    <t>ضپال7004</t>
  </si>
  <si>
    <t>اختيارخ اپال-20320-1401/07/17</t>
  </si>
  <si>
    <t>1850.000</t>
  </si>
  <si>
    <t>اوصتا2</t>
  </si>
  <si>
    <t>76200000</t>
  </si>
  <si>
    <t>-23612.00</t>
  </si>
  <si>
    <t>صملي404</t>
  </si>
  <si>
    <t>صكوك اجاره صملي404-6ماهه18%</t>
  </si>
  <si>
    <t>تابان05</t>
  </si>
  <si>
    <t>اجاره تابان نوين14041015</t>
  </si>
  <si>
    <t>حكمت01</t>
  </si>
  <si>
    <t>مشاركت حكمت ايرانيان 140107</t>
  </si>
  <si>
    <t>49900</t>
  </si>
  <si>
    <t>افاد54</t>
  </si>
  <si>
    <t>منفعت دولت5-ش.خاص لوتوس0108</t>
  </si>
  <si>
    <t>970000</t>
  </si>
  <si>
    <t>970010.000</t>
  </si>
  <si>
    <t>تپمپي</t>
  </si>
  <si>
    <t>پمپ‌ سازي‌ ايران‌</t>
  </si>
  <si>
    <t>354</t>
  </si>
  <si>
    <t>1480845</t>
  </si>
  <si>
    <t>21503523090</t>
  </si>
  <si>
    <t>14990</t>
  </si>
  <si>
    <t>14520</t>
  </si>
  <si>
    <t>1439</t>
  </si>
  <si>
    <t>10.09</t>
  </si>
  <si>
    <t>14330.000</t>
  </si>
  <si>
    <t>14500.000</t>
  </si>
  <si>
    <t>37405</t>
  </si>
  <si>
    <t>مكرج034</t>
  </si>
  <si>
    <t>مشاركت ش كرج034-3ماهه18%</t>
  </si>
  <si>
    <t>ضفزر900</t>
  </si>
  <si>
    <t>اختيارخ فزر-22000-14010922</t>
  </si>
  <si>
    <t>ضشنا8013</t>
  </si>
  <si>
    <t>اختيارخ شپنا-5350-1401/08/29</t>
  </si>
  <si>
    <t>1631275000</t>
  </si>
  <si>
    <t>1471</t>
  </si>
  <si>
    <t>1540</t>
  </si>
  <si>
    <t>-8.13</t>
  </si>
  <si>
    <t>1410.000</t>
  </si>
  <si>
    <t>1544.000</t>
  </si>
  <si>
    <t>كبافق</t>
  </si>
  <si>
    <t>معادن‌ بافق‌</t>
  </si>
  <si>
    <t>535</t>
  </si>
  <si>
    <t>899618</t>
  </si>
  <si>
    <t>22169646700</t>
  </si>
  <si>
    <t>25010</t>
  </si>
  <si>
    <t>25460</t>
  </si>
  <si>
    <t>25170</t>
  </si>
  <si>
    <t>0.64</t>
  </si>
  <si>
    <t>24640</t>
  </si>
  <si>
    <t>-1.48</t>
  </si>
  <si>
    <t>23800</t>
  </si>
  <si>
    <t>25500</t>
  </si>
  <si>
    <t>1185</t>
  </si>
  <si>
    <t>20.79</t>
  </si>
  <si>
    <t>25160.000</t>
  </si>
  <si>
    <t>25170.000</t>
  </si>
  <si>
    <t>پاداش</t>
  </si>
  <si>
    <t>صندوق س. ارزش پاداش-د</t>
  </si>
  <si>
    <t>813</t>
  </si>
  <si>
    <t>39932733</t>
  </si>
  <si>
    <t>403859547812</t>
  </si>
  <si>
    <t>10107</t>
  </si>
  <si>
    <t>10113</t>
  </si>
  <si>
    <t>10114</t>
  </si>
  <si>
    <t>29212954</t>
  </si>
  <si>
    <t>10113.000</t>
  </si>
  <si>
    <t>10114.000</t>
  </si>
  <si>
    <t>12787789</t>
  </si>
  <si>
    <t>وسبحان</t>
  </si>
  <si>
    <t>سرمايه گذاري سبحان</t>
  </si>
  <si>
    <t>3083348</t>
  </si>
  <si>
    <t>9861817242</t>
  </si>
  <si>
    <t>3241</t>
  </si>
  <si>
    <t>3223</t>
  </si>
  <si>
    <t>3217</t>
  </si>
  <si>
    <t>3213</t>
  </si>
  <si>
    <t>-28.00</t>
  </si>
  <si>
    <t>3269</t>
  </si>
  <si>
    <t>737</t>
  </si>
  <si>
    <t>4.36</t>
  </si>
  <si>
    <t>95842</t>
  </si>
  <si>
    <t>3217.000</t>
  </si>
  <si>
    <t>3245.000</t>
  </si>
  <si>
    <t>4475</t>
  </si>
  <si>
    <t>وسرمد</t>
  </si>
  <si>
    <t>بيمه  سرمد</t>
  </si>
  <si>
    <t>9242600</t>
  </si>
  <si>
    <t>23671867115</t>
  </si>
  <si>
    <t>2562</t>
  </si>
  <si>
    <t>2577</t>
  </si>
  <si>
    <t>0.59</t>
  </si>
  <si>
    <t>2510</t>
  </si>
  <si>
    <t>2622</t>
  </si>
  <si>
    <t>-565</t>
  </si>
  <si>
    <t>27248</t>
  </si>
  <si>
    <t>2578.000</t>
  </si>
  <si>
    <t>2584.000</t>
  </si>
  <si>
    <t>7907</t>
  </si>
  <si>
    <t>تملي802</t>
  </si>
  <si>
    <t>تسهيلات مسكن ب. ملي-ارديبهشت98</t>
  </si>
  <si>
    <t>874328</t>
  </si>
  <si>
    <t>860000</t>
  </si>
  <si>
    <t>-14328.00</t>
  </si>
  <si>
    <t>830612.000</t>
  </si>
  <si>
    <t>قمرو</t>
  </si>
  <si>
    <t>قند مرودشت‌</t>
  </si>
  <si>
    <t>398703</t>
  </si>
  <si>
    <t>3531175800</t>
  </si>
  <si>
    <t>9240</t>
  </si>
  <si>
    <t>8860</t>
  </si>
  <si>
    <t>8790</t>
  </si>
  <si>
    <t>9050</t>
  </si>
  <si>
    <t>1041</t>
  </si>
  <si>
    <t>1250</t>
  </si>
  <si>
    <t>8860.000</t>
  </si>
  <si>
    <t>8870.000</t>
  </si>
  <si>
    <t>دحاوي</t>
  </si>
  <si>
    <t>الحاوي</t>
  </si>
  <si>
    <t>694097</t>
  </si>
  <si>
    <t>4115995210</t>
  </si>
  <si>
    <t>170.00</t>
  </si>
  <si>
    <t>2.95</t>
  </si>
  <si>
    <t>1.22</t>
  </si>
  <si>
    <t>5458840</t>
  </si>
  <si>
    <t>5930.000</t>
  </si>
  <si>
    <t>صندوق س ارزش آفرين بيدار-سهام</t>
  </si>
  <si>
    <t>1480478</t>
  </si>
  <si>
    <t>15721843580</t>
  </si>
  <si>
    <t>10740</t>
  </si>
  <si>
    <t>10650</t>
  </si>
  <si>
    <t>10620</t>
  </si>
  <si>
    <t>10590</t>
  </si>
  <si>
    <t>10600.000</t>
  </si>
  <si>
    <t>10620.000</t>
  </si>
  <si>
    <t>95170</t>
  </si>
  <si>
    <t>عيار2</t>
  </si>
  <si>
    <t>-37671.00</t>
  </si>
  <si>
    <t>كوير</t>
  </si>
  <si>
    <t>توليدي فولاد سپيد فراب كوير</t>
  </si>
  <si>
    <t>594</t>
  </si>
  <si>
    <t>16417357</t>
  </si>
  <si>
    <t>62050440809</t>
  </si>
  <si>
    <t>3976</t>
  </si>
  <si>
    <t>3778</t>
  </si>
  <si>
    <t>-198.00</t>
  </si>
  <si>
    <t>3780</t>
  </si>
  <si>
    <t>-196.00</t>
  </si>
  <si>
    <t>-4.93</t>
  </si>
  <si>
    <t>3850</t>
  </si>
  <si>
    <t>501</t>
  </si>
  <si>
    <t>7.54</t>
  </si>
  <si>
    <t>3778.000</t>
  </si>
  <si>
    <t>370464</t>
  </si>
  <si>
    <t>خراسان</t>
  </si>
  <si>
    <t>پتروشيمي خراسان</t>
  </si>
  <si>
    <t>134033</t>
  </si>
  <si>
    <t>14664706330</t>
  </si>
  <si>
    <t>109640</t>
  </si>
  <si>
    <t>111990</t>
  </si>
  <si>
    <t>110180</t>
  </si>
  <si>
    <t>540.00</t>
  </si>
  <si>
    <t>109600</t>
  </si>
  <si>
    <t>108500</t>
  </si>
  <si>
    <t>22166</t>
  </si>
  <si>
    <t>4.94</t>
  </si>
  <si>
    <t>109710.000</t>
  </si>
  <si>
    <t>110180.000</t>
  </si>
  <si>
    <t>دسبحا</t>
  </si>
  <si>
    <t>گروه دارويي سبحان</t>
  </si>
  <si>
    <t>229636</t>
  </si>
  <si>
    <t>3045262180</t>
  </si>
  <si>
    <t>13660</t>
  </si>
  <si>
    <t>13150</t>
  </si>
  <si>
    <t>13590</t>
  </si>
  <si>
    <t>13030</t>
  </si>
  <si>
    <t>13.88</t>
  </si>
  <si>
    <t>386</t>
  </si>
  <si>
    <t>13080.000</t>
  </si>
  <si>
    <t>13160.000</t>
  </si>
  <si>
    <t>10630</t>
  </si>
  <si>
    <t>مصفها112</t>
  </si>
  <si>
    <t>مشاركت ش اصفهان112-3ماهه18%</t>
  </si>
  <si>
    <t>1007335</t>
  </si>
  <si>
    <t>1007335.000</t>
  </si>
  <si>
    <t>1017408.000</t>
  </si>
  <si>
    <t>695</t>
  </si>
  <si>
    <t>تسه9907</t>
  </si>
  <si>
    <t>امتياز تسهيلات مسكن مهر99</t>
  </si>
  <si>
    <t>980</t>
  </si>
  <si>
    <t>1358127897</t>
  </si>
  <si>
    <t>1380781</t>
  </si>
  <si>
    <t>1376667</t>
  </si>
  <si>
    <t>-10781.00</t>
  </si>
  <si>
    <t>-0.78</t>
  </si>
  <si>
    <t>1385845</t>
  </si>
  <si>
    <t>5064.00</t>
  </si>
  <si>
    <t>0.37</t>
  </si>
  <si>
    <t>1352001</t>
  </si>
  <si>
    <t>1395000</t>
  </si>
  <si>
    <t>فزرين</t>
  </si>
  <si>
    <t>زرين معدن آسيا</t>
  </si>
  <si>
    <t>23471708</t>
  </si>
  <si>
    <t>107329040779</t>
  </si>
  <si>
    <t>4573</t>
  </si>
  <si>
    <t>-277.00</t>
  </si>
  <si>
    <t>-5.71</t>
  </si>
  <si>
    <t>4559</t>
  </si>
  <si>
    <t>4809</t>
  </si>
  <si>
    <t>857</t>
  </si>
  <si>
    <t>5.34</t>
  </si>
  <si>
    <t>141235</t>
  </si>
  <si>
    <t>4620.000</t>
  </si>
  <si>
    <t>4624.000</t>
  </si>
  <si>
    <t>شفارس</t>
  </si>
  <si>
    <t>صنايع‌ شيميايي‌ فارس‌</t>
  </si>
  <si>
    <t>13617325</t>
  </si>
  <si>
    <t>12665303863</t>
  </si>
  <si>
    <t>957</t>
  </si>
  <si>
    <t>-4.51</t>
  </si>
  <si>
    <t>918</t>
  </si>
  <si>
    <t>40.70</t>
  </si>
  <si>
    <t>37460</t>
  </si>
  <si>
    <t>930.000</t>
  </si>
  <si>
    <t>938.000</t>
  </si>
  <si>
    <t>ضملي7013</t>
  </si>
  <si>
    <t>اختيارخ فملي-6800-1401/07/10</t>
  </si>
  <si>
    <t>1221</t>
  </si>
  <si>
    <t>0.74</t>
  </si>
  <si>
    <t>397.000</t>
  </si>
  <si>
    <t>سمايه</t>
  </si>
  <si>
    <t>بانك سرمايه</t>
  </si>
  <si>
    <t>2424965</t>
  </si>
  <si>
    <t>6219740361</t>
  </si>
  <si>
    <t>2564</t>
  </si>
  <si>
    <t>2563</t>
  </si>
  <si>
    <t>-79.00</t>
  </si>
  <si>
    <t>2592</t>
  </si>
  <si>
    <t>-1.89</t>
  </si>
  <si>
    <t>2580</t>
  </si>
  <si>
    <t>-17667</t>
  </si>
  <si>
    <t>2563.000</t>
  </si>
  <si>
    <t>11104</t>
  </si>
  <si>
    <t>وگستر</t>
  </si>
  <si>
    <t>گسترش سرمايه گذاري ايرانيان</t>
  </si>
  <si>
    <t>11611060</t>
  </si>
  <si>
    <t>31074263760</t>
  </si>
  <si>
    <t>2843</t>
  </si>
  <si>
    <t>2704</t>
  </si>
  <si>
    <t>2680</t>
  </si>
  <si>
    <t>-163.00</t>
  </si>
  <si>
    <t>-5.73</t>
  </si>
  <si>
    <t>2676</t>
  </si>
  <si>
    <t>-167.00</t>
  </si>
  <si>
    <t>2673</t>
  </si>
  <si>
    <t>2794</t>
  </si>
  <si>
    <t>-690</t>
  </si>
  <si>
    <t>46215</t>
  </si>
  <si>
    <t>2674.000</t>
  </si>
  <si>
    <t>2680.000</t>
  </si>
  <si>
    <t>55829</t>
  </si>
  <si>
    <t>ودي</t>
  </si>
  <si>
    <t>بيمه  دي</t>
  </si>
  <si>
    <t>13783177</t>
  </si>
  <si>
    <t>52684531000</t>
  </si>
  <si>
    <t>3693</t>
  </si>
  <si>
    <t>3511</t>
  </si>
  <si>
    <t>3882</t>
  </si>
  <si>
    <t>189.00</t>
  </si>
  <si>
    <t>5.12</t>
  </si>
  <si>
    <t>3822</t>
  </si>
  <si>
    <t>129.00</t>
  </si>
  <si>
    <t>3.49</t>
  </si>
  <si>
    <t>3472</t>
  </si>
  <si>
    <t>3914</t>
  </si>
  <si>
    <t>724</t>
  </si>
  <si>
    <t>5.28</t>
  </si>
  <si>
    <t>11169</t>
  </si>
  <si>
    <t>3882.000</t>
  </si>
  <si>
    <t>3900.000</t>
  </si>
  <si>
    <t>46458</t>
  </si>
  <si>
    <t>ضملي7009</t>
  </si>
  <si>
    <t>اختيارخ فملي-4800-1401/07/10</t>
  </si>
  <si>
    <t>1060</t>
  </si>
  <si>
    <t>302.000</t>
  </si>
  <si>
    <t>1039.000</t>
  </si>
  <si>
    <t>شرانل</t>
  </si>
  <si>
    <t>نفت ايرانول</t>
  </si>
  <si>
    <t>283892</t>
  </si>
  <si>
    <t>12256260250</t>
  </si>
  <si>
    <t>43700</t>
  </si>
  <si>
    <t>43100</t>
  </si>
  <si>
    <t>300.00</t>
  </si>
  <si>
    <t>0.69</t>
  </si>
  <si>
    <t>42900</t>
  </si>
  <si>
    <t>8462</t>
  </si>
  <si>
    <t>21980</t>
  </si>
  <si>
    <t>44000.000</t>
  </si>
  <si>
    <t>44050.000</t>
  </si>
  <si>
    <t>9064</t>
  </si>
  <si>
    <t>پشاهن</t>
  </si>
  <si>
    <t>توليدي پلاستيك‌ شاهين</t>
  </si>
  <si>
    <t>17626</t>
  </si>
  <si>
    <t>1108675400</t>
  </si>
  <si>
    <t>61100</t>
  </si>
  <si>
    <t>62900</t>
  </si>
  <si>
    <t>1800.00</t>
  </si>
  <si>
    <t>61300</t>
  </si>
  <si>
    <t>0.33</t>
  </si>
  <si>
    <t>41.11</t>
  </si>
  <si>
    <t>543118</t>
  </si>
  <si>
    <t>62900.000</t>
  </si>
  <si>
    <t>شگل</t>
  </si>
  <si>
    <t>گلتاش‌</t>
  </si>
  <si>
    <t>914200</t>
  </si>
  <si>
    <t>3955851909</t>
  </si>
  <si>
    <t>4493</t>
  </si>
  <si>
    <t>4298</t>
  </si>
  <si>
    <t>4380</t>
  </si>
  <si>
    <t>-113.00</t>
  </si>
  <si>
    <t>-2.52</t>
  </si>
  <si>
    <t>4448</t>
  </si>
  <si>
    <t>4240</t>
  </si>
  <si>
    <t>4539</t>
  </si>
  <si>
    <t>22.58</t>
  </si>
  <si>
    <t>3314</t>
  </si>
  <si>
    <t>4380.000</t>
  </si>
  <si>
    <t>فاهواز</t>
  </si>
  <si>
    <t>نورد و لوله اهواز</t>
  </si>
  <si>
    <t>348811</t>
  </si>
  <si>
    <t>1602088923</t>
  </si>
  <si>
    <t>4686</t>
  </si>
  <si>
    <t>4593</t>
  </si>
  <si>
    <t>-93.00</t>
  </si>
  <si>
    <t>4672</t>
  </si>
  <si>
    <t>-0.30</t>
  </si>
  <si>
    <t>-203</t>
  </si>
  <si>
    <t>-23.01</t>
  </si>
  <si>
    <t>4593.000</t>
  </si>
  <si>
    <t>2057099</t>
  </si>
  <si>
    <t>ضصاد8051</t>
  </si>
  <si>
    <t>اختيارخ وبصادر-1398-1401/08/11</t>
  </si>
  <si>
    <t>17000000</t>
  </si>
  <si>
    <t>306</t>
  </si>
  <si>
    <t>170</t>
  </si>
  <si>
    <t>-44.44</t>
  </si>
  <si>
    <t>170.000</t>
  </si>
  <si>
    <t>زعف0110پ10</t>
  </si>
  <si>
    <t>زعفران0110نگين طلاي سرخ(پ)</t>
  </si>
  <si>
    <t>4910</t>
  </si>
  <si>
    <t>2084580555</t>
  </si>
  <si>
    <t>406592</t>
  </si>
  <si>
    <t>421000</t>
  </si>
  <si>
    <t>427469</t>
  </si>
  <si>
    <t>20877.00</t>
  </si>
  <si>
    <t>5.13</t>
  </si>
  <si>
    <t>424558</t>
  </si>
  <si>
    <t>17966.00</t>
  </si>
  <si>
    <t>4.42</t>
  </si>
  <si>
    <t>420250</t>
  </si>
  <si>
    <t>427472</t>
  </si>
  <si>
    <t>423003.000</t>
  </si>
  <si>
    <t>كالا</t>
  </si>
  <si>
    <t>بورس كالاي ايران</t>
  </si>
  <si>
    <t>2850</t>
  </si>
  <si>
    <t>16479138</t>
  </si>
  <si>
    <t>202484437700</t>
  </si>
  <si>
    <t>13020</t>
  </si>
  <si>
    <t>-5.99</t>
  </si>
  <si>
    <t>-5.61</t>
  </si>
  <si>
    <t>162254</t>
  </si>
  <si>
    <t>12240.000</t>
  </si>
  <si>
    <t>حآسا</t>
  </si>
  <si>
    <t>آسيا سير ارس</t>
  </si>
  <si>
    <t>626083</t>
  </si>
  <si>
    <t>6199106290</t>
  </si>
  <si>
    <t>9830</t>
  </si>
  <si>
    <t>9910</t>
  </si>
  <si>
    <t>0.71</t>
  </si>
  <si>
    <t>10140</t>
  </si>
  <si>
    <t>721</t>
  </si>
  <si>
    <t>13.73</t>
  </si>
  <si>
    <t>4261</t>
  </si>
  <si>
    <t>9910.000</t>
  </si>
  <si>
    <t>گكيش</t>
  </si>
  <si>
    <t>توريستي ورفاهي آبادگران كيش</t>
  </si>
  <si>
    <t>11968</t>
  </si>
  <si>
    <t>313561600</t>
  </si>
  <si>
    <t>26200</t>
  </si>
  <si>
    <t>-800.00</t>
  </si>
  <si>
    <t>26950</t>
  </si>
  <si>
    <t>199.63</t>
  </si>
  <si>
    <t>674404</t>
  </si>
  <si>
    <t>دي</t>
  </si>
  <si>
    <t>بانك دي</t>
  </si>
  <si>
    <t>9201</t>
  </si>
  <si>
    <t>420295949</t>
  </si>
  <si>
    <t>285765987014</t>
  </si>
  <si>
    <t>683</t>
  </si>
  <si>
    <t>697</t>
  </si>
  <si>
    <t>680</t>
  </si>
  <si>
    <t>668</t>
  </si>
  <si>
    <t>-439</t>
  </si>
  <si>
    <t>-1.55</t>
  </si>
  <si>
    <t>678.000</t>
  </si>
  <si>
    <t>فروسيل</t>
  </si>
  <si>
    <t>فروسيليسيم خمين</t>
  </si>
  <si>
    <t>464810</t>
  </si>
  <si>
    <t>10843423500</t>
  </si>
  <si>
    <t>23850</t>
  </si>
  <si>
    <t>-3.56</t>
  </si>
  <si>
    <t>23350</t>
  </si>
  <si>
    <t>5.65</t>
  </si>
  <si>
    <t>9986</t>
  </si>
  <si>
    <t>45220</t>
  </si>
  <si>
    <t>غچين</t>
  </si>
  <si>
    <t>كشت‌ و صنعت‌ چين‌ چين</t>
  </si>
  <si>
    <t>217</t>
  </si>
  <si>
    <t>1417651</t>
  </si>
  <si>
    <t>13078887600</t>
  </si>
  <si>
    <t>9660</t>
  </si>
  <si>
    <t>9440</t>
  </si>
  <si>
    <t>9260</t>
  </si>
  <si>
    <t>-4.14</t>
  </si>
  <si>
    <t>9690</t>
  </si>
  <si>
    <t>1026</t>
  </si>
  <si>
    <t>9.03</t>
  </si>
  <si>
    <t>9160.000</t>
  </si>
  <si>
    <t>9320.000</t>
  </si>
  <si>
    <t>صغدير504</t>
  </si>
  <si>
    <t>صكوك مرابحه غدير504-3ماهه18%</t>
  </si>
  <si>
    <t>25006</t>
  </si>
  <si>
    <t>ضرنا6001</t>
  </si>
  <si>
    <t>اختيارخ ورنا-3750-1401/06/28</t>
  </si>
  <si>
    <t>1339.000</t>
  </si>
  <si>
    <t>خساپا</t>
  </si>
  <si>
    <t>سايپا</t>
  </si>
  <si>
    <t>6958</t>
  </si>
  <si>
    <t>294330698</t>
  </si>
  <si>
    <t>451944812708</t>
  </si>
  <si>
    <t>1604</t>
  </si>
  <si>
    <t>-55.00</t>
  </si>
  <si>
    <t>-68.00</t>
  </si>
  <si>
    <t>1524</t>
  </si>
  <si>
    <t>-470</t>
  </si>
  <si>
    <t>2840</t>
  </si>
  <si>
    <t>1549.000</t>
  </si>
  <si>
    <t>61542</t>
  </si>
  <si>
    <t>ضبدر7002</t>
  </si>
  <si>
    <t>اختيارخ شبندر-6150-1401/07/27</t>
  </si>
  <si>
    <t>52.000</t>
  </si>
  <si>
    <t>2150.000</t>
  </si>
  <si>
    <t>قثابت</t>
  </si>
  <si>
    <t>قند ثابت‌ خراسان‌</t>
  </si>
  <si>
    <t>529</t>
  </si>
  <si>
    <t>12594362</t>
  </si>
  <si>
    <t>29863473278</t>
  </si>
  <si>
    <t>2380</t>
  </si>
  <si>
    <t>2371</t>
  </si>
  <si>
    <t>-4.63</t>
  </si>
  <si>
    <t>263.44</t>
  </si>
  <si>
    <t>2320.000</t>
  </si>
  <si>
    <t>2362.000</t>
  </si>
  <si>
    <t>8358375</t>
  </si>
  <si>
    <t>اخزا902</t>
  </si>
  <si>
    <t>15400</t>
  </si>
  <si>
    <t>14090866000</t>
  </si>
  <si>
    <t>914960</t>
  </si>
  <si>
    <t>915000</t>
  </si>
  <si>
    <t>3270.00</t>
  </si>
  <si>
    <t>914990</t>
  </si>
  <si>
    <t>3260.00</t>
  </si>
  <si>
    <t>915000.000</t>
  </si>
  <si>
    <t>917600.000</t>
  </si>
  <si>
    <t>وثنو</t>
  </si>
  <si>
    <t>سرمايه گذاري ساختماني نوين</t>
  </si>
  <si>
    <t>2288545</t>
  </si>
  <si>
    <t>3920943765</t>
  </si>
  <si>
    <t>1765</t>
  </si>
  <si>
    <t>1714</t>
  </si>
  <si>
    <t>1744</t>
  </si>
  <si>
    <t>1720</t>
  </si>
  <si>
    <t>6.87</t>
  </si>
  <si>
    <t>1713.000</t>
  </si>
  <si>
    <t>1437318</t>
  </si>
  <si>
    <t>افاد52</t>
  </si>
  <si>
    <t>منفعت دولت5-ش.خاص سپهر0108</t>
  </si>
  <si>
    <t>1000.00</t>
  </si>
  <si>
    <t>0.10</t>
  </si>
  <si>
    <t>وسينا</t>
  </si>
  <si>
    <t>بانك سينا</t>
  </si>
  <si>
    <t>10554589</t>
  </si>
  <si>
    <t>20587593646</t>
  </si>
  <si>
    <t>2009</t>
  </si>
  <si>
    <t>1972</t>
  </si>
  <si>
    <t>-37.00</t>
  </si>
  <si>
    <t>-1.84</t>
  </si>
  <si>
    <t>1951</t>
  </si>
  <si>
    <t>1889</t>
  </si>
  <si>
    <t>6.57</t>
  </si>
  <si>
    <t>1972.000</t>
  </si>
  <si>
    <t>ولساپا</t>
  </si>
  <si>
    <t>ليزينگ رايان‌ سايپا</t>
  </si>
  <si>
    <t>61145386</t>
  </si>
  <si>
    <t>71543304628</t>
  </si>
  <si>
    <t>1209</t>
  </si>
  <si>
    <t>-2.32</t>
  </si>
  <si>
    <t>1170</t>
  </si>
  <si>
    <t>1217</t>
  </si>
  <si>
    <t>3.67</t>
  </si>
  <si>
    <t>1181.000</t>
  </si>
  <si>
    <t>1190.000</t>
  </si>
  <si>
    <t>263196</t>
  </si>
  <si>
    <t>صايند</t>
  </si>
  <si>
    <t>صندوق س. گنجينه آينده روشن-د</t>
  </si>
  <si>
    <t>594127</t>
  </si>
  <si>
    <t>6034320197</t>
  </si>
  <si>
    <t>10152</t>
  </si>
  <si>
    <t>10156</t>
  </si>
  <si>
    <t>10157</t>
  </si>
  <si>
    <t>10161</t>
  </si>
  <si>
    <t>279168</t>
  </si>
  <si>
    <t>10156.000</t>
  </si>
  <si>
    <t>صگل039</t>
  </si>
  <si>
    <t>صكوك اجاره گل گهر039-3ماهه20%</t>
  </si>
  <si>
    <t>1029999</t>
  </si>
  <si>
    <t>17984</t>
  </si>
  <si>
    <t>992750.000</t>
  </si>
  <si>
    <t>1030000.000</t>
  </si>
  <si>
    <t>4352</t>
  </si>
  <si>
    <t>يارا</t>
  </si>
  <si>
    <t>صندوق س. آريا-د</t>
  </si>
  <si>
    <t>1475246</t>
  </si>
  <si>
    <t>17066775325</t>
  </si>
  <si>
    <t>11561</t>
  </si>
  <si>
    <t>11569</t>
  </si>
  <si>
    <t>11568</t>
  </si>
  <si>
    <t>11570</t>
  </si>
  <si>
    <t>4553725</t>
  </si>
  <si>
    <t>11568.000</t>
  </si>
  <si>
    <t>11569.000</t>
  </si>
  <si>
    <t>79709</t>
  </si>
  <si>
    <t>صايند2</t>
  </si>
  <si>
    <t>4800000</t>
  </si>
  <si>
    <t>-10151.00</t>
  </si>
  <si>
    <t>صخود0411</t>
  </si>
  <si>
    <t>صكوك مرابحه خودرو0411-3ماهه18%</t>
  </si>
  <si>
    <t>ضهم وزن902</t>
  </si>
  <si>
    <t>اختيارخ هم‌وزن-12000-14010913</t>
  </si>
  <si>
    <t>صبا</t>
  </si>
  <si>
    <t>سرمايه گذاري صبا تامين</t>
  </si>
  <si>
    <t>943</t>
  </si>
  <si>
    <t>6246563</t>
  </si>
  <si>
    <t>28144326914</t>
  </si>
  <si>
    <t>4548</t>
  </si>
  <si>
    <t>4537</t>
  </si>
  <si>
    <t>4538</t>
  </si>
  <si>
    <t>4470</t>
  </si>
  <si>
    <t>4550</t>
  </si>
  <si>
    <t>804</t>
  </si>
  <si>
    <t>5.64</t>
  </si>
  <si>
    <t>4537.000</t>
  </si>
  <si>
    <t>4540.000</t>
  </si>
  <si>
    <t>11065</t>
  </si>
  <si>
    <t>فجهان</t>
  </si>
  <si>
    <t>مجتمع جهان فولاد سيرجان</t>
  </si>
  <si>
    <t>993</t>
  </si>
  <si>
    <t>3407145</t>
  </si>
  <si>
    <t>9473966191</t>
  </si>
  <si>
    <t>2924</t>
  </si>
  <si>
    <t>2789</t>
  </si>
  <si>
    <t>2905</t>
  </si>
  <si>
    <t>2750</t>
  </si>
  <si>
    <t>18.50</t>
  </si>
  <si>
    <t>2788.000</t>
  </si>
  <si>
    <t>2810.000</t>
  </si>
  <si>
    <t>غپآذر</t>
  </si>
  <si>
    <t>شير پگاه آذربايجان شرقي</t>
  </si>
  <si>
    <t>175992</t>
  </si>
  <si>
    <t>4459393300</t>
  </si>
  <si>
    <t>26400</t>
  </si>
  <si>
    <t>25350</t>
  </si>
  <si>
    <t>-3.98</t>
  </si>
  <si>
    <t>24850</t>
  </si>
  <si>
    <t>12.25</t>
  </si>
  <si>
    <t>25050.000</t>
  </si>
  <si>
    <t>25350.000</t>
  </si>
  <si>
    <t>3360</t>
  </si>
  <si>
    <t>سپيد</t>
  </si>
  <si>
    <t>سپيد ماكيان</t>
  </si>
  <si>
    <t>1245</t>
  </si>
  <si>
    <t>3137802</t>
  </si>
  <si>
    <t>59547623070</t>
  </si>
  <si>
    <t>19610</t>
  </si>
  <si>
    <t>19780</t>
  </si>
  <si>
    <t>19360</t>
  </si>
  <si>
    <t>-1.27</t>
  </si>
  <si>
    <t>18980</t>
  </si>
  <si>
    <t>18630</t>
  </si>
  <si>
    <t>2471</t>
  </si>
  <si>
    <t>7.68</t>
  </si>
  <si>
    <t>4869</t>
  </si>
  <si>
    <t>19200.000</t>
  </si>
  <si>
    <t>6810</t>
  </si>
  <si>
    <t>كايتا</t>
  </si>
  <si>
    <t>ايتالران‌</t>
  </si>
  <si>
    <t>111685</t>
  </si>
  <si>
    <t>5478149250</t>
  </si>
  <si>
    <t>50550</t>
  </si>
  <si>
    <t>49700</t>
  </si>
  <si>
    <t>1155.81</t>
  </si>
  <si>
    <t>49050.000</t>
  </si>
  <si>
    <t>340813</t>
  </si>
  <si>
    <t>لكما</t>
  </si>
  <si>
    <t>كارخانجات‌مخابراتي‌ايران‌</t>
  </si>
  <si>
    <t>463</t>
  </si>
  <si>
    <t>19717757</t>
  </si>
  <si>
    <t>13292466687</t>
  </si>
  <si>
    <t>674</t>
  </si>
  <si>
    <t>-2.74</t>
  </si>
  <si>
    <t>-56</t>
  </si>
  <si>
    <t>-12.04</t>
  </si>
  <si>
    <t>121295</t>
  </si>
  <si>
    <t>673.000</t>
  </si>
  <si>
    <t>674.000</t>
  </si>
  <si>
    <t>410193</t>
  </si>
  <si>
    <t>امين يكم</t>
  </si>
  <si>
    <t>1380</t>
  </si>
  <si>
    <t>33277122</t>
  </si>
  <si>
    <t>334239354525</t>
  </si>
  <si>
    <t>10045</t>
  </si>
  <si>
    <t>2069598</t>
  </si>
  <si>
    <t>10043.000</t>
  </si>
  <si>
    <t>10045.000</t>
  </si>
  <si>
    <t>769147</t>
  </si>
  <si>
    <t>ضپنا7051</t>
  </si>
  <si>
    <t>اختيارخ رمپنا-14000-1401/07/12</t>
  </si>
  <si>
    <t>52200000</t>
  </si>
  <si>
    <t>-1180.00</t>
  </si>
  <si>
    <t>-47.58</t>
  </si>
  <si>
    <t>1374</t>
  </si>
  <si>
    <t>-1106.00</t>
  </si>
  <si>
    <t>-44.60</t>
  </si>
  <si>
    <t>1900.000</t>
  </si>
  <si>
    <t>خرينگ</t>
  </si>
  <si>
    <t>رينگ‌سازي‌مشهد</t>
  </si>
  <si>
    <t>698</t>
  </si>
  <si>
    <t>1849685</t>
  </si>
  <si>
    <t>37283107000</t>
  </si>
  <si>
    <t>19620</t>
  </si>
  <si>
    <t>19790</t>
  </si>
  <si>
    <t>20600</t>
  </si>
  <si>
    <t>980.00</t>
  </si>
  <si>
    <t>20160</t>
  </si>
  <si>
    <t>2.75</t>
  </si>
  <si>
    <t>18650</t>
  </si>
  <si>
    <t>1586</t>
  </si>
  <si>
    <t>12.71</t>
  </si>
  <si>
    <t>1342</t>
  </si>
  <si>
    <t>20600.000</t>
  </si>
  <si>
    <t>20760.000</t>
  </si>
  <si>
    <t>وآفر</t>
  </si>
  <si>
    <t>سرمايه گذاري ارزش آفرينان</t>
  </si>
  <si>
    <t>390782</t>
  </si>
  <si>
    <t>8189715500</t>
  </si>
  <si>
    <t>21550</t>
  </si>
  <si>
    <t>20950</t>
  </si>
  <si>
    <t>21250</t>
  </si>
  <si>
    <t>7955</t>
  </si>
  <si>
    <t>2.65</t>
  </si>
  <si>
    <t>33710</t>
  </si>
  <si>
    <t>20950.000</t>
  </si>
  <si>
    <t>21200.000</t>
  </si>
  <si>
    <t>مهمدا304</t>
  </si>
  <si>
    <t>مشاركت ش همدان304-3ماهه18%</t>
  </si>
  <si>
    <t>تسه1401</t>
  </si>
  <si>
    <t>امتيازتسهيلات مسكن سال1401</t>
  </si>
  <si>
    <t>3655</t>
  </si>
  <si>
    <t>120694</t>
  </si>
  <si>
    <t>166255936456</t>
  </si>
  <si>
    <t>1376491</t>
  </si>
  <si>
    <t>1381000</t>
  </si>
  <si>
    <t>1365005</t>
  </si>
  <si>
    <t>-11486.00</t>
  </si>
  <si>
    <t>1377500</t>
  </si>
  <si>
    <t>1009.00</t>
  </si>
  <si>
    <t>1365006.000</t>
  </si>
  <si>
    <t>پارند4</t>
  </si>
  <si>
    <t>صندوق س. پارند پايدار سپهر</t>
  </si>
  <si>
    <t>197500000</t>
  </si>
  <si>
    <t>2002057500000</t>
  </si>
  <si>
    <t>10130</t>
  </si>
  <si>
    <t>10137</t>
  </si>
  <si>
    <t>ضخود5011</t>
  </si>
  <si>
    <t>اختيارخ خودرو-1600-1401/05/12</t>
  </si>
  <si>
    <t>فولاد</t>
  </si>
  <si>
    <t>فولاد مباركه اصفهان</t>
  </si>
  <si>
    <t>13414</t>
  </si>
  <si>
    <t>148773494</t>
  </si>
  <si>
    <t>1661919438610</t>
  </si>
  <si>
    <t>11040</t>
  </si>
  <si>
    <t>10830</t>
  </si>
  <si>
    <t>11350</t>
  </si>
  <si>
    <t>2.81</t>
  </si>
  <si>
    <t>1.18</t>
  </si>
  <si>
    <t>10690</t>
  </si>
  <si>
    <t>11370</t>
  </si>
  <si>
    <t>3065</t>
  </si>
  <si>
    <t>3.64</t>
  </si>
  <si>
    <t>10380</t>
  </si>
  <si>
    <t>11360.000</t>
  </si>
  <si>
    <t>63777</t>
  </si>
  <si>
    <t>طلا</t>
  </si>
  <si>
    <t>صندوق س.پشتوانه طلاي لوتوس</t>
  </si>
  <si>
    <t>6327678</t>
  </si>
  <si>
    <t>669351838536</t>
  </si>
  <si>
    <t>105803</t>
  </si>
  <si>
    <t>105746</t>
  </si>
  <si>
    <t>105775</t>
  </si>
  <si>
    <t>105782</t>
  </si>
  <si>
    <t>105600</t>
  </si>
  <si>
    <t>105900</t>
  </si>
  <si>
    <t>244</t>
  </si>
  <si>
    <t>105775.000</t>
  </si>
  <si>
    <t>105776.000</t>
  </si>
  <si>
    <t>821</t>
  </si>
  <si>
    <t>اخزا0082</t>
  </si>
  <si>
    <t>265</t>
  </si>
  <si>
    <t>161159260</t>
  </si>
  <si>
    <t>608510</t>
  </si>
  <si>
    <t>607770</t>
  </si>
  <si>
    <t>608150</t>
  </si>
  <si>
    <t>-1010.00</t>
  </si>
  <si>
    <t>609000</t>
  </si>
  <si>
    <t>607770.000</t>
  </si>
  <si>
    <t>608800.000</t>
  </si>
  <si>
    <t>سمگا</t>
  </si>
  <si>
    <t>گروه سرمايه گذاري ميراث فرهنگي</t>
  </si>
  <si>
    <t>2224</t>
  </si>
  <si>
    <t>21503783</t>
  </si>
  <si>
    <t>126695154980</t>
  </si>
  <si>
    <t>6220</t>
  </si>
  <si>
    <t>5980</t>
  </si>
  <si>
    <t>-5.31</t>
  </si>
  <si>
    <t>6160</t>
  </si>
  <si>
    <t>1130</t>
  </si>
  <si>
    <t>5.21</t>
  </si>
  <si>
    <t>855</t>
  </si>
  <si>
    <t>5960.000</t>
  </si>
  <si>
    <t>5980.000</t>
  </si>
  <si>
    <t>بترانس</t>
  </si>
  <si>
    <t>ايران‌ ترانسفو</t>
  </si>
  <si>
    <t>983</t>
  </si>
  <si>
    <t>20755558</t>
  </si>
  <si>
    <t>36153180291</t>
  </si>
  <si>
    <t>1817</t>
  </si>
  <si>
    <t>1764</t>
  </si>
  <si>
    <t>-4.07</t>
  </si>
  <si>
    <t>1742</t>
  </si>
  <si>
    <t>1708</t>
  </si>
  <si>
    <t>1808</t>
  </si>
  <si>
    <t>1740.000</t>
  </si>
  <si>
    <t>1743.000</t>
  </si>
  <si>
    <t>7183</t>
  </si>
  <si>
    <t>اخزا006</t>
  </si>
  <si>
    <t>78500</t>
  </si>
  <si>
    <t>49363244000</t>
  </si>
  <si>
    <t>629260</t>
  </si>
  <si>
    <t>629060</t>
  </si>
  <si>
    <t>628830</t>
  </si>
  <si>
    <t>627540</t>
  </si>
  <si>
    <t>629700</t>
  </si>
  <si>
    <t>629080.000</t>
  </si>
  <si>
    <t>629600.000</t>
  </si>
  <si>
    <t>ضملت8048</t>
  </si>
  <si>
    <t>اختيارخ وبملت-2291-1401/08/18</t>
  </si>
  <si>
    <t>509</t>
  </si>
  <si>
    <t>405.000</t>
  </si>
  <si>
    <t>589.000</t>
  </si>
  <si>
    <t>هم وزن</t>
  </si>
  <si>
    <t>صندوق س. شاخصي كيان-س</t>
  </si>
  <si>
    <t>931846</t>
  </si>
  <si>
    <t>8419578475</t>
  </si>
  <si>
    <t>9120</t>
  </si>
  <si>
    <t>9035</t>
  </si>
  <si>
    <t>8908</t>
  </si>
  <si>
    <t>8913.000</t>
  </si>
  <si>
    <t>8997.000</t>
  </si>
  <si>
    <t>1249</t>
  </si>
  <si>
    <t>ضداريوش904</t>
  </si>
  <si>
    <t>اختيارخ داريوش-11500-14010915</t>
  </si>
  <si>
    <t>1264</t>
  </si>
  <si>
    <t>-5.06</t>
  </si>
  <si>
    <t>گنجينه</t>
  </si>
  <si>
    <t>صندوق س. گنجينه داريوش-د</t>
  </si>
  <si>
    <t>416</t>
  </si>
  <si>
    <t>4160416</t>
  </si>
  <si>
    <t>10002</t>
  </si>
  <si>
    <t>10001</t>
  </si>
  <si>
    <t>10001.000</t>
  </si>
  <si>
    <t>10011.000</t>
  </si>
  <si>
    <t>صنم</t>
  </si>
  <si>
    <t>ص.س.صندوق در صندوق صنم</t>
  </si>
  <si>
    <t>94995</t>
  </si>
  <si>
    <t>1017271895</t>
  </si>
  <si>
    <t>10824</t>
  </si>
  <si>
    <t>10700</t>
  </si>
  <si>
    <t>10709</t>
  </si>
  <si>
    <t>10750</t>
  </si>
  <si>
    <t>10690.000</t>
  </si>
  <si>
    <t>10700.000</t>
  </si>
  <si>
    <t>208</t>
  </si>
  <si>
    <t>وتوكا</t>
  </si>
  <si>
    <t>سرمايه‌گذاري‌توكافولاد(هلدينگ</t>
  </si>
  <si>
    <t>1534036</t>
  </si>
  <si>
    <t>13954460140</t>
  </si>
  <si>
    <t>9640</t>
  </si>
  <si>
    <t>-5.91</t>
  </si>
  <si>
    <t>-5.39</t>
  </si>
  <si>
    <t>1258</t>
  </si>
  <si>
    <t>7.25</t>
  </si>
  <si>
    <t>9070.000</t>
  </si>
  <si>
    <t>228546</t>
  </si>
  <si>
    <t>ضملي7011</t>
  </si>
  <si>
    <t>اختيارخ فملي-5800-1401/07/10</t>
  </si>
  <si>
    <t>460.000</t>
  </si>
  <si>
    <t>ضپلا6008</t>
  </si>
  <si>
    <t>اختيارخ پالايش-100000-01/06/30</t>
  </si>
  <si>
    <t>ونوين</t>
  </si>
  <si>
    <t>بانك‌اقتصادنوين‌</t>
  </si>
  <si>
    <t>891</t>
  </si>
  <si>
    <t>30154086</t>
  </si>
  <si>
    <t>91017856917</t>
  </si>
  <si>
    <t>3146</t>
  </si>
  <si>
    <t>3053</t>
  </si>
  <si>
    <t>3018</t>
  </si>
  <si>
    <t>2989</t>
  </si>
  <si>
    <t>906</t>
  </si>
  <si>
    <t>3044.000</t>
  </si>
  <si>
    <t>3053.000</t>
  </si>
  <si>
    <t>168842</t>
  </si>
  <si>
    <t>وخاور</t>
  </si>
  <si>
    <t>بانك خاورميانه</t>
  </si>
  <si>
    <t>12057250</t>
  </si>
  <si>
    <t>47209218276</t>
  </si>
  <si>
    <t>3948</t>
  </si>
  <si>
    <t>3851</t>
  </si>
  <si>
    <t>3920</t>
  </si>
  <si>
    <t>3990</t>
  </si>
  <si>
    <t>641</t>
  </si>
  <si>
    <t>3852.000</t>
  </si>
  <si>
    <t>3880.000</t>
  </si>
  <si>
    <t>دسانكو</t>
  </si>
  <si>
    <t>داروسازي سبحان انكولوژي</t>
  </si>
  <si>
    <t>3695991</t>
  </si>
  <si>
    <t>24212142170</t>
  </si>
  <si>
    <t>6650</t>
  </si>
  <si>
    <t>6540</t>
  </si>
  <si>
    <t>96.32</t>
  </si>
  <si>
    <t>6540.000</t>
  </si>
  <si>
    <t>770999</t>
  </si>
  <si>
    <t>بسويچ</t>
  </si>
  <si>
    <t>پارس‌سويچ‌</t>
  </si>
  <si>
    <t>133160</t>
  </si>
  <si>
    <t>2073159920</t>
  </si>
  <si>
    <t>15600</t>
  </si>
  <si>
    <t>16250</t>
  </si>
  <si>
    <t>1944</t>
  </si>
  <si>
    <t>8.36</t>
  </si>
  <si>
    <t>15990.000</t>
  </si>
  <si>
    <t>پست0108پ10</t>
  </si>
  <si>
    <t>پسته فندقي34-32مه ولات0108(پ)</t>
  </si>
  <si>
    <t>3299000</t>
  </si>
  <si>
    <t>3299000.000</t>
  </si>
  <si>
    <t>اراد40</t>
  </si>
  <si>
    <t>مرابحه عام دولت4-ش.خ 0207</t>
  </si>
  <si>
    <t>977990.000</t>
  </si>
  <si>
    <t>ثتوسا</t>
  </si>
  <si>
    <t>س.توسعه و عمران استان اردبيل</t>
  </si>
  <si>
    <t>359878</t>
  </si>
  <si>
    <t>5024368480</t>
  </si>
  <si>
    <t>14390</t>
  </si>
  <si>
    <t>13960</t>
  </si>
  <si>
    <t>14070</t>
  </si>
  <si>
    <t>-312</t>
  </si>
  <si>
    <t>-45.10</t>
  </si>
  <si>
    <t>13960.000</t>
  </si>
  <si>
    <t>25372</t>
  </si>
  <si>
    <t>سيستم</t>
  </si>
  <si>
    <t>همكاران سيستم</t>
  </si>
  <si>
    <t>385385</t>
  </si>
  <si>
    <t>2223831830</t>
  </si>
  <si>
    <t>5740</t>
  </si>
  <si>
    <t>11.19</t>
  </si>
  <si>
    <t>53193</t>
  </si>
  <si>
    <t>5740.000</t>
  </si>
  <si>
    <t>5750.000</t>
  </si>
  <si>
    <t>حگهر</t>
  </si>
  <si>
    <t>حمل و نقل گهرترابر سيرجان</t>
  </si>
  <si>
    <t>4712879</t>
  </si>
  <si>
    <t>31746177110</t>
  </si>
  <si>
    <t>6870</t>
  </si>
  <si>
    <t>6740</t>
  </si>
  <si>
    <t>6920</t>
  </si>
  <si>
    <t>6.80</t>
  </si>
  <si>
    <t>6730.000</t>
  </si>
  <si>
    <t>6810.000</t>
  </si>
  <si>
    <t>2866</t>
  </si>
  <si>
    <t>ضبدر7004</t>
  </si>
  <si>
    <t>اختيارخ شبندر-7650-1401/07/27</t>
  </si>
  <si>
    <t>واعتبار</t>
  </si>
  <si>
    <t>سرمايه گذاري اعتبار ايران</t>
  </si>
  <si>
    <t>475609</t>
  </si>
  <si>
    <t>1076298783</t>
  </si>
  <si>
    <t>2353</t>
  </si>
  <si>
    <t>2260</t>
  </si>
  <si>
    <t>2248</t>
  </si>
  <si>
    <t>2346</t>
  </si>
  <si>
    <t>399</t>
  </si>
  <si>
    <t>5.88</t>
  </si>
  <si>
    <t>2250.000</t>
  </si>
  <si>
    <t>2270.000</t>
  </si>
  <si>
    <t>اراد43</t>
  </si>
  <si>
    <t>مرابحه عام دولت4-ش.خ 0205</t>
  </si>
  <si>
    <t>995590</t>
  </si>
  <si>
    <t>4410.00</t>
  </si>
  <si>
    <t>1045360.000</t>
  </si>
  <si>
    <t>صفارس307</t>
  </si>
  <si>
    <t>صكوك اجاره فارس307- 3ماهه18%</t>
  </si>
  <si>
    <t>32500</t>
  </si>
  <si>
    <t>982000.000</t>
  </si>
  <si>
    <t>زعف0110پ18</t>
  </si>
  <si>
    <t>زعفران0110نگين بهرامن(پ)</t>
  </si>
  <si>
    <t>330</t>
  </si>
  <si>
    <t>139547538</t>
  </si>
  <si>
    <t>420538</t>
  </si>
  <si>
    <t>422004</t>
  </si>
  <si>
    <t>1466.00</t>
  </si>
  <si>
    <t>422871</t>
  </si>
  <si>
    <t>2333.00</t>
  </si>
  <si>
    <t>0.55</t>
  </si>
  <si>
    <t>422005.000</t>
  </si>
  <si>
    <t>ضذوب8001</t>
  </si>
  <si>
    <t>اختيارخ ذوب-2140-1401/08/04</t>
  </si>
  <si>
    <t>207.000</t>
  </si>
  <si>
    <t>وكار</t>
  </si>
  <si>
    <t>بانك‌ كارآفرين‌</t>
  </si>
  <si>
    <t>2323179</t>
  </si>
  <si>
    <t>7331191663</t>
  </si>
  <si>
    <t>3139</t>
  </si>
  <si>
    <t>3155</t>
  </si>
  <si>
    <t>3151</t>
  </si>
  <si>
    <t>3141</t>
  </si>
  <si>
    <t>3150</t>
  </si>
  <si>
    <t>48820</t>
  </si>
  <si>
    <t>3150.000</t>
  </si>
  <si>
    <t>33829</t>
  </si>
  <si>
    <t>وبانك</t>
  </si>
  <si>
    <t>سرمايه گذاري گروه توسعه ملي</t>
  </si>
  <si>
    <t>598</t>
  </si>
  <si>
    <t>5767689</t>
  </si>
  <si>
    <t>48112578610</t>
  </si>
  <si>
    <t>8450</t>
  </si>
  <si>
    <t>8390</t>
  </si>
  <si>
    <t>8240</t>
  </si>
  <si>
    <t>8480</t>
  </si>
  <si>
    <t>9423</t>
  </si>
  <si>
    <t>8360.000</t>
  </si>
  <si>
    <t>تملي709</t>
  </si>
  <si>
    <t>تسهيلات مسكن ب. ملي-آذر97</t>
  </si>
  <si>
    <t>109</t>
  </si>
  <si>
    <t>64192934</t>
  </si>
  <si>
    <t>560882</t>
  </si>
  <si>
    <t>588926</t>
  </si>
  <si>
    <t>28044.00</t>
  </si>
  <si>
    <t>588926.000</t>
  </si>
  <si>
    <t>ضپيك7049</t>
  </si>
  <si>
    <t>اختيارخ تاپيكو-10000-01/07/20</t>
  </si>
  <si>
    <t>صايپا412</t>
  </si>
  <si>
    <t>صكوك مرابحه سايپا412-3ماهه 16%</t>
  </si>
  <si>
    <t>ولپارس</t>
  </si>
  <si>
    <t>ليزينگ پارسيان</t>
  </si>
  <si>
    <t>3454317</t>
  </si>
  <si>
    <t>10134407757</t>
  </si>
  <si>
    <t>2870</t>
  </si>
  <si>
    <t>2925</t>
  </si>
  <si>
    <t>17.00</t>
  </si>
  <si>
    <t>0.58</t>
  </si>
  <si>
    <t>2969</t>
  </si>
  <si>
    <t>62935</t>
  </si>
  <si>
    <t>2946.000</t>
  </si>
  <si>
    <t>224</t>
  </si>
  <si>
    <t>صايپا409</t>
  </si>
  <si>
    <t>صكوك مرابحه صايپا409-3ماهه 18%</t>
  </si>
  <si>
    <t>940000</t>
  </si>
  <si>
    <t>ولبهمن</t>
  </si>
  <si>
    <t>شركت بهمن ليزينگ</t>
  </si>
  <si>
    <t>1254328</t>
  </si>
  <si>
    <t>3630143806</t>
  </si>
  <si>
    <t>2902</t>
  </si>
  <si>
    <t>2801</t>
  </si>
  <si>
    <t>2900</t>
  </si>
  <si>
    <t>2894</t>
  </si>
  <si>
    <t>2795</t>
  </si>
  <si>
    <t>2999</t>
  </si>
  <si>
    <t>873</t>
  </si>
  <si>
    <t>3.32</t>
  </si>
  <si>
    <t>6166</t>
  </si>
  <si>
    <t>2882.000</t>
  </si>
  <si>
    <t>رشد</t>
  </si>
  <si>
    <t>صندوق س.رشد پايدار-د</t>
  </si>
  <si>
    <t>1349279</t>
  </si>
  <si>
    <t>13587127535</t>
  </si>
  <si>
    <t>10062</t>
  </si>
  <si>
    <t>10069</t>
  </si>
  <si>
    <t>435048</t>
  </si>
  <si>
    <t>10069.000</t>
  </si>
  <si>
    <t>10070.000</t>
  </si>
  <si>
    <t>5412716</t>
  </si>
  <si>
    <t>ضبدر7003</t>
  </si>
  <si>
    <t>اختيارخ شبندر-6650-1401/07/27</t>
  </si>
  <si>
    <t>صاما411</t>
  </si>
  <si>
    <t>صكوك مرابحه آما411-3ماهه18%</t>
  </si>
  <si>
    <t>آفاق2</t>
  </si>
  <si>
    <t>16000000</t>
  </si>
  <si>
    <t>-10043.00</t>
  </si>
  <si>
    <t>دانا</t>
  </si>
  <si>
    <t>بيمه دانا</t>
  </si>
  <si>
    <t>29805653</t>
  </si>
  <si>
    <t>26952047551</t>
  </si>
  <si>
    <t>953</t>
  </si>
  <si>
    <t>-5.56</t>
  </si>
  <si>
    <t>904</t>
  </si>
  <si>
    <t>896</t>
  </si>
  <si>
    <t>-1064</t>
  </si>
  <si>
    <t>900.000</t>
  </si>
  <si>
    <t>47707</t>
  </si>
  <si>
    <t>غنوش</t>
  </si>
  <si>
    <t>نوش‌ مازندران‌</t>
  </si>
  <si>
    <t>604</t>
  </si>
  <si>
    <t>4231617</t>
  </si>
  <si>
    <t>39111879890</t>
  </si>
  <si>
    <t>547</t>
  </si>
  <si>
    <t>16.89</t>
  </si>
  <si>
    <t>7928</t>
  </si>
  <si>
    <t>9340.000</t>
  </si>
  <si>
    <t>فلوله</t>
  </si>
  <si>
    <t>لوله‌وماشين‌سازي‌ايران‌</t>
  </si>
  <si>
    <t>1341</t>
  </si>
  <si>
    <t>39027928</t>
  </si>
  <si>
    <t>64709482383</t>
  </si>
  <si>
    <t>1654</t>
  </si>
  <si>
    <t>-87.00</t>
  </si>
  <si>
    <t>1728</t>
  </si>
  <si>
    <t>236.86</t>
  </si>
  <si>
    <t>1644674</t>
  </si>
  <si>
    <t>صخود041</t>
  </si>
  <si>
    <t>ص مرابحه خودرو041- 3ماهه 18%</t>
  </si>
  <si>
    <t>1025294</t>
  </si>
  <si>
    <t>1030000</t>
  </si>
  <si>
    <t>4706.00</t>
  </si>
  <si>
    <t>9965</t>
  </si>
  <si>
    <t>شبريز</t>
  </si>
  <si>
    <t>پالايش نفت تبريز</t>
  </si>
  <si>
    <t>2972</t>
  </si>
  <si>
    <t>15616159</t>
  </si>
  <si>
    <t>270680303260</t>
  </si>
  <si>
    <t>18220</t>
  </si>
  <si>
    <t>17140</t>
  </si>
  <si>
    <t>-1080.00</t>
  </si>
  <si>
    <t>3093</t>
  </si>
  <si>
    <t>5.60</t>
  </si>
  <si>
    <t>1754</t>
  </si>
  <si>
    <t>17130.000</t>
  </si>
  <si>
    <t>450335</t>
  </si>
  <si>
    <t>اخزا907</t>
  </si>
  <si>
    <t>اسنادخزانه-م7بودجه99-020704</t>
  </si>
  <si>
    <t>38900</t>
  </si>
  <si>
    <t>30924401000</t>
  </si>
  <si>
    <t>793170</t>
  </si>
  <si>
    <t>795000</t>
  </si>
  <si>
    <t>1830.00</t>
  </si>
  <si>
    <t>0.23</t>
  </si>
  <si>
    <t>794970</t>
  </si>
  <si>
    <t>794500</t>
  </si>
  <si>
    <t>793850.000</t>
  </si>
  <si>
    <t>795500.000</t>
  </si>
  <si>
    <t>ضپلا6001</t>
  </si>
  <si>
    <t>اختيارخ پالايش-50000-01/06/30</t>
  </si>
  <si>
    <t>25000.000</t>
  </si>
  <si>
    <t>27250.000</t>
  </si>
  <si>
    <t>ضپال7001</t>
  </si>
  <si>
    <t>اختيارخ اپال-14320-1401/07/17</t>
  </si>
  <si>
    <t>6049.000</t>
  </si>
  <si>
    <t>ضسپا8057</t>
  </si>
  <si>
    <t>اختيارخ خساپا-3000-1401/08/25</t>
  </si>
  <si>
    <t>-33.33</t>
  </si>
  <si>
    <t>خگستر</t>
  </si>
  <si>
    <t>گسترش‌سرمايه‌گذاري‌ايران‌خودرو</t>
  </si>
  <si>
    <t>8964</t>
  </si>
  <si>
    <t>341915283</t>
  </si>
  <si>
    <t>990261786618</t>
  </si>
  <si>
    <t>3066</t>
  </si>
  <si>
    <t>-5.45</t>
  </si>
  <si>
    <t>2883</t>
  </si>
  <si>
    <t>3023</t>
  </si>
  <si>
    <t>24.97</t>
  </si>
  <si>
    <t>2899.000</t>
  </si>
  <si>
    <t>842712</t>
  </si>
  <si>
    <t>ضدار6002</t>
  </si>
  <si>
    <t>اختيارخ ص.دارا-80000-01/06/28</t>
  </si>
  <si>
    <t>386500</t>
  </si>
  <si>
    <t>-8.93</t>
  </si>
  <si>
    <t>12883</t>
  </si>
  <si>
    <t>-1117.00</t>
  </si>
  <si>
    <t>-7.98</t>
  </si>
  <si>
    <t>دعبيد</t>
  </si>
  <si>
    <t>لابراتوارداروسازي‌  دكترعبيدي‌</t>
  </si>
  <si>
    <t>464460</t>
  </si>
  <si>
    <t>12423739210</t>
  </si>
  <si>
    <t>27340</t>
  </si>
  <si>
    <t>27040</t>
  </si>
  <si>
    <t>26460</t>
  </si>
  <si>
    <t>27190</t>
  </si>
  <si>
    <t>26420</t>
  </si>
  <si>
    <t>27120</t>
  </si>
  <si>
    <t>14.02</t>
  </si>
  <si>
    <t>26450.000</t>
  </si>
  <si>
    <t>26460.000</t>
  </si>
  <si>
    <t>9821</t>
  </si>
  <si>
    <t>نشار</t>
  </si>
  <si>
    <t>كارخانجات پشمبافي افشار يزد</t>
  </si>
  <si>
    <t>4631</t>
  </si>
  <si>
    <t>25700000</t>
  </si>
  <si>
    <t>ضسپا8059</t>
  </si>
  <si>
    <t>اختيارخ خساپا-1400-1401/08/25</t>
  </si>
  <si>
    <t>280.000</t>
  </si>
  <si>
    <t>دومينو4</t>
  </si>
  <si>
    <t>اجاره دومينو14040208</t>
  </si>
  <si>
    <t>976300</t>
  </si>
  <si>
    <t>976300.000</t>
  </si>
  <si>
    <t>995830.000</t>
  </si>
  <si>
    <t>شسپا</t>
  </si>
  <si>
    <t>نفت سپاهان</t>
  </si>
  <si>
    <t>21396849</t>
  </si>
  <si>
    <t>63124306536</t>
  </si>
  <si>
    <t>2983</t>
  </si>
  <si>
    <t>2933</t>
  </si>
  <si>
    <t>2952</t>
  </si>
  <si>
    <t>2998</t>
  </si>
  <si>
    <t>1949</t>
  </si>
  <si>
    <t>2991.000</t>
  </si>
  <si>
    <t>اراد45</t>
  </si>
  <si>
    <t>مرابحه عام دولت4-ش.خ 0107</t>
  </si>
  <si>
    <t>998000.000</t>
  </si>
  <si>
    <t>مشير304</t>
  </si>
  <si>
    <t>مشاركت ش شيراز304-3ماهه18%</t>
  </si>
  <si>
    <t>937000</t>
  </si>
  <si>
    <t>900000.000</t>
  </si>
  <si>
    <t>ضپلا6005</t>
  </si>
  <si>
    <t>اختيارخ پالايش-74000-01/06/30</t>
  </si>
  <si>
    <t>7800.000</t>
  </si>
  <si>
    <t>ضدار6004</t>
  </si>
  <si>
    <t>اختيارخ ص.دارا-100000-01/06/28</t>
  </si>
  <si>
    <t>كاذر</t>
  </si>
  <si>
    <t>فرآورده‌هاي‌نسوزآذر</t>
  </si>
  <si>
    <t>292</t>
  </si>
  <si>
    <t>1612073</t>
  </si>
  <si>
    <t>15211343650</t>
  </si>
  <si>
    <t>9780</t>
  </si>
  <si>
    <t>9890</t>
  </si>
  <si>
    <t>9450</t>
  </si>
  <si>
    <t>-3.48</t>
  </si>
  <si>
    <t>1186</t>
  </si>
  <si>
    <t>23704</t>
  </si>
  <si>
    <t>فبيرا</t>
  </si>
  <si>
    <t>بسته‌ بندي‌ ايران‌</t>
  </si>
  <si>
    <t>10965370</t>
  </si>
  <si>
    <t>20037825218</t>
  </si>
  <si>
    <t>1793</t>
  </si>
  <si>
    <t>1826</t>
  </si>
  <si>
    <t>1828</t>
  </si>
  <si>
    <t>1.95</t>
  </si>
  <si>
    <t>1827</t>
  </si>
  <si>
    <t>34.00</t>
  </si>
  <si>
    <t>1.90</t>
  </si>
  <si>
    <t>1802</t>
  </si>
  <si>
    <t>-107</t>
  </si>
  <si>
    <t>-17.07</t>
  </si>
  <si>
    <t>1826.000</t>
  </si>
  <si>
    <t>ضفرابورس1000</t>
  </si>
  <si>
    <t>اختيارخ فرابورس-9901-14011014</t>
  </si>
  <si>
    <t>اخزا916</t>
  </si>
  <si>
    <t>اسنادخزانه-م16بودجه99-020528</t>
  </si>
  <si>
    <t>825000</t>
  </si>
  <si>
    <t>783750.000</t>
  </si>
  <si>
    <t>افق</t>
  </si>
  <si>
    <t>فروشگاههاي زنجيره اي افق كوروش</t>
  </si>
  <si>
    <t>697145</t>
  </si>
  <si>
    <t>39362187010</t>
  </si>
  <si>
    <t>59210</t>
  </si>
  <si>
    <t>58020</t>
  </si>
  <si>
    <t>56250</t>
  </si>
  <si>
    <t>-2960.00</t>
  </si>
  <si>
    <t>57610</t>
  </si>
  <si>
    <t>-2.70</t>
  </si>
  <si>
    <t>58300</t>
  </si>
  <si>
    <t>4263</t>
  </si>
  <si>
    <t>56250.000</t>
  </si>
  <si>
    <t>كفرآور</t>
  </si>
  <si>
    <t>فرآورده هاي سيمان شرق</t>
  </si>
  <si>
    <t>328454</t>
  </si>
  <si>
    <t>4784890670</t>
  </si>
  <si>
    <t>14780</t>
  </si>
  <si>
    <t>14800</t>
  </si>
  <si>
    <t>1018</t>
  </si>
  <si>
    <t>14.52</t>
  </si>
  <si>
    <t>14550.000</t>
  </si>
  <si>
    <t>1136164</t>
  </si>
  <si>
    <t>انرژي3</t>
  </si>
  <si>
    <t>سايراشخاص بورس انرژي</t>
  </si>
  <si>
    <t>6149761</t>
  </si>
  <si>
    <t>224709813540</t>
  </si>
  <si>
    <t>37550</t>
  </si>
  <si>
    <t>36290</t>
  </si>
  <si>
    <t>-1900.00</t>
  </si>
  <si>
    <t>-1650.00</t>
  </si>
  <si>
    <t>-4.32</t>
  </si>
  <si>
    <t>38880</t>
  </si>
  <si>
    <t>109.73</t>
  </si>
  <si>
    <t>27390.000</t>
  </si>
  <si>
    <t>36290.000</t>
  </si>
  <si>
    <t>1273832</t>
  </si>
  <si>
    <t>جهرم</t>
  </si>
  <si>
    <t>پتروشيمي جهرم</t>
  </si>
  <si>
    <t>2862997</t>
  </si>
  <si>
    <t>2135821749</t>
  </si>
  <si>
    <t>744</t>
  </si>
  <si>
    <t>28.22</t>
  </si>
  <si>
    <t>687.000</t>
  </si>
  <si>
    <t>744.000</t>
  </si>
  <si>
    <t>746436</t>
  </si>
  <si>
    <t>تسه9905</t>
  </si>
  <si>
    <t>امتياز تسهيلات مسكن مرداد99</t>
  </si>
  <si>
    <t>1401650258</t>
  </si>
  <si>
    <t>1377154</t>
  </si>
  <si>
    <t>1358111</t>
  </si>
  <si>
    <t>-19043.00</t>
  </si>
  <si>
    <t>-1.38</t>
  </si>
  <si>
    <t>1368799</t>
  </si>
  <si>
    <t>-8355.00</t>
  </si>
  <si>
    <t>1389929</t>
  </si>
  <si>
    <t>1358111.000</t>
  </si>
  <si>
    <t>1373998.000</t>
  </si>
  <si>
    <t>كيسون</t>
  </si>
  <si>
    <t>شركت كيسون</t>
  </si>
  <si>
    <t>2334157</t>
  </si>
  <si>
    <t>2917696250</t>
  </si>
  <si>
    <t>1288</t>
  </si>
  <si>
    <t>1277</t>
  </si>
  <si>
    <t>12.64</t>
  </si>
  <si>
    <t>19495833</t>
  </si>
  <si>
    <t>159</t>
  </si>
  <si>
    <t>تاپكيش</t>
  </si>
  <si>
    <t>تجارت الكترونيك پارسيان كيش</t>
  </si>
  <si>
    <t>1776326</t>
  </si>
  <si>
    <t>19748123210</t>
  </si>
  <si>
    <t>11020</t>
  </si>
  <si>
    <t>11100</t>
  </si>
  <si>
    <t>0.73</t>
  </si>
  <si>
    <t>0.91</t>
  </si>
  <si>
    <t>10890</t>
  </si>
  <si>
    <t>23.41</t>
  </si>
  <si>
    <t>11030.000</t>
  </si>
  <si>
    <t>11100.000</t>
  </si>
  <si>
    <t>دامين</t>
  </si>
  <si>
    <t>داروسازي‌ امين‌</t>
  </si>
  <si>
    <t>2844009</t>
  </si>
  <si>
    <t>7151355129</t>
  </si>
  <si>
    <t>2585</t>
  </si>
  <si>
    <t>2520</t>
  </si>
  <si>
    <t>2460</t>
  </si>
  <si>
    <t>2659</t>
  </si>
  <si>
    <t>115000</t>
  </si>
  <si>
    <t>2495.000</t>
  </si>
  <si>
    <t>خليبل</t>
  </si>
  <si>
    <t>ماليبل سايپا</t>
  </si>
  <si>
    <t>31044</t>
  </si>
  <si>
    <t>796278600</t>
  </si>
  <si>
    <t>25650</t>
  </si>
  <si>
    <t>193.75</t>
  </si>
  <si>
    <t>25650.000</t>
  </si>
  <si>
    <t>596615</t>
  </si>
  <si>
    <t>زرين</t>
  </si>
  <si>
    <t>صندوق س. سهام زرين كوروش-س</t>
  </si>
  <si>
    <t>30578</t>
  </si>
  <si>
    <t>373045332</t>
  </si>
  <si>
    <t>12399</t>
  </si>
  <si>
    <t>12350</t>
  </si>
  <si>
    <t>12288</t>
  </si>
  <si>
    <t>-199.00</t>
  </si>
  <si>
    <t>12180</t>
  </si>
  <si>
    <t>803</t>
  </si>
  <si>
    <t>12181.000</t>
  </si>
  <si>
    <t>12287.000</t>
  </si>
  <si>
    <t>بوعلي</t>
  </si>
  <si>
    <t>پتروشيمي بوعلي سينا</t>
  </si>
  <si>
    <t>2109</t>
  </si>
  <si>
    <t>1564286</t>
  </si>
  <si>
    <t>158110862680</t>
  </si>
  <si>
    <t>102590</t>
  </si>
  <si>
    <t>101300</t>
  </si>
  <si>
    <t>101440</t>
  </si>
  <si>
    <t>-1150.00</t>
  </si>
  <si>
    <t>101080</t>
  </si>
  <si>
    <t>-1510.00</t>
  </si>
  <si>
    <t>99000</t>
  </si>
  <si>
    <t>104000</t>
  </si>
  <si>
    <t>13720</t>
  </si>
  <si>
    <t>101300.000</t>
  </si>
  <si>
    <t>101450.000</t>
  </si>
  <si>
    <t>1255</t>
  </si>
  <si>
    <t>تهران412</t>
  </si>
  <si>
    <t>مشاركت ش تهران412-3ماهه18%</t>
  </si>
  <si>
    <t>973700</t>
  </si>
  <si>
    <t>973500.000</t>
  </si>
  <si>
    <t>اراد49</t>
  </si>
  <si>
    <t>مرابحه عام دولت4-ش.خ 0206</t>
  </si>
  <si>
    <t>10000.00</t>
  </si>
  <si>
    <t>1.03</t>
  </si>
  <si>
    <t>989990.000</t>
  </si>
  <si>
    <t>كمنگنز</t>
  </si>
  <si>
    <t>معادن‌منگنزايران‌</t>
  </si>
  <si>
    <t>1504862</t>
  </si>
  <si>
    <t>24036459650</t>
  </si>
  <si>
    <t>15890</t>
  </si>
  <si>
    <t>16140</t>
  </si>
  <si>
    <t>760.00</t>
  </si>
  <si>
    <t>15970</t>
  </si>
  <si>
    <t>3.84</t>
  </si>
  <si>
    <t>15250</t>
  </si>
  <si>
    <t>1525</t>
  </si>
  <si>
    <t>16130.000</t>
  </si>
  <si>
    <t>16140.000</t>
  </si>
  <si>
    <t>67407</t>
  </si>
  <si>
    <t>سپر2</t>
  </si>
  <si>
    <t>-15058.00</t>
  </si>
  <si>
    <t>لازما</t>
  </si>
  <si>
    <t>كارخانه هاي صنعتي آزمايش</t>
  </si>
  <si>
    <t>2045</t>
  </si>
  <si>
    <t>49795750</t>
  </si>
  <si>
    <t>24350</t>
  </si>
  <si>
    <t>609</t>
  </si>
  <si>
    <t>40.72</t>
  </si>
  <si>
    <t>24350.000</t>
  </si>
  <si>
    <t>2811795</t>
  </si>
  <si>
    <t>ضهرم6005</t>
  </si>
  <si>
    <t>اختيارخ اهرم-15000-1401/06/30</t>
  </si>
  <si>
    <t>هامرز</t>
  </si>
  <si>
    <t>صندوق س اعتماد هامرز-ثابت</t>
  </si>
  <si>
    <t>440</t>
  </si>
  <si>
    <t>21514730</t>
  </si>
  <si>
    <t>218181826227</t>
  </si>
  <si>
    <t>15344518</t>
  </si>
  <si>
    <t>6053203</t>
  </si>
  <si>
    <t>ضستا7000</t>
  </si>
  <si>
    <t>اختيارخ شستا-700-1401/07/17</t>
  </si>
  <si>
    <t>70577000</t>
  </si>
  <si>
    <t>240.000</t>
  </si>
  <si>
    <t>934</t>
  </si>
  <si>
    <t>ضخود8006</t>
  </si>
  <si>
    <t>اختيارخ خودرو-1600-1401/08/04</t>
  </si>
  <si>
    <t>327</t>
  </si>
  <si>
    <t>95795000</t>
  </si>
  <si>
    <t>-22.50</t>
  </si>
  <si>
    <t>-26.75</t>
  </si>
  <si>
    <t>278.000</t>
  </si>
  <si>
    <t xml:space="preserve">معيار </t>
  </si>
  <si>
    <t>سرمايه گذاري معيار صنعت پارس</t>
  </si>
  <si>
    <t>27839</t>
  </si>
  <si>
    <t>1803967200</t>
  </si>
  <si>
    <t>64800</t>
  </si>
  <si>
    <t>66400</t>
  </si>
  <si>
    <t>221.33</t>
  </si>
  <si>
    <t>64800.000</t>
  </si>
  <si>
    <t>264611</t>
  </si>
  <si>
    <t>حشكوه</t>
  </si>
  <si>
    <t>دليجان طلايي شكوه پارس</t>
  </si>
  <si>
    <t>6258847</t>
  </si>
  <si>
    <t>11750414259</t>
  </si>
  <si>
    <t>1921</t>
  </si>
  <si>
    <t>1881</t>
  </si>
  <si>
    <t>1864</t>
  </si>
  <si>
    <t>1877</t>
  </si>
  <si>
    <t>-2.29</t>
  </si>
  <si>
    <t>1955</t>
  </si>
  <si>
    <t>36.10</t>
  </si>
  <si>
    <t>1864.000</t>
  </si>
  <si>
    <t>2321578</t>
  </si>
  <si>
    <t>كمرجان</t>
  </si>
  <si>
    <t>بازرگاني و توليدي مرجان كار</t>
  </si>
  <si>
    <t>4805612</t>
  </si>
  <si>
    <t>23566031290</t>
  </si>
  <si>
    <t>5140</t>
  </si>
  <si>
    <t>5170</t>
  </si>
  <si>
    <t>4840</t>
  </si>
  <si>
    <t>19.52</t>
  </si>
  <si>
    <t>94761</t>
  </si>
  <si>
    <t>4940.000</t>
  </si>
  <si>
    <t>طشنا8015</t>
  </si>
  <si>
    <t>اختيارف شپنا-6350-1401/08/29</t>
  </si>
  <si>
    <t>23380000</t>
  </si>
  <si>
    <t>340</t>
  </si>
  <si>
    <t>-11.76</t>
  </si>
  <si>
    <t>-8.24</t>
  </si>
  <si>
    <t>410.000</t>
  </si>
  <si>
    <t>تملي805</t>
  </si>
  <si>
    <t>تسهيلات مسكن ب. ملي-مرداد98</t>
  </si>
  <si>
    <t>829329</t>
  </si>
  <si>
    <t>787863.000</t>
  </si>
  <si>
    <t>ضپنا7049</t>
  </si>
  <si>
    <t>اختيارخ رمپنا-12000-1401/07/12</t>
  </si>
  <si>
    <t>555.000</t>
  </si>
  <si>
    <t>3400.000</t>
  </si>
  <si>
    <t>كرمان</t>
  </si>
  <si>
    <t>س. توسعه و عمران استان كرمان</t>
  </si>
  <si>
    <t>2710</t>
  </si>
  <si>
    <t>111000265</t>
  </si>
  <si>
    <t>79731763611</t>
  </si>
  <si>
    <t>741</t>
  </si>
  <si>
    <t>-3.10</t>
  </si>
  <si>
    <t>713</t>
  </si>
  <si>
    <t>19.94</t>
  </si>
  <si>
    <t>724.000</t>
  </si>
  <si>
    <t>200411</t>
  </si>
  <si>
    <t>آسيا</t>
  </si>
  <si>
    <t>بيمه آسيا</t>
  </si>
  <si>
    <t>7267428</t>
  </si>
  <si>
    <t>9948996573</t>
  </si>
  <si>
    <t>1387</t>
  </si>
  <si>
    <t>1369</t>
  </si>
  <si>
    <t>-1.30</t>
  </si>
  <si>
    <t>1350</t>
  </si>
  <si>
    <t>253</t>
  </si>
  <si>
    <t>5.43</t>
  </si>
  <si>
    <t>1366.000</t>
  </si>
  <si>
    <t>1380.000</t>
  </si>
  <si>
    <t>83420</t>
  </si>
  <si>
    <t>سحرخيز</t>
  </si>
  <si>
    <t>صندوق س. گروه زعفران سحرخيز</t>
  </si>
  <si>
    <t>401</t>
  </si>
  <si>
    <t>843510</t>
  </si>
  <si>
    <t>19172213512</t>
  </si>
  <si>
    <t>22656</t>
  </si>
  <si>
    <t>22830</t>
  </si>
  <si>
    <t>174.00</t>
  </si>
  <si>
    <t>22729</t>
  </si>
  <si>
    <t>73.00</t>
  </si>
  <si>
    <t>22404</t>
  </si>
  <si>
    <t>23082</t>
  </si>
  <si>
    <t>22803.000</t>
  </si>
  <si>
    <t>22929.000</t>
  </si>
  <si>
    <t>غشوكو</t>
  </si>
  <si>
    <t>شوكو پارس</t>
  </si>
  <si>
    <t>52876</t>
  </si>
  <si>
    <t>360085560</t>
  </si>
  <si>
    <t>17.44</t>
  </si>
  <si>
    <t>85789</t>
  </si>
  <si>
    <t>طخود5003</t>
  </si>
  <si>
    <t>اختيارف خودرو-2000-1401/05/12</t>
  </si>
  <si>
    <t>1165</t>
  </si>
  <si>
    <t>243800000</t>
  </si>
  <si>
    <t>42.86</t>
  </si>
  <si>
    <t>76.00</t>
  </si>
  <si>
    <t>57.14</t>
  </si>
  <si>
    <t>153.000</t>
  </si>
  <si>
    <t>209.000</t>
  </si>
  <si>
    <t>تابا</t>
  </si>
  <si>
    <t>تابان نيرو سپاهان</t>
  </si>
  <si>
    <t>366130</t>
  </si>
  <si>
    <t>7444744000</t>
  </si>
  <si>
    <t>-1100.00</t>
  </si>
  <si>
    <t>-5.24</t>
  </si>
  <si>
    <t>226.11</t>
  </si>
  <si>
    <t>638785</t>
  </si>
  <si>
    <t>اخزا007</t>
  </si>
  <si>
    <t>60100</t>
  </si>
  <si>
    <t>36743780000</t>
  </si>
  <si>
    <t>611490</t>
  </si>
  <si>
    <t>611030</t>
  </si>
  <si>
    <t>611380</t>
  </si>
  <si>
    <t>610810</t>
  </si>
  <si>
    <t>611600</t>
  </si>
  <si>
    <t>611060.000</t>
  </si>
  <si>
    <t>611390.000</t>
  </si>
  <si>
    <t>شتران</t>
  </si>
  <si>
    <t>پالايش نفت تهران</t>
  </si>
  <si>
    <t>4731</t>
  </si>
  <si>
    <t>99240727</t>
  </si>
  <si>
    <t>497071964020</t>
  </si>
  <si>
    <t>5120</t>
  </si>
  <si>
    <t>5050</t>
  </si>
  <si>
    <t>-1.37</t>
  </si>
  <si>
    <t>5010</t>
  </si>
  <si>
    <t>1353</t>
  </si>
  <si>
    <t>3.70</t>
  </si>
  <si>
    <t>4097</t>
  </si>
  <si>
    <t>5060.000</t>
  </si>
  <si>
    <t>5070.000</t>
  </si>
  <si>
    <t>276179</t>
  </si>
  <si>
    <t>ضسلا6000</t>
  </si>
  <si>
    <t>اختيارخ سلام-6000-1401/06/02</t>
  </si>
  <si>
    <t>3049.000</t>
  </si>
  <si>
    <t>تامين05</t>
  </si>
  <si>
    <t>اجاره تامين اجتماعي14050509</t>
  </si>
  <si>
    <t>23490000</t>
  </si>
  <si>
    <t>23490000000000</t>
  </si>
  <si>
    <t>16510000</t>
  </si>
  <si>
    <t>صگستر512</t>
  </si>
  <si>
    <t>صكوك اجاره صگستر512- 6ماهه18%</t>
  </si>
  <si>
    <t>ضصاد8040</t>
  </si>
  <si>
    <t>اختيارخ وبصادر-1598-1401/08/11</t>
  </si>
  <si>
    <t>1224</t>
  </si>
  <si>
    <t>105040000</t>
  </si>
  <si>
    <t>-48.00</t>
  </si>
  <si>
    <t>-34.78</t>
  </si>
  <si>
    <t>80.000</t>
  </si>
  <si>
    <t>بپاس</t>
  </si>
  <si>
    <t>بيمه پاسارگاد</t>
  </si>
  <si>
    <t>1731628</t>
  </si>
  <si>
    <t>41999675650</t>
  </si>
  <si>
    <t>24250</t>
  </si>
  <si>
    <t>24400</t>
  </si>
  <si>
    <t>43.62</t>
  </si>
  <si>
    <t>19747</t>
  </si>
  <si>
    <t>24250.000</t>
  </si>
  <si>
    <t>24300.000</t>
  </si>
  <si>
    <t>60848</t>
  </si>
  <si>
    <t>سغرب</t>
  </si>
  <si>
    <t>سيمان‌غرب‌</t>
  </si>
  <si>
    <t>56797</t>
  </si>
  <si>
    <t>988839620</t>
  </si>
  <si>
    <t>17900</t>
  </si>
  <si>
    <t>17640</t>
  </si>
  <si>
    <t>17870</t>
  </si>
  <si>
    <t>2518</t>
  </si>
  <si>
    <t>7.10</t>
  </si>
  <si>
    <t>10656</t>
  </si>
  <si>
    <t>17400.000</t>
  </si>
  <si>
    <t>17570.000</t>
  </si>
  <si>
    <t>1675</t>
  </si>
  <si>
    <t>واميد</t>
  </si>
  <si>
    <t>گروه مديريت سرمايه گذاري اميد</t>
  </si>
  <si>
    <t>2713149</t>
  </si>
  <si>
    <t>34735302240</t>
  </si>
  <si>
    <t>12890</t>
  </si>
  <si>
    <t>13080</t>
  </si>
  <si>
    <t>9.52</t>
  </si>
  <si>
    <t>12630.000</t>
  </si>
  <si>
    <t>12890.000</t>
  </si>
  <si>
    <t>193890</t>
  </si>
  <si>
    <t>دكپسول</t>
  </si>
  <si>
    <t>توليد ژلاتين كپسول ايران</t>
  </si>
  <si>
    <t>194846</t>
  </si>
  <si>
    <t>8629666350</t>
  </si>
  <si>
    <t>45350</t>
  </si>
  <si>
    <t>44100</t>
  </si>
  <si>
    <t>44200</t>
  </si>
  <si>
    <t>44700</t>
  </si>
  <si>
    <t>-1.43</t>
  </si>
  <si>
    <t>43750</t>
  </si>
  <si>
    <t>45500</t>
  </si>
  <si>
    <t>6012</t>
  </si>
  <si>
    <t>7.44</t>
  </si>
  <si>
    <t>44200.000</t>
  </si>
  <si>
    <t>44450.000</t>
  </si>
  <si>
    <t>ضحافرين1201</t>
  </si>
  <si>
    <t>اختيارخ حافرين-1500-14011214</t>
  </si>
  <si>
    <t>تكنار</t>
  </si>
  <si>
    <t>مجتمع معادن مس تكنار</t>
  </si>
  <si>
    <t>49598</t>
  </si>
  <si>
    <t>2507119300</t>
  </si>
  <si>
    <t>52000</t>
  </si>
  <si>
    <t>50750</t>
  </si>
  <si>
    <t>50450</t>
  </si>
  <si>
    <t>-1550.00</t>
  </si>
  <si>
    <t>51600</t>
  </si>
  <si>
    <t>-0.77</t>
  </si>
  <si>
    <t>50850</t>
  </si>
  <si>
    <t>30.64</t>
  </si>
  <si>
    <t>16197</t>
  </si>
  <si>
    <t>50450.000</t>
  </si>
  <si>
    <t>51000.000</t>
  </si>
  <si>
    <t>678</t>
  </si>
  <si>
    <t>مبين011</t>
  </si>
  <si>
    <t>اجاره اعتماد مبين لوتوس010710</t>
  </si>
  <si>
    <t>961100</t>
  </si>
  <si>
    <t>3200</t>
  </si>
  <si>
    <t>961100.000</t>
  </si>
  <si>
    <t>پلاست</t>
  </si>
  <si>
    <t>كارخانجات توليدي پلاستيران</t>
  </si>
  <si>
    <t>526431</t>
  </si>
  <si>
    <t>7106818500</t>
  </si>
  <si>
    <t>13910</t>
  </si>
  <si>
    <t>-410.00</t>
  </si>
  <si>
    <t>14.27</t>
  </si>
  <si>
    <t>13500.000</t>
  </si>
  <si>
    <t>1563474</t>
  </si>
  <si>
    <t>اراد344</t>
  </si>
  <si>
    <t>مرابحه عام دولت3-ش.خ 0305</t>
  </si>
  <si>
    <t>19586600</t>
  </si>
  <si>
    <t>17412213187600</t>
  </si>
  <si>
    <t>950000</t>
  </si>
  <si>
    <t>888999</t>
  </si>
  <si>
    <t>888973</t>
  </si>
  <si>
    <t>-61027.00</t>
  </si>
  <si>
    <t>-6.42</t>
  </si>
  <si>
    <t>888986</t>
  </si>
  <si>
    <t>-61014.00</t>
  </si>
  <si>
    <t>افاد55</t>
  </si>
  <si>
    <t>منفعت دولت5-ش.خاص ساير0108</t>
  </si>
  <si>
    <t>935000.000</t>
  </si>
  <si>
    <t>هجرتح</t>
  </si>
  <si>
    <t>ح . پخش هجرت</t>
  </si>
  <si>
    <t>188401</t>
  </si>
  <si>
    <t>2813618820</t>
  </si>
  <si>
    <t>15430</t>
  </si>
  <si>
    <t>14900</t>
  </si>
  <si>
    <t>14880</t>
  </si>
  <si>
    <t>15170</t>
  </si>
  <si>
    <t>24417</t>
  </si>
  <si>
    <t>14900.000</t>
  </si>
  <si>
    <t>15000.000</t>
  </si>
  <si>
    <t>1149</t>
  </si>
  <si>
    <t>افرا</t>
  </si>
  <si>
    <t>افرانت</t>
  </si>
  <si>
    <t>708</t>
  </si>
  <si>
    <t>1991855</t>
  </si>
  <si>
    <t>39791110130</t>
  </si>
  <si>
    <t>20150</t>
  </si>
  <si>
    <t>19450</t>
  </si>
  <si>
    <t>19770</t>
  </si>
  <si>
    <t>19980</t>
  </si>
  <si>
    <t>19170</t>
  </si>
  <si>
    <t>19.29</t>
  </si>
  <si>
    <t>1737</t>
  </si>
  <si>
    <t>19770.000</t>
  </si>
  <si>
    <t>ضستر8004</t>
  </si>
  <si>
    <t>اختيارخ خگستر-3738-1401/08/18</t>
  </si>
  <si>
    <t>اراد96</t>
  </si>
  <si>
    <t>مرابحه عام دولت96-ش.خ030414</t>
  </si>
  <si>
    <t>1039500.000</t>
  </si>
  <si>
    <t>غمارگ</t>
  </si>
  <si>
    <t>مارگارين‌</t>
  </si>
  <si>
    <t>519</t>
  </si>
  <si>
    <t>15689397</t>
  </si>
  <si>
    <t>28632211160</t>
  </si>
  <si>
    <t>1938</t>
  </si>
  <si>
    <t>1818</t>
  </si>
  <si>
    <t>1825</t>
  </si>
  <si>
    <t>-46</t>
  </si>
  <si>
    <t>-39.67</t>
  </si>
  <si>
    <t>1818.000</t>
  </si>
  <si>
    <t>2058843</t>
  </si>
  <si>
    <t>حرم03</t>
  </si>
  <si>
    <t>منفعت حرم تا حرم 14030714</t>
  </si>
  <si>
    <t>چكارن</t>
  </si>
  <si>
    <t>كارتن‌ ايران‌</t>
  </si>
  <si>
    <t>10444297</t>
  </si>
  <si>
    <t>20258732318</t>
  </si>
  <si>
    <t>2034</t>
  </si>
  <si>
    <t>-3.69</t>
  </si>
  <si>
    <t>-94.00</t>
  </si>
  <si>
    <t>1933</t>
  </si>
  <si>
    <t>2019</t>
  </si>
  <si>
    <t>123</t>
  </si>
  <si>
    <t>15.77</t>
  </si>
  <si>
    <t>1935.000</t>
  </si>
  <si>
    <t>5711</t>
  </si>
  <si>
    <t>ضداريوش905</t>
  </si>
  <si>
    <t>اختيارخ داريوش-12500-14010915</t>
  </si>
  <si>
    <t>تبرك</t>
  </si>
  <si>
    <t>گروه كارخانجات صنعتي تبرك</t>
  </si>
  <si>
    <t>624895</t>
  </si>
  <si>
    <t>4177160820</t>
  </si>
  <si>
    <t>22.19</t>
  </si>
  <si>
    <t>21911</t>
  </si>
  <si>
    <t>6770.000</t>
  </si>
  <si>
    <t>17230</t>
  </si>
  <si>
    <t>كيان</t>
  </si>
  <si>
    <t>صندوق س. با درآمد ثابت كيان</t>
  </si>
  <si>
    <t>2487</t>
  </si>
  <si>
    <t>29623131</t>
  </si>
  <si>
    <t>1077168574705</t>
  </si>
  <si>
    <t>36343</t>
  </si>
  <si>
    <t>36362</t>
  </si>
  <si>
    <t>36365</t>
  </si>
  <si>
    <t>22.00</t>
  </si>
  <si>
    <t>36361</t>
  </si>
  <si>
    <t>11398</t>
  </si>
  <si>
    <t>36364.000</t>
  </si>
  <si>
    <t>36365.000</t>
  </si>
  <si>
    <t>1013333</t>
  </si>
  <si>
    <t>ضپيك7051</t>
  </si>
  <si>
    <t>اختيارخ تاپيكو-12000-01/07/20</t>
  </si>
  <si>
    <t>7647.000</t>
  </si>
  <si>
    <t>حگردش</t>
  </si>
  <si>
    <t>ريل گردش ايرانيان</t>
  </si>
  <si>
    <t>1968415</t>
  </si>
  <si>
    <t>3972052471</t>
  </si>
  <si>
    <t>2079</t>
  </si>
  <si>
    <t>2053</t>
  </si>
  <si>
    <t>2050</t>
  </si>
  <si>
    <t>41.06</t>
  </si>
  <si>
    <t>1160165</t>
  </si>
  <si>
    <t>وثنوح</t>
  </si>
  <si>
    <t>ح. سرمايه گذاري ساختماني نوين</t>
  </si>
  <si>
    <t>668354</t>
  </si>
  <si>
    <t>458815297</t>
  </si>
  <si>
    <t>707</t>
  </si>
  <si>
    <t>706</t>
  </si>
  <si>
    <t>686.000</t>
  </si>
  <si>
    <t>171054</t>
  </si>
  <si>
    <t>تصميم</t>
  </si>
  <si>
    <t>صندوق س با درآمد ثابت تصميم</t>
  </si>
  <si>
    <t>1174781</t>
  </si>
  <si>
    <t>24273978594</t>
  </si>
  <si>
    <t>20652</t>
  </si>
  <si>
    <t>20663</t>
  </si>
  <si>
    <t>20662</t>
  </si>
  <si>
    <t>5598187</t>
  </si>
  <si>
    <t>20662.000</t>
  </si>
  <si>
    <t>20663.000</t>
  </si>
  <si>
    <t>140762</t>
  </si>
  <si>
    <t>ضپلا6002</t>
  </si>
  <si>
    <t>اختيارخ پالايش-56000-01/06/30</t>
  </si>
  <si>
    <t>215000</t>
  </si>
  <si>
    <t>-2050.00</t>
  </si>
  <si>
    <t>-8.70</t>
  </si>
  <si>
    <t>15002.000</t>
  </si>
  <si>
    <t>21500.000</t>
  </si>
  <si>
    <t>وارس</t>
  </si>
  <si>
    <t>سرمايه گذاري ارس صبا</t>
  </si>
  <si>
    <t>1792509</t>
  </si>
  <si>
    <t>21529987150</t>
  </si>
  <si>
    <t>12050</t>
  </si>
  <si>
    <t>-2.91</t>
  </si>
  <si>
    <t>1977</t>
  </si>
  <si>
    <t>6.07</t>
  </si>
  <si>
    <t>12020.000</t>
  </si>
  <si>
    <t>12200.000</t>
  </si>
  <si>
    <t>3304</t>
  </si>
  <si>
    <t>صمعاد212</t>
  </si>
  <si>
    <t>صكوك اجاره معادن212-6ماهه21%</t>
  </si>
  <si>
    <t>17960</t>
  </si>
  <si>
    <t>49995</t>
  </si>
  <si>
    <t>ميزد304</t>
  </si>
  <si>
    <t>مشاركت ش يزد304-3ماهه18%</t>
  </si>
  <si>
    <t>صيبا503</t>
  </si>
  <si>
    <t>صكوك مرابحه سيبا503-3ماهه 18%</t>
  </si>
  <si>
    <t>4972</t>
  </si>
  <si>
    <t>تملي807</t>
  </si>
  <si>
    <t>تسهيلات مسكن ب. ملي-مهر98</t>
  </si>
  <si>
    <t>803672</t>
  </si>
  <si>
    <t>763489.000</t>
  </si>
  <si>
    <t>303</t>
  </si>
  <si>
    <t>طجار7055</t>
  </si>
  <si>
    <t>اختيارف وتجارت-2980-1401/07/20</t>
  </si>
  <si>
    <t>تملي702</t>
  </si>
  <si>
    <t>تسهيلات مسكن ب. ملي-ارديبهشت97</t>
  </si>
  <si>
    <t>711933</t>
  </si>
  <si>
    <t>676337.000</t>
  </si>
  <si>
    <t>اراد82</t>
  </si>
  <si>
    <t>مرابحه عام دولت82-ش.خ010912</t>
  </si>
  <si>
    <t>940030</t>
  </si>
  <si>
    <t>955000.000</t>
  </si>
  <si>
    <t>ضپنا7052</t>
  </si>
  <si>
    <t>اختيارخ رمپنا-15000-1401/07/12</t>
  </si>
  <si>
    <t>1967</t>
  </si>
  <si>
    <t>-1167.00</t>
  </si>
  <si>
    <t>-59.33</t>
  </si>
  <si>
    <t>101.000</t>
  </si>
  <si>
    <t>ضسپا8050</t>
  </si>
  <si>
    <t>اختيارخ خساپا-1800-1401/08/25</t>
  </si>
  <si>
    <t>17781</t>
  </si>
  <si>
    <t>1245956000</t>
  </si>
  <si>
    <t>-32.35</t>
  </si>
  <si>
    <t>-31.37</t>
  </si>
  <si>
    <t>68.000</t>
  </si>
  <si>
    <t>ضوسپهر300</t>
  </si>
  <si>
    <t>اختيارخ وسپهر-4680-14020321</t>
  </si>
  <si>
    <t>ثپرديس</t>
  </si>
  <si>
    <t>سرمايه گذاري مسكن پرديس</t>
  </si>
  <si>
    <t>1361274</t>
  </si>
  <si>
    <t>4817548845</t>
  </si>
  <si>
    <t>3671</t>
  </si>
  <si>
    <t>3551</t>
  </si>
  <si>
    <t>-132.00</t>
  </si>
  <si>
    <t>-3.60</t>
  </si>
  <si>
    <t>3460</t>
  </si>
  <si>
    <t>3685</t>
  </si>
  <si>
    <t>6.43</t>
  </si>
  <si>
    <t>3490.000</t>
  </si>
  <si>
    <t>3599.000</t>
  </si>
  <si>
    <t>وبوعلي2</t>
  </si>
  <si>
    <t>149500000</t>
  </si>
  <si>
    <t>602485000000</t>
  </si>
  <si>
    <t>4030</t>
  </si>
  <si>
    <t>219.00</t>
  </si>
  <si>
    <t>5.75</t>
  </si>
  <si>
    <t>ضكاريس901</t>
  </si>
  <si>
    <t>اختيارخ كاريس-12000-14010930</t>
  </si>
  <si>
    <t>-1950.00</t>
  </si>
  <si>
    <t>-36.45</t>
  </si>
  <si>
    <t>2003.000</t>
  </si>
  <si>
    <t>3929.000</t>
  </si>
  <si>
    <t>كمينا</t>
  </si>
  <si>
    <t>شيشه سازي مينا</t>
  </si>
  <si>
    <t>239155</t>
  </si>
  <si>
    <t>2740884600</t>
  </si>
  <si>
    <t>-2.92</t>
  </si>
  <si>
    <t>20.60</t>
  </si>
  <si>
    <t>7560.000</t>
  </si>
  <si>
    <t>11320.000</t>
  </si>
  <si>
    <t>422089</t>
  </si>
  <si>
    <t>فسرب</t>
  </si>
  <si>
    <t>ملي‌ سرب‌وروي‌ ايران‌</t>
  </si>
  <si>
    <t>15261707</t>
  </si>
  <si>
    <t>18135034137</t>
  </si>
  <si>
    <t>1239</t>
  </si>
  <si>
    <t>1212</t>
  </si>
  <si>
    <t>1188</t>
  </si>
  <si>
    <t>-51.00</t>
  </si>
  <si>
    <t>-4.12</t>
  </si>
  <si>
    <t>1178</t>
  </si>
  <si>
    <t>1243</t>
  </si>
  <si>
    <t>14.85</t>
  </si>
  <si>
    <t>58632</t>
  </si>
  <si>
    <t>1198.000</t>
  </si>
  <si>
    <t>1199.000</t>
  </si>
  <si>
    <t>117301</t>
  </si>
  <si>
    <t>وسپهح</t>
  </si>
  <si>
    <t>ح . سرمايه‌گذاري‌ سپه‌</t>
  </si>
  <si>
    <t>4117057</t>
  </si>
  <si>
    <t>11299485886</t>
  </si>
  <si>
    <t>2825</t>
  </si>
  <si>
    <t>2740</t>
  </si>
  <si>
    <t>2745</t>
  </si>
  <si>
    <t>2708</t>
  </si>
  <si>
    <t>7828</t>
  </si>
  <si>
    <t>2731.000</t>
  </si>
  <si>
    <t>2740.000</t>
  </si>
  <si>
    <t>24354</t>
  </si>
  <si>
    <t>فروس</t>
  </si>
  <si>
    <t>فروسيليس‌ ايران‌</t>
  </si>
  <si>
    <t>6235743</t>
  </si>
  <si>
    <t>32832942860</t>
  </si>
  <si>
    <t>5160</t>
  </si>
  <si>
    <t>5360</t>
  </si>
  <si>
    <t>2.49</t>
  </si>
  <si>
    <t>5270</t>
  </si>
  <si>
    <t>0.76</t>
  </si>
  <si>
    <t>5150</t>
  </si>
  <si>
    <t>5370</t>
  </si>
  <si>
    <t>3.93</t>
  </si>
  <si>
    <t>960</t>
  </si>
  <si>
    <t>5240.000</t>
  </si>
  <si>
    <t>5360.000</t>
  </si>
  <si>
    <t>77880</t>
  </si>
  <si>
    <t>اخزا9102</t>
  </si>
  <si>
    <t>102767500</t>
  </si>
  <si>
    <t>775000</t>
  </si>
  <si>
    <t>744250</t>
  </si>
  <si>
    <t>-36610.00</t>
  </si>
  <si>
    <t>772690</t>
  </si>
  <si>
    <t>-8170.00</t>
  </si>
  <si>
    <t>745170.000</t>
  </si>
  <si>
    <t>779990.000</t>
  </si>
  <si>
    <t>زبينا</t>
  </si>
  <si>
    <t>كشاورزي و دامپروري بينالود</t>
  </si>
  <si>
    <t>7552031</t>
  </si>
  <si>
    <t>17782826342</t>
  </si>
  <si>
    <t>2492</t>
  </si>
  <si>
    <t>2411</t>
  </si>
  <si>
    <t>2355</t>
  </si>
  <si>
    <t>-5.50</t>
  </si>
  <si>
    <t>2343</t>
  </si>
  <si>
    <t>2461</t>
  </si>
  <si>
    <t>2346.000</t>
  </si>
  <si>
    <t>2359.000</t>
  </si>
  <si>
    <t>9930</t>
  </si>
  <si>
    <t>تپكو</t>
  </si>
  <si>
    <t>توليدتجهيزات‌سنگين‌هپكو</t>
  </si>
  <si>
    <t>286</t>
  </si>
  <si>
    <t>6482016</t>
  </si>
  <si>
    <t>8146101217</t>
  </si>
  <si>
    <t>1289</t>
  </si>
  <si>
    <t>1256</t>
  </si>
  <si>
    <t>1251</t>
  </si>
  <si>
    <t>-1</t>
  </si>
  <si>
    <t>-1264.00</t>
  </si>
  <si>
    <t>1248.000</t>
  </si>
  <si>
    <t>1251.000</t>
  </si>
  <si>
    <t>15949241</t>
  </si>
  <si>
    <t>ضملت8049</t>
  </si>
  <si>
    <t>اختيارخ وبملت-2490-1401/08/18</t>
  </si>
  <si>
    <t>333.000</t>
  </si>
  <si>
    <t>470.000</t>
  </si>
  <si>
    <t>مشهد0212</t>
  </si>
  <si>
    <t>مشاركت ش مشهد0212-3ماهه18%</t>
  </si>
  <si>
    <t>49955</t>
  </si>
  <si>
    <t>46645</t>
  </si>
  <si>
    <t>وتوشه</t>
  </si>
  <si>
    <t>سرمايه‌ گذاري‌ پارس‌ توشه‌</t>
  </si>
  <si>
    <t>1175617</t>
  </si>
  <si>
    <t>5857746020</t>
  </si>
  <si>
    <t>5070</t>
  </si>
  <si>
    <t>5040</t>
  </si>
  <si>
    <t>881</t>
  </si>
  <si>
    <t>5.72</t>
  </si>
  <si>
    <t>4980.000</t>
  </si>
  <si>
    <t>801</t>
  </si>
  <si>
    <t>تملي810</t>
  </si>
  <si>
    <t>تسهيلات مسكن ب. ملي-دي98</t>
  </si>
  <si>
    <t>307937</t>
  </si>
  <si>
    <t>323333.000</t>
  </si>
  <si>
    <t>ضكاريس904</t>
  </si>
  <si>
    <t>اختيارخ كاريس-18000-14010930</t>
  </si>
  <si>
    <t>1150.000</t>
  </si>
  <si>
    <t>آريا</t>
  </si>
  <si>
    <t>پليمر آريا ساسول</t>
  </si>
  <si>
    <t>1855530</t>
  </si>
  <si>
    <t>131325429650</t>
  </si>
  <si>
    <t>70800</t>
  </si>
  <si>
    <t>70000</t>
  </si>
  <si>
    <t>71000</t>
  </si>
  <si>
    <t>0.28</t>
  </si>
  <si>
    <t>68750</t>
  </si>
  <si>
    <t>71900</t>
  </si>
  <si>
    <t>10133</t>
  </si>
  <si>
    <t>18155</t>
  </si>
  <si>
    <t>71000.000</t>
  </si>
  <si>
    <t>71100.000</t>
  </si>
  <si>
    <t>فن آوا</t>
  </si>
  <si>
    <t>گروه فن آوا</t>
  </si>
  <si>
    <t>36800</t>
  </si>
  <si>
    <t>234416000</t>
  </si>
  <si>
    <t>-8</t>
  </si>
  <si>
    <t>6370.000</t>
  </si>
  <si>
    <t>256646</t>
  </si>
  <si>
    <t>ضسلا6005</t>
  </si>
  <si>
    <t>اختيارخ سلام-9000-1401/06/02</t>
  </si>
  <si>
    <t>10990000</t>
  </si>
  <si>
    <t>-35.25</t>
  </si>
  <si>
    <t>-28.78</t>
  </si>
  <si>
    <t>81.000</t>
  </si>
  <si>
    <t>آپ</t>
  </si>
  <si>
    <t>آسان پرداخت پرشين</t>
  </si>
  <si>
    <t>555</t>
  </si>
  <si>
    <t>5823521</t>
  </si>
  <si>
    <t>35831183960</t>
  </si>
  <si>
    <t>6140</t>
  </si>
  <si>
    <t>6290</t>
  </si>
  <si>
    <t>30.90</t>
  </si>
  <si>
    <t>200814</t>
  </si>
  <si>
    <t>6170.000</t>
  </si>
  <si>
    <t>6180.000</t>
  </si>
  <si>
    <t>1072</t>
  </si>
  <si>
    <t>زعف0110پ05</t>
  </si>
  <si>
    <t>زعفران0110نگين زرين(پ)</t>
  </si>
  <si>
    <t>420083</t>
  </si>
  <si>
    <t>425728</t>
  </si>
  <si>
    <t>5645.00</t>
  </si>
  <si>
    <t>1560</t>
  </si>
  <si>
    <t>ضصاد8046</t>
  </si>
  <si>
    <t>اختيارخ وبصادر-2398-1401/08/11</t>
  </si>
  <si>
    <t>فتوسا</t>
  </si>
  <si>
    <t>توليد و توسعه سرب روي ايرانيان</t>
  </si>
  <si>
    <t>7501476</t>
  </si>
  <si>
    <t>59066697260</t>
  </si>
  <si>
    <t>8130</t>
  </si>
  <si>
    <t>10.77</t>
  </si>
  <si>
    <t>35322</t>
  </si>
  <si>
    <t>5102</t>
  </si>
  <si>
    <t>ضستا7005</t>
  </si>
  <si>
    <t>اختيارخ شستا-1200-1401/07/17</t>
  </si>
  <si>
    <t>7698</t>
  </si>
  <si>
    <t>58286000</t>
  </si>
  <si>
    <t>-22.22</t>
  </si>
  <si>
    <t>-11.11</t>
  </si>
  <si>
    <t>4092</t>
  </si>
  <si>
    <t>7.000</t>
  </si>
  <si>
    <t>1578</t>
  </si>
  <si>
    <t>صرزم411</t>
  </si>
  <si>
    <t>صكوك اجاره خوارزم411-6ماهه20%</t>
  </si>
  <si>
    <t>2910</t>
  </si>
  <si>
    <t>2980</t>
  </si>
  <si>
    <t>اخزا009</t>
  </si>
  <si>
    <t>اسناد خزانه-م9بودجه00-031101</t>
  </si>
  <si>
    <t>104600</t>
  </si>
  <si>
    <t>62225456000</t>
  </si>
  <si>
    <t>594600</t>
  </si>
  <si>
    <t>594820</t>
  </si>
  <si>
    <t>595470</t>
  </si>
  <si>
    <t>870.00</t>
  </si>
  <si>
    <t>594890</t>
  </si>
  <si>
    <t>290.00</t>
  </si>
  <si>
    <t>595060.000</t>
  </si>
  <si>
    <t>595470.000</t>
  </si>
  <si>
    <t>تسه0011</t>
  </si>
  <si>
    <t>امتيازتسهيلات مسكن بهمن 1400</t>
  </si>
  <si>
    <t>348</t>
  </si>
  <si>
    <t>5757</t>
  </si>
  <si>
    <t>7918880460</t>
  </si>
  <si>
    <t>1369475</t>
  </si>
  <si>
    <t>1363011</t>
  </si>
  <si>
    <t>-6464.00</t>
  </si>
  <si>
    <t>1375522</t>
  </si>
  <si>
    <t>6047.00</t>
  </si>
  <si>
    <t>1363011.000</t>
  </si>
  <si>
    <t>لسرما</t>
  </si>
  <si>
    <t>سرما آفرين‌</t>
  </si>
  <si>
    <t>747665</t>
  </si>
  <si>
    <t>17063450550</t>
  </si>
  <si>
    <t>22760</t>
  </si>
  <si>
    <t>18.08</t>
  </si>
  <si>
    <t>21990.000</t>
  </si>
  <si>
    <t>22760.000</t>
  </si>
  <si>
    <t>477002</t>
  </si>
  <si>
    <t>اخزا002</t>
  </si>
  <si>
    <t>272000</t>
  </si>
  <si>
    <t>162261791000</t>
  </si>
  <si>
    <t>595800</t>
  </si>
  <si>
    <t>596810</t>
  </si>
  <si>
    <t>596550</t>
  </si>
  <si>
    <t>595350</t>
  </si>
  <si>
    <t>597490</t>
  </si>
  <si>
    <t>596680.000</t>
  </si>
  <si>
    <t>596960.000</t>
  </si>
  <si>
    <t>اراد60</t>
  </si>
  <si>
    <t>مرابحه عام دولتي6-ش.خ0210</t>
  </si>
  <si>
    <t>سخواف</t>
  </si>
  <si>
    <t>سيمان مجد خواف</t>
  </si>
  <si>
    <t>1372741</t>
  </si>
  <si>
    <t>8476275420</t>
  </si>
  <si>
    <t>6360</t>
  </si>
  <si>
    <t>6170</t>
  </si>
  <si>
    <t>-39</t>
  </si>
  <si>
    <t>-158.97</t>
  </si>
  <si>
    <t>91071</t>
  </si>
  <si>
    <t>6240.000</t>
  </si>
  <si>
    <t>لخانه</t>
  </si>
  <si>
    <t>لوازم‌ خانگي‌ پارس‌</t>
  </si>
  <si>
    <t>5180560</t>
  </si>
  <si>
    <t>16820</t>
  </si>
  <si>
    <t>134.34</t>
  </si>
  <si>
    <t>16820.000</t>
  </si>
  <si>
    <t>267379</t>
  </si>
  <si>
    <t>صنفت1312</t>
  </si>
  <si>
    <t>صكوك منفعت نفت1312-6ماهه 18/5%</t>
  </si>
  <si>
    <t>ضخود6003</t>
  </si>
  <si>
    <t>اختيارخ خودرو-1800-1401/06/02</t>
  </si>
  <si>
    <t>3908</t>
  </si>
  <si>
    <t>314756000</t>
  </si>
  <si>
    <t>-31.03</t>
  </si>
  <si>
    <t>81</t>
  </si>
  <si>
    <t>-30.17</t>
  </si>
  <si>
    <t>595</t>
  </si>
  <si>
    <t>شلرد</t>
  </si>
  <si>
    <t>2593642</t>
  </si>
  <si>
    <t>27414795940</t>
  </si>
  <si>
    <t>10660</t>
  </si>
  <si>
    <t>-2.11</t>
  </si>
  <si>
    <t>51.75</t>
  </si>
  <si>
    <t>10570.000</t>
  </si>
  <si>
    <t>16709169</t>
  </si>
  <si>
    <t>ضشگويا1100</t>
  </si>
  <si>
    <t>اختيارخ شگويا-8250-14011105</t>
  </si>
  <si>
    <t>ضخود8008</t>
  </si>
  <si>
    <t>اختيارخ خودرو-1800-1401/08/04</t>
  </si>
  <si>
    <t>871354000</t>
  </si>
  <si>
    <t>-14.57</t>
  </si>
  <si>
    <t>-17.09</t>
  </si>
  <si>
    <t>760</t>
  </si>
  <si>
    <t>ماريناسان05</t>
  </si>
  <si>
    <t>اجاره سلولزي ماريناسان14050405</t>
  </si>
  <si>
    <t>دفارا</t>
  </si>
  <si>
    <t>داروسازي‌ فارابي‌</t>
  </si>
  <si>
    <t>1763681</t>
  </si>
  <si>
    <t>17955872910</t>
  </si>
  <si>
    <t>10270</t>
  </si>
  <si>
    <t>10170</t>
  </si>
  <si>
    <t>1394</t>
  </si>
  <si>
    <t>10170.000</t>
  </si>
  <si>
    <t>72236</t>
  </si>
  <si>
    <t>شكبير</t>
  </si>
  <si>
    <t>پتروشيمي اميركبير</t>
  </si>
  <si>
    <t>91961</t>
  </si>
  <si>
    <t>6519162450</t>
  </si>
  <si>
    <t>72650</t>
  </si>
  <si>
    <t>-1850.00</t>
  </si>
  <si>
    <t>72550</t>
  </si>
  <si>
    <t>70500</t>
  </si>
  <si>
    <t>12791</t>
  </si>
  <si>
    <t>5.67</t>
  </si>
  <si>
    <t>70750.000</t>
  </si>
  <si>
    <t>70800.000</t>
  </si>
  <si>
    <t>وسين</t>
  </si>
  <si>
    <t>بيمه سينا</t>
  </si>
  <si>
    <t>1805318</t>
  </si>
  <si>
    <t>3302271272</t>
  </si>
  <si>
    <t>1885</t>
  </si>
  <si>
    <t>1829</t>
  </si>
  <si>
    <t>1831</t>
  </si>
  <si>
    <t>-1268</t>
  </si>
  <si>
    <t>1829.000</t>
  </si>
  <si>
    <t>3335294</t>
  </si>
  <si>
    <t>ضخود6005</t>
  </si>
  <si>
    <t>اختيارخ خودرو-2000-1401/06/02</t>
  </si>
  <si>
    <t>6608</t>
  </si>
  <si>
    <t>133170000</t>
  </si>
  <si>
    <t>-53.49</t>
  </si>
  <si>
    <t>24.000</t>
  </si>
  <si>
    <t>ضصاد8043</t>
  </si>
  <si>
    <t>اختيارخ وبصادر-1898-1401/08/11</t>
  </si>
  <si>
    <t>وكادو</t>
  </si>
  <si>
    <t>تكادو</t>
  </si>
  <si>
    <t>618607</t>
  </si>
  <si>
    <t>9265393320</t>
  </si>
  <si>
    <t>14970</t>
  </si>
  <si>
    <t>15100</t>
  </si>
  <si>
    <t>1873</t>
  </si>
  <si>
    <t>11301</t>
  </si>
  <si>
    <t>14970.000</t>
  </si>
  <si>
    <t>15100.000</t>
  </si>
  <si>
    <t>7802</t>
  </si>
  <si>
    <t>حاريا</t>
  </si>
  <si>
    <t>كشتيراني آريا</t>
  </si>
  <si>
    <t>345950</t>
  </si>
  <si>
    <t>1496965205</t>
  </si>
  <si>
    <t>4413</t>
  </si>
  <si>
    <t>4326</t>
  </si>
  <si>
    <t>4386</t>
  </si>
  <si>
    <t>4398</t>
  </si>
  <si>
    <t>-306</t>
  </si>
  <si>
    <t>-14.33</t>
  </si>
  <si>
    <t>4325.000</t>
  </si>
  <si>
    <t>455693</t>
  </si>
  <si>
    <t>ضجار7059</t>
  </si>
  <si>
    <t>اختيارخ وتجارت-1200-1401/07/20</t>
  </si>
  <si>
    <t>5830000</t>
  </si>
  <si>
    <t>-26.18</t>
  </si>
  <si>
    <t>265.000</t>
  </si>
  <si>
    <t>قلرست</t>
  </si>
  <si>
    <t>قند لرستان‌</t>
  </si>
  <si>
    <t>3173711</t>
  </si>
  <si>
    <t>76830199000</t>
  </si>
  <si>
    <t>23160</t>
  </si>
  <si>
    <t>24210</t>
  </si>
  <si>
    <t>1050.00</t>
  </si>
  <si>
    <t>4.53</t>
  </si>
  <si>
    <t>23610</t>
  </si>
  <si>
    <t>12.14</t>
  </si>
  <si>
    <t>1561205</t>
  </si>
  <si>
    <t>24310.000</t>
  </si>
  <si>
    <t>24880.000</t>
  </si>
  <si>
    <t>ضشپلي901</t>
  </si>
  <si>
    <t>اختيارخ شپلي-6000-14010927</t>
  </si>
  <si>
    <t>2348.000</t>
  </si>
  <si>
    <t>هبساز112</t>
  </si>
  <si>
    <t>اختيارف ت ثبهساز-2458-01/12/20</t>
  </si>
  <si>
    <t>670</t>
  </si>
  <si>
    <t>صايپا012</t>
  </si>
  <si>
    <t>صكوك مرابحه سايپا012-3ماهه 16%</t>
  </si>
  <si>
    <t>957000</t>
  </si>
  <si>
    <t>957000.000</t>
  </si>
  <si>
    <t>كرازي</t>
  </si>
  <si>
    <t>كارخانجات‌توليدي‌شيشه‌رازي‌</t>
  </si>
  <si>
    <t>314</t>
  </si>
  <si>
    <t>6646181</t>
  </si>
  <si>
    <t>9166464405</t>
  </si>
  <si>
    <t>1390</t>
  </si>
  <si>
    <t>2631</t>
  </si>
  <si>
    <t>1371.000</t>
  </si>
  <si>
    <t>15553</t>
  </si>
  <si>
    <t>ضپنا7055</t>
  </si>
  <si>
    <t>اختيارخ رمپنا-20000-1401/07/12</t>
  </si>
  <si>
    <t>هكشو208</t>
  </si>
  <si>
    <t>اختيارف ت پاكشو9979-02/08/29</t>
  </si>
  <si>
    <t>126273600</t>
  </si>
  <si>
    <t>1236</t>
  </si>
  <si>
    <t>28.00</t>
  </si>
  <si>
    <t>2.27</t>
  </si>
  <si>
    <t>45000</t>
  </si>
  <si>
    <t>1264.000</t>
  </si>
  <si>
    <t>1900100</t>
  </si>
  <si>
    <t>خموتور</t>
  </si>
  <si>
    <t>موتورسازان‌تراكتورسازي‌ايران‌</t>
  </si>
  <si>
    <t>5648932</t>
  </si>
  <si>
    <t>19644652373</t>
  </si>
  <si>
    <t>3473</t>
  </si>
  <si>
    <t>3478</t>
  </si>
  <si>
    <t>10.83</t>
  </si>
  <si>
    <t>3473.000</t>
  </si>
  <si>
    <t>546568</t>
  </si>
  <si>
    <t>غگيلا</t>
  </si>
  <si>
    <t>شيرپاستوريزه پگاه گيلان</t>
  </si>
  <si>
    <t>1099352</t>
  </si>
  <si>
    <t>12749130210</t>
  </si>
  <si>
    <t>11890</t>
  </si>
  <si>
    <t>11530</t>
  </si>
  <si>
    <t>559</t>
  </si>
  <si>
    <t>20.84</t>
  </si>
  <si>
    <t>11530.000</t>
  </si>
  <si>
    <t>416579</t>
  </si>
  <si>
    <t>وصنعت</t>
  </si>
  <si>
    <t>سرمايه گذاري توسعه صنعت وتجارت</t>
  </si>
  <si>
    <t>6126012</t>
  </si>
  <si>
    <t>10339844632</t>
  </si>
  <si>
    <t>1751</t>
  </si>
  <si>
    <t>1704</t>
  </si>
  <si>
    <t>1706</t>
  </si>
  <si>
    <t>1661</t>
  </si>
  <si>
    <t>3.92</t>
  </si>
  <si>
    <t>1678.000</t>
  </si>
  <si>
    <t>1706.000</t>
  </si>
  <si>
    <t>5025</t>
  </si>
  <si>
    <t>ضفرابورس1001</t>
  </si>
  <si>
    <t>اختيارخ فرابورس-11901-14011014</t>
  </si>
  <si>
    <t>1591</t>
  </si>
  <si>
    <t>-741.00</t>
  </si>
  <si>
    <t>-46.57</t>
  </si>
  <si>
    <t>1050.000</t>
  </si>
  <si>
    <t>ضپلا6006</t>
  </si>
  <si>
    <t>اختيارخ پالايش-80000-01/06/30</t>
  </si>
  <si>
    <t>ضرنا6003</t>
  </si>
  <si>
    <t>اختيارخ ورنا-4500-1401/06/28</t>
  </si>
  <si>
    <t>طستر8001</t>
  </si>
  <si>
    <t>اختيارف خگستر-2988-1401/08/18</t>
  </si>
  <si>
    <t>اراد944</t>
  </si>
  <si>
    <t>7700000</t>
  </si>
  <si>
    <t>7097073000000</t>
  </si>
  <si>
    <t>913883</t>
  </si>
  <si>
    <t>47000.00</t>
  </si>
  <si>
    <t>921698</t>
  </si>
  <si>
    <t>-31302.00</t>
  </si>
  <si>
    <t>-3.28</t>
  </si>
  <si>
    <t>913856</t>
  </si>
  <si>
    <t>غگز</t>
  </si>
  <si>
    <t>گز سكه</t>
  </si>
  <si>
    <t>8015</t>
  </si>
  <si>
    <t>489</t>
  </si>
  <si>
    <t>16.39</t>
  </si>
  <si>
    <t>8015.000</t>
  </si>
  <si>
    <t>افاد83</t>
  </si>
  <si>
    <t>منفعت دولت8-ش.خاص تمدن0205</t>
  </si>
  <si>
    <t>813500</t>
  </si>
  <si>
    <t>854170.000</t>
  </si>
  <si>
    <t>ونچر</t>
  </si>
  <si>
    <t>ص.ج.فيروزه40%تاديه</t>
  </si>
  <si>
    <t>382500000</t>
  </si>
  <si>
    <t>385000</t>
  </si>
  <si>
    <t>382500</t>
  </si>
  <si>
    <t>-2500.00</t>
  </si>
  <si>
    <t>375000.000</t>
  </si>
  <si>
    <t>392500.000</t>
  </si>
  <si>
    <t>وجامي</t>
  </si>
  <si>
    <t>سرمايه گذاري جامي</t>
  </si>
  <si>
    <t>428</t>
  </si>
  <si>
    <t>5008992</t>
  </si>
  <si>
    <t>15115927130</t>
  </si>
  <si>
    <t>2943</t>
  </si>
  <si>
    <t>3031</t>
  </si>
  <si>
    <t>88.00</t>
  </si>
  <si>
    <t>75.00</t>
  </si>
  <si>
    <t>2.55</t>
  </si>
  <si>
    <t>2904</t>
  </si>
  <si>
    <t>8.13</t>
  </si>
  <si>
    <t>3031.000</t>
  </si>
  <si>
    <t>3095.000</t>
  </si>
  <si>
    <t>1637</t>
  </si>
  <si>
    <t>كپشير</t>
  </si>
  <si>
    <t>پشم‌شيشه‌ايران‌</t>
  </si>
  <si>
    <t>918176</t>
  </si>
  <si>
    <t>10075306660</t>
  </si>
  <si>
    <t>11420</t>
  </si>
  <si>
    <t>-4.73</t>
  </si>
  <si>
    <t>-2.71</t>
  </si>
  <si>
    <t>10850</t>
  </si>
  <si>
    <t>1132</t>
  </si>
  <si>
    <t>9.81</t>
  </si>
  <si>
    <t>97049</t>
  </si>
  <si>
    <t>10880.000</t>
  </si>
  <si>
    <t>صعبيد312</t>
  </si>
  <si>
    <t>صكوك اجاره دعبيد-3ماهه18%</t>
  </si>
  <si>
    <t>996000.000</t>
  </si>
  <si>
    <t>سكه0112پ03</t>
  </si>
  <si>
    <t>تمام سكه طرح جديد0112سامان</t>
  </si>
  <si>
    <t>10600</t>
  </si>
  <si>
    <t>16037903600</t>
  </si>
  <si>
    <t>1510343</t>
  </si>
  <si>
    <t>2657.00</t>
  </si>
  <si>
    <t>0.18</t>
  </si>
  <si>
    <t>1513010</t>
  </si>
  <si>
    <t>2667.00</t>
  </si>
  <si>
    <t>1513002.000</t>
  </si>
  <si>
    <t>1516000.000</t>
  </si>
  <si>
    <t>پلاسك</t>
  </si>
  <si>
    <t>پلاسكوكار</t>
  </si>
  <si>
    <t>3946311</t>
  </si>
  <si>
    <t>10557871492</t>
  </si>
  <si>
    <t>2808</t>
  </si>
  <si>
    <t>2730</t>
  </si>
  <si>
    <t>2669</t>
  </si>
  <si>
    <t>2668</t>
  </si>
  <si>
    <t>-93</t>
  </si>
  <si>
    <t>-29.12</t>
  </si>
  <si>
    <t>432985</t>
  </si>
  <si>
    <t>2669.000</t>
  </si>
  <si>
    <t>2719.000</t>
  </si>
  <si>
    <t>گنجين</t>
  </si>
  <si>
    <t>صندوق س. گنجينه يكم آويد-د</t>
  </si>
  <si>
    <t>27559</t>
  </si>
  <si>
    <t>443865296</t>
  </si>
  <si>
    <t>16100</t>
  </si>
  <si>
    <t>16105</t>
  </si>
  <si>
    <t>16106</t>
  </si>
  <si>
    <t>16110</t>
  </si>
  <si>
    <t>14869</t>
  </si>
  <si>
    <t>16106.000</t>
  </si>
  <si>
    <t>16110.000</t>
  </si>
  <si>
    <t>498970</t>
  </si>
  <si>
    <t>اراد38</t>
  </si>
  <si>
    <t>مرابحه عام دولت3-ش.خ 0105</t>
  </si>
  <si>
    <t>998300</t>
  </si>
  <si>
    <t>993000.000</t>
  </si>
  <si>
    <t>اوصتا</t>
  </si>
  <si>
    <t>19016028</t>
  </si>
  <si>
    <t>449259267474</t>
  </si>
  <si>
    <t>23626</t>
  </si>
  <si>
    <t>20000000</t>
  </si>
  <si>
    <t>23625.000</t>
  </si>
  <si>
    <t>14997884</t>
  </si>
  <si>
    <t>فنوال</t>
  </si>
  <si>
    <t>نورد آلومينيوم‌</t>
  </si>
  <si>
    <t>307</t>
  </si>
  <si>
    <t>596247</t>
  </si>
  <si>
    <t>14452210670</t>
  </si>
  <si>
    <t>24900</t>
  </si>
  <si>
    <t>26000</t>
  </si>
  <si>
    <t>24100</t>
  </si>
  <si>
    <t>24280</t>
  </si>
  <si>
    <t>-620.00</t>
  </si>
  <si>
    <t>23420</t>
  </si>
  <si>
    <t>4682</t>
  </si>
  <si>
    <t>24060.000</t>
  </si>
  <si>
    <t>24200.000</t>
  </si>
  <si>
    <t>ضملي7014</t>
  </si>
  <si>
    <t>اختيارخ فملي-7300-1401/07/10</t>
  </si>
  <si>
    <t>والبر</t>
  </si>
  <si>
    <t>سرمايه‌ گذاري‌ البرز(هلدينگ‌</t>
  </si>
  <si>
    <t>2434543</t>
  </si>
  <si>
    <t>15093871590</t>
  </si>
  <si>
    <t>198595</t>
  </si>
  <si>
    <t>6310.000</t>
  </si>
  <si>
    <t>32509</t>
  </si>
  <si>
    <t>اراد434</t>
  </si>
  <si>
    <t>3136000</t>
  </si>
  <si>
    <t>3042951744000</t>
  </si>
  <si>
    <t>970358</t>
  </si>
  <si>
    <t>-25290.00</t>
  </si>
  <si>
    <t>970329</t>
  </si>
  <si>
    <t>-25261.00</t>
  </si>
  <si>
    <t>سمتاز</t>
  </si>
  <si>
    <t>سيمان ممتازان كرمان</t>
  </si>
  <si>
    <t>151</t>
  </si>
  <si>
    <t>791209</t>
  </si>
  <si>
    <t>15918888050</t>
  </si>
  <si>
    <t>3119</t>
  </si>
  <si>
    <t>ضتوسن1101</t>
  </si>
  <si>
    <t>اختيارخ توسن-17500-14011117</t>
  </si>
  <si>
    <t>7499.000</t>
  </si>
  <si>
    <t>صرزم0411</t>
  </si>
  <si>
    <t>صكوك اجاره خوارزم0411-6ماهه20%</t>
  </si>
  <si>
    <t>2935</t>
  </si>
  <si>
    <t>ضسلا6003</t>
  </si>
  <si>
    <t>اختيارخ سلام-7500-1401/06/02</t>
  </si>
  <si>
    <t>1649.000</t>
  </si>
  <si>
    <t>خفناور</t>
  </si>
  <si>
    <t>مهندسي صنعتي روان فن آور</t>
  </si>
  <si>
    <t>576363</t>
  </si>
  <si>
    <t>17015345800</t>
  </si>
  <si>
    <t>30150</t>
  </si>
  <si>
    <t>31050</t>
  </si>
  <si>
    <t>29250</t>
  </si>
  <si>
    <t>29500</t>
  </si>
  <si>
    <t>172.51</t>
  </si>
  <si>
    <t>29250.000</t>
  </si>
  <si>
    <t>368124</t>
  </si>
  <si>
    <t>ضصاد8045</t>
  </si>
  <si>
    <t>اختيارخ وبصادر-2198-1401/08/11</t>
  </si>
  <si>
    <t>-28.57</t>
  </si>
  <si>
    <t>ضذوب8003</t>
  </si>
  <si>
    <t>اختيارخ ذوب-2540-1401/08/04</t>
  </si>
  <si>
    <t>17.000</t>
  </si>
  <si>
    <t>127.000</t>
  </si>
  <si>
    <t>ضبدر7005</t>
  </si>
  <si>
    <t>اختيارخ شبندر-8650-1401/07/27</t>
  </si>
  <si>
    <t>599</t>
  </si>
  <si>
    <t>تملي708</t>
  </si>
  <si>
    <t>تسهيلات مسكن ب. ملي-آبان97</t>
  </si>
  <si>
    <t>703658</t>
  </si>
  <si>
    <t>668476.000</t>
  </si>
  <si>
    <t>ضجار7057</t>
  </si>
  <si>
    <t>اختيارخ وتجارت-1400-1401/07/20</t>
  </si>
  <si>
    <t>145.000</t>
  </si>
  <si>
    <t>شكف</t>
  </si>
  <si>
    <t>كف</t>
  </si>
  <si>
    <t>321913</t>
  </si>
  <si>
    <t>11209582400</t>
  </si>
  <si>
    <t>47350</t>
  </si>
  <si>
    <t>35150</t>
  </si>
  <si>
    <t>-12200.00</t>
  </si>
  <si>
    <t>-25.77</t>
  </si>
  <si>
    <t>34800</t>
  </si>
  <si>
    <t>-12550.00</t>
  </si>
  <si>
    <t>-26.50</t>
  </si>
  <si>
    <t>-2834</t>
  </si>
  <si>
    <t>-12.28</t>
  </si>
  <si>
    <t>190715</t>
  </si>
  <si>
    <t>35150.000</t>
  </si>
  <si>
    <t>ضملت8046</t>
  </si>
  <si>
    <t>اختيارخ وبملت-1975-1401/08/18</t>
  </si>
  <si>
    <t>11171184</t>
  </si>
  <si>
    <t>888</t>
  </si>
  <si>
    <t>880</t>
  </si>
  <si>
    <t>-6.18</t>
  </si>
  <si>
    <t>882</t>
  </si>
  <si>
    <t>فرابورس</t>
  </si>
  <si>
    <t>فرابورس ايران</t>
  </si>
  <si>
    <t>3427</t>
  </si>
  <si>
    <t>27238873</t>
  </si>
  <si>
    <t>248897916730</t>
  </si>
  <si>
    <t>-5.77</t>
  </si>
  <si>
    <t>26.49</t>
  </si>
  <si>
    <t>9130.000</t>
  </si>
  <si>
    <t>داريوش</t>
  </si>
  <si>
    <t>صندوق س. ثروت داريوش -س</t>
  </si>
  <si>
    <t>29086</t>
  </si>
  <si>
    <t>291691720</t>
  </si>
  <si>
    <t>10073</t>
  </si>
  <si>
    <t>10030</t>
  </si>
  <si>
    <t>-0.53</t>
  </si>
  <si>
    <t>10029</t>
  </si>
  <si>
    <t>1508</t>
  </si>
  <si>
    <t>10021.000</t>
  </si>
  <si>
    <t>10248.000</t>
  </si>
  <si>
    <t>28114</t>
  </si>
  <si>
    <t>كايزد</t>
  </si>
  <si>
    <t>فرانسوز يزد</t>
  </si>
  <si>
    <t>391114</t>
  </si>
  <si>
    <t>5027599380</t>
  </si>
  <si>
    <t>13420</t>
  </si>
  <si>
    <t>12850</t>
  </si>
  <si>
    <t>-4.25</t>
  </si>
  <si>
    <t>21.07</t>
  </si>
  <si>
    <t>12750.000</t>
  </si>
  <si>
    <t>1550129</t>
  </si>
  <si>
    <t>ويستا</t>
  </si>
  <si>
    <t>صندوق س. ويستا -س</t>
  </si>
  <si>
    <t>26722</t>
  </si>
  <si>
    <t>307975200</t>
  </si>
  <si>
    <t>11831</t>
  </si>
  <si>
    <t>11520</t>
  </si>
  <si>
    <t>-231.00</t>
  </si>
  <si>
    <t>11525</t>
  </si>
  <si>
    <t>-306.00</t>
  </si>
  <si>
    <t>11365.000</t>
  </si>
  <si>
    <t>11600.000</t>
  </si>
  <si>
    <t>23278</t>
  </si>
  <si>
    <t>امين</t>
  </si>
  <si>
    <t>تامين سرمايه امين</t>
  </si>
  <si>
    <t>462</t>
  </si>
  <si>
    <t>177248</t>
  </si>
  <si>
    <t>2017115750</t>
  </si>
  <si>
    <t>11390</t>
  </si>
  <si>
    <t>15.48</t>
  </si>
  <si>
    <t>10860.000</t>
  </si>
  <si>
    <t>11390.000</t>
  </si>
  <si>
    <t>ومعادن</t>
  </si>
  <si>
    <t>توسعه‌معادن‌وفلزات‌</t>
  </si>
  <si>
    <t>779</t>
  </si>
  <si>
    <t>11636972</t>
  </si>
  <si>
    <t>55722375878</t>
  </si>
  <si>
    <t>4834</t>
  </si>
  <si>
    <t>66.00</t>
  </si>
  <si>
    <t>1.37</t>
  </si>
  <si>
    <t>4813</t>
  </si>
  <si>
    <t>6.70</t>
  </si>
  <si>
    <t>12713</t>
  </si>
  <si>
    <t>4880.000</t>
  </si>
  <si>
    <t>صكشو503</t>
  </si>
  <si>
    <t>صكوك مرابحه پاكشو503-3ماهه 18%</t>
  </si>
  <si>
    <t>8750</t>
  </si>
  <si>
    <t>ومهان</t>
  </si>
  <si>
    <t>گروه توسعه مالي مهر آيندگان</t>
  </si>
  <si>
    <t>439</t>
  </si>
  <si>
    <t>8034291</t>
  </si>
  <si>
    <t>33482904903</t>
  </si>
  <si>
    <t>4205</t>
  </si>
  <si>
    <t>4120</t>
  </si>
  <si>
    <t>949</t>
  </si>
  <si>
    <t>4.40</t>
  </si>
  <si>
    <t>4180.000</t>
  </si>
  <si>
    <t>4229.000</t>
  </si>
  <si>
    <t>كمان</t>
  </si>
  <si>
    <t>س.خ.كمان كاريزما 35% تاديه</t>
  </si>
  <si>
    <t>431083</t>
  </si>
  <si>
    <t>431089</t>
  </si>
  <si>
    <t>432579.000</t>
  </si>
  <si>
    <t>لوتوس</t>
  </si>
  <si>
    <t>تامين سرمايه لوتوس پارسيان</t>
  </si>
  <si>
    <t>2374444</t>
  </si>
  <si>
    <t>15012491630</t>
  </si>
  <si>
    <t>6350</t>
  </si>
  <si>
    <t>6340</t>
  </si>
  <si>
    <t>0.79</t>
  </si>
  <si>
    <t>909</t>
  </si>
  <si>
    <t>6320.000</t>
  </si>
  <si>
    <t>6330.000</t>
  </si>
  <si>
    <t>ضهرم6011</t>
  </si>
  <si>
    <t>اختيارخ اهرم-8000-1401/06/30</t>
  </si>
  <si>
    <t>رايان106</t>
  </si>
  <si>
    <t>مشاركت رايان سايپا-3ماهه16%</t>
  </si>
  <si>
    <t>1006000</t>
  </si>
  <si>
    <t>996350.000</t>
  </si>
  <si>
    <t>1006000.000</t>
  </si>
  <si>
    <t>خكار</t>
  </si>
  <si>
    <t>ايركا پارت صنعت</t>
  </si>
  <si>
    <t>398</t>
  </si>
  <si>
    <t>10456756</t>
  </si>
  <si>
    <t>20033212341</t>
  </si>
  <si>
    <t>1924</t>
  </si>
  <si>
    <t>1916</t>
  </si>
  <si>
    <t>-5.20</t>
  </si>
  <si>
    <t>5.97</t>
  </si>
  <si>
    <t>23627</t>
  </si>
  <si>
    <t>1924.000</t>
  </si>
  <si>
    <t>1925.000</t>
  </si>
  <si>
    <t>7366</t>
  </si>
  <si>
    <t>ارفع</t>
  </si>
  <si>
    <t>شركت آهن و فولاد ارفع</t>
  </si>
  <si>
    <t>1203501</t>
  </si>
  <si>
    <t>13893565170</t>
  </si>
  <si>
    <t>11740</t>
  </si>
  <si>
    <t>-1.87</t>
  </si>
  <si>
    <t>11470</t>
  </si>
  <si>
    <t>11790</t>
  </si>
  <si>
    <t>2035</t>
  </si>
  <si>
    <t>21456</t>
  </si>
  <si>
    <t>11520.000</t>
  </si>
  <si>
    <t>11540.000</t>
  </si>
  <si>
    <t>ضكاريس903</t>
  </si>
  <si>
    <t>اختيارخ كاريس-16000-14010930</t>
  </si>
  <si>
    <t>1600.000</t>
  </si>
  <si>
    <t>فنفت</t>
  </si>
  <si>
    <t>صنايع تجهيزات نفت</t>
  </si>
  <si>
    <t>268</t>
  </si>
  <si>
    <t>3075330</t>
  </si>
  <si>
    <t>83648976000</t>
  </si>
  <si>
    <t>1294</t>
  </si>
  <si>
    <t>21.02</t>
  </si>
  <si>
    <t>27200.000</t>
  </si>
  <si>
    <t>76522</t>
  </si>
  <si>
    <t>صفارس037</t>
  </si>
  <si>
    <t>صكوك اجاره فارس037- 3ماهه18%</t>
  </si>
  <si>
    <t>1000100.000</t>
  </si>
  <si>
    <t>ضهرم6002</t>
  </si>
  <si>
    <t>اختيارخ اهرم-12000-1401/06/30</t>
  </si>
  <si>
    <t>3056000</t>
  </si>
  <si>
    <t>235</t>
  </si>
  <si>
    <t>-11.32</t>
  </si>
  <si>
    <t>گنگين</t>
  </si>
  <si>
    <t>اقتصادي نگين گردشگري ايرانيان</t>
  </si>
  <si>
    <t>2543907</t>
  </si>
  <si>
    <t>96954045400</t>
  </si>
  <si>
    <t>37100</t>
  </si>
  <si>
    <t>37600</t>
  </si>
  <si>
    <t>38100</t>
  </si>
  <si>
    <t>39000</t>
  </si>
  <si>
    <t>3593</t>
  </si>
  <si>
    <t>10.60</t>
  </si>
  <si>
    <t>5247</t>
  </si>
  <si>
    <t>37400.000</t>
  </si>
  <si>
    <t>37600.000</t>
  </si>
  <si>
    <t>571</t>
  </si>
  <si>
    <t>وپترو</t>
  </si>
  <si>
    <t>سرمايه‌گذاري صنايع پتروشيمي‌</t>
  </si>
  <si>
    <t>1651572</t>
  </si>
  <si>
    <t>15051357220</t>
  </si>
  <si>
    <t>9170</t>
  </si>
  <si>
    <t>9200</t>
  </si>
  <si>
    <t>9110</t>
  </si>
  <si>
    <t>1329</t>
  </si>
  <si>
    <t>6.85</t>
  </si>
  <si>
    <t>9080.000</t>
  </si>
  <si>
    <t>ضپست7004</t>
  </si>
  <si>
    <t>اختيارخ وپست-3750-1401/07/12</t>
  </si>
  <si>
    <t>201100000</t>
  </si>
  <si>
    <t>362</t>
  </si>
  <si>
    <t>-20.17</t>
  </si>
  <si>
    <t>1.10</t>
  </si>
  <si>
    <t>143.000</t>
  </si>
  <si>
    <t>سخند</t>
  </si>
  <si>
    <t>صندوق س.سپهرخبرگان نفت-د</t>
  </si>
  <si>
    <t>9284</t>
  </si>
  <si>
    <t>93800546</t>
  </si>
  <si>
    <t>10103</t>
  </si>
  <si>
    <t>10104</t>
  </si>
  <si>
    <t>0.30</t>
  </si>
  <si>
    <t>2906</t>
  </si>
  <si>
    <t>3.48</t>
  </si>
  <si>
    <t>7206</t>
  </si>
  <si>
    <t>10104.000</t>
  </si>
  <si>
    <t>288</t>
  </si>
  <si>
    <t>پرداخت</t>
  </si>
  <si>
    <t>به پرداخت ملت</t>
  </si>
  <si>
    <t>338985</t>
  </si>
  <si>
    <t>8057644680</t>
  </si>
  <si>
    <t>23740</t>
  </si>
  <si>
    <t>22890</t>
  </si>
  <si>
    <t>23750</t>
  </si>
  <si>
    <t>1677</t>
  </si>
  <si>
    <t>14.16</t>
  </si>
  <si>
    <t>23450.000</t>
  </si>
  <si>
    <t>23500.000</t>
  </si>
  <si>
    <t>591</t>
  </si>
  <si>
    <t>ثاباد</t>
  </si>
  <si>
    <t>توريستي ورفاهي آبادگران ايران</t>
  </si>
  <si>
    <t>534208</t>
  </si>
  <si>
    <t>13016806200</t>
  </si>
  <si>
    <t>24720</t>
  </si>
  <si>
    <t>23930</t>
  </si>
  <si>
    <t>-3.20</t>
  </si>
  <si>
    <t>24420</t>
  </si>
  <si>
    <t>-1.21</t>
  </si>
  <si>
    <t>25690</t>
  </si>
  <si>
    <t>4070.00</t>
  </si>
  <si>
    <t>512</t>
  </si>
  <si>
    <t>23890.000</t>
  </si>
  <si>
    <t>24320.000</t>
  </si>
  <si>
    <t>شسم</t>
  </si>
  <si>
    <t>توليد سموم‌ علف‌ كش</t>
  </si>
  <si>
    <t>1293</t>
  </si>
  <si>
    <t>349756500</t>
  </si>
  <si>
    <t>276000</t>
  </si>
  <si>
    <t>270500</t>
  </si>
  <si>
    <t>-5500.00</t>
  </si>
  <si>
    <t>275600</t>
  </si>
  <si>
    <t>5010.91</t>
  </si>
  <si>
    <t>270500.000</t>
  </si>
  <si>
    <t>19837</t>
  </si>
  <si>
    <t>تسه0003</t>
  </si>
  <si>
    <t>امتيازتسهيلات مسكن خرداد1400</t>
  </si>
  <si>
    <t>538842447</t>
  </si>
  <si>
    <t>1365373</t>
  </si>
  <si>
    <t>-15373.00</t>
  </si>
  <si>
    <t>1367620</t>
  </si>
  <si>
    <t>2247.00</t>
  </si>
  <si>
    <t>1349999</t>
  </si>
  <si>
    <t>1341001.000</t>
  </si>
  <si>
    <t>ضسپا8052</t>
  </si>
  <si>
    <t>اختيارخ خساپا-2000-1401/08/25</t>
  </si>
  <si>
    <t>834</t>
  </si>
  <si>
    <t>44356000</t>
  </si>
  <si>
    <t>-44.19</t>
  </si>
  <si>
    <t>-38.37</t>
  </si>
  <si>
    <t>49.000</t>
  </si>
  <si>
    <t>وثوق</t>
  </si>
  <si>
    <t>سرمايه گذاري وثوق امين</t>
  </si>
  <si>
    <t>1166285</t>
  </si>
  <si>
    <t>8292286350</t>
  </si>
  <si>
    <t>7110</t>
  </si>
  <si>
    <t>7140</t>
  </si>
  <si>
    <t>27.05</t>
  </si>
  <si>
    <t>7110.000</t>
  </si>
  <si>
    <t>709874</t>
  </si>
  <si>
    <t>گپارس</t>
  </si>
  <si>
    <t>امور رفاهي كارگزاران پارس</t>
  </si>
  <si>
    <t>9937200</t>
  </si>
  <si>
    <t>112550</t>
  </si>
  <si>
    <t>109200</t>
  </si>
  <si>
    <t>-3350.00</t>
  </si>
  <si>
    <t>466</t>
  </si>
  <si>
    <t>241.52</t>
  </si>
  <si>
    <t>109200.000</t>
  </si>
  <si>
    <t>79999</t>
  </si>
  <si>
    <t>نوين</t>
  </si>
  <si>
    <t>بيمه نوين</t>
  </si>
  <si>
    <t>6574097</t>
  </si>
  <si>
    <t>8370250403</t>
  </si>
  <si>
    <t>1283</t>
  </si>
  <si>
    <t>1314</t>
  </si>
  <si>
    <t>-13</t>
  </si>
  <si>
    <t>-99.54</t>
  </si>
  <si>
    <t>22827</t>
  </si>
  <si>
    <t>1258.000</t>
  </si>
  <si>
    <t>1298.000</t>
  </si>
  <si>
    <t>2374</t>
  </si>
  <si>
    <t>غشاذر</t>
  </si>
  <si>
    <t>پگاه‌آذربايجان‌غربي‌</t>
  </si>
  <si>
    <t>525090</t>
  </si>
  <si>
    <t>2060194992</t>
  </si>
  <si>
    <t>4072</t>
  </si>
  <si>
    <t>3870</t>
  </si>
  <si>
    <t>12.30</t>
  </si>
  <si>
    <t>3930.000</t>
  </si>
  <si>
    <t>3939.000</t>
  </si>
  <si>
    <t>ضوسپهر303</t>
  </si>
  <si>
    <t>اختيارخ وسپهر-6180-14020321</t>
  </si>
  <si>
    <t>ورازي</t>
  </si>
  <si>
    <t>بيمه رازي</t>
  </si>
  <si>
    <t>875</t>
  </si>
  <si>
    <t>38767656</t>
  </si>
  <si>
    <t>66960647948</t>
  </si>
  <si>
    <t>1762</t>
  </si>
  <si>
    <t>51.00</t>
  </si>
  <si>
    <t>2.98</t>
  </si>
  <si>
    <t>1727</t>
  </si>
  <si>
    <t>0.94</t>
  </si>
  <si>
    <t>63.96</t>
  </si>
  <si>
    <t>1100026</t>
  </si>
  <si>
    <t>1762.000</t>
  </si>
  <si>
    <t>تملي801</t>
  </si>
  <si>
    <t>تسهيلات مسكن ب. ملي-فروردين98</t>
  </si>
  <si>
    <t>7318528</t>
  </si>
  <si>
    <t>481482</t>
  </si>
  <si>
    <t>457408</t>
  </si>
  <si>
    <t>-24074.00</t>
  </si>
  <si>
    <t>تماوند</t>
  </si>
  <si>
    <t>تامين سرمايه دماوند</t>
  </si>
  <si>
    <t>1581171</t>
  </si>
  <si>
    <t>8033686590</t>
  </si>
  <si>
    <t>5220</t>
  </si>
  <si>
    <t>4970</t>
  </si>
  <si>
    <t>21.91</t>
  </si>
  <si>
    <t>69000</t>
  </si>
  <si>
    <t>5020.000</t>
  </si>
  <si>
    <t>شاوان</t>
  </si>
  <si>
    <t>پالايش نفت لاوان</t>
  </si>
  <si>
    <t>5285864</t>
  </si>
  <si>
    <t>110131740200</t>
  </si>
  <si>
    <t>-3.02</t>
  </si>
  <si>
    <t>4622</t>
  </si>
  <si>
    <t>4.51</t>
  </si>
  <si>
    <t>26063</t>
  </si>
  <si>
    <t>21050.000</t>
  </si>
  <si>
    <t>48211</t>
  </si>
  <si>
    <t>اراد214</t>
  </si>
  <si>
    <t>مرابحه عام دولت2ش.خ صادرات0212</t>
  </si>
  <si>
    <t>16541456</t>
  </si>
  <si>
    <t>15841719328288</t>
  </si>
  <si>
    <t>957723</t>
  </si>
  <si>
    <t>957673</t>
  </si>
  <si>
    <t>-42327.00</t>
  </si>
  <si>
    <t>-4.23</t>
  </si>
  <si>
    <t>957698</t>
  </si>
  <si>
    <t>-42302.00</t>
  </si>
  <si>
    <t>كاوه</t>
  </si>
  <si>
    <t>فولاد كاوه جنوب كيش</t>
  </si>
  <si>
    <t>8911915</t>
  </si>
  <si>
    <t>43614312560</t>
  </si>
  <si>
    <t>5.39</t>
  </si>
  <si>
    <t>401101</t>
  </si>
  <si>
    <t>4970.000</t>
  </si>
  <si>
    <t>4132</t>
  </si>
  <si>
    <t>پست0108پ08</t>
  </si>
  <si>
    <t>پسته فندقي32-30مه ولات0108(پ)</t>
  </si>
  <si>
    <t>3000000.000</t>
  </si>
  <si>
    <t>دالبر</t>
  </si>
  <si>
    <t>البرزدارو</t>
  </si>
  <si>
    <t>782491</t>
  </si>
  <si>
    <t>6154246060</t>
  </si>
  <si>
    <t>8090</t>
  </si>
  <si>
    <t>7710</t>
  </si>
  <si>
    <t>7650</t>
  </si>
  <si>
    <t>7970.000</t>
  </si>
  <si>
    <t>11267</t>
  </si>
  <si>
    <t>حكشتي</t>
  </si>
  <si>
    <t>كشتيراني جمهوري اسلامي ايران</t>
  </si>
  <si>
    <t>2158</t>
  </si>
  <si>
    <t>26187743</t>
  </si>
  <si>
    <t>533003020440</t>
  </si>
  <si>
    <t>21360</t>
  </si>
  <si>
    <t>20520</t>
  </si>
  <si>
    <t>-840.00</t>
  </si>
  <si>
    <t>20790</t>
  </si>
  <si>
    <t>-1098</t>
  </si>
  <si>
    <t>-18.53</t>
  </si>
  <si>
    <t>27712</t>
  </si>
  <si>
    <t>20520.000</t>
  </si>
  <si>
    <t>22379</t>
  </si>
  <si>
    <t>فلات</t>
  </si>
  <si>
    <t>گروه صنايع معادن فلات ايرانيان</t>
  </si>
  <si>
    <t>15677</t>
  </si>
  <si>
    <t>238290400</t>
  </si>
  <si>
    <t>15670</t>
  </si>
  <si>
    <t>12.52</t>
  </si>
  <si>
    <t>15200.000</t>
  </si>
  <si>
    <t>6657909</t>
  </si>
  <si>
    <t>طشنا8018</t>
  </si>
  <si>
    <t>اختيارف شپنا-8350-1401/08/29</t>
  </si>
  <si>
    <t>206.00</t>
  </si>
  <si>
    <t>35.89</t>
  </si>
  <si>
    <t>سقاين</t>
  </si>
  <si>
    <t>سيمان‌ قائن‌</t>
  </si>
  <si>
    <t>336089</t>
  </si>
  <si>
    <t>13442738250</t>
  </si>
  <si>
    <t>40630</t>
  </si>
  <si>
    <t>39970</t>
  </si>
  <si>
    <t>40060</t>
  </si>
  <si>
    <t>41560</t>
  </si>
  <si>
    <t>4917</t>
  </si>
  <si>
    <t>8.15</t>
  </si>
  <si>
    <t>40000.000</t>
  </si>
  <si>
    <t>40710.000</t>
  </si>
  <si>
    <t>ضجار7047</t>
  </si>
  <si>
    <t>اختيارخ وتجارت-1680-1401/07/20</t>
  </si>
  <si>
    <t>وهنر</t>
  </si>
  <si>
    <t>گروه توسعه هنر ايران</t>
  </si>
  <si>
    <t>3747232</t>
  </si>
  <si>
    <t>6951486677</t>
  </si>
  <si>
    <t>1909</t>
  </si>
  <si>
    <t>1871</t>
  </si>
  <si>
    <t>1868</t>
  </si>
  <si>
    <t>1852</t>
  </si>
  <si>
    <t>1897</t>
  </si>
  <si>
    <t>16.68</t>
  </si>
  <si>
    <t>62302</t>
  </si>
  <si>
    <t>1852.000</t>
  </si>
  <si>
    <t>1872.000</t>
  </si>
  <si>
    <t>42680</t>
  </si>
  <si>
    <t>ضپيك7052</t>
  </si>
  <si>
    <t>اختيارخ تاپيكو-13000-01/07/20</t>
  </si>
  <si>
    <t>5847.000</t>
  </si>
  <si>
    <t>صيدك404</t>
  </si>
  <si>
    <t>صكوك مرابحه صيدك404-3ماهه18%</t>
  </si>
  <si>
    <t>944300</t>
  </si>
  <si>
    <t>9974</t>
  </si>
  <si>
    <t>944300.000</t>
  </si>
  <si>
    <t>6856</t>
  </si>
  <si>
    <t>شپارس</t>
  </si>
  <si>
    <t>بين‌ المللي‌ محصولات‌  پارس‌</t>
  </si>
  <si>
    <t>471393</t>
  </si>
  <si>
    <t>1903814424</t>
  </si>
  <si>
    <t>4207</t>
  </si>
  <si>
    <t>4170</t>
  </si>
  <si>
    <t>134.97</t>
  </si>
  <si>
    <t>4027.000</t>
  </si>
  <si>
    <t>4060.000</t>
  </si>
  <si>
    <t>اخزا9092</t>
  </si>
  <si>
    <t>844000</t>
  </si>
  <si>
    <t>805080.000</t>
  </si>
  <si>
    <t>854150.000</t>
  </si>
  <si>
    <t>اخزا0054</t>
  </si>
  <si>
    <t>368000</t>
  </si>
  <si>
    <t>235078740000</t>
  </si>
  <si>
    <t>638505</t>
  </si>
  <si>
    <t>638801</t>
  </si>
  <si>
    <t>-309.00</t>
  </si>
  <si>
    <t>ضدار6003</t>
  </si>
  <si>
    <t>اختيارخ ص.دارا-90000-01/06/28</t>
  </si>
  <si>
    <t>1011.000</t>
  </si>
  <si>
    <t>ضجار7058</t>
  </si>
  <si>
    <t>اختيارخ وتجارت-1100-1401/07/20</t>
  </si>
  <si>
    <t>1795000</t>
  </si>
  <si>
    <t>-25.21</t>
  </si>
  <si>
    <t>260.000</t>
  </si>
  <si>
    <t>359.000</t>
  </si>
  <si>
    <t>ماني</t>
  </si>
  <si>
    <t>صندوق س. با درآمد ثابت ماني</t>
  </si>
  <si>
    <t>2934117</t>
  </si>
  <si>
    <t>35814305875</t>
  </si>
  <si>
    <t>12199</t>
  </si>
  <si>
    <t>12206</t>
  </si>
  <si>
    <t>12205</t>
  </si>
  <si>
    <t>12207</t>
  </si>
  <si>
    <t>9658639</t>
  </si>
  <si>
    <t>12205.000</t>
  </si>
  <si>
    <t>12206.000</t>
  </si>
  <si>
    <t>13901</t>
  </si>
  <si>
    <t>وبرق</t>
  </si>
  <si>
    <t>س.کارکنان صنعت برق زنجان وقزوي</t>
  </si>
  <si>
    <t>118</t>
  </si>
  <si>
    <t>142056</t>
  </si>
  <si>
    <t>8423920800</t>
  </si>
  <si>
    <t>1700.00</t>
  </si>
  <si>
    <t>58950</t>
  </si>
  <si>
    <t>1350.00</t>
  </si>
  <si>
    <t>693.53</t>
  </si>
  <si>
    <t>2937742</t>
  </si>
  <si>
    <t>59300.000</t>
  </si>
  <si>
    <t>60000.000</t>
  </si>
  <si>
    <t>7229</t>
  </si>
  <si>
    <t>دابور</t>
  </si>
  <si>
    <t>داروسازي‌ ابوريحان‌</t>
  </si>
  <si>
    <t>179541</t>
  </si>
  <si>
    <t>3898527810</t>
  </si>
  <si>
    <t>22360</t>
  </si>
  <si>
    <t>22190</t>
  </si>
  <si>
    <t>21320</t>
  </si>
  <si>
    <t>5.71</t>
  </si>
  <si>
    <t>21710.000</t>
  </si>
  <si>
    <t>21740.000</t>
  </si>
  <si>
    <t>4405</t>
  </si>
  <si>
    <t>ولكار</t>
  </si>
  <si>
    <t>ليزينگ كارآفرين</t>
  </si>
  <si>
    <t>886232</t>
  </si>
  <si>
    <t>5994088390</t>
  </si>
  <si>
    <t>6710</t>
  </si>
  <si>
    <t>6750</t>
  </si>
  <si>
    <t>16.74</t>
  </si>
  <si>
    <t>15651</t>
  </si>
  <si>
    <t>41566</t>
  </si>
  <si>
    <t>ضسپا8048</t>
  </si>
  <si>
    <t>اختيارخ خساپا-1600-1401/08/25</t>
  </si>
  <si>
    <t>10134</t>
  </si>
  <si>
    <t>1462305000</t>
  </si>
  <si>
    <t>2.05</t>
  </si>
  <si>
    <t>149.000</t>
  </si>
  <si>
    <t>1930</t>
  </si>
  <si>
    <t>غشصفا</t>
  </si>
  <si>
    <t>شيرپاستوريزه‌پگاه‌اصفهان‌</t>
  </si>
  <si>
    <t>420825</t>
  </si>
  <si>
    <t>7085033130</t>
  </si>
  <si>
    <t>16170</t>
  </si>
  <si>
    <t>0.47</t>
  </si>
  <si>
    <t>16840</t>
  </si>
  <si>
    <t>17120</t>
  </si>
  <si>
    <t>1175</t>
  </si>
  <si>
    <t>14.33</t>
  </si>
  <si>
    <t>11146</t>
  </si>
  <si>
    <t>16790.000</t>
  </si>
  <si>
    <t>16940.000</t>
  </si>
  <si>
    <t>41670</t>
  </si>
  <si>
    <t>تملي707</t>
  </si>
  <si>
    <t>تسهيلات مسكن ب. ملي-مهر97</t>
  </si>
  <si>
    <t>794428</t>
  </si>
  <si>
    <t>783034</t>
  </si>
  <si>
    <t>-11394.00</t>
  </si>
  <si>
    <t>754707.000</t>
  </si>
  <si>
    <t>پارسا306</t>
  </si>
  <si>
    <t>صكوك اجاره پارسيان-6ماهه16%</t>
  </si>
  <si>
    <t>انرژي1</t>
  </si>
  <si>
    <t>نهادهاي مالي بورس انرژي</t>
  </si>
  <si>
    <t>5917076</t>
  </si>
  <si>
    <t>كيش1402</t>
  </si>
  <si>
    <t>اجاره س. و توسعه كيش14020820</t>
  </si>
  <si>
    <t>مبين014</t>
  </si>
  <si>
    <t>اجاره اعتماد مبين لوتوس011019</t>
  </si>
  <si>
    <t>985000.000</t>
  </si>
  <si>
    <t>غپونه</t>
  </si>
  <si>
    <t>نوش پونه مشهد</t>
  </si>
  <si>
    <t>365270</t>
  </si>
  <si>
    <t>4294288150</t>
  </si>
  <si>
    <t>-1.46</t>
  </si>
  <si>
    <t>789</t>
  </si>
  <si>
    <t>15.42</t>
  </si>
  <si>
    <t>11990.000</t>
  </si>
  <si>
    <t>دارا</t>
  </si>
  <si>
    <t>245806</t>
  </si>
  <si>
    <t>2470162565</t>
  </si>
  <si>
    <t>10049</t>
  </si>
  <si>
    <t>19910131</t>
  </si>
  <si>
    <t>10050.000</t>
  </si>
  <si>
    <t>19941929</t>
  </si>
  <si>
    <t>صنفت311</t>
  </si>
  <si>
    <t>صكوك مرابحه شنفت311-3ماهه18%</t>
  </si>
  <si>
    <t>980500</t>
  </si>
  <si>
    <t>ضخود6000</t>
  </si>
  <si>
    <t>اختيارخ خودرو-1500-1401/06/02</t>
  </si>
  <si>
    <t>287860000</t>
  </si>
  <si>
    <t>-292.00</t>
  </si>
  <si>
    <t>-49.41</t>
  </si>
  <si>
    <t>-49.24</t>
  </si>
  <si>
    <t>255.000</t>
  </si>
  <si>
    <t>طحافرين1207</t>
  </si>
  <si>
    <t>اختيارف حافرين-4500-14011214</t>
  </si>
  <si>
    <t>1099.000</t>
  </si>
  <si>
    <t>زعف0110پ09</t>
  </si>
  <si>
    <t>زعفران0110نگين نوين(پ)</t>
  </si>
  <si>
    <t>440150</t>
  </si>
  <si>
    <t>620</t>
  </si>
  <si>
    <t>تسه0006</t>
  </si>
  <si>
    <t>امتيازتسهيلات مسكن شهريور1400</t>
  </si>
  <si>
    <t>3131</t>
  </si>
  <si>
    <t>4297340191</t>
  </si>
  <si>
    <t>1367329</t>
  </si>
  <si>
    <t>1353999</t>
  </si>
  <si>
    <t>-13330.00</t>
  </si>
  <si>
    <t>1372514</t>
  </si>
  <si>
    <t>5185.00</t>
  </si>
  <si>
    <t>1353001.000</t>
  </si>
  <si>
    <t>1373000.000</t>
  </si>
  <si>
    <t>شكلر</t>
  </si>
  <si>
    <t>نيروكلر</t>
  </si>
  <si>
    <t>662</t>
  </si>
  <si>
    <t>2311498</t>
  </si>
  <si>
    <t>40955235550</t>
  </si>
  <si>
    <t>18550</t>
  </si>
  <si>
    <t>-830.00</t>
  </si>
  <si>
    <t>-4.47</t>
  </si>
  <si>
    <t>17440</t>
  </si>
  <si>
    <t>2174</t>
  </si>
  <si>
    <t>17770.000</t>
  </si>
  <si>
    <t>18080.000</t>
  </si>
  <si>
    <t>دارا يكم</t>
  </si>
  <si>
    <t>صندوق واسطه گري مالي يكم-سهام</t>
  </si>
  <si>
    <t>7508</t>
  </si>
  <si>
    <t>4744821</t>
  </si>
  <si>
    <t>413450110110</t>
  </si>
  <si>
    <t>90540</t>
  </si>
  <si>
    <t>89000</t>
  </si>
  <si>
    <t>87290</t>
  </si>
  <si>
    <t>-3250.00</t>
  </si>
  <si>
    <t>87140</t>
  </si>
  <si>
    <t>-3400.00</t>
  </si>
  <si>
    <t>-3.76</t>
  </si>
  <si>
    <t>86600</t>
  </si>
  <si>
    <t>242</t>
  </si>
  <si>
    <t>87290.000</t>
  </si>
  <si>
    <t>87300.000</t>
  </si>
  <si>
    <t>5137</t>
  </si>
  <si>
    <t>كگاز</t>
  </si>
  <si>
    <t>شيشه‌ و گاز</t>
  </si>
  <si>
    <t>1694542</t>
  </si>
  <si>
    <t>22519645280</t>
  </si>
  <si>
    <t>13490</t>
  </si>
  <si>
    <t>13290</t>
  </si>
  <si>
    <t>25.71</t>
  </si>
  <si>
    <t>13290.000</t>
  </si>
  <si>
    <t>13490.000</t>
  </si>
  <si>
    <t>4897</t>
  </si>
  <si>
    <t>مشهد312</t>
  </si>
  <si>
    <t>مشاركت ش مشهد312-3ماهه18%</t>
  </si>
  <si>
    <t>14948</t>
  </si>
  <si>
    <t>غكورش</t>
  </si>
  <si>
    <t>صنعت غذايي كورش</t>
  </si>
  <si>
    <t>942</t>
  </si>
  <si>
    <t>1969926</t>
  </si>
  <si>
    <t>72028883040</t>
  </si>
  <si>
    <t>38450</t>
  </si>
  <si>
    <t>36530</t>
  </si>
  <si>
    <t>-1920.00</t>
  </si>
  <si>
    <t>36560</t>
  </si>
  <si>
    <t>-1890.00</t>
  </si>
  <si>
    <t>36530.000</t>
  </si>
  <si>
    <t>36600.000</t>
  </si>
  <si>
    <t>كرمان03</t>
  </si>
  <si>
    <t>مرابحه كرمان موتور14030614</t>
  </si>
  <si>
    <t>سايرا</t>
  </si>
  <si>
    <t>ايرانيت‌</t>
  </si>
  <si>
    <t>86772</t>
  </si>
  <si>
    <t>2798982700</t>
  </si>
  <si>
    <t>32200</t>
  </si>
  <si>
    <t>-626</t>
  </si>
  <si>
    <t>-51.92</t>
  </si>
  <si>
    <t>32200.000</t>
  </si>
  <si>
    <t>127678</t>
  </si>
  <si>
    <t>اوج</t>
  </si>
  <si>
    <t>صندوق س.اوج دماوند-س</t>
  </si>
  <si>
    <t>2127</t>
  </si>
  <si>
    <t>20410692</t>
  </si>
  <si>
    <t>9596</t>
  </si>
  <si>
    <t>534</t>
  </si>
  <si>
    <t>9530.000</t>
  </si>
  <si>
    <t>9596.000</t>
  </si>
  <si>
    <t>32873</t>
  </si>
  <si>
    <t>ونيرو</t>
  </si>
  <si>
    <t>سرمايه‌گذاري‌نيرو</t>
  </si>
  <si>
    <t>14341176</t>
  </si>
  <si>
    <t>31586575154</t>
  </si>
  <si>
    <t>2087</t>
  </si>
  <si>
    <t>45.00</t>
  </si>
  <si>
    <t>2.03</t>
  </si>
  <si>
    <t>2203</t>
  </si>
  <si>
    <t>81.59</t>
  </si>
  <si>
    <t>35389</t>
  </si>
  <si>
    <t>2269.000</t>
  </si>
  <si>
    <t>4415</t>
  </si>
  <si>
    <t>كرمان02</t>
  </si>
  <si>
    <t>مرابحه كرمان موتور14020306</t>
  </si>
  <si>
    <t>985010</t>
  </si>
  <si>
    <t>985010.000</t>
  </si>
  <si>
    <t>طخود5002</t>
  </si>
  <si>
    <t>اختيارف خودرو-1900-1401/05/12</t>
  </si>
  <si>
    <t>2750000</t>
  </si>
  <si>
    <t>48.00</t>
  </si>
  <si>
    <t>77.42</t>
  </si>
  <si>
    <t>پاكشو</t>
  </si>
  <si>
    <t>گروه صنعتي پاكشو</t>
  </si>
  <si>
    <t>841997</t>
  </si>
  <si>
    <t>5184677690</t>
  </si>
  <si>
    <t>6270</t>
  </si>
  <si>
    <t>6260</t>
  </si>
  <si>
    <t>50.16</t>
  </si>
  <si>
    <t>2567</t>
  </si>
  <si>
    <t>6120.000</t>
  </si>
  <si>
    <t>518050</t>
  </si>
  <si>
    <t>ضرنا6000</t>
  </si>
  <si>
    <t>اختيارخ ورنا-3500-1401/06/28</t>
  </si>
  <si>
    <t>2716</t>
  </si>
  <si>
    <t>1574.000</t>
  </si>
  <si>
    <t>بالبر</t>
  </si>
  <si>
    <t>كابل‌ البرز</t>
  </si>
  <si>
    <t>86393</t>
  </si>
  <si>
    <t>3560074790</t>
  </si>
  <si>
    <t>42160</t>
  </si>
  <si>
    <t>42850</t>
  </si>
  <si>
    <t>40800</t>
  </si>
  <si>
    <t>-1360.00</t>
  </si>
  <si>
    <t>41930</t>
  </si>
  <si>
    <t>40370</t>
  </si>
  <si>
    <t>729</t>
  </si>
  <si>
    <t>57.52</t>
  </si>
  <si>
    <t>40780.000</t>
  </si>
  <si>
    <t>41200.000</t>
  </si>
  <si>
    <t>كي بي سي</t>
  </si>
  <si>
    <t>شركت كي بي سي</t>
  </si>
  <si>
    <t>1682343</t>
  </si>
  <si>
    <t>13413704040</t>
  </si>
  <si>
    <t>1053</t>
  </si>
  <si>
    <t>7.57</t>
  </si>
  <si>
    <t>8090.000</t>
  </si>
  <si>
    <t>39980</t>
  </si>
  <si>
    <t>مشهر312</t>
  </si>
  <si>
    <t>مشاركت ش اسلامشهر312-3ماهه18%</t>
  </si>
  <si>
    <t>دشيري</t>
  </si>
  <si>
    <t>شيرين دارو</t>
  </si>
  <si>
    <t>28619</t>
  </si>
  <si>
    <t>2045164550</t>
  </si>
  <si>
    <t>73650</t>
  </si>
  <si>
    <t>71450</t>
  </si>
  <si>
    <t>73200</t>
  </si>
  <si>
    <t>71600</t>
  </si>
  <si>
    <t>6896</t>
  </si>
  <si>
    <t>10.61</t>
  </si>
  <si>
    <t>71450.000</t>
  </si>
  <si>
    <t>43637</t>
  </si>
  <si>
    <t>ثنور</t>
  </si>
  <si>
    <t>سرمايه گذاري كوه نور</t>
  </si>
  <si>
    <t>8831189</t>
  </si>
  <si>
    <t>71298687550</t>
  </si>
  <si>
    <t>8150</t>
  </si>
  <si>
    <t>8040</t>
  </si>
  <si>
    <t>5032</t>
  </si>
  <si>
    <t>1.60</t>
  </si>
  <si>
    <t>5736</t>
  </si>
  <si>
    <t>8120.000</t>
  </si>
  <si>
    <t>43068</t>
  </si>
  <si>
    <t>كي بي سيح</t>
  </si>
  <si>
    <t>ح. شركت كي بي سي</t>
  </si>
  <si>
    <t>11901600</t>
  </si>
  <si>
    <t>6840.000</t>
  </si>
  <si>
    <t>9998260</t>
  </si>
  <si>
    <t>لابسا</t>
  </si>
  <si>
    <t>آبسال‌</t>
  </si>
  <si>
    <t>770821</t>
  </si>
  <si>
    <t>4566496310</t>
  </si>
  <si>
    <t>5860</t>
  </si>
  <si>
    <t>5870.000</t>
  </si>
  <si>
    <t>5940.000</t>
  </si>
  <si>
    <t>قنيشا</t>
  </si>
  <si>
    <t>قند  نيشابور</t>
  </si>
  <si>
    <t>6241192</t>
  </si>
  <si>
    <t>11698754964</t>
  </si>
  <si>
    <t>1914</t>
  </si>
  <si>
    <t>1962</t>
  </si>
  <si>
    <t>1908</t>
  </si>
  <si>
    <t>1830</t>
  </si>
  <si>
    <t>36.88</t>
  </si>
  <si>
    <t>37227</t>
  </si>
  <si>
    <t>1867.000</t>
  </si>
  <si>
    <t>1908.000</t>
  </si>
  <si>
    <t>17670</t>
  </si>
  <si>
    <t>ثشاهد</t>
  </si>
  <si>
    <t>سرمايه‌ گذاري‌ شاهد</t>
  </si>
  <si>
    <t>8871953</t>
  </si>
  <si>
    <t>57733573880</t>
  </si>
  <si>
    <t>6590</t>
  </si>
  <si>
    <t>-4.22</t>
  </si>
  <si>
    <t>10.80</t>
  </si>
  <si>
    <t>115778</t>
  </si>
  <si>
    <t>كقزوي</t>
  </si>
  <si>
    <t>شيشه‌ قزوين‌</t>
  </si>
  <si>
    <t>1513680</t>
  </si>
  <si>
    <t>20939966710</t>
  </si>
  <si>
    <t>14190</t>
  </si>
  <si>
    <t>13930</t>
  </si>
  <si>
    <t>13830</t>
  </si>
  <si>
    <t>13770</t>
  </si>
  <si>
    <t>3014</t>
  </si>
  <si>
    <t>4.59</t>
  </si>
  <si>
    <t>198575</t>
  </si>
  <si>
    <t>پاسا</t>
  </si>
  <si>
    <t>ايران‌ياساتايرورابر</t>
  </si>
  <si>
    <t>454723</t>
  </si>
  <si>
    <t>5337342710</t>
  </si>
  <si>
    <t>-3.12</t>
  </si>
  <si>
    <t>12100</t>
  </si>
  <si>
    <t>6528</t>
  </si>
  <si>
    <t>11800.000</t>
  </si>
  <si>
    <t>خشرق</t>
  </si>
  <si>
    <t>الكتريك‌ خودرو شرق‌</t>
  </si>
  <si>
    <t>1502714</t>
  </si>
  <si>
    <t>14949708810</t>
  </si>
  <si>
    <t>10450</t>
  </si>
  <si>
    <t>10510</t>
  </si>
  <si>
    <t>10.82</t>
  </si>
  <si>
    <t>9950.000</t>
  </si>
  <si>
    <t>10120.000</t>
  </si>
  <si>
    <t>44268</t>
  </si>
  <si>
    <t>وتجارت</t>
  </si>
  <si>
    <t>بانك تجارت</t>
  </si>
  <si>
    <t>5382</t>
  </si>
  <si>
    <t>199318521</t>
  </si>
  <si>
    <t>271529798552</t>
  </si>
  <si>
    <t>1435</t>
  </si>
  <si>
    <t>1360</t>
  </si>
  <si>
    <t>-5.23</t>
  </si>
  <si>
    <t>1362</t>
  </si>
  <si>
    <t>1349</t>
  </si>
  <si>
    <t>1419</t>
  </si>
  <si>
    <t>6.68</t>
  </si>
  <si>
    <t>197917</t>
  </si>
  <si>
    <t>1355.000</t>
  </si>
  <si>
    <t>1362.000</t>
  </si>
  <si>
    <t>آوند2</t>
  </si>
  <si>
    <t>12000000</t>
  </si>
  <si>
    <t>-10036.00</t>
  </si>
  <si>
    <t>فنرژي</t>
  </si>
  <si>
    <t>گسترش صنايع انرژي آذرآب</t>
  </si>
  <si>
    <t>43701</t>
  </si>
  <si>
    <t>316395240</t>
  </si>
  <si>
    <t>7240</t>
  </si>
  <si>
    <t>-4948</t>
  </si>
  <si>
    <t>-1.49</t>
  </si>
  <si>
    <t>7240.000</t>
  </si>
  <si>
    <t>934055</t>
  </si>
  <si>
    <t>ساذري</t>
  </si>
  <si>
    <t>آذريت‌</t>
  </si>
  <si>
    <t>154136</t>
  </si>
  <si>
    <t>976495520</t>
  </si>
  <si>
    <t>6320</t>
  </si>
  <si>
    <t>-660</t>
  </si>
  <si>
    <t>-9.83</t>
  </si>
  <si>
    <t>1227310</t>
  </si>
  <si>
    <t>اخزا0094</t>
  </si>
  <si>
    <t>12060000</t>
  </si>
  <si>
    <t>7168271040000</t>
  </si>
  <si>
    <t>594168</t>
  </si>
  <si>
    <t>594384</t>
  </si>
  <si>
    <t>-216.00</t>
  </si>
  <si>
    <t>مشهد1412</t>
  </si>
  <si>
    <t>مشاركت ش مشهد1412-3ماهه18%</t>
  </si>
  <si>
    <t>16500</t>
  </si>
  <si>
    <t>ساينا</t>
  </si>
  <si>
    <t>صنايع بهداشتي ساينا</t>
  </si>
  <si>
    <t>474060</t>
  </si>
  <si>
    <t>23388798650</t>
  </si>
  <si>
    <t>51150</t>
  </si>
  <si>
    <t>51500</t>
  </si>
  <si>
    <t>51800</t>
  </si>
  <si>
    <t>650.00</t>
  </si>
  <si>
    <t>1.27</t>
  </si>
  <si>
    <t>49350</t>
  </si>
  <si>
    <t>-3.52</t>
  </si>
  <si>
    <t>48100</t>
  </si>
  <si>
    <t>51950</t>
  </si>
  <si>
    <t>253.08</t>
  </si>
  <si>
    <t>24483</t>
  </si>
  <si>
    <t>51800.000</t>
  </si>
  <si>
    <t>سدبير</t>
  </si>
  <si>
    <t>س. تدبيرگران فارس وخوزستان</t>
  </si>
  <si>
    <t>2237271</t>
  </si>
  <si>
    <t>42348340400</t>
  </si>
  <si>
    <t>19250</t>
  </si>
  <si>
    <t>-5.49</t>
  </si>
  <si>
    <t>19600</t>
  </si>
  <si>
    <t>-229</t>
  </si>
  <si>
    <t>-82.75</t>
  </si>
  <si>
    <t>18850.000</t>
  </si>
  <si>
    <t>509374</t>
  </si>
  <si>
    <t>چفيبر</t>
  </si>
  <si>
    <t>فيبر ايران‌</t>
  </si>
  <si>
    <t>246</t>
  </si>
  <si>
    <t>1212575</t>
  </si>
  <si>
    <t>6297418670</t>
  </si>
  <si>
    <t>5320</t>
  </si>
  <si>
    <t>-409.23</t>
  </si>
  <si>
    <t>5150.000</t>
  </si>
  <si>
    <t>74275</t>
  </si>
  <si>
    <t>فجوش</t>
  </si>
  <si>
    <t>جوش‌ و اكسيژن‌ ايران‌</t>
  </si>
  <si>
    <t>56793</t>
  </si>
  <si>
    <t>114437895</t>
  </si>
  <si>
    <t>2077</t>
  </si>
  <si>
    <t>2076</t>
  </si>
  <si>
    <t>-37.07</t>
  </si>
  <si>
    <t>2015.000</t>
  </si>
  <si>
    <t>12082193</t>
  </si>
  <si>
    <t>زعف0110پ16</t>
  </si>
  <si>
    <t>زعفران0110نگين بيرجند(پ)</t>
  </si>
  <si>
    <t>844000000</t>
  </si>
  <si>
    <t>422000</t>
  </si>
  <si>
    <t>415000.000</t>
  </si>
  <si>
    <t>425989.000</t>
  </si>
  <si>
    <t>بپيوند</t>
  </si>
  <si>
    <t>برق و انرژي پيوندگستر پارس</t>
  </si>
  <si>
    <t>1172</t>
  </si>
  <si>
    <t>2813968</t>
  </si>
  <si>
    <t>23572788920</t>
  </si>
  <si>
    <t>8870</t>
  </si>
  <si>
    <t>8640</t>
  </si>
  <si>
    <t>-5.52</t>
  </si>
  <si>
    <t>8660</t>
  </si>
  <si>
    <t>636</t>
  </si>
  <si>
    <t>13.18</t>
  </si>
  <si>
    <t>8340.000</t>
  </si>
  <si>
    <t>22467</t>
  </si>
  <si>
    <t>نطرين</t>
  </si>
  <si>
    <t>عطرين نخ قم</t>
  </si>
  <si>
    <t>1488036</t>
  </si>
  <si>
    <t>6084033111</t>
  </si>
  <si>
    <t>4280</t>
  </si>
  <si>
    <t>4307</t>
  </si>
  <si>
    <t>4098</t>
  </si>
  <si>
    <t>4089</t>
  </si>
  <si>
    <t>4027</t>
  </si>
  <si>
    <t>356</t>
  </si>
  <si>
    <t>11.49</t>
  </si>
  <si>
    <t>4928</t>
  </si>
  <si>
    <t>4070.000</t>
  </si>
  <si>
    <t>4098.000</t>
  </si>
  <si>
    <t>39800</t>
  </si>
  <si>
    <t>افران2</t>
  </si>
  <si>
    <t>-17050.00</t>
  </si>
  <si>
    <t>ثعتما</t>
  </si>
  <si>
    <t>س. ساختماني اعتماد گستر</t>
  </si>
  <si>
    <t>732970</t>
  </si>
  <si>
    <t>10186807950</t>
  </si>
  <si>
    <t>13530</t>
  </si>
  <si>
    <t>13860</t>
  </si>
  <si>
    <t>2.73</t>
  </si>
  <si>
    <t>-563</t>
  </si>
  <si>
    <t>-24.69</t>
  </si>
  <si>
    <t>898660</t>
  </si>
  <si>
    <t>13930.000</t>
  </si>
  <si>
    <t>2938</t>
  </si>
  <si>
    <t>ضپنا7050</t>
  </si>
  <si>
    <t>اختيارخ رمپنا-13000-1401/07/12</t>
  </si>
  <si>
    <t>3100</t>
  </si>
  <si>
    <t>ويستا2</t>
  </si>
  <si>
    <t>-11830.00</t>
  </si>
  <si>
    <t>خكاوه</t>
  </si>
  <si>
    <t>سايپا ديزل</t>
  </si>
  <si>
    <t>227899</t>
  </si>
  <si>
    <t>2142250600</t>
  </si>
  <si>
    <t>9630</t>
  </si>
  <si>
    <t>-413</t>
  </si>
  <si>
    <t>-23.32</t>
  </si>
  <si>
    <t>20095876</t>
  </si>
  <si>
    <t>غگلستا</t>
  </si>
  <si>
    <t>شير پاستوريزه پگاه گلستان</t>
  </si>
  <si>
    <t>2264774</t>
  </si>
  <si>
    <t>20210012610</t>
  </si>
  <si>
    <t>9460</t>
  </si>
  <si>
    <t>8.85</t>
  </si>
  <si>
    <t>8920.000</t>
  </si>
  <si>
    <t>9020.000</t>
  </si>
  <si>
    <t>سرو</t>
  </si>
  <si>
    <t>419</t>
  </si>
  <si>
    <t>470803</t>
  </si>
  <si>
    <t>34394972560</t>
  </si>
  <si>
    <t>73400</t>
  </si>
  <si>
    <t>73060</t>
  </si>
  <si>
    <t>-1230.00</t>
  </si>
  <si>
    <t>-1.66</t>
  </si>
  <si>
    <t>72620</t>
  </si>
  <si>
    <t>73330.000</t>
  </si>
  <si>
    <t>73400.000</t>
  </si>
  <si>
    <t>وكبهمن</t>
  </si>
  <si>
    <t>مديريت سرمايه گذاري كوثربهمن</t>
  </si>
  <si>
    <t>3859726</t>
  </si>
  <si>
    <t>15129209377</t>
  </si>
  <si>
    <t>4076</t>
  </si>
  <si>
    <t>4005</t>
  </si>
  <si>
    <t>3960</t>
  </si>
  <si>
    <t>-3.83</t>
  </si>
  <si>
    <t>3832</t>
  </si>
  <si>
    <t>4029</t>
  </si>
  <si>
    <t>2.50</t>
  </si>
  <si>
    <t>30765</t>
  </si>
  <si>
    <t>3952.000</t>
  </si>
  <si>
    <t>3998.000</t>
  </si>
  <si>
    <t>ضملي7010</t>
  </si>
  <si>
    <t>اختيارخ فملي-5300-1401/07/10</t>
  </si>
  <si>
    <t>فايرا</t>
  </si>
  <si>
    <t>آلومينيوم‌ايران‌</t>
  </si>
  <si>
    <t>659522</t>
  </si>
  <si>
    <t>12136473580</t>
  </si>
  <si>
    <t>18820</t>
  </si>
  <si>
    <t>18530</t>
  </si>
  <si>
    <t>-1.54</t>
  </si>
  <si>
    <t>-0.37</t>
  </si>
  <si>
    <t>3584</t>
  </si>
  <si>
    <t>5.23</t>
  </si>
  <si>
    <t>5923</t>
  </si>
  <si>
    <t>گوهران</t>
  </si>
  <si>
    <t>سرمايه گذاري توسعه گوهران اميد</t>
  </si>
  <si>
    <t>618425</t>
  </si>
  <si>
    <t>3182340010</t>
  </si>
  <si>
    <t>5250</t>
  </si>
  <si>
    <t>5240</t>
  </si>
  <si>
    <t>1436</t>
  </si>
  <si>
    <t>5120.000</t>
  </si>
  <si>
    <t>5140.000</t>
  </si>
  <si>
    <t>كاردان</t>
  </si>
  <si>
    <t>صندوق س تجارت شاخصي كاردان</t>
  </si>
  <si>
    <t>31313</t>
  </si>
  <si>
    <t>6363657910</t>
  </si>
  <si>
    <t>206170</t>
  </si>
  <si>
    <t>207000</t>
  </si>
  <si>
    <t>203760</t>
  </si>
  <si>
    <t>-2410.00</t>
  </si>
  <si>
    <t>-1.17</t>
  </si>
  <si>
    <t>203230</t>
  </si>
  <si>
    <t>201330</t>
  </si>
  <si>
    <t>203760.000</t>
  </si>
  <si>
    <t>203780.000</t>
  </si>
  <si>
    <t>611</t>
  </si>
  <si>
    <t>شفن</t>
  </si>
  <si>
    <t>پتروشيمي فناوران</t>
  </si>
  <si>
    <t>3745</t>
  </si>
  <si>
    <t>43087169</t>
  </si>
  <si>
    <t>340846443900</t>
  </si>
  <si>
    <t>-3230.00</t>
  </si>
  <si>
    <t>-29.34</t>
  </si>
  <si>
    <t>7910</t>
  </si>
  <si>
    <t>-3100.00</t>
  </si>
  <si>
    <t>-28.16</t>
  </si>
  <si>
    <t>481</t>
  </si>
  <si>
    <t>17773</t>
  </si>
  <si>
    <t>7790.000</t>
  </si>
  <si>
    <t>21704</t>
  </si>
  <si>
    <t>ضرنا6004</t>
  </si>
  <si>
    <t>اختيارخ ورنا-5000-1401/06/28</t>
  </si>
  <si>
    <t>440.000</t>
  </si>
  <si>
    <t>فردا</t>
  </si>
  <si>
    <t>صندوق س آواي فرداي زاگرس-ثابت</t>
  </si>
  <si>
    <t>13439778</t>
  </si>
  <si>
    <t>183225792073</t>
  </si>
  <si>
    <t>13626</t>
  </si>
  <si>
    <t>13634</t>
  </si>
  <si>
    <t>13635</t>
  </si>
  <si>
    <t>13633</t>
  </si>
  <si>
    <t>87856780</t>
  </si>
  <si>
    <t>13633.000</t>
  </si>
  <si>
    <t>13635.000</t>
  </si>
  <si>
    <t>3614684</t>
  </si>
  <si>
    <t>طفلا7013</t>
  </si>
  <si>
    <t>اختيارف فولاد-11000-1401/07/24</t>
  </si>
  <si>
    <t>4500000</t>
  </si>
  <si>
    <t>550.000</t>
  </si>
  <si>
    <t>سكرد</t>
  </si>
  <si>
    <t>سيمان كردستان</t>
  </si>
  <si>
    <t>1729</t>
  </si>
  <si>
    <t>14160101</t>
  </si>
  <si>
    <t>197102981900</t>
  </si>
  <si>
    <t>13700</t>
  </si>
  <si>
    <t>660.00</t>
  </si>
  <si>
    <t>13920</t>
  </si>
  <si>
    <t>4.90</t>
  </si>
  <si>
    <t>543</t>
  </si>
  <si>
    <t>25.64</t>
  </si>
  <si>
    <t>3415572</t>
  </si>
  <si>
    <t>14300.000</t>
  </si>
  <si>
    <t>1302</t>
  </si>
  <si>
    <t>اراد73</t>
  </si>
  <si>
    <t>مرابحه عام دولت73-ش.خ0402</t>
  </si>
  <si>
    <t>1025000</t>
  </si>
  <si>
    <t>اخزا9082</t>
  </si>
  <si>
    <t>61550340</t>
  </si>
  <si>
    <t>769250</t>
  </si>
  <si>
    <t>769720</t>
  </si>
  <si>
    <t>-37810.00</t>
  </si>
  <si>
    <t>769380</t>
  </si>
  <si>
    <t>-38150.00</t>
  </si>
  <si>
    <t>770080.000</t>
  </si>
  <si>
    <t>807000.000</t>
  </si>
  <si>
    <t>شپتروح</t>
  </si>
  <si>
    <t>ح . پتروشيمي آبادان</t>
  </si>
  <si>
    <t>3545453</t>
  </si>
  <si>
    <t>1678245269</t>
  </si>
  <si>
    <t>487</t>
  </si>
  <si>
    <t>473</t>
  </si>
  <si>
    <t>473.000</t>
  </si>
  <si>
    <t>14357949</t>
  </si>
  <si>
    <t>شزنگ</t>
  </si>
  <si>
    <t>تجهيزنيروي‌زنگان‌</t>
  </si>
  <si>
    <t>151436</t>
  </si>
  <si>
    <t>8998014850</t>
  </si>
  <si>
    <t>59500</t>
  </si>
  <si>
    <t>59400</t>
  </si>
  <si>
    <t>-2.78</t>
  </si>
  <si>
    <t>61000</t>
  </si>
  <si>
    <t>33.67</t>
  </si>
  <si>
    <t>59400.000</t>
  </si>
  <si>
    <t>صنوآور12</t>
  </si>
  <si>
    <t xml:space="preserve">صكوك مرابحه دعبيد12-3ماهه18%	</t>
  </si>
  <si>
    <t>مدير</t>
  </si>
  <si>
    <t>ص.س.مديريت ثروت ص.بازنشستگي-س</t>
  </si>
  <si>
    <t>347808</t>
  </si>
  <si>
    <t>3486307346</t>
  </si>
  <si>
    <t>10124</t>
  </si>
  <si>
    <t>10146</t>
  </si>
  <si>
    <t>9970</t>
  </si>
  <si>
    <t>10024</t>
  </si>
  <si>
    <t>9931</t>
  </si>
  <si>
    <t>9971.000</t>
  </si>
  <si>
    <t>10025.000</t>
  </si>
  <si>
    <t>5143</t>
  </si>
  <si>
    <t>كتوكا</t>
  </si>
  <si>
    <t>توليدي و خدمات صنايع نسوز توكا</t>
  </si>
  <si>
    <t>4156798</t>
  </si>
  <si>
    <t>28932486240</t>
  </si>
  <si>
    <t>-5.05</t>
  </si>
  <si>
    <t>8.68</t>
  </si>
  <si>
    <t>555371</t>
  </si>
  <si>
    <t>خودرو</t>
  </si>
  <si>
    <t>ايران‌ خودرو</t>
  </si>
  <si>
    <t>7439</t>
  </si>
  <si>
    <t>240516933</t>
  </si>
  <si>
    <t>425827591943</t>
  </si>
  <si>
    <t>1843</t>
  </si>
  <si>
    <t>-3.80</t>
  </si>
  <si>
    <t>1770</t>
  </si>
  <si>
    <t>1839</t>
  </si>
  <si>
    <t>-342</t>
  </si>
  <si>
    <t>160197</t>
  </si>
  <si>
    <t>1773.000</t>
  </si>
  <si>
    <t>1776.000</t>
  </si>
  <si>
    <t>تملي705</t>
  </si>
  <si>
    <t>تسهيلات مسكن ب. ملي-مرداد97</t>
  </si>
  <si>
    <t>2910320</t>
  </si>
  <si>
    <t>382936</t>
  </si>
  <si>
    <t>363790</t>
  </si>
  <si>
    <t>-19146.00</t>
  </si>
  <si>
    <t>363790.000</t>
  </si>
  <si>
    <t>402082.000</t>
  </si>
  <si>
    <t>اخزا911</t>
  </si>
  <si>
    <t>اسنادخزانه-م11بودجه99-020906</t>
  </si>
  <si>
    <t>19212500000</t>
  </si>
  <si>
    <t>767790</t>
  </si>
  <si>
    <t>768500</t>
  </si>
  <si>
    <t>710.00</t>
  </si>
  <si>
    <t>767380.000</t>
  </si>
  <si>
    <t>769980.000</t>
  </si>
  <si>
    <t>ماهان01</t>
  </si>
  <si>
    <t>منفعت هواپيمايي ماهان 14011123</t>
  </si>
  <si>
    <t>943000</t>
  </si>
  <si>
    <t>943000.000</t>
  </si>
  <si>
    <t>مداران</t>
  </si>
  <si>
    <t>داده‌پردازي‌ايران‌</t>
  </si>
  <si>
    <t>954</t>
  </si>
  <si>
    <t>2956066</t>
  </si>
  <si>
    <t>74238403740</t>
  </si>
  <si>
    <t>25680</t>
  </si>
  <si>
    <t>1.21</t>
  </si>
  <si>
    <t>25110</t>
  </si>
  <si>
    <t>26100</t>
  </si>
  <si>
    <t>1068</t>
  </si>
  <si>
    <t>23.51</t>
  </si>
  <si>
    <t>25980.000</t>
  </si>
  <si>
    <t>26000.000</t>
  </si>
  <si>
    <t>15645</t>
  </si>
  <si>
    <t>فافزا</t>
  </si>
  <si>
    <t>فولاد افزا سپاهان</t>
  </si>
  <si>
    <t>466645</t>
  </si>
  <si>
    <t>25805468500</t>
  </si>
  <si>
    <t>57000</t>
  </si>
  <si>
    <t>55300</t>
  </si>
  <si>
    <t>16.85</t>
  </si>
  <si>
    <t>54050.000</t>
  </si>
  <si>
    <t>55300.000</t>
  </si>
  <si>
    <t>379990</t>
  </si>
  <si>
    <t>فيروزه</t>
  </si>
  <si>
    <t>صندوق شاخص30 شركت فيروزه- سهام</t>
  </si>
  <si>
    <t>11275</t>
  </si>
  <si>
    <t>2078296010</t>
  </si>
  <si>
    <t>187250</t>
  </si>
  <si>
    <t>188900</t>
  </si>
  <si>
    <t>185740</t>
  </si>
  <si>
    <t>184330</t>
  </si>
  <si>
    <t>-2920.00</t>
  </si>
  <si>
    <t>-1.56</t>
  </si>
  <si>
    <t>184200</t>
  </si>
  <si>
    <t>45446</t>
  </si>
  <si>
    <t>184200.000</t>
  </si>
  <si>
    <t>185740.000</t>
  </si>
  <si>
    <t>ضجار7052</t>
  </si>
  <si>
    <t>اختيارخ وتجارت-2380-1401/07/20</t>
  </si>
  <si>
    <t>60.000</t>
  </si>
  <si>
    <t>تشتاد</t>
  </si>
  <si>
    <t>صنايع توليدي اشتاد ايران‌</t>
  </si>
  <si>
    <t>175350000</t>
  </si>
  <si>
    <t>396.92</t>
  </si>
  <si>
    <t>5010.000</t>
  </si>
  <si>
    <t>1182944</t>
  </si>
  <si>
    <t>دماوند</t>
  </si>
  <si>
    <t>توليد نيروي برق دماوند</t>
  </si>
  <si>
    <t>545</t>
  </si>
  <si>
    <t>1769160</t>
  </si>
  <si>
    <t>31845365740</t>
  </si>
  <si>
    <t>18140</t>
  </si>
  <si>
    <t>17930</t>
  </si>
  <si>
    <t>19130</t>
  </si>
  <si>
    <t>15.18</t>
  </si>
  <si>
    <t>17930.000</t>
  </si>
  <si>
    <t>194316</t>
  </si>
  <si>
    <t>شتولي</t>
  </si>
  <si>
    <t>تولي‌پرس‌</t>
  </si>
  <si>
    <t>261850</t>
  </si>
  <si>
    <t>3646023440</t>
  </si>
  <si>
    <t>0.51</t>
  </si>
  <si>
    <t>1985.71</t>
  </si>
  <si>
    <t>10624</t>
  </si>
  <si>
    <t>14100.000</t>
  </si>
  <si>
    <t>سبجنو</t>
  </si>
  <si>
    <t>سيمان‌ بجنورد</t>
  </si>
  <si>
    <t>262932</t>
  </si>
  <si>
    <t>9533134610</t>
  </si>
  <si>
    <t>38080</t>
  </si>
  <si>
    <t>37360</t>
  </si>
  <si>
    <t>37230</t>
  </si>
  <si>
    <t>36860</t>
  </si>
  <si>
    <t>-1220.00</t>
  </si>
  <si>
    <t>36180</t>
  </si>
  <si>
    <t>6236</t>
  </si>
  <si>
    <t>5.91</t>
  </si>
  <si>
    <t>36310.000</t>
  </si>
  <si>
    <t>ضاريان1000</t>
  </si>
  <si>
    <t>اختيارخ آريان-6500-14011025</t>
  </si>
  <si>
    <t>3422.000</t>
  </si>
  <si>
    <t>توسن</t>
  </si>
  <si>
    <t>1082059</t>
  </si>
  <si>
    <t>22264968350</t>
  </si>
  <si>
    <t>20550</t>
  </si>
  <si>
    <t>-2.38</t>
  </si>
  <si>
    <t>2651</t>
  </si>
  <si>
    <t>20350.000</t>
  </si>
  <si>
    <t>20550.000</t>
  </si>
  <si>
    <t>ضخود6001</t>
  </si>
  <si>
    <t>اختيارخ خودرو-1600-1401/06/02</t>
  </si>
  <si>
    <t>599200000</t>
  </si>
  <si>
    <t>-45.74</t>
  </si>
  <si>
    <t>210.000</t>
  </si>
  <si>
    <t>236.000</t>
  </si>
  <si>
    <t>ددام</t>
  </si>
  <si>
    <t>داروسازي زاگرس فارمد پارس</t>
  </si>
  <si>
    <t>1643672</t>
  </si>
  <si>
    <t>14123851220</t>
  </si>
  <si>
    <t>9030</t>
  </si>
  <si>
    <t>8600</t>
  </si>
  <si>
    <t>8580</t>
  </si>
  <si>
    <t>1052</t>
  </si>
  <si>
    <t>8.17</t>
  </si>
  <si>
    <t>8590.000</t>
  </si>
  <si>
    <t>ثامان</t>
  </si>
  <si>
    <t>سامان‌ گستراصفهان‌</t>
  </si>
  <si>
    <t>706559</t>
  </si>
  <si>
    <t>8053187910</t>
  </si>
  <si>
    <t>-2.35</t>
  </si>
  <si>
    <t>11510.000</t>
  </si>
  <si>
    <t>گكوثر</t>
  </si>
  <si>
    <t>هتل پارسيان كوثر اصفهان</t>
  </si>
  <si>
    <t>3528216</t>
  </si>
  <si>
    <t>5032675218</t>
  </si>
  <si>
    <t>1422</t>
  </si>
  <si>
    <t>1464</t>
  </si>
  <si>
    <t>36.60</t>
  </si>
  <si>
    <t>1421.000</t>
  </si>
  <si>
    <t>131796</t>
  </si>
  <si>
    <t>ضكاريس902</t>
  </si>
  <si>
    <t>اختيارخ كاريس-14000-14010930</t>
  </si>
  <si>
    <t>4350</t>
  </si>
  <si>
    <t>آساس</t>
  </si>
  <si>
    <t>صندوق س.آسمان آرماني سهام-س</t>
  </si>
  <si>
    <t>43738</t>
  </si>
  <si>
    <t>8154367117</t>
  </si>
  <si>
    <t>189779</t>
  </si>
  <si>
    <t>189150</t>
  </si>
  <si>
    <t>186002</t>
  </si>
  <si>
    <t>-3777.00</t>
  </si>
  <si>
    <t>186437</t>
  </si>
  <si>
    <t>-3342.00</t>
  </si>
  <si>
    <t>-1.76</t>
  </si>
  <si>
    <t>184800</t>
  </si>
  <si>
    <t>381</t>
  </si>
  <si>
    <t>186002.000</t>
  </si>
  <si>
    <t>186300.000</t>
  </si>
  <si>
    <t>فاسمين</t>
  </si>
  <si>
    <t>كالسيمين‌</t>
  </si>
  <si>
    <t>2943702</t>
  </si>
  <si>
    <t>52302250880</t>
  </si>
  <si>
    <t>18170</t>
  </si>
  <si>
    <t>17770</t>
  </si>
  <si>
    <t>-1.71</t>
  </si>
  <si>
    <t>17530</t>
  </si>
  <si>
    <t>4.03</t>
  </si>
  <si>
    <t>17860.000</t>
  </si>
  <si>
    <t>17890.000</t>
  </si>
  <si>
    <t>1950</t>
  </si>
  <si>
    <t>ثمين</t>
  </si>
  <si>
    <t>صندوق س. ثروت افزون ثمين-س</t>
  </si>
  <si>
    <t>29775</t>
  </si>
  <si>
    <t>320300511</t>
  </si>
  <si>
    <t>10919</t>
  </si>
  <si>
    <t>10757</t>
  </si>
  <si>
    <t>-143.00</t>
  </si>
  <si>
    <t>10750.000</t>
  </si>
  <si>
    <t>10915.000</t>
  </si>
  <si>
    <t>دتوزيع</t>
  </si>
  <si>
    <t>توزيع دارو پخش</t>
  </si>
  <si>
    <t>136996</t>
  </si>
  <si>
    <t>3923015900</t>
  </si>
  <si>
    <t>29550</t>
  </si>
  <si>
    <t>29350</t>
  </si>
  <si>
    <t>28500</t>
  </si>
  <si>
    <t>-3.55</t>
  </si>
  <si>
    <t>29300</t>
  </si>
  <si>
    <t>28300</t>
  </si>
  <si>
    <t>4986</t>
  </si>
  <si>
    <t>28450.000</t>
  </si>
  <si>
    <t>29000.000</t>
  </si>
  <si>
    <t>6480</t>
  </si>
  <si>
    <t>ضسپا8054</t>
  </si>
  <si>
    <t>اختيارخ خساپا-2400-1401/08/25</t>
  </si>
  <si>
    <t>فباهنر</t>
  </si>
  <si>
    <t>مس‌ شهيدباهنر</t>
  </si>
  <si>
    <t>782</t>
  </si>
  <si>
    <t>1431593</t>
  </si>
  <si>
    <t>33676752250</t>
  </si>
  <si>
    <t>23730</t>
  </si>
  <si>
    <t>23440</t>
  </si>
  <si>
    <t>0.72</t>
  </si>
  <si>
    <t>22910</t>
  </si>
  <si>
    <t>24040</t>
  </si>
  <si>
    <t>5358</t>
  </si>
  <si>
    <t>23860.000</t>
  </si>
  <si>
    <t>23950.000</t>
  </si>
  <si>
    <t>ضداريوش903</t>
  </si>
  <si>
    <t>اختيارخ داريوش-10500-14010915</t>
  </si>
  <si>
    <t>1800.000</t>
  </si>
  <si>
    <t>اعتماد</t>
  </si>
  <si>
    <t>صندوق س.اعتماد آفرين پارسيان-د</t>
  </si>
  <si>
    <t>2338</t>
  </si>
  <si>
    <t>19549618</t>
  </si>
  <si>
    <t>903590694939</t>
  </si>
  <si>
    <t>46190</t>
  </si>
  <si>
    <t>46220</t>
  </si>
  <si>
    <t>46219</t>
  </si>
  <si>
    <t>46222</t>
  </si>
  <si>
    <t>50658930</t>
  </si>
  <si>
    <t>46219.000</t>
  </si>
  <si>
    <t>46220.000</t>
  </si>
  <si>
    <t>164854</t>
  </si>
  <si>
    <t>ولانا</t>
  </si>
  <si>
    <t>شركت ليزينگ آريا دانا</t>
  </si>
  <si>
    <t>134552</t>
  </si>
  <si>
    <t>1543526440</t>
  </si>
  <si>
    <t>11970</t>
  </si>
  <si>
    <t>516</t>
  </si>
  <si>
    <t>22.73</t>
  </si>
  <si>
    <t>11470.000</t>
  </si>
  <si>
    <t>352808</t>
  </si>
  <si>
    <t>زير0203پ04</t>
  </si>
  <si>
    <t>زيره سبز0203 مينوبذر(پ)</t>
  </si>
  <si>
    <t>1281045</t>
  </si>
  <si>
    <t>1300000.000</t>
  </si>
  <si>
    <t>قپيرا</t>
  </si>
  <si>
    <t>فرآورده‌هاي‌غدايي‌وقندپيرانشهر</t>
  </si>
  <si>
    <t>62118</t>
  </si>
  <si>
    <t>506261700</t>
  </si>
  <si>
    <t>8570</t>
  </si>
  <si>
    <t>414</t>
  </si>
  <si>
    <t>20.68</t>
  </si>
  <si>
    <t>8150.000</t>
  </si>
  <si>
    <t>136439</t>
  </si>
  <si>
    <t>ضسپا8058</t>
  </si>
  <si>
    <t>اختيارخ خساپا-1300-1401/08/25</t>
  </si>
  <si>
    <t>349.00</t>
  </si>
  <si>
    <t>34900.00</t>
  </si>
  <si>
    <t>212.000</t>
  </si>
  <si>
    <t>ضترا8065</t>
  </si>
  <si>
    <t>اختيارخ شتران-4270-1401/08/08</t>
  </si>
  <si>
    <t>2060</t>
  </si>
  <si>
    <t>2297229000</t>
  </si>
  <si>
    <t>1115</t>
  </si>
  <si>
    <t>-185.00</t>
  </si>
  <si>
    <t>-14.23</t>
  </si>
  <si>
    <t>1095</t>
  </si>
  <si>
    <t>1174.000</t>
  </si>
  <si>
    <t>رمپنا</t>
  </si>
  <si>
    <t>گروه مپنا (سهامي عام)</t>
  </si>
  <si>
    <t>1936025</t>
  </si>
  <si>
    <t>27942837170</t>
  </si>
  <si>
    <t>14720</t>
  </si>
  <si>
    <t>14700</t>
  </si>
  <si>
    <t>14330</t>
  </si>
  <si>
    <t>14650</t>
  </si>
  <si>
    <t>14.61</t>
  </si>
  <si>
    <t>4481</t>
  </si>
  <si>
    <t>14350.000</t>
  </si>
  <si>
    <t>14390.000</t>
  </si>
  <si>
    <t>7536</t>
  </si>
  <si>
    <t>زنگان</t>
  </si>
  <si>
    <t>صنعت روي زنگان</t>
  </si>
  <si>
    <t>2066531</t>
  </si>
  <si>
    <t>99226508100</t>
  </si>
  <si>
    <t>48200</t>
  </si>
  <si>
    <t>2700.00</t>
  </si>
  <si>
    <t>2500.00</t>
  </si>
  <si>
    <t>5.49</t>
  </si>
  <si>
    <t>2064</t>
  </si>
  <si>
    <t>23.26</t>
  </si>
  <si>
    <t>465287</t>
  </si>
  <si>
    <t>48200.000</t>
  </si>
  <si>
    <t>48650.000</t>
  </si>
  <si>
    <t>ضسپا8056</t>
  </si>
  <si>
    <t>اختيارخ خساپا-2800-1401/08/25</t>
  </si>
  <si>
    <t>54.000</t>
  </si>
  <si>
    <t>كهمدا</t>
  </si>
  <si>
    <t>شيشه‌ همدان‌</t>
  </si>
  <si>
    <t>5124911</t>
  </si>
  <si>
    <t>51954530030</t>
  </si>
  <si>
    <t>10230</t>
  </si>
  <si>
    <t>180.00</t>
  </si>
  <si>
    <t>1.79</t>
  </si>
  <si>
    <t>90.00</t>
  </si>
  <si>
    <t>1272</t>
  </si>
  <si>
    <t>10230.000</t>
  </si>
  <si>
    <t>19052</t>
  </si>
  <si>
    <t>سخزر</t>
  </si>
  <si>
    <t>سيمان‌ خزر</t>
  </si>
  <si>
    <t>78263</t>
  </si>
  <si>
    <t>1970393870</t>
  </si>
  <si>
    <t>25950</t>
  </si>
  <si>
    <t>-2.12</t>
  </si>
  <si>
    <t>25850</t>
  </si>
  <si>
    <t>-0.39</t>
  </si>
  <si>
    <t>24860</t>
  </si>
  <si>
    <t>25980</t>
  </si>
  <si>
    <t>24940.000</t>
  </si>
  <si>
    <t>25480.000</t>
  </si>
  <si>
    <t>ضخود5000</t>
  </si>
  <si>
    <t>اختيارخ خودرو-1700-1401/05/12</t>
  </si>
  <si>
    <t>10387</t>
  </si>
  <si>
    <t>828759000</t>
  </si>
  <si>
    <t>-26.79</t>
  </si>
  <si>
    <t>84.000</t>
  </si>
  <si>
    <t>پادا</t>
  </si>
  <si>
    <t>صندوق س.پاداش سرمايه پارس-س</t>
  </si>
  <si>
    <t>1206</t>
  </si>
  <si>
    <t>123668650</t>
  </si>
  <si>
    <t>105526</t>
  </si>
  <si>
    <t>105100</t>
  </si>
  <si>
    <t>103500</t>
  </si>
  <si>
    <t>-2026.00</t>
  </si>
  <si>
    <t>-1.92</t>
  </si>
  <si>
    <t>102544</t>
  </si>
  <si>
    <t>-2982.00</t>
  </si>
  <si>
    <t>102000</t>
  </si>
  <si>
    <t>45990</t>
  </si>
  <si>
    <t>102300.000</t>
  </si>
  <si>
    <t>104100.000</t>
  </si>
  <si>
    <t>46990</t>
  </si>
  <si>
    <t>رشد2</t>
  </si>
  <si>
    <t>8500000</t>
  </si>
  <si>
    <t>-10061.00</t>
  </si>
  <si>
    <t>پالايش</t>
  </si>
  <si>
    <t>صندوق پالايشي يكم-سهام</t>
  </si>
  <si>
    <t>7477</t>
  </si>
  <si>
    <t>7552858</t>
  </si>
  <si>
    <t>557591132950</t>
  </si>
  <si>
    <t>75230</t>
  </si>
  <si>
    <t>74520</t>
  </si>
  <si>
    <t>74550</t>
  </si>
  <si>
    <t>73830</t>
  </si>
  <si>
    <t>73000</t>
  </si>
  <si>
    <t>74640</t>
  </si>
  <si>
    <t>5216</t>
  </si>
  <si>
    <t>74540.000</t>
  </si>
  <si>
    <t>74550.000</t>
  </si>
  <si>
    <t>889</t>
  </si>
  <si>
    <t>كماسه</t>
  </si>
  <si>
    <t>تامين‌ ماسه‌ ريخته‌گري‌</t>
  </si>
  <si>
    <t>497</t>
  </si>
  <si>
    <t>10893326</t>
  </si>
  <si>
    <t>27163234971</t>
  </si>
  <si>
    <t>2540</t>
  </si>
  <si>
    <t>2472</t>
  </si>
  <si>
    <t>1.06</t>
  </si>
  <si>
    <t>2494</t>
  </si>
  <si>
    <t>2426</t>
  </si>
  <si>
    <t>2599</t>
  </si>
  <si>
    <t>7.79</t>
  </si>
  <si>
    <t>21800</t>
  </si>
  <si>
    <t>2567.000</t>
  </si>
  <si>
    <t>كيش0211</t>
  </si>
  <si>
    <t>خريد دين توسعه كيش14021110</t>
  </si>
  <si>
    <t>دارو</t>
  </si>
  <si>
    <t>كارخانجات‌داروپخش‌</t>
  </si>
  <si>
    <t>81124</t>
  </si>
  <si>
    <t>1110345810</t>
  </si>
  <si>
    <t>13890</t>
  </si>
  <si>
    <t>13820</t>
  </si>
  <si>
    <t>13870</t>
  </si>
  <si>
    <t>13300</t>
  </si>
  <si>
    <t>13830.000</t>
  </si>
  <si>
    <t>اگ010518</t>
  </si>
  <si>
    <t>گام بانك تجارت0105</t>
  </si>
  <si>
    <t>983000</t>
  </si>
  <si>
    <t>974200.000</t>
  </si>
  <si>
    <t>كنور2</t>
  </si>
  <si>
    <t>28592646</t>
  </si>
  <si>
    <t>484645349700</t>
  </si>
  <si>
    <t>8.59</t>
  </si>
  <si>
    <t>صدف048</t>
  </si>
  <si>
    <t>صكوك مرابحه صدف048-3ماهه 18%</t>
  </si>
  <si>
    <t>وتوس</t>
  </si>
  <si>
    <t>توسعه‌شهري‌توس‌گستر</t>
  </si>
  <si>
    <t>806958</t>
  </si>
  <si>
    <t>4565272320</t>
  </si>
  <si>
    <t>-1.51</t>
  </si>
  <si>
    <t>12.85</t>
  </si>
  <si>
    <t>183221</t>
  </si>
  <si>
    <t>5630.000</t>
  </si>
  <si>
    <t>8335</t>
  </si>
  <si>
    <t>صنوين</t>
  </si>
  <si>
    <t>صندوق سرمايه‌گذاري صنوين-مختلط</t>
  </si>
  <si>
    <t>985</t>
  </si>
  <si>
    <t>119100030</t>
  </si>
  <si>
    <t>120290</t>
  </si>
  <si>
    <t>120230</t>
  </si>
  <si>
    <t>121910</t>
  </si>
  <si>
    <t>1.35</t>
  </si>
  <si>
    <t>120910</t>
  </si>
  <si>
    <t>620.00</t>
  </si>
  <si>
    <t>0.52</t>
  </si>
  <si>
    <t>120150</t>
  </si>
  <si>
    <t>121920</t>
  </si>
  <si>
    <t>120220.000</t>
  </si>
  <si>
    <t>121800.000</t>
  </si>
  <si>
    <t>طتوسن1105</t>
  </si>
  <si>
    <t>اختيارف توسن-35000-14011117</t>
  </si>
  <si>
    <t>اخزا818</t>
  </si>
  <si>
    <t>7535646000</t>
  </si>
  <si>
    <t>978010</t>
  </si>
  <si>
    <t>979000</t>
  </si>
  <si>
    <t>978660</t>
  </si>
  <si>
    <t>810.00</t>
  </si>
  <si>
    <t>979090.000</t>
  </si>
  <si>
    <t>981380.000</t>
  </si>
  <si>
    <t>طهرم6004</t>
  </si>
  <si>
    <t>اختيارف اهرم-14000-1401/06/30</t>
  </si>
  <si>
    <t>اراد87</t>
  </si>
  <si>
    <t>مرابحه عام دولت87-ش.خ030304</t>
  </si>
  <si>
    <t>241000</t>
  </si>
  <si>
    <t>228564120000</t>
  </si>
  <si>
    <t>984000</t>
  </si>
  <si>
    <t>944060</t>
  </si>
  <si>
    <t>950850</t>
  </si>
  <si>
    <t>-33150.00</t>
  </si>
  <si>
    <t>948400</t>
  </si>
  <si>
    <t>-35600.00</t>
  </si>
  <si>
    <t>944060.000</t>
  </si>
  <si>
    <t>950850.000</t>
  </si>
  <si>
    <t>اخزا903</t>
  </si>
  <si>
    <t>29400</t>
  </si>
  <si>
    <t>26589690000</t>
  </si>
  <si>
    <t>900500</t>
  </si>
  <si>
    <t>904800</t>
  </si>
  <si>
    <t>1850.00</t>
  </si>
  <si>
    <t>904410</t>
  </si>
  <si>
    <t>1460.00</t>
  </si>
  <si>
    <t>903120.000</t>
  </si>
  <si>
    <t>904900.000</t>
  </si>
  <si>
    <t>فپنتا</t>
  </si>
  <si>
    <t>سپنتا</t>
  </si>
  <si>
    <t>74386</t>
  </si>
  <si>
    <t>31473076020</t>
  </si>
  <si>
    <t>434450</t>
  </si>
  <si>
    <t>430380</t>
  </si>
  <si>
    <t>424960</t>
  </si>
  <si>
    <t>-9490.00</t>
  </si>
  <si>
    <t>-2.18</t>
  </si>
  <si>
    <t>423100</t>
  </si>
  <si>
    <t>-11350.00</t>
  </si>
  <si>
    <t>412730</t>
  </si>
  <si>
    <t>440000</t>
  </si>
  <si>
    <t>71655</t>
  </si>
  <si>
    <t>5.90</t>
  </si>
  <si>
    <t>420000.000</t>
  </si>
  <si>
    <t>424970.000</t>
  </si>
  <si>
    <t>شبصير</t>
  </si>
  <si>
    <t>توليدات پتروشيمي قائد بصير</t>
  </si>
  <si>
    <t>536653</t>
  </si>
  <si>
    <t>50547126400</t>
  </si>
  <si>
    <t>96500</t>
  </si>
  <si>
    <t>93550</t>
  </si>
  <si>
    <t>-2950.00</t>
  </si>
  <si>
    <t>-3.06</t>
  </si>
  <si>
    <t>94200</t>
  </si>
  <si>
    <t>93050</t>
  </si>
  <si>
    <t>97950</t>
  </si>
  <si>
    <t>20021</t>
  </si>
  <si>
    <t>4.71</t>
  </si>
  <si>
    <t>13022</t>
  </si>
  <si>
    <t>93400.000</t>
  </si>
  <si>
    <t>همراه</t>
  </si>
  <si>
    <t>شركت ارتباطات سيار ايران</t>
  </si>
  <si>
    <t>3710628</t>
  </si>
  <si>
    <t>27369234230</t>
  </si>
  <si>
    <t>7620</t>
  </si>
  <si>
    <t>7560</t>
  </si>
  <si>
    <t>1074</t>
  </si>
  <si>
    <t>7.04</t>
  </si>
  <si>
    <t>6374</t>
  </si>
  <si>
    <t>اگ010719</t>
  </si>
  <si>
    <t>گام بانك صادرات 0107</t>
  </si>
  <si>
    <t>949900</t>
  </si>
  <si>
    <t>افاد84</t>
  </si>
  <si>
    <t>منفعت دولت8-ش.خاص ساير0205</t>
  </si>
  <si>
    <t>971400</t>
  </si>
  <si>
    <t>997500.000</t>
  </si>
  <si>
    <t>ثباغ</t>
  </si>
  <si>
    <t>شهر سازي و خانه سازي باغميشه</t>
  </si>
  <si>
    <t>4520847</t>
  </si>
  <si>
    <t>25198638170</t>
  </si>
  <si>
    <t>5570</t>
  </si>
  <si>
    <t>9.75</t>
  </si>
  <si>
    <t>5570.000</t>
  </si>
  <si>
    <t>رافزا</t>
  </si>
  <si>
    <t>رايان هم افزا</t>
  </si>
  <si>
    <t>126696</t>
  </si>
  <si>
    <t>6561848250</t>
  </si>
  <si>
    <t>53500</t>
  </si>
  <si>
    <t>52800</t>
  </si>
  <si>
    <t>53050</t>
  </si>
  <si>
    <t>52700</t>
  </si>
  <si>
    <t>53100</t>
  </si>
  <si>
    <t>3710</t>
  </si>
  <si>
    <t>14.20</t>
  </si>
  <si>
    <t>51450.000</t>
  </si>
  <si>
    <t>53050.000</t>
  </si>
  <si>
    <t>اطلس2</t>
  </si>
  <si>
    <t>-256538.00</t>
  </si>
  <si>
    <t>كاريس</t>
  </si>
  <si>
    <t>صندوق س.سپهر كاريزما-س</t>
  </si>
  <si>
    <t>316757</t>
  </si>
  <si>
    <t>4423058442</t>
  </si>
  <si>
    <t>14138</t>
  </si>
  <si>
    <t>14002</t>
  </si>
  <si>
    <t>-174.00</t>
  </si>
  <si>
    <t>15658</t>
  </si>
  <si>
    <t>14002.000</t>
  </si>
  <si>
    <t>14030.000</t>
  </si>
  <si>
    <t>سپيدما2</t>
  </si>
  <si>
    <t>103000000</t>
  </si>
  <si>
    <t>-13115.00</t>
  </si>
  <si>
    <t>ديران</t>
  </si>
  <si>
    <t>ايران‌دارو</t>
  </si>
  <si>
    <t>656</t>
  </si>
  <si>
    <t>2759372</t>
  </si>
  <si>
    <t>34505387070</t>
  </si>
  <si>
    <t>12460</t>
  </si>
  <si>
    <t>-4.65</t>
  </si>
  <si>
    <t>13090</t>
  </si>
  <si>
    <t>18.25</t>
  </si>
  <si>
    <t>12490.000</t>
  </si>
  <si>
    <t>اخزا0092</t>
  </si>
  <si>
    <t>89042110</t>
  </si>
  <si>
    <t>593710</t>
  </si>
  <si>
    <t>593500</t>
  </si>
  <si>
    <t>593610</t>
  </si>
  <si>
    <t>593720</t>
  </si>
  <si>
    <t>593500.000</t>
  </si>
  <si>
    <t>624300.000</t>
  </si>
  <si>
    <t>پترول</t>
  </si>
  <si>
    <t>گ.س.وت.ص.پتروشيمي خليج فارس</t>
  </si>
  <si>
    <t>40649907</t>
  </si>
  <si>
    <t>76304462083</t>
  </si>
  <si>
    <t>1895</t>
  </si>
  <si>
    <t>1891</t>
  </si>
  <si>
    <t>-2.34</t>
  </si>
  <si>
    <t>19.97</t>
  </si>
  <si>
    <t>12960</t>
  </si>
  <si>
    <t>1891.000</t>
  </si>
  <si>
    <t>1892.000</t>
  </si>
  <si>
    <t>291427</t>
  </si>
  <si>
    <t>ضهرم6004</t>
  </si>
  <si>
    <t>اختيارخ اهرم-14000-1401/06/30</t>
  </si>
  <si>
    <t>1240.000</t>
  </si>
  <si>
    <t>اراد23</t>
  </si>
  <si>
    <t>مرابحه عام دولت2-ش.خ تمدن0212</t>
  </si>
  <si>
    <t>823710</t>
  </si>
  <si>
    <t>864890.000</t>
  </si>
  <si>
    <t>تملي701</t>
  </si>
  <si>
    <t>تسهيلات مسكن ب. ملي-فروردين97</t>
  </si>
  <si>
    <t>621783</t>
  </si>
  <si>
    <t>574394</t>
  </si>
  <si>
    <t>-47389.00</t>
  </si>
  <si>
    <t>-7.62</t>
  </si>
  <si>
    <t>590694.000</t>
  </si>
  <si>
    <t>شكام</t>
  </si>
  <si>
    <t>صنايع شيميايي كيمياگران امروز</t>
  </si>
  <si>
    <t>460705</t>
  </si>
  <si>
    <t>12844667950</t>
  </si>
  <si>
    <t>28250</t>
  </si>
  <si>
    <t>28100</t>
  </si>
  <si>
    <t>27300</t>
  </si>
  <si>
    <t>29000</t>
  </si>
  <si>
    <t>4153</t>
  </si>
  <si>
    <t>28200.000</t>
  </si>
  <si>
    <t>28300.000</t>
  </si>
  <si>
    <t>بشهاب</t>
  </si>
  <si>
    <t>لامپ‌  پارس‌ شهاب‌</t>
  </si>
  <si>
    <t>385936</t>
  </si>
  <si>
    <t>27676668540</t>
  </si>
  <si>
    <t>74890</t>
  </si>
  <si>
    <t>72500</t>
  </si>
  <si>
    <t>71150</t>
  </si>
  <si>
    <t>-3740.00</t>
  </si>
  <si>
    <t>71710</t>
  </si>
  <si>
    <t>-3180.00</t>
  </si>
  <si>
    <t>74700</t>
  </si>
  <si>
    <t>5110</t>
  </si>
  <si>
    <t>14.03</t>
  </si>
  <si>
    <t>67980.000</t>
  </si>
  <si>
    <t>71150.000</t>
  </si>
  <si>
    <t>18261</t>
  </si>
  <si>
    <t>ويسا</t>
  </si>
  <si>
    <t>سرمايه گذاري ايساتيس پويا</t>
  </si>
  <si>
    <t>1780</t>
  </si>
  <si>
    <t>11587800</t>
  </si>
  <si>
    <t>468</t>
  </si>
  <si>
    <t>14.34</t>
  </si>
  <si>
    <t>2852149</t>
  </si>
  <si>
    <t>مهان01</t>
  </si>
  <si>
    <t>اجاره مهرآيندگان لوتوس0311</t>
  </si>
  <si>
    <t>ددانا</t>
  </si>
  <si>
    <t>داروسازي دانا</t>
  </si>
  <si>
    <t>2882</t>
  </si>
  <si>
    <t>1937681</t>
  </si>
  <si>
    <t>50370921050</t>
  </si>
  <si>
    <t>27150</t>
  </si>
  <si>
    <t>3679</t>
  </si>
  <si>
    <t>7.07</t>
  </si>
  <si>
    <t>72848</t>
  </si>
  <si>
    <t>25950.000</t>
  </si>
  <si>
    <t>تسه0008</t>
  </si>
  <si>
    <t>امتيازتسهيلات مسكن آبان1400</t>
  </si>
  <si>
    <t>1892</t>
  </si>
  <si>
    <t>2623379006</t>
  </si>
  <si>
    <t>1358803</t>
  </si>
  <si>
    <t>16197.00</t>
  </si>
  <si>
    <t>1.19</t>
  </si>
  <si>
    <t>1386564</t>
  </si>
  <si>
    <t>27761.00</t>
  </si>
  <si>
    <t>2.04</t>
  </si>
  <si>
    <t>1379999.000</t>
  </si>
  <si>
    <t>اخزا010</t>
  </si>
  <si>
    <t>53600</t>
  </si>
  <si>
    <t>31628801000</t>
  </si>
  <si>
    <t>590300</t>
  </si>
  <si>
    <t>-235.00</t>
  </si>
  <si>
    <t>590090</t>
  </si>
  <si>
    <t>-445.00</t>
  </si>
  <si>
    <t>590600</t>
  </si>
  <si>
    <t>590120.000</t>
  </si>
  <si>
    <t>590600.000</t>
  </si>
  <si>
    <t>اخزا003</t>
  </si>
  <si>
    <t>51700</t>
  </si>
  <si>
    <t>34369922000</t>
  </si>
  <si>
    <t>665120</t>
  </si>
  <si>
    <t>664800</t>
  </si>
  <si>
    <t>664160</t>
  </si>
  <si>
    <t>665160.000</t>
  </si>
  <si>
    <t>665470.000</t>
  </si>
  <si>
    <t>ضپيك7054</t>
  </si>
  <si>
    <t>اختيارخ تاپيكو-15000-01/07/20</t>
  </si>
  <si>
    <t>اوان</t>
  </si>
  <si>
    <t>مبين وان كيش</t>
  </si>
  <si>
    <t>2547292</t>
  </si>
  <si>
    <t>23137541080</t>
  </si>
  <si>
    <t>440.00</t>
  </si>
  <si>
    <t>5.01</t>
  </si>
  <si>
    <t>9080</t>
  </si>
  <si>
    <t>3.30</t>
  </si>
  <si>
    <t>9290</t>
  </si>
  <si>
    <t>63.94</t>
  </si>
  <si>
    <t>1401</t>
  </si>
  <si>
    <t>9280.000</t>
  </si>
  <si>
    <t>تسه9910</t>
  </si>
  <si>
    <t>امتياز تسهيلات مسكن دي99</t>
  </si>
  <si>
    <t>984767125</t>
  </si>
  <si>
    <t>1360652</t>
  </si>
  <si>
    <t>1300025</t>
  </si>
  <si>
    <t>1351000</t>
  </si>
  <si>
    <t>-9652.00</t>
  </si>
  <si>
    <t>1362057</t>
  </si>
  <si>
    <t>1405.00</t>
  </si>
  <si>
    <t>ضملت8050</t>
  </si>
  <si>
    <t>اختيارخ وبملت-2686-1401/08/18</t>
  </si>
  <si>
    <t>البرز</t>
  </si>
  <si>
    <t>بيمه البرز</t>
  </si>
  <si>
    <t>6977593</t>
  </si>
  <si>
    <t>12465066820</t>
  </si>
  <si>
    <t>1801</t>
  </si>
  <si>
    <t>1771</t>
  </si>
  <si>
    <t>1813</t>
  </si>
  <si>
    <t>1792</t>
  </si>
  <si>
    <t>1730</t>
  </si>
  <si>
    <t>1510959</t>
  </si>
  <si>
    <t>1803.000</t>
  </si>
  <si>
    <t>1812.000</t>
  </si>
  <si>
    <t>ختوقا</t>
  </si>
  <si>
    <t>قطعات‌ اتومبيل‌ ايران‌</t>
  </si>
  <si>
    <t>25998405</t>
  </si>
  <si>
    <t>66585586062</t>
  </si>
  <si>
    <t>2712</t>
  </si>
  <si>
    <t>2735</t>
  </si>
  <si>
    <t>2550</t>
  </si>
  <si>
    <t>-162.00</t>
  </si>
  <si>
    <t>-151.00</t>
  </si>
  <si>
    <t>-5.57</t>
  </si>
  <si>
    <t>2550.000</t>
  </si>
  <si>
    <t>537084</t>
  </si>
  <si>
    <t>فكمند</t>
  </si>
  <si>
    <t>گسترش قطعه سازي كمند</t>
  </si>
  <si>
    <t>179332</t>
  </si>
  <si>
    <t>3724016200</t>
  </si>
  <si>
    <t>21600</t>
  </si>
  <si>
    <t>54.83</t>
  </si>
  <si>
    <t>21100.000</t>
  </si>
  <si>
    <t>سكه0110پ04</t>
  </si>
  <si>
    <t>تمام سكه طرح جديد 0110 صادرات</t>
  </si>
  <si>
    <t>10289159700</t>
  </si>
  <si>
    <t>1511095</t>
  </si>
  <si>
    <t>1513999</t>
  </si>
  <si>
    <t>2904.00</t>
  </si>
  <si>
    <t>2017.00</t>
  </si>
  <si>
    <t>1514998</t>
  </si>
  <si>
    <t>1513999.000</t>
  </si>
  <si>
    <t>ضهرم6012</t>
  </si>
  <si>
    <t>اختيارخ اهرم-9000-1401/06/30</t>
  </si>
  <si>
    <t>101100</t>
  </si>
  <si>
    <t>1617050000</t>
  </si>
  <si>
    <t>1550</t>
  </si>
  <si>
    <t>-15.79</t>
  </si>
  <si>
    <t>1599</t>
  </si>
  <si>
    <t>-301.00</t>
  </si>
  <si>
    <t>-15.84</t>
  </si>
  <si>
    <t>ضخود6006</t>
  </si>
  <si>
    <t>اختيارخ خودرو-2200-1401/06/02</t>
  </si>
  <si>
    <t>-38.89</t>
  </si>
  <si>
    <t>9.000</t>
  </si>
  <si>
    <t>صايپا203</t>
  </si>
  <si>
    <t>صكوك مرابحه سايپا203-3ماهه 16%</t>
  </si>
  <si>
    <t>دپارس</t>
  </si>
  <si>
    <t>پارس‌ دارو</t>
  </si>
  <si>
    <t>155741</t>
  </si>
  <si>
    <t>3684579720</t>
  </si>
  <si>
    <t>23470</t>
  </si>
  <si>
    <t>-4.82</t>
  </si>
  <si>
    <t>23460</t>
  </si>
  <si>
    <t>24660</t>
  </si>
  <si>
    <t>3486</t>
  </si>
  <si>
    <t>3615</t>
  </si>
  <si>
    <t>23470.000</t>
  </si>
  <si>
    <t>24000.000</t>
  </si>
  <si>
    <t>2767</t>
  </si>
  <si>
    <t>هرمز</t>
  </si>
  <si>
    <t>فولاد هرمزگان جنوب</t>
  </si>
  <si>
    <t>2468845</t>
  </si>
  <si>
    <t>27359894070</t>
  </si>
  <si>
    <t>11310</t>
  </si>
  <si>
    <t>11240</t>
  </si>
  <si>
    <t>11250</t>
  </si>
  <si>
    <t>10840</t>
  </si>
  <si>
    <t>11340</t>
  </si>
  <si>
    <t>3.72</t>
  </si>
  <si>
    <t>2225</t>
  </si>
  <si>
    <t>11240.000</t>
  </si>
  <si>
    <t>6102</t>
  </si>
  <si>
    <t>سلام</t>
  </si>
  <si>
    <t>صندوق س سلام فارابي-سهام</t>
  </si>
  <si>
    <t>288506</t>
  </si>
  <si>
    <t>2514126980</t>
  </si>
  <si>
    <t>8850</t>
  </si>
  <si>
    <t>8800</t>
  </si>
  <si>
    <t>8710</t>
  </si>
  <si>
    <t>300355</t>
  </si>
  <si>
    <t>8700.000</t>
  </si>
  <si>
    <t>8710.000</t>
  </si>
  <si>
    <t>2744</t>
  </si>
  <si>
    <t>پارند</t>
  </si>
  <si>
    <t>98179419</t>
  </si>
  <si>
    <t>995256582931</t>
  </si>
  <si>
    <t>30450634</t>
  </si>
  <si>
    <t>10137.000</t>
  </si>
  <si>
    <t>8039727</t>
  </si>
  <si>
    <t>ضتوسن1103</t>
  </si>
  <si>
    <t>اختيارخ توسن-25000-14011117</t>
  </si>
  <si>
    <t>سآبيك</t>
  </si>
  <si>
    <t>سيمان آبيك</t>
  </si>
  <si>
    <t>7025046</t>
  </si>
  <si>
    <t>76875389850</t>
  </si>
  <si>
    <t>11330</t>
  </si>
  <si>
    <t>10940</t>
  </si>
  <si>
    <t>-3.78</t>
  </si>
  <si>
    <t>1726</t>
  </si>
  <si>
    <t>6.34</t>
  </si>
  <si>
    <t>112030</t>
  </si>
  <si>
    <t>10900.000</t>
  </si>
  <si>
    <t>10920.000</t>
  </si>
  <si>
    <t>17743</t>
  </si>
  <si>
    <t>اراد69</t>
  </si>
  <si>
    <t>مرابحه عام دولت69-ش.خ0310</t>
  </si>
  <si>
    <t>964990</t>
  </si>
  <si>
    <t>903500.000</t>
  </si>
  <si>
    <t>شخارك</t>
  </si>
  <si>
    <t>پتروشيمي‌ خارك‌</t>
  </si>
  <si>
    <t>399724</t>
  </si>
  <si>
    <t>15389815070</t>
  </si>
  <si>
    <t>38760</t>
  </si>
  <si>
    <t>37500</t>
  </si>
  <si>
    <t>38720</t>
  </si>
  <si>
    <t>38960</t>
  </si>
  <si>
    <t>5124</t>
  </si>
  <si>
    <t>4547</t>
  </si>
  <si>
    <t>38600.000</t>
  </si>
  <si>
    <t>9027</t>
  </si>
  <si>
    <t>بگيلان</t>
  </si>
  <si>
    <t>توسعه مسير برق گيلان</t>
  </si>
  <si>
    <t>519029</t>
  </si>
  <si>
    <t>6083895810</t>
  </si>
  <si>
    <t>12280</t>
  </si>
  <si>
    <t>11720</t>
  </si>
  <si>
    <t>11670</t>
  </si>
  <si>
    <t>14.84</t>
  </si>
  <si>
    <t>52134</t>
  </si>
  <si>
    <t>11710.000</t>
  </si>
  <si>
    <t>11730.000</t>
  </si>
  <si>
    <t>داريك</t>
  </si>
  <si>
    <t>صندوق س.اعتماد داريك-د</t>
  </si>
  <si>
    <t>41132</t>
  </si>
  <si>
    <t>540270992</t>
  </si>
  <si>
    <t>13127</t>
  </si>
  <si>
    <t>13134</t>
  </si>
  <si>
    <t>13136</t>
  </si>
  <si>
    <t>13135</t>
  </si>
  <si>
    <t>24236</t>
  </si>
  <si>
    <t>13135.000</t>
  </si>
  <si>
    <t>13136.000</t>
  </si>
  <si>
    <t>62600</t>
  </si>
  <si>
    <t>زقيام</t>
  </si>
  <si>
    <t>كشت و دام قيام اصفهان</t>
  </si>
  <si>
    <t>14536556</t>
  </si>
  <si>
    <t>27796145033</t>
  </si>
  <si>
    <t>1947</t>
  </si>
  <si>
    <t>1925</t>
  </si>
  <si>
    <t>1912</t>
  </si>
  <si>
    <t>-1.80</t>
  </si>
  <si>
    <t>13.46</t>
  </si>
  <si>
    <t>1042906</t>
  </si>
  <si>
    <t>1920.000</t>
  </si>
  <si>
    <t>280721</t>
  </si>
  <si>
    <t>اراد86</t>
  </si>
  <si>
    <t>مرابحه عام دولت86-ش.خ020404</t>
  </si>
  <si>
    <t>978980</t>
  </si>
  <si>
    <t>965500.000</t>
  </si>
  <si>
    <t>ذوب</t>
  </si>
  <si>
    <t>ذوب آهن اصفهان</t>
  </si>
  <si>
    <t>3002</t>
  </si>
  <si>
    <t>76682279</t>
  </si>
  <si>
    <t>158973030231</t>
  </si>
  <si>
    <t>2175</t>
  </si>
  <si>
    <t>2067</t>
  </si>
  <si>
    <t>2133</t>
  </si>
  <si>
    <t>15.82</t>
  </si>
  <si>
    <t>2058.000</t>
  </si>
  <si>
    <t>2067.000</t>
  </si>
  <si>
    <t>478951</t>
  </si>
  <si>
    <t>كمند2</t>
  </si>
  <si>
    <t>-10134.00</t>
  </si>
  <si>
    <t>قشير</t>
  </si>
  <si>
    <t>قند شيروان قوچان و بجنورد</t>
  </si>
  <si>
    <t>2274561</t>
  </si>
  <si>
    <t>11244335190</t>
  </si>
  <si>
    <t>5190</t>
  </si>
  <si>
    <t>-674</t>
  </si>
  <si>
    <t>-7.42</t>
  </si>
  <si>
    <t>4920.000</t>
  </si>
  <si>
    <t>332128</t>
  </si>
  <si>
    <t>غبهار</t>
  </si>
  <si>
    <t>كشت وصنعت بهاران گلبهار خراسان</t>
  </si>
  <si>
    <t>601454</t>
  </si>
  <si>
    <t>7358224640</t>
  </si>
  <si>
    <t>12320</t>
  </si>
  <si>
    <t>12190</t>
  </si>
  <si>
    <t>19.01</t>
  </si>
  <si>
    <t>12220.000</t>
  </si>
  <si>
    <t>12310.000</t>
  </si>
  <si>
    <t>32600</t>
  </si>
  <si>
    <t>ثروتم</t>
  </si>
  <si>
    <t>صندوق س. ثروت آفرين پارسيان-س</t>
  </si>
  <si>
    <t>593957050</t>
  </si>
  <si>
    <t>90687</t>
  </si>
  <si>
    <t>89442</t>
  </si>
  <si>
    <t>90420</t>
  </si>
  <si>
    <t>-267.00</t>
  </si>
  <si>
    <t>89722</t>
  </si>
  <si>
    <t>-965.00</t>
  </si>
  <si>
    <t>89242</t>
  </si>
  <si>
    <t>90042.000</t>
  </si>
  <si>
    <t>90450.000</t>
  </si>
  <si>
    <t>ضبدر7000</t>
  </si>
  <si>
    <t>اختيارخ شبندر-5150-1401/07/27</t>
  </si>
  <si>
    <t>3329.000</t>
  </si>
  <si>
    <t>ولصنم</t>
  </si>
  <si>
    <t>ليزينگ‌صنعت‌ومعدن‌</t>
  </si>
  <si>
    <t>1048305</t>
  </si>
  <si>
    <t>2747164931</t>
  </si>
  <si>
    <t>2724</t>
  </si>
  <si>
    <t>2570</t>
  </si>
  <si>
    <t>2619.000</t>
  </si>
  <si>
    <t>2645.000</t>
  </si>
  <si>
    <t>غصينو</t>
  </si>
  <si>
    <t>صنعتي مينو</t>
  </si>
  <si>
    <t>2644037</t>
  </si>
  <si>
    <t>25349976100</t>
  </si>
  <si>
    <t>10060</t>
  </si>
  <si>
    <t>13.49</t>
  </si>
  <si>
    <t>9560.000</t>
  </si>
  <si>
    <t>586408</t>
  </si>
  <si>
    <t>ضكاريس900</t>
  </si>
  <si>
    <t>اختيارخ كاريس-10000-14010930</t>
  </si>
  <si>
    <t>5659.000</t>
  </si>
  <si>
    <t>كارا</t>
  </si>
  <si>
    <t>511</t>
  </si>
  <si>
    <t>18088046</t>
  </si>
  <si>
    <t>214318799848</t>
  </si>
  <si>
    <t>11849</t>
  </si>
  <si>
    <t>11848</t>
  </si>
  <si>
    <t>50939842</t>
  </si>
  <si>
    <t>11848.000</t>
  </si>
  <si>
    <t>11849.000</t>
  </si>
  <si>
    <t>11410896</t>
  </si>
  <si>
    <t>سپ</t>
  </si>
  <si>
    <t>پرداخت الكترونيك سامان كيش</t>
  </si>
  <si>
    <t>255896</t>
  </si>
  <si>
    <t>6725360730</t>
  </si>
  <si>
    <t>520.00</t>
  </si>
  <si>
    <t>2.02</t>
  </si>
  <si>
    <t>25730</t>
  </si>
  <si>
    <t>452</t>
  </si>
  <si>
    <t>56.92</t>
  </si>
  <si>
    <t>11579</t>
  </si>
  <si>
    <t>26540.000</t>
  </si>
  <si>
    <t>34719</t>
  </si>
  <si>
    <t>ضسپا8051</t>
  </si>
  <si>
    <t>اختيارخ خساپا-1900-1401/08/25</t>
  </si>
  <si>
    <t>1133</t>
  </si>
  <si>
    <t>55365000</t>
  </si>
  <si>
    <t>-59.66</t>
  </si>
  <si>
    <t>-58.82</t>
  </si>
  <si>
    <t>48.000</t>
  </si>
  <si>
    <t>شپترو</t>
  </si>
  <si>
    <t>پتروشيمي آبادان</t>
  </si>
  <si>
    <t>9153043</t>
  </si>
  <si>
    <t>14407279108</t>
  </si>
  <si>
    <t>1619</t>
  </si>
  <si>
    <t>1590</t>
  </si>
  <si>
    <t>1571</t>
  </si>
  <si>
    <t>1574</t>
  </si>
  <si>
    <t>1609</t>
  </si>
  <si>
    <t>-376</t>
  </si>
  <si>
    <t>1571.000</t>
  </si>
  <si>
    <t>1199249</t>
  </si>
  <si>
    <t>پارتا</t>
  </si>
  <si>
    <t>مجتمع صنعتي آرتاويل تاير</t>
  </si>
  <si>
    <t>653829</t>
  </si>
  <si>
    <t>4665713350</t>
  </si>
  <si>
    <t>7190</t>
  </si>
  <si>
    <t>7170</t>
  </si>
  <si>
    <t>6870.000</t>
  </si>
  <si>
    <t>اگ0203182</t>
  </si>
  <si>
    <t>2200000</t>
  </si>
  <si>
    <t>1810600000000</t>
  </si>
  <si>
    <t>823000</t>
  </si>
  <si>
    <t>صملي4042</t>
  </si>
  <si>
    <t>150000000000</t>
  </si>
  <si>
    <t>اهرم2</t>
  </si>
  <si>
    <t>-10569.00</t>
  </si>
  <si>
    <t>قیمت</t>
  </si>
  <si>
    <t>p/e f.w</t>
  </si>
  <si>
    <t>p/e ttm</t>
  </si>
  <si>
    <t>year</t>
  </si>
  <si>
    <t>date</t>
  </si>
  <si>
    <t>DPS</t>
  </si>
  <si>
    <t>ratio</t>
  </si>
  <si>
    <t>capital</t>
  </si>
  <si>
    <t>capital_now</t>
  </si>
  <si>
    <t>1395-3-4</t>
  </si>
  <si>
    <t>1395-3-6</t>
  </si>
  <si>
    <t>1397-3-7</t>
  </si>
  <si>
    <t>1398-3-22</t>
  </si>
  <si>
    <t>1399-3-25</t>
  </si>
  <si>
    <t>1400-3-4</t>
  </si>
  <si>
    <t>1401-3-3</t>
  </si>
  <si>
    <t>1402-3-4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</si>
</sst>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_(* #,##0_);_(* \(#,##0\);_(* &quot;-&quot;??_);_(@_)"/>
    <numFmt numFmtId="165" formatCode="[$-3000401]#,##0"/>
    <numFmt numFmtId="166" formatCode="0.0%"/>
    <numFmt numFmtId="167" formatCode="[$-3000401]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0"/>
      <name val="B Nazanin"/>
      <charset val="178"/>
    </font>
    <font>
      <b/>
      <sz val="11"/>
      <color theme="1"/>
      <name val="B Nazanin"/>
      <charset val="178"/>
    </font>
    <font>
      <sz val="11"/>
      <name val="B Nazanin"/>
      <charset val="178"/>
    </font>
    <font>
      <sz val="14"/>
      <color theme="1"/>
      <name val="B Nazanin"/>
      <charset val="178"/>
    </font>
    <font>
      <sz val="12"/>
      <color theme="1"/>
      <name val="B Nazanin"/>
      <charset val="178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2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1" xfId="0" applyFont="1" applyBorder="1"/>
    <xf numFmtId="164" fontId="2" fillId="0" borderId="1" xfId="1" applyNumberFormat="1" applyFont="1" applyBorder="1"/>
    <xf numFmtId="0" fontId="2" fillId="5" borderId="1" xfId="0" applyFont="1" applyFill="1" applyBorder="1"/>
    <xf numFmtId="164" fontId="2" fillId="5" borderId="1" xfId="1" applyNumberFormat="1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2" fillId="6" borderId="1" xfId="0" applyFont="1" applyFill="1" applyBorder="1"/>
    <xf numFmtId="164" fontId="2" fillId="6" borderId="1" xfId="1" applyNumberFormat="1" applyFont="1" applyFill="1" applyBorder="1"/>
    <xf numFmtId="164" fontId="4" fillId="5" borderId="1" xfId="1" applyNumberFormat="1" applyFont="1" applyFill="1" applyBorder="1"/>
    <xf numFmtId="0" fontId="4" fillId="7" borderId="1" xfId="0" applyFont="1" applyFill="1" applyBorder="1"/>
    <xf numFmtId="0" fontId="2" fillId="7" borderId="1" xfId="0" applyFont="1" applyFill="1" applyBorder="1"/>
    <xf numFmtId="164" fontId="2" fillId="7" borderId="1" xfId="1" applyNumberFormat="1" applyFont="1" applyFill="1" applyBorder="1"/>
    <xf numFmtId="166" fontId="2" fillId="0" borderId="1" xfId="2" applyNumberFormat="1" applyFont="1" applyBorder="1"/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/>
    <xf numFmtId="167" fontId="2" fillId="0" borderId="1" xfId="0" applyNumberFormat="1" applyFont="1" applyBorder="1"/>
    <xf numFmtId="10" fontId="2" fillId="0" borderId="1" xfId="2" applyNumberFormat="1" applyFont="1" applyBorder="1"/>
    <xf numFmtId="0" fontId="4" fillId="0" borderId="0" xfId="0" applyFont="1"/>
    <xf numFmtId="165" fontId="2" fillId="0" borderId="0" xfId="0" applyNumberFormat="1" applyFont="1"/>
    <xf numFmtId="166" fontId="2" fillId="5" borderId="1" xfId="2" applyNumberFormat="1" applyFont="1" applyFill="1" applyBorder="1"/>
    <xf numFmtId="164" fontId="2" fillId="0" borderId="0" xfId="1" applyNumberFormat="1" applyFont="1"/>
    <xf numFmtId="164" fontId="2" fillId="0" borderId="1" xfId="0" applyNumberFormat="1" applyFont="1" applyBorder="1"/>
    <xf numFmtId="164" fontId="2" fillId="5" borderId="1" xfId="0" applyNumberFormat="1" applyFont="1" applyFill="1" applyBorder="1"/>
    <xf numFmtId="0" fontId="2" fillId="0" borderId="0" xfId="0" applyFont="1" applyBorder="1"/>
    <xf numFmtId="164" fontId="2" fillId="0" borderId="0" xfId="1" applyNumberFormat="1" applyFont="1" applyBorder="1"/>
    <xf numFmtId="0" fontId="4" fillId="0" borderId="0" xfId="0" applyFont="1" applyBorder="1"/>
    <xf numFmtId="43" fontId="2" fillId="0" borderId="1" xfId="1" applyNumberFormat="1" applyFont="1" applyBorder="1"/>
    <xf numFmtId="0" fontId="2" fillId="5" borderId="0" xfId="0" applyFont="1" applyFill="1"/>
    <xf numFmtId="164" fontId="5" fillId="8" borderId="1" xfId="1" applyNumberFormat="1" applyFont="1" applyFill="1" applyBorder="1"/>
    <xf numFmtId="165" fontId="5" fillId="8" borderId="1" xfId="0" applyNumberFormat="1" applyFont="1" applyFill="1" applyBorder="1"/>
    <xf numFmtId="164" fontId="4" fillId="0" borderId="1" xfId="1" applyNumberFormat="1" applyFont="1" applyBorder="1"/>
    <xf numFmtId="9" fontId="2" fillId="0" borderId="1" xfId="2" applyFont="1" applyBorder="1"/>
    <xf numFmtId="0" fontId="2" fillId="9" borderId="1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3" fontId="6" fillId="0" borderId="1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3" fontId="6" fillId="0" borderId="12" xfId="0" applyNumberFormat="1" applyFont="1" applyBorder="1" applyAlignment="1">
      <alignment horizontal="center" vertical="center"/>
    </xf>
    <xf numFmtId="4" fontId="6" fillId="0" borderId="13" xfId="0" applyNumberFormat="1" applyFont="1" applyBorder="1" applyAlignment="1">
      <alignment horizontal="center" vertical="center"/>
    </xf>
    <xf numFmtId="0" fontId="6" fillId="10" borderId="10" xfId="0" applyFont="1" applyFill="1" applyBorder="1" applyAlignment="1">
      <alignment horizontal="center" vertical="center"/>
    </xf>
    <xf numFmtId="3" fontId="6" fillId="10" borderId="11" xfId="0" applyNumberFormat="1" applyFont="1" applyFill="1" applyBorder="1" applyAlignment="1">
      <alignment horizontal="center" vertical="center"/>
    </xf>
    <xf numFmtId="3" fontId="6" fillId="10" borderId="1" xfId="0" applyNumberFormat="1" applyFont="1" applyFill="1" applyBorder="1" applyAlignment="1">
      <alignment horizontal="center" vertical="center"/>
    </xf>
    <xf numFmtId="3" fontId="6" fillId="10" borderId="12" xfId="0" applyNumberFormat="1" applyFont="1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3" fontId="6" fillId="0" borderId="17" xfId="0" applyNumberFormat="1" applyFont="1" applyBorder="1" applyAlignment="1">
      <alignment horizontal="center" vertical="center"/>
    </xf>
    <xf numFmtId="3" fontId="6" fillId="0" borderId="18" xfId="0" applyNumberFormat="1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10" borderId="10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7" fillId="9" borderId="2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4" fillId="11" borderId="0" xfId="0" applyFont="1" applyFill="1"/>
    <xf numFmtId="0" fontId="2" fillId="11" borderId="0" xfId="0" applyFont="1" applyFill="1"/>
    <xf numFmtId="0" fontId="4" fillId="0" borderId="1" xfId="0" applyFont="1" applyBorder="1"/>
    <xf numFmtId="43" fontId="2" fillId="0" borderId="1" xfId="0" applyNumberFormat="1" applyFont="1" applyBorder="1"/>
    <xf numFmtId="164" fontId="2" fillId="0" borderId="0" xfId="0" applyNumberFormat="1" applyFont="1"/>
    <xf numFmtId="165" fontId="2" fillId="0" borderId="0" xfId="0" applyNumberFormat="1" applyFont="1" applyBorder="1"/>
    <xf numFmtId="166" fontId="2" fillId="0" borderId="0" xfId="2" applyNumberFormat="1" applyFont="1"/>
    <xf numFmtId="10" fontId="2" fillId="0" borderId="0" xfId="2" applyNumberFormat="1" applyFont="1"/>
    <xf numFmtId="164" fontId="2" fillId="0" borderId="21" xfId="1" applyNumberFormat="1" applyFont="1" applyBorder="1"/>
    <xf numFmtId="0" fontId="5" fillId="5" borderId="1" xfId="0" applyFont="1" applyFill="1" applyBorder="1"/>
    <xf numFmtId="166" fontId="5" fillId="5" borderId="1" xfId="2" applyNumberFormat="1" applyFont="1" applyFill="1" applyBorder="1"/>
    <xf numFmtId="166" fontId="4" fillId="3" borderId="1" xfId="2" applyNumberFormat="1" applyFont="1" applyFill="1" applyBorder="1"/>
    <xf numFmtId="10" fontId="2" fillId="6" borderId="1" xfId="2" applyNumberFormat="1" applyFont="1" applyFill="1" applyBorder="1"/>
    <xf numFmtId="10" fontId="2" fillId="5" borderId="1" xfId="2" applyNumberFormat="1" applyFont="1" applyFill="1" applyBorder="1"/>
    <xf numFmtId="0" fontId="2" fillId="0" borderId="1" xfId="0" applyFont="1" applyBorder="1" applyAlignment="1">
      <alignment horizontal="center" vertical="center"/>
    </xf>
    <xf numFmtId="43" fontId="4" fillId="0" borderId="1" xfId="1" applyNumberFormat="1" applyFont="1" applyBorder="1"/>
    <xf numFmtId="164" fontId="3" fillId="3" borderId="1" xfId="1" applyNumberFormat="1" applyFont="1" applyFill="1" applyBorder="1"/>
    <xf numFmtId="9" fontId="3" fillId="3" borderId="1" xfId="2" applyFont="1" applyFill="1" applyBorder="1"/>
    <xf numFmtId="0" fontId="7" fillId="9" borderId="2" xfId="0" applyFont="1" applyFill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 wrapText="1"/>
    </xf>
    <xf numFmtId="0" fontId="2" fillId="9" borderId="10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7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3" fontId="6" fillId="0" borderId="14" xfId="0" applyNumberFormat="1" applyFont="1" applyBorder="1" applyAlignment="1">
      <alignment horizontal="center" vertical="center"/>
    </xf>
    <xf numFmtId="3" fontId="6" fillId="0" borderId="15" xfId="0" applyNumberFormat="1" applyFont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 Nazanin"/>
        <scheme val="none"/>
      </font>
    </dxf>
  </dxfs>
  <tableStyles count="0" defaultTableStyle="TableStyleMedium2" defaultPivotStyle="PivotStyleLight16"/>
  <colors>
    <mruColors>
      <color rgb="FFFFCC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>
                <a:cs typeface="B Nazanin" panose="00000400000000000000" pitchFamily="2" charset="-78"/>
              </a:rPr>
              <a:t>درصد تقسیم سود</a:t>
            </a:r>
            <a:endParaRPr lang="en-US">
              <a:cs typeface="B Nazanin" panose="00000400000000000000" pitchFamily="2" charset="-78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'سود سهام مصوب'!$C$1:$G$1</c:f>
              <c:strCache>
                <c:ptCount val="5"/>
                <c:pt idx="0">
                  <c:v>1396/12 سالانه</c:v>
                </c:pt>
                <c:pt idx="1">
                  <c:v>سالانه 1397/12</c:v>
                </c:pt>
                <c:pt idx="2">
                  <c:v>سالانه 1398/12</c:v>
                </c:pt>
                <c:pt idx="3">
                  <c:v>سالانه 1399/12</c:v>
                </c:pt>
                <c:pt idx="4">
                  <c:v>سالانه 1400/12</c:v>
                </c:pt>
              </c:strCache>
            </c:strRef>
          </c:cat>
          <c:val>
            <c:numRef>
              <c:f>'سود سهام مصوب'!$C$4:$G$4</c:f>
              <c:numCache>
                <c:formatCode>0.0%</c:formatCode>
                <c:ptCount val="5"/>
                <c:pt idx="0">
                  <c:v>0.83135391923990498</c:v>
                </c:pt>
                <c:pt idx="1">
                  <c:v>0.74836295603367642</c:v>
                </c:pt>
                <c:pt idx="2">
                  <c:v>1.3605442176870748</c:v>
                </c:pt>
                <c:pt idx="3">
                  <c:v>0.83618396047130372</c:v>
                </c:pt>
                <c:pt idx="4">
                  <c:v>0.92505353319057815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55-48A7-A08F-C35C76D122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4568464"/>
        <c:axId val="534568880"/>
      </c:lineChart>
      <c:catAx>
        <c:axId val="534568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68880"/>
        <c:crosses val="autoZero"/>
        <c:auto val="1"/>
        <c:lblAlgn val="ctr"/>
        <c:lblOffset val="100"/>
        <c:noMultiLvlLbl val="0"/>
      </c:catAx>
      <c:valAx>
        <c:axId val="53456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4568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a-IR"/>
              <a:t>توزیع بها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B12-4A4C-A134-C4D5A7813BC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B12-4A4C-A134-C4D5A7813BC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B12-4A4C-A134-C4D5A7813BC0}"/>
              </c:ext>
            </c:extLst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'بهای تمام شده'!$A$2:$A$4</c:f>
              <c:strCache>
                <c:ptCount val="3"/>
                <c:pt idx="0">
                  <c:v>مواد مستقیم مصرفی</c:v>
                </c:pt>
                <c:pt idx="1">
                  <c:v>دستمزد مستقیم تولید</c:v>
                </c:pt>
                <c:pt idx="2">
                  <c:v>سربار تولید</c:v>
                </c:pt>
              </c:strCache>
            </c:strRef>
          </c:cat>
          <c:val>
            <c:numRef>
              <c:f>'بهای تمام شده'!$G$2:$G$4</c:f>
              <c:numCache>
                <c:formatCode>_(* #,##0_);_(* \(#,##0\);_(* "-"??_);_(@_)</c:formatCode>
                <c:ptCount val="3"/>
                <c:pt idx="0">
                  <c:v>1652287</c:v>
                </c:pt>
                <c:pt idx="1">
                  <c:v>78098</c:v>
                </c:pt>
                <c:pt idx="2">
                  <c:v>4581408.6261400003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3-48CF-B337-BE2EDF32D02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7</xdr:row>
      <xdr:rowOff>209550</xdr:rowOff>
    </xdr:from>
    <xdr:to>
      <xdr:col>6</xdr:col>
      <xdr:colOff>495300</xdr:colOff>
      <xdr:row>16</xdr:row>
      <xdr:rowOff>209550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904875</xdr:colOff>
      <xdr:row>17</xdr:row>
      <xdr:rowOff>71437</xdr:rowOff>
    </xdr:from>
    <xdr:to>
      <xdr:col>7</xdr:col>
      <xdr:colOff>523875</xdr:colOff>
      <xdr:row>26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arketWatchPlus.aspx?d=0&amp;format=0" backgroundRefresh="0" connectionId="1" autoFormatId="16" applyNumberFormats="0" applyBorderFormats="0" applyFontFormats="0" applyPatternFormats="0" applyAlignmentFormats="0" applyWidthHeightFormats="0">
  <queryTableRefresh nextId="24">
    <queryTableFields count="23">
      <queryTableField id="1" name=" " tableColumnId="1"/>
      <queryTableField id="2" name=" 1" tableColumnId="2"/>
      <queryTableField id="3" name=" 2" tableColumnId="3"/>
      <queryTableField id="4" name=" 3" tableColumnId="4"/>
      <queryTableField id="5" name=" 4" tableColumnId="5"/>
      <queryTableField id="6" name=" 5" tableColumnId="6"/>
      <queryTableField id="7" name=" 6" tableColumnId="7"/>
      <queryTableField id="8" name=" 7" tableColumnId="8"/>
      <queryTableField id="9" name=" 8" tableColumnId="9"/>
      <queryTableField id="10" name=" 9" tableColumnId="10"/>
      <queryTableField id="11" name=" 10" tableColumnId="11"/>
      <queryTableField id="12" name=" 11" tableColumnId="12"/>
      <queryTableField id="13" name=" 12" tableColumnId="13"/>
      <queryTableField id="14" name=" 13" tableColumnId="14"/>
      <queryTableField id="15" name=" 14" tableColumnId="15"/>
      <queryTableField id="16" name=" 15" tableColumnId="16"/>
      <queryTableField id="17" name=" 16" tableColumnId="17"/>
      <queryTableField id="18" name=" 17" tableColumnId="18"/>
      <queryTableField id="19" name=" 18" tableColumnId="19"/>
      <queryTableField id="20" name=" 19" tableColumnId="20"/>
      <queryTableField id="21" name=" 20" tableColumnId="21"/>
      <queryTableField id="22" name=" 21" tableColumnId="22"/>
      <queryTableField id="23" name=" 22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MarketWatchPlus.aspx?d_0_format_0" displayName="Table_MarketWatchPlus.aspx?d_0_format_0" ref="A1:W1326" tableType="queryTable" totalsRowShown="0" headerRowDxfId="24" dataDxfId="23">
  <autoFilter ref="A1:W1326"/>
  <tableColumns count="23">
    <tableColumn id="1" uniqueName="1" name=" " queryTableFieldId="1" dataDxfId="22"/>
    <tableColumn id="2" uniqueName="2" name=" 1" queryTableFieldId="2" dataDxfId="21"/>
    <tableColumn id="3" uniqueName="3" name=" 2" queryTableFieldId="3" dataDxfId="20"/>
    <tableColumn id="4" uniqueName="4" name=" 3" queryTableFieldId="4" dataDxfId="19"/>
    <tableColumn id="5" uniqueName="5" name=" 4" queryTableFieldId="5" dataDxfId="18"/>
    <tableColumn id="6" uniqueName="6" name=" 5" queryTableFieldId="6" dataDxfId="17"/>
    <tableColumn id="7" uniqueName="7" name=" 6" queryTableFieldId="7" dataDxfId="16"/>
    <tableColumn id="8" uniqueName="8" name=" 7" queryTableFieldId="8" dataDxfId="15"/>
    <tableColumn id="9" uniqueName="9" name=" 8" queryTableFieldId="9" dataDxfId="14"/>
    <tableColumn id="10" uniqueName="10" name=" 9" queryTableFieldId="10" dataDxfId="13"/>
    <tableColumn id="11" uniqueName="11" name=" 10" queryTableFieldId="11" dataDxfId="12"/>
    <tableColumn id="12" uniqueName="12" name=" 11" queryTableFieldId="12" dataDxfId="11"/>
    <tableColumn id="13" uniqueName="13" name=" 12" queryTableFieldId="13" dataDxfId="10"/>
    <tableColumn id="14" uniqueName="14" name=" 13" queryTableFieldId="14" dataDxfId="9"/>
    <tableColumn id="15" uniqueName="15" name=" 14" queryTableFieldId="15" dataDxfId="8"/>
    <tableColumn id="16" uniqueName="16" name=" 15" queryTableFieldId="16" dataDxfId="7"/>
    <tableColumn id="17" uniqueName="17" name=" 16" queryTableFieldId="17" dataDxfId="6"/>
    <tableColumn id="18" uniqueName="18" name=" 17" queryTableFieldId="18" dataDxfId="5"/>
    <tableColumn id="19" uniqueName="19" name=" 18" queryTableFieldId="19" dataDxfId="4"/>
    <tableColumn id="20" uniqueName="20" name=" 19" queryTableFieldId="20" dataDxfId="3"/>
    <tableColumn id="21" uniqueName="21" name=" 20" queryTableFieldId="21" dataDxfId="2"/>
    <tableColumn id="22" uniqueName="22" name=" 21" queryTableFieldId="22" dataDxfId="1"/>
    <tableColumn id="23" uniqueName="23" name=" 22" queryTableFieldId="2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rightToLeft="1" tabSelected="1" workbookViewId="0">
      <selection activeCell="H5" sqref="H5"/>
    </sheetView>
  </sheetViews>
  <sheetFormatPr defaultRowHeight="18" x14ac:dyDescent="0.45"/>
  <cols>
    <col min="1" max="1" width="5.5703125" style="1" bestFit="1" customWidth="1"/>
    <col min="2" max="2" width="9.7109375" style="1" bestFit="1" customWidth="1"/>
    <col min="3" max="4" width="12" style="1" bestFit="1" customWidth="1"/>
    <col min="5" max="5" width="6.7109375" style="1" bestFit="1" customWidth="1"/>
    <col min="6" max="6" width="11.5703125" style="1" bestFit="1" customWidth="1"/>
    <col min="7" max="7" width="13.7109375" style="1" bestFit="1" customWidth="1"/>
    <col min="8" max="16384" width="9.140625" style="1"/>
  </cols>
  <sheetData>
    <row r="1" spans="1:7" x14ac:dyDescent="0.45">
      <c r="A1" s="73" t="s">
        <v>15736</v>
      </c>
      <c r="B1" s="73" t="s">
        <v>15737</v>
      </c>
      <c r="C1" s="73" t="s">
        <v>2929</v>
      </c>
      <c r="D1" s="73" t="s">
        <v>15738</v>
      </c>
      <c r="E1" s="73" t="s">
        <v>15739</v>
      </c>
      <c r="F1" s="73" t="s">
        <v>15740</v>
      </c>
      <c r="G1" s="73" t="s">
        <v>15741</v>
      </c>
    </row>
    <row r="2" spans="1:7" x14ac:dyDescent="0.45">
      <c r="A2" s="5">
        <v>1394</v>
      </c>
      <c r="B2" s="5" t="s">
        <v>15742</v>
      </c>
      <c r="C2" s="6">
        <f>628*F2/G2</f>
        <v>291.57142857142856</v>
      </c>
      <c r="D2" s="6">
        <f>615*F2/G2</f>
        <v>285.53571428571428</v>
      </c>
      <c r="E2" s="17">
        <f t="shared" ref="E2:E8" si="0">D2/C2</f>
        <v>0.9792993630573249</v>
      </c>
      <c r="F2" s="6">
        <v>650000</v>
      </c>
      <c r="G2" s="6">
        <v>1400000</v>
      </c>
    </row>
    <row r="3" spans="1:7" x14ac:dyDescent="0.45">
      <c r="A3" s="5">
        <v>1395</v>
      </c>
      <c r="B3" s="5" t="s">
        <v>15743</v>
      </c>
      <c r="C3" s="6">
        <f>274*F3/G3</f>
        <v>127.21428571428571</v>
      </c>
      <c r="D3" s="6">
        <f>30*F3/G3</f>
        <v>13.928571428571429</v>
      </c>
      <c r="E3" s="17">
        <f t="shared" si="0"/>
        <v>0.10948905109489052</v>
      </c>
      <c r="F3" s="6">
        <v>650000</v>
      </c>
      <c r="G3" s="6">
        <v>1400000</v>
      </c>
    </row>
    <row r="4" spans="1:7" x14ac:dyDescent="0.45">
      <c r="A4" s="5">
        <v>1396</v>
      </c>
      <c r="B4" s="5" t="s">
        <v>15744</v>
      </c>
      <c r="C4" s="6">
        <f>421*F4/G4</f>
        <v>195.46428571428572</v>
      </c>
      <c r="D4" s="6">
        <f>350*F4/G4</f>
        <v>162.5</v>
      </c>
      <c r="E4" s="17">
        <f t="shared" si="0"/>
        <v>0.83135391923990498</v>
      </c>
      <c r="F4" s="6">
        <v>650000</v>
      </c>
      <c r="G4" s="6">
        <v>1400000</v>
      </c>
    </row>
    <row r="5" spans="1:7" x14ac:dyDescent="0.45">
      <c r="A5" s="5">
        <v>1397</v>
      </c>
      <c r="B5" s="5" t="s">
        <v>15745</v>
      </c>
      <c r="C5" s="6">
        <f>1069*F5/G5</f>
        <v>496.32142857142856</v>
      </c>
      <c r="D5" s="6">
        <f>800*F5/G5</f>
        <v>371.42857142857144</v>
      </c>
      <c r="E5" s="17">
        <f t="shared" si="0"/>
        <v>0.74836295603367642</v>
      </c>
      <c r="F5" s="6">
        <v>650000</v>
      </c>
      <c r="G5" s="6">
        <v>1400000</v>
      </c>
    </row>
    <row r="6" spans="1:7" x14ac:dyDescent="0.45">
      <c r="A6" s="5">
        <v>1398</v>
      </c>
      <c r="B6" s="5" t="s">
        <v>15746</v>
      </c>
      <c r="C6" s="6">
        <v>735</v>
      </c>
      <c r="D6" s="6">
        <v>1000</v>
      </c>
      <c r="E6" s="17">
        <f t="shared" si="0"/>
        <v>1.3605442176870748</v>
      </c>
      <c r="F6" s="6">
        <v>1400000</v>
      </c>
      <c r="G6" s="6">
        <v>1400000</v>
      </c>
    </row>
    <row r="7" spans="1:7" x14ac:dyDescent="0.45">
      <c r="A7" s="5">
        <v>1399</v>
      </c>
      <c r="B7" s="5" t="s">
        <v>15747</v>
      </c>
      <c r="C7" s="6">
        <v>2631</v>
      </c>
      <c r="D7" s="6">
        <v>2200</v>
      </c>
      <c r="E7" s="17">
        <f t="shared" si="0"/>
        <v>0.83618396047130372</v>
      </c>
      <c r="F7" s="6">
        <v>1400000</v>
      </c>
      <c r="G7" s="6">
        <v>1400000</v>
      </c>
    </row>
    <row r="8" spans="1:7" x14ac:dyDescent="0.45">
      <c r="A8" s="5">
        <v>1400</v>
      </c>
      <c r="B8" s="5" t="s">
        <v>15748</v>
      </c>
      <c r="C8" s="6">
        <v>3736</v>
      </c>
      <c r="D8" s="6">
        <v>3456</v>
      </c>
      <c r="E8" s="17">
        <f t="shared" si="0"/>
        <v>0.92505353319057815</v>
      </c>
      <c r="F8" s="6">
        <v>1400000</v>
      </c>
      <c r="G8" s="6">
        <v>1400000</v>
      </c>
    </row>
    <row r="9" spans="1:7" x14ac:dyDescent="0.45">
      <c r="A9" s="3">
        <v>1401</v>
      </c>
      <c r="B9" s="3" t="s">
        <v>15749</v>
      </c>
      <c r="C9" s="75">
        <f>'سود وزیان'!H16</f>
        <v>5634.6675101786786</v>
      </c>
      <c r="D9" s="75">
        <f>E9*C9</f>
        <v>4789.4673836518768</v>
      </c>
      <c r="E9" s="76">
        <v>0.85</v>
      </c>
      <c r="F9" s="75">
        <v>1400000</v>
      </c>
      <c r="G9" s="75">
        <v>1400000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rightToLeft="1" workbookViewId="0">
      <selection activeCell="G10" sqref="G10"/>
    </sheetView>
  </sheetViews>
  <sheetFormatPr defaultRowHeight="18" x14ac:dyDescent="0.45"/>
  <cols>
    <col min="1" max="1" width="19.140625" style="1" bestFit="1" customWidth="1"/>
    <col min="2" max="2" width="4.7109375" style="1" bestFit="1" customWidth="1"/>
    <col min="3" max="3" width="13.85546875" style="1" bestFit="1" customWidth="1"/>
    <col min="4" max="4" width="13.85546875" style="1" customWidth="1"/>
    <col min="5" max="5" width="14.5703125" style="1" bestFit="1" customWidth="1"/>
    <col min="6" max="16384" width="9.140625" style="1"/>
  </cols>
  <sheetData>
    <row r="1" spans="1:12" x14ac:dyDescent="0.45">
      <c r="A1" s="2" t="s">
        <v>0</v>
      </c>
      <c r="B1" s="2" t="s">
        <v>6</v>
      </c>
      <c r="C1" s="2" t="s">
        <v>5</v>
      </c>
      <c r="D1" s="4" t="s">
        <v>2847</v>
      </c>
      <c r="E1" s="3" t="s">
        <v>7</v>
      </c>
    </row>
    <row r="2" spans="1:12" x14ac:dyDescent="0.45">
      <c r="A2" s="5" t="s">
        <v>252</v>
      </c>
      <c r="B2" s="5" t="s">
        <v>83</v>
      </c>
      <c r="C2" s="6">
        <f>'تولید و فروش'!F15</f>
        <v>2440578</v>
      </c>
      <c r="D2" s="6"/>
      <c r="E2" s="6">
        <v>2450000</v>
      </c>
    </row>
    <row r="3" spans="1:12" x14ac:dyDescent="0.45">
      <c r="A3" s="5" t="s">
        <v>255</v>
      </c>
      <c r="B3" s="5" t="s">
        <v>27</v>
      </c>
      <c r="C3" s="6">
        <f>'دلار نیما'!G2</f>
        <v>230557.15753424657</v>
      </c>
      <c r="D3" s="6">
        <f>'دلار نیما'!H2</f>
        <v>247595.14814814815</v>
      </c>
      <c r="E3" s="6">
        <v>270000</v>
      </c>
    </row>
    <row r="4" spans="1:12" x14ac:dyDescent="0.45">
      <c r="A4" s="5" t="s">
        <v>254</v>
      </c>
      <c r="B4" s="5" t="s">
        <v>256</v>
      </c>
      <c r="C4" s="62">
        <f>'تولید و فروش'!F38</f>
        <v>18.606709268450206</v>
      </c>
      <c r="D4" s="62">
        <f>'تولید و فروش'!H38</f>
        <v>22.424143316017599</v>
      </c>
      <c r="E4" s="5">
        <v>30</v>
      </c>
    </row>
    <row r="5" spans="1:12" x14ac:dyDescent="0.45">
      <c r="A5" s="5" t="s">
        <v>2848</v>
      </c>
      <c r="B5" s="5" t="s">
        <v>256</v>
      </c>
      <c r="C5" s="5"/>
      <c r="D5" s="62">
        <f>'تولید و فروش'!H42</f>
        <v>29.838526081673308</v>
      </c>
      <c r="E5" s="5">
        <f>1.1*E4</f>
        <v>33</v>
      </c>
    </row>
    <row r="6" spans="1:12" x14ac:dyDescent="0.45">
      <c r="A6" s="5" t="s">
        <v>2849</v>
      </c>
      <c r="B6" s="5" t="s">
        <v>256</v>
      </c>
      <c r="C6" s="5"/>
      <c r="D6" s="62">
        <f>'تولید و فروش'!H41</f>
        <v>27.190298559371637</v>
      </c>
      <c r="E6" s="5">
        <f>E4</f>
        <v>30</v>
      </c>
    </row>
    <row r="7" spans="1:12" x14ac:dyDescent="0.45">
      <c r="A7" s="5" t="s">
        <v>2863</v>
      </c>
      <c r="B7" s="5"/>
      <c r="C7" s="5"/>
      <c r="D7" s="5"/>
      <c r="E7" s="17">
        <f>'بهای تمام شده'!I3/'بهای تمام شده'!J3-1</f>
        <v>0.44720440791256433</v>
      </c>
    </row>
    <row r="8" spans="1:12" x14ac:dyDescent="0.45">
      <c r="A8" s="5" t="s">
        <v>2879</v>
      </c>
      <c r="B8" s="5"/>
      <c r="C8" s="5"/>
      <c r="D8" s="5"/>
      <c r="E8" s="36">
        <v>0.35</v>
      </c>
    </row>
    <row r="9" spans="1:12" x14ac:dyDescent="0.45">
      <c r="A9" s="73" t="s">
        <v>2929</v>
      </c>
      <c r="B9" s="5"/>
      <c r="C9" s="6">
        <f>'سود وزیان'!G16</f>
        <v>3736</v>
      </c>
      <c r="D9" s="5"/>
      <c r="E9" s="6">
        <f>'سود وزیان'!H16</f>
        <v>5634.6675101786786</v>
      </c>
    </row>
    <row r="10" spans="1:12" x14ac:dyDescent="0.45">
      <c r="A10" s="73" t="s">
        <v>15733</v>
      </c>
      <c r="B10" s="5"/>
      <c r="C10" s="6" t="s">
        <v>11057</v>
      </c>
      <c r="D10" s="5"/>
      <c r="E10" s="6" t="str">
        <f>VLOOKUP(C10,'دیده بان'!A:W,7,0)</f>
        <v>21420</v>
      </c>
    </row>
    <row r="11" spans="1:12" x14ac:dyDescent="0.45">
      <c r="A11" s="73" t="s">
        <v>15734</v>
      </c>
      <c r="B11" s="5"/>
      <c r="C11" s="6"/>
      <c r="D11" s="5"/>
      <c r="E11" s="74">
        <f>E10/E9</f>
        <v>3.8014665392955473</v>
      </c>
    </row>
    <row r="12" spans="1:12" x14ac:dyDescent="0.45">
      <c r="A12" s="73" t="s">
        <v>15735</v>
      </c>
      <c r="B12" s="5"/>
      <c r="C12" s="5"/>
      <c r="D12" s="5"/>
      <c r="E12" s="5" t="str">
        <f>VLOOKUP(C10,'دیده بان'!A:W,17,0)</f>
        <v>5.25</v>
      </c>
    </row>
    <row r="13" spans="1:12" x14ac:dyDescent="0.45">
      <c r="A13" s="28"/>
      <c r="B13" s="28"/>
      <c r="C13" s="28"/>
      <c r="D13" s="28"/>
      <c r="E13" s="28"/>
    </row>
    <row r="14" spans="1:12" x14ac:dyDescent="0.45">
      <c r="C14" s="63">
        <f>E9</f>
        <v>5634.6675101786786</v>
      </c>
      <c r="D14" s="1">
        <v>25</v>
      </c>
      <c r="E14" s="1">
        <v>27</v>
      </c>
      <c r="F14" s="1">
        <v>29</v>
      </c>
      <c r="G14" s="1">
        <v>31</v>
      </c>
      <c r="H14" s="1">
        <v>33</v>
      </c>
      <c r="I14" s="1">
        <v>35</v>
      </c>
      <c r="K14" s="5">
        <v>4.5</v>
      </c>
      <c r="L14" s="26">
        <f>$E$10/K14</f>
        <v>4760</v>
      </c>
    </row>
    <row r="15" spans="1:12" x14ac:dyDescent="0.45">
      <c r="C15" s="25">
        <v>250000</v>
      </c>
      <c r="D15" s="25">
        <f t="dataTable" ref="D15:I22" dt2D="1" dtr="1" r1="E4" r2="E3"/>
        <v>3383.3016960992804</v>
      </c>
      <c r="E15" s="25">
        <v>3991.7789431477663</v>
      </c>
      <c r="F15" s="25">
        <v>4600.2561901962536</v>
      </c>
      <c r="G15" s="25">
        <v>5208.7334372447385</v>
      </c>
      <c r="H15" s="25">
        <v>5817.2106842932244</v>
      </c>
      <c r="I15" s="25">
        <v>6425.6879313417094</v>
      </c>
      <c r="K15" s="5">
        <v>5.5</v>
      </c>
      <c r="L15" s="26">
        <f>$E$10/K15</f>
        <v>3894.5454545454545</v>
      </c>
    </row>
    <row r="16" spans="1:12" x14ac:dyDescent="0.45">
      <c r="C16" s="25">
        <v>260000</v>
      </c>
      <c r="D16" s="25">
        <v>3687.5403196235234</v>
      </c>
      <c r="E16" s="25">
        <v>4320.3566565539486</v>
      </c>
      <c r="F16" s="25">
        <v>4953.1729934843752</v>
      </c>
      <c r="G16" s="25">
        <v>5585.989330414799</v>
      </c>
      <c r="H16" s="25">
        <v>6218.8056673452238</v>
      </c>
      <c r="I16" s="25">
        <v>6851.6220042756477</v>
      </c>
      <c r="K16" s="5">
        <v>7</v>
      </c>
      <c r="L16" s="26">
        <f>$E$10/K16</f>
        <v>3060</v>
      </c>
    </row>
    <row r="17" spans="3:9" x14ac:dyDescent="0.45">
      <c r="C17" s="25">
        <v>270000</v>
      </c>
      <c r="D17" s="25">
        <v>3991.7789431477663</v>
      </c>
      <c r="E17" s="25">
        <v>4648.9343699601295</v>
      </c>
      <c r="F17" s="25">
        <v>5306.0897967724968</v>
      </c>
      <c r="G17" s="25">
        <v>5963.2452235848605</v>
      </c>
      <c r="H17" s="25">
        <v>6620.4006503972259</v>
      </c>
      <c r="I17" s="25">
        <v>7277.5560772095887</v>
      </c>
    </row>
    <row r="18" spans="3:9" x14ac:dyDescent="0.45">
      <c r="C18" s="25">
        <v>280000</v>
      </c>
      <c r="D18" s="25">
        <v>4296.0175666720106</v>
      </c>
      <c r="E18" s="25">
        <v>4977.5120833663132</v>
      </c>
      <c r="F18" s="25">
        <v>5659.0066000606184</v>
      </c>
      <c r="G18" s="25">
        <v>6340.5011167549219</v>
      </c>
      <c r="H18" s="25">
        <v>7021.9956334492244</v>
      </c>
      <c r="I18" s="25">
        <v>7703.4901501435306</v>
      </c>
    </row>
    <row r="19" spans="3:9" x14ac:dyDescent="0.45">
      <c r="C19" s="25">
        <v>290000</v>
      </c>
      <c r="D19" s="25">
        <v>4600.2561901962536</v>
      </c>
      <c r="E19" s="25">
        <v>5306.0897967724968</v>
      </c>
      <c r="F19" s="25">
        <v>6011.9234033487392</v>
      </c>
      <c r="G19" s="25">
        <v>6717.7570099249824</v>
      </c>
      <c r="H19" s="25">
        <v>7423.5906165012248</v>
      </c>
      <c r="I19" s="25">
        <v>8129.4242230774671</v>
      </c>
    </row>
    <row r="20" spans="3:9" x14ac:dyDescent="0.45">
      <c r="C20" s="25">
        <v>300000</v>
      </c>
      <c r="D20" s="25">
        <v>4904.4948137204965</v>
      </c>
      <c r="E20" s="25">
        <v>5634.6675101786786</v>
      </c>
      <c r="F20" s="25">
        <v>6364.8402066368608</v>
      </c>
      <c r="G20" s="25">
        <v>7095.012903095042</v>
      </c>
      <c r="H20" s="25">
        <v>7825.1855995532251</v>
      </c>
      <c r="I20" s="25">
        <v>8555.358296011409</v>
      </c>
    </row>
    <row r="21" spans="3:9" x14ac:dyDescent="0.45">
      <c r="C21" s="25">
        <v>310000</v>
      </c>
      <c r="D21" s="25">
        <v>5208.7334372447385</v>
      </c>
      <c r="E21" s="25">
        <v>5963.2452235848605</v>
      </c>
      <c r="F21" s="25">
        <v>6717.7570099249824</v>
      </c>
      <c r="G21" s="25">
        <v>7472.2687962651034</v>
      </c>
      <c r="H21" s="25">
        <v>8226.7805826052263</v>
      </c>
      <c r="I21" s="25">
        <v>8981.2923689453473</v>
      </c>
    </row>
    <row r="22" spans="3:9" x14ac:dyDescent="0.45">
      <c r="C22" s="25">
        <v>320000</v>
      </c>
      <c r="D22" s="25">
        <v>5512.9720607689815</v>
      </c>
      <c r="E22" s="25">
        <v>6291.8229369910405</v>
      </c>
      <c r="F22" s="25">
        <v>7070.6738132131049</v>
      </c>
      <c r="G22" s="25">
        <v>7849.5246894351631</v>
      </c>
      <c r="H22" s="25">
        <v>8628.3755656572266</v>
      </c>
      <c r="I22" s="25">
        <v>9407.2264418792893</v>
      </c>
    </row>
  </sheetData>
  <conditionalFormatting sqref="D15:I22">
    <cfRule type="colorScale" priority="1">
      <colorScale>
        <cfvo type="num" val="$L$16"/>
        <cfvo type="num" val="$L$15"/>
        <cfvo type="num" val="$L$14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rightToLeft="1" workbookViewId="0">
      <selection activeCell="A14" sqref="A14"/>
    </sheetView>
  </sheetViews>
  <sheetFormatPr defaultRowHeight="18" x14ac:dyDescent="0.45"/>
  <cols>
    <col min="1" max="1" width="13.140625" style="1" bestFit="1" customWidth="1"/>
    <col min="2" max="2" width="4.7109375" style="1" bestFit="1" customWidth="1"/>
    <col min="3" max="7" width="13.85546875" style="1" bestFit="1" customWidth="1"/>
    <col min="8" max="8" width="14.5703125" style="1" bestFit="1" customWidth="1"/>
    <col min="9" max="16384" width="9.140625" style="1"/>
  </cols>
  <sheetData>
    <row r="1" spans="1:8" x14ac:dyDescent="0.4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8" x14ac:dyDescent="0.45">
      <c r="A2" s="5" t="s">
        <v>73</v>
      </c>
      <c r="B2" s="5"/>
      <c r="C2" s="6">
        <v>273771</v>
      </c>
      <c r="D2" s="6">
        <f>'سود وزیان'!D13</f>
        <v>694606</v>
      </c>
      <c r="E2" s="6">
        <f>'سود وزیان'!E13</f>
        <v>1028462</v>
      </c>
      <c r="F2" s="6">
        <f>'سود وزیان'!F13</f>
        <v>3683322</v>
      </c>
      <c r="G2" s="6">
        <v>5229789</v>
      </c>
      <c r="H2" s="5"/>
    </row>
    <row r="3" spans="1:8" x14ac:dyDescent="0.45">
      <c r="A3" s="5" t="s">
        <v>74</v>
      </c>
      <c r="B3" s="5"/>
      <c r="C3" s="6">
        <f>C2*C4</f>
        <v>227600.59382422804</v>
      </c>
      <c r="D3" s="6">
        <f>D2*D4</f>
        <v>519817.39943872782</v>
      </c>
      <c r="E3" s="6">
        <f>E2*E4</f>
        <v>1399268.0272108843</v>
      </c>
      <c r="F3" s="6">
        <f>F2*F4</f>
        <v>3079934.7776510832</v>
      </c>
      <c r="G3" s="6">
        <f>G2*G4</f>
        <v>4837834.7922912203</v>
      </c>
      <c r="H3" s="5"/>
    </row>
    <row r="4" spans="1:8" x14ac:dyDescent="0.45">
      <c r="A4" s="5" t="s">
        <v>75</v>
      </c>
      <c r="B4" s="5"/>
      <c r="C4" s="17">
        <f>C6/C5</f>
        <v>0.83135391923990498</v>
      </c>
      <c r="D4" s="17">
        <f>D6/D5</f>
        <v>0.74836295603367642</v>
      </c>
      <c r="E4" s="17">
        <f>E6/E5</f>
        <v>1.3605442176870748</v>
      </c>
      <c r="F4" s="17">
        <f>F6/F5</f>
        <v>0.83618396047130372</v>
      </c>
      <c r="G4" s="17">
        <f>G6/G5</f>
        <v>0.92505353319057815</v>
      </c>
      <c r="H4" s="21">
        <f>GEOMEAN(C4:G4)</f>
        <v>0.91878927710253078</v>
      </c>
    </row>
    <row r="5" spans="1:8" x14ac:dyDescent="0.45">
      <c r="A5" s="18" t="s">
        <v>76</v>
      </c>
      <c r="B5" s="5"/>
      <c r="C5" s="20">
        <f>421*C7/F7</f>
        <v>195.46428571428572</v>
      </c>
      <c r="D5" s="19">
        <f>1069*D7/E7</f>
        <v>496.32142857142856</v>
      </c>
      <c r="E5" s="20">
        <v>735</v>
      </c>
      <c r="F5" s="19">
        <v>2631</v>
      </c>
      <c r="G5" s="19">
        <v>3736</v>
      </c>
      <c r="H5" s="5"/>
    </row>
    <row r="6" spans="1:8" x14ac:dyDescent="0.45">
      <c r="A6" s="18" t="s">
        <v>77</v>
      </c>
      <c r="B6" s="5"/>
      <c r="C6" s="20">
        <f>350*C7/G7</f>
        <v>162.5</v>
      </c>
      <c r="D6" s="20">
        <f>800*D7/E7</f>
        <v>371.42857142857144</v>
      </c>
      <c r="E6" s="19">
        <v>1000</v>
      </c>
      <c r="F6" s="19">
        <v>2200</v>
      </c>
      <c r="G6" s="19">
        <v>3456</v>
      </c>
      <c r="H6" s="5"/>
    </row>
    <row r="7" spans="1:8" x14ac:dyDescent="0.45">
      <c r="A7" s="5" t="s">
        <v>24</v>
      </c>
      <c r="B7" s="5"/>
      <c r="C7" s="19">
        <v>650000</v>
      </c>
      <c r="D7" s="19">
        <v>650000</v>
      </c>
      <c r="E7" s="19">
        <v>1400000</v>
      </c>
      <c r="F7" s="19">
        <v>1400000</v>
      </c>
      <c r="G7" s="19">
        <v>1400000</v>
      </c>
      <c r="H7" s="19">
        <v>1400000</v>
      </c>
    </row>
  </sheetData>
  <pageMargins left="0.7" right="0.7" top="0.75" bottom="0.75" header="0.3" footer="0.3"/>
  <pageSetup orientation="portrait" horizontalDpi="30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2"/>
  <sheetViews>
    <sheetView rightToLeft="1" workbookViewId="0">
      <selection activeCell="C16" sqref="C16"/>
    </sheetView>
  </sheetViews>
  <sheetFormatPr defaultRowHeight="18" x14ac:dyDescent="0.45"/>
  <cols>
    <col min="1" max="1" width="38.42578125" style="1" bestFit="1" customWidth="1"/>
    <col min="2" max="2" width="4.7109375" style="1" bestFit="1" customWidth="1"/>
    <col min="3" max="7" width="13.85546875" style="1" bestFit="1" customWidth="1"/>
    <col min="8" max="8" width="15.5703125" style="1" bestFit="1" customWidth="1"/>
    <col min="9" max="9" width="13.5703125" style="1" bestFit="1" customWidth="1"/>
    <col min="10" max="10" width="9.140625" style="1"/>
    <col min="11" max="11" width="38.42578125" style="1" bestFit="1" customWidth="1"/>
    <col min="12" max="12" width="4.7109375" style="1" bestFit="1" customWidth="1"/>
    <col min="13" max="17" width="13.85546875" style="1" bestFit="1" customWidth="1"/>
    <col min="18" max="18" width="14.5703125" style="1" bestFit="1" customWidth="1"/>
    <col min="19" max="19" width="13.5703125" style="1" bestFit="1" customWidth="1"/>
    <col min="20" max="20" width="9.140625" style="1"/>
    <col min="21" max="21" width="38.42578125" style="1" bestFit="1" customWidth="1"/>
    <col min="22" max="22" width="4.7109375" style="1" bestFit="1" customWidth="1"/>
    <col min="23" max="26" width="13.85546875" style="1" bestFit="1" customWidth="1"/>
    <col min="27" max="27" width="14.5703125" style="1" bestFit="1" customWidth="1"/>
    <col min="28" max="16384" width="9.140625" style="1"/>
  </cols>
  <sheetData>
    <row r="1" spans="1:27" x14ac:dyDescent="0.4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  <c r="I1" s="4" t="s">
        <v>8</v>
      </c>
      <c r="K1" s="2" t="s">
        <v>0</v>
      </c>
      <c r="L1" s="2" t="s">
        <v>6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3" t="s">
        <v>7</v>
      </c>
      <c r="S1" s="4" t="s">
        <v>8</v>
      </c>
      <c r="U1" s="2" t="s">
        <v>0</v>
      </c>
      <c r="V1" s="2" t="s">
        <v>6</v>
      </c>
      <c r="W1" s="2" t="s">
        <v>2</v>
      </c>
      <c r="X1" s="2" t="s">
        <v>3</v>
      </c>
      <c r="Y1" s="2" t="s">
        <v>4</v>
      </c>
      <c r="Z1" s="2" t="s">
        <v>5</v>
      </c>
      <c r="AA1" s="3" t="s">
        <v>7</v>
      </c>
    </row>
    <row r="2" spans="1:27" x14ac:dyDescent="0.45">
      <c r="A2" s="5" t="s">
        <v>10</v>
      </c>
      <c r="B2" s="5" t="s">
        <v>26</v>
      </c>
      <c r="C2" s="6">
        <v>2536133</v>
      </c>
      <c r="D2" s="6">
        <v>2812032</v>
      </c>
      <c r="E2" s="6">
        <v>5177955</v>
      </c>
      <c r="F2" s="6">
        <v>8083748</v>
      </c>
      <c r="G2" s="6">
        <v>12824117</v>
      </c>
      <c r="H2" s="6">
        <f>'تولید و فروش'!G53</f>
        <v>18941721.284146085</v>
      </c>
      <c r="I2" s="6">
        <v>3544653</v>
      </c>
      <c r="K2" s="5" t="s">
        <v>10</v>
      </c>
      <c r="L2" s="5" t="s">
        <v>26</v>
      </c>
      <c r="M2" s="17">
        <f t="shared" ref="M2:S2" si="0">C2/C$2</f>
        <v>1</v>
      </c>
      <c r="N2" s="17">
        <f t="shared" si="0"/>
        <v>1</v>
      </c>
      <c r="O2" s="17">
        <f t="shared" si="0"/>
        <v>1</v>
      </c>
      <c r="P2" s="17">
        <f t="shared" si="0"/>
        <v>1</v>
      </c>
      <c r="Q2" s="17">
        <f t="shared" si="0"/>
        <v>1</v>
      </c>
      <c r="R2" s="17">
        <f t="shared" si="0"/>
        <v>1</v>
      </c>
      <c r="S2" s="17">
        <f t="shared" si="0"/>
        <v>1</v>
      </c>
      <c r="U2" s="5" t="s">
        <v>10</v>
      </c>
      <c r="V2" s="5" t="s">
        <v>26</v>
      </c>
      <c r="W2" s="17">
        <f>D2/C2-1</f>
        <v>0.10878727574618519</v>
      </c>
      <c r="X2" s="17">
        <f>E2/D2-1</f>
        <v>0.84135706848286218</v>
      </c>
      <c r="Y2" s="17">
        <f>F2/E2-1</f>
        <v>0.56118544869547926</v>
      </c>
      <c r="Z2" s="17">
        <f>G2/F2-1</f>
        <v>0.5864073199708848</v>
      </c>
      <c r="AA2" s="17">
        <f>H2/G2-1</f>
        <v>0.47703902609014603</v>
      </c>
    </row>
    <row r="3" spans="1:27" x14ac:dyDescent="0.45">
      <c r="A3" s="5" t="s">
        <v>11</v>
      </c>
      <c r="B3" s="5" t="s">
        <v>26</v>
      </c>
      <c r="C3" s="6">
        <v>-1837692</v>
      </c>
      <c r="D3" s="6">
        <v>-1669621</v>
      </c>
      <c r="E3" s="6">
        <v>-3085138</v>
      </c>
      <c r="F3" s="6">
        <v>-3789830</v>
      </c>
      <c r="G3" s="6">
        <v>-6208752</v>
      </c>
      <c r="H3" s="6">
        <f>-'بهای تمام شده'!H16</f>
        <v>-8658521.2468004841</v>
      </c>
      <c r="I3" s="6">
        <v>-1828103</v>
      </c>
      <c r="K3" s="5" t="s">
        <v>11</v>
      </c>
      <c r="L3" s="5" t="s">
        <v>26</v>
      </c>
      <c r="M3" s="17">
        <f t="shared" ref="M3:P16" si="1">C3/C$2</f>
        <v>-0.72460395413016587</v>
      </c>
      <c r="N3" s="17">
        <f t="shared" si="1"/>
        <v>-0.59374182086121352</v>
      </c>
      <c r="O3" s="17">
        <f t="shared" si="1"/>
        <v>-0.59582170953590752</v>
      </c>
      <c r="P3" s="17">
        <f t="shared" si="1"/>
        <v>-0.46882089842483959</v>
      </c>
      <c r="Q3" s="17">
        <f t="shared" ref="Q3:Q16" si="2">G3/G$2</f>
        <v>-0.48414654981703614</v>
      </c>
      <c r="R3" s="17">
        <f t="shared" ref="R3:R7" si="3">H3/H$2</f>
        <v>-0.45711374995510712</v>
      </c>
      <c r="S3" s="70">
        <f t="shared" ref="S3:S7" si="4">I3/I$2</f>
        <v>-0.51573539074205565</v>
      </c>
      <c r="U3" s="5" t="s">
        <v>11</v>
      </c>
      <c r="V3" s="5" t="s">
        <v>26</v>
      </c>
      <c r="W3" s="17">
        <f t="shared" ref="W3:AA16" si="5">D3/C3-1</f>
        <v>-9.1457654492700602E-2</v>
      </c>
      <c r="X3" s="17">
        <f t="shared" ref="X3:X16" si="6">E3/D3-1</f>
        <v>0.8478073766441605</v>
      </c>
      <c r="Y3" s="17">
        <f t="shared" si="5"/>
        <v>0.22841506603594386</v>
      </c>
      <c r="Z3" s="17">
        <f t="shared" si="5"/>
        <v>0.63826662409659529</v>
      </c>
      <c r="AA3" s="17">
        <f t="shared" si="5"/>
        <v>0.39456709606060669</v>
      </c>
    </row>
    <row r="4" spans="1:27" x14ac:dyDescent="0.45">
      <c r="A4" s="5" t="s">
        <v>12</v>
      </c>
      <c r="B4" s="5" t="s">
        <v>26</v>
      </c>
      <c r="C4" s="6">
        <v>698441</v>
      </c>
      <c r="D4" s="6">
        <v>1142411</v>
      </c>
      <c r="E4" s="6">
        <v>2092817</v>
      </c>
      <c r="F4" s="6">
        <v>4293918</v>
      </c>
      <c r="G4" s="6">
        <v>6615365</v>
      </c>
      <c r="H4" s="6">
        <f>H2+H3</f>
        <v>10283200.037345601</v>
      </c>
      <c r="I4" s="6">
        <v>1716550</v>
      </c>
      <c r="K4" s="5" t="s">
        <v>12</v>
      </c>
      <c r="L4" s="5" t="s">
        <v>26</v>
      </c>
      <c r="M4" s="17">
        <f t="shared" si="1"/>
        <v>0.27539604586983413</v>
      </c>
      <c r="N4" s="17">
        <f t="shared" si="1"/>
        <v>0.40625817913878648</v>
      </c>
      <c r="O4" s="17">
        <f t="shared" si="1"/>
        <v>0.40417829046409248</v>
      </c>
      <c r="P4" s="17">
        <f t="shared" si="1"/>
        <v>0.53117910157516046</v>
      </c>
      <c r="Q4" s="17">
        <f t="shared" si="2"/>
        <v>0.51585345018296391</v>
      </c>
      <c r="R4" s="17">
        <f t="shared" si="3"/>
        <v>0.54288625004489288</v>
      </c>
      <c r="S4" s="17">
        <f t="shared" si="4"/>
        <v>0.48426460925794429</v>
      </c>
      <c r="U4" s="5" t="s">
        <v>12</v>
      </c>
      <c r="V4" s="5" t="s">
        <v>26</v>
      </c>
      <c r="W4" s="17">
        <f t="shared" si="5"/>
        <v>0.63565855956337036</v>
      </c>
      <c r="X4" s="17">
        <f t="shared" si="6"/>
        <v>0.83193001467948058</v>
      </c>
      <c r="Y4" s="17">
        <f t="shared" si="5"/>
        <v>1.0517407876560636</v>
      </c>
      <c r="Z4" s="17">
        <f t="shared" si="5"/>
        <v>0.54063608108026284</v>
      </c>
      <c r="AA4" s="17">
        <f t="shared" si="5"/>
        <v>0.55444182404834819</v>
      </c>
    </row>
    <row r="5" spans="1:27" x14ac:dyDescent="0.45">
      <c r="A5" s="5" t="s">
        <v>13</v>
      </c>
      <c r="B5" s="5" t="s">
        <v>26</v>
      </c>
      <c r="C5" s="6">
        <v>-271525</v>
      </c>
      <c r="D5" s="6">
        <v>-273056</v>
      </c>
      <c r="E5" s="6">
        <v>-969095</v>
      </c>
      <c r="F5" s="6">
        <v>-1030517</v>
      </c>
      <c r="G5" s="6">
        <v>-1779303</v>
      </c>
      <c r="H5" s="6">
        <f>-'هزینه عمومی اداری'!H10</f>
        <v>-2403672.0373182185</v>
      </c>
      <c r="I5" s="6">
        <v>-480298</v>
      </c>
      <c r="K5" s="5" t="s">
        <v>13</v>
      </c>
      <c r="L5" s="5" t="s">
        <v>26</v>
      </c>
      <c r="M5" s="17">
        <f t="shared" si="1"/>
        <v>-0.10706260278936475</v>
      </c>
      <c r="N5" s="17">
        <f t="shared" si="1"/>
        <v>-9.7102735672993767E-2</v>
      </c>
      <c r="O5" s="17">
        <f t="shared" si="1"/>
        <v>-0.18715786444648513</v>
      </c>
      <c r="P5" s="17">
        <f t="shared" si="1"/>
        <v>-0.1274800995775722</v>
      </c>
      <c r="Q5" s="17">
        <f t="shared" si="2"/>
        <v>-0.13874662871525578</v>
      </c>
      <c r="R5" s="17">
        <f t="shared" si="3"/>
        <v>-0.12689828982596493</v>
      </c>
      <c r="S5" s="17">
        <f t="shared" si="4"/>
        <v>-0.13549929993147425</v>
      </c>
      <c r="U5" s="5" t="s">
        <v>13</v>
      </c>
      <c r="V5" s="5" t="s">
        <v>26</v>
      </c>
      <c r="W5" s="17">
        <f t="shared" si="5"/>
        <v>5.6385231562470217E-3</v>
      </c>
      <c r="X5" s="17">
        <f t="shared" si="6"/>
        <v>2.5490705203328257</v>
      </c>
      <c r="Y5" s="17">
        <f t="shared" si="5"/>
        <v>6.3380783101759874E-2</v>
      </c>
      <c r="Z5" s="17">
        <f t="shared" si="5"/>
        <v>0.72661198214100309</v>
      </c>
      <c r="AA5" s="17">
        <f t="shared" si="5"/>
        <v>0.35090652762245589</v>
      </c>
    </row>
    <row r="6" spans="1:27" x14ac:dyDescent="0.45">
      <c r="A6" s="5" t="s">
        <v>15</v>
      </c>
      <c r="B6" s="5" t="s">
        <v>26</v>
      </c>
      <c r="C6" s="6">
        <v>0</v>
      </c>
      <c r="D6" s="6">
        <v>41357</v>
      </c>
      <c r="E6" s="6">
        <v>73369</v>
      </c>
      <c r="F6" s="6">
        <v>289564</v>
      </c>
      <c r="G6" s="6">
        <v>165861</v>
      </c>
      <c r="H6" s="6">
        <f>'ارجان صنعت'!F5</f>
        <v>406222.12641639303</v>
      </c>
      <c r="I6" s="6">
        <v>23946</v>
      </c>
      <c r="K6" s="5" t="s">
        <v>15</v>
      </c>
      <c r="L6" s="5" t="s">
        <v>26</v>
      </c>
      <c r="M6" s="17">
        <f t="shared" si="1"/>
        <v>0</v>
      </c>
      <c r="N6" s="17">
        <f t="shared" si="1"/>
        <v>1.470715838226592E-2</v>
      </c>
      <c r="O6" s="17">
        <f t="shared" si="1"/>
        <v>1.4169493554887981E-2</v>
      </c>
      <c r="P6" s="17">
        <f t="shared" si="1"/>
        <v>3.5820512960077426E-2</v>
      </c>
      <c r="Q6" s="17">
        <f t="shared" si="2"/>
        <v>1.293352205067998E-2</v>
      </c>
      <c r="R6" s="17">
        <f t="shared" si="3"/>
        <v>2.1445892921906438E-2</v>
      </c>
      <c r="S6" s="17">
        <f t="shared" si="4"/>
        <v>6.7555272688186964E-3</v>
      </c>
      <c r="U6" s="5" t="s">
        <v>15</v>
      </c>
      <c r="V6" s="5" t="s">
        <v>26</v>
      </c>
      <c r="W6" s="17">
        <v>0</v>
      </c>
      <c r="X6" s="17">
        <f t="shared" si="6"/>
        <v>0.77404067026138268</v>
      </c>
      <c r="Y6" s="17">
        <f t="shared" si="5"/>
        <v>2.9466804781310909</v>
      </c>
      <c r="Z6" s="17">
        <f t="shared" si="5"/>
        <v>-0.42720434860687106</v>
      </c>
      <c r="AA6" s="17">
        <f t="shared" si="5"/>
        <v>1.4491720562181167</v>
      </c>
    </row>
    <row r="7" spans="1:27" x14ac:dyDescent="0.45">
      <c r="A7" s="5" t="s">
        <v>16</v>
      </c>
      <c r="B7" s="5" t="s">
        <v>26</v>
      </c>
      <c r="C7" s="6">
        <v>426916</v>
      </c>
      <c r="D7" s="6">
        <v>910712</v>
      </c>
      <c r="E7" s="6">
        <v>1197091</v>
      </c>
      <c r="F7" s="6">
        <v>3552965</v>
      </c>
      <c r="G7" s="6">
        <v>5001923</v>
      </c>
      <c r="H7" s="6">
        <f>H4+H5+H6</f>
        <v>8285750.1264437754</v>
      </c>
      <c r="I7" s="6">
        <v>1260198</v>
      </c>
      <c r="K7" s="5" t="s">
        <v>16</v>
      </c>
      <c r="L7" s="5" t="s">
        <v>26</v>
      </c>
      <c r="M7" s="17">
        <f t="shared" si="1"/>
        <v>0.16833344308046935</v>
      </c>
      <c r="N7" s="17">
        <f t="shared" si="1"/>
        <v>0.32386260184805865</v>
      </c>
      <c r="O7" s="17">
        <f t="shared" si="1"/>
        <v>0.23118991957249532</v>
      </c>
      <c r="P7" s="17">
        <f t="shared" si="1"/>
        <v>0.43951951495766567</v>
      </c>
      <c r="Q7" s="17">
        <f t="shared" si="2"/>
        <v>0.39004034351838807</v>
      </c>
      <c r="R7" s="17">
        <f t="shared" si="3"/>
        <v>0.43743385314083438</v>
      </c>
      <c r="S7" s="17">
        <f t="shared" si="4"/>
        <v>0.35552083659528871</v>
      </c>
      <c r="U7" s="5" t="s">
        <v>16</v>
      </c>
      <c r="V7" s="5" t="s">
        <v>26</v>
      </c>
      <c r="W7" s="17">
        <f t="shared" si="5"/>
        <v>1.1332346410066618</v>
      </c>
      <c r="X7" s="17">
        <f t="shared" si="6"/>
        <v>0.3144561617723276</v>
      </c>
      <c r="Y7" s="17">
        <f t="shared" si="5"/>
        <v>1.9679990911300811</v>
      </c>
      <c r="Z7" s="17">
        <f t="shared" si="5"/>
        <v>0.40781657010412431</v>
      </c>
      <c r="AA7" s="17">
        <f t="shared" si="5"/>
        <v>0.65651293041571712</v>
      </c>
    </row>
    <row r="8" spans="1:27" x14ac:dyDescent="0.45">
      <c r="A8" s="5" t="s">
        <v>17</v>
      </c>
      <c r="B8" s="5" t="s">
        <v>26</v>
      </c>
      <c r="C8" s="6">
        <v>-128166</v>
      </c>
      <c r="D8" s="6">
        <v>-229102</v>
      </c>
      <c r="E8" s="6">
        <v>-134733</v>
      </c>
      <c r="F8" s="6">
        <v>-52717</v>
      </c>
      <c r="G8" s="6">
        <v>-4617</v>
      </c>
      <c r="H8" s="6"/>
      <c r="I8" s="6">
        <v>-41</v>
      </c>
      <c r="K8" s="5" t="s">
        <v>17</v>
      </c>
      <c r="L8" s="5" t="s">
        <v>26</v>
      </c>
      <c r="M8" s="17">
        <f t="shared" si="1"/>
        <v>-5.0535993183322796E-2</v>
      </c>
      <c r="N8" s="17">
        <f t="shared" si="1"/>
        <v>-8.1472045837316223E-2</v>
      </c>
      <c r="O8" s="17">
        <f t="shared" si="1"/>
        <v>-2.6020504233814315E-2</v>
      </c>
      <c r="P8" s="17">
        <f t="shared" si="1"/>
        <v>-6.5213561828003546E-3</v>
      </c>
      <c r="Q8" s="17">
        <f t="shared" si="2"/>
        <v>-3.6002478767154108E-4</v>
      </c>
      <c r="R8" s="17">
        <f t="shared" ref="R8:R16" si="7">H8/H$2</f>
        <v>0</v>
      </c>
      <c r="S8" s="17">
        <f t="shared" ref="S8:S16" si="8">I8/I$2</f>
        <v>-1.1566717532012301E-5</v>
      </c>
      <c r="U8" s="5" t="s">
        <v>17</v>
      </c>
      <c r="V8" s="5" t="s">
        <v>26</v>
      </c>
      <c r="W8" s="17">
        <f t="shared" si="5"/>
        <v>0.78754115756128762</v>
      </c>
      <c r="X8" s="17">
        <f t="shared" si="6"/>
        <v>-0.41190823301411594</v>
      </c>
      <c r="Y8" s="17">
        <f t="shared" si="5"/>
        <v>-0.60872985831236592</v>
      </c>
      <c r="Z8" s="17">
        <f t="shared" si="5"/>
        <v>-0.91241914372972666</v>
      </c>
      <c r="AA8" s="17">
        <f t="shared" si="5"/>
        <v>-1</v>
      </c>
    </row>
    <row r="9" spans="1:27" x14ac:dyDescent="0.45">
      <c r="A9" s="5" t="s">
        <v>18</v>
      </c>
      <c r="B9" s="5" t="s">
        <v>26</v>
      </c>
      <c r="C9" s="6">
        <v>8368</v>
      </c>
      <c r="D9" s="6">
        <v>46374</v>
      </c>
      <c r="E9" s="6">
        <v>24776</v>
      </c>
      <c r="F9" s="6">
        <v>357261</v>
      </c>
      <c r="G9" s="6">
        <v>343956</v>
      </c>
      <c r="H9" s="6"/>
      <c r="I9" s="6">
        <v>260781</v>
      </c>
      <c r="K9" s="5" t="s">
        <v>18</v>
      </c>
      <c r="L9" s="5" t="s">
        <v>26</v>
      </c>
      <c r="M9" s="17">
        <f t="shared" si="1"/>
        <v>3.2995115003826691E-3</v>
      </c>
      <c r="N9" s="17">
        <f t="shared" si="1"/>
        <v>1.6491277481906323E-2</v>
      </c>
      <c r="O9" s="17">
        <f t="shared" si="1"/>
        <v>4.7849006026510462E-3</v>
      </c>
      <c r="P9" s="17">
        <f t="shared" si="1"/>
        <v>4.4194969957005094E-2</v>
      </c>
      <c r="Q9" s="17">
        <f t="shared" si="2"/>
        <v>2.6821027911707294E-2</v>
      </c>
      <c r="R9" s="17">
        <f t="shared" si="7"/>
        <v>0</v>
      </c>
      <c r="S9" s="17">
        <f t="shared" si="8"/>
        <v>7.3570247919895124E-2</v>
      </c>
      <c r="U9" s="5" t="s">
        <v>18</v>
      </c>
      <c r="V9" s="5" t="s">
        <v>26</v>
      </c>
      <c r="W9" s="17">
        <f t="shared" si="5"/>
        <v>4.5418260038240916</v>
      </c>
      <c r="X9" s="17">
        <f t="shared" si="6"/>
        <v>-0.46573511019105529</v>
      </c>
      <c r="Y9" s="17">
        <f t="shared" si="5"/>
        <v>13.41963997416855</v>
      </c>
      <c r="Z9" s="17">
        <f t="shared" si="5"/>
        <v>-3.7241680452106407E-2</v>
      </c>
      <c r="AA9" s="17">
        <f t="shared" si="5"/>
        <v>-1</v>
      </c>
    </row>
    <row r="10" spans="1:27" x14ac:dyDescent="0.45">
      <c r="A10" s="5" t="s">
        <v>19</v>
      </c>
      <c r="B10" s="5" t="s">
        <v>26</v>
      </c>
      <c r="C10" s="6">
        <v>307118</v>
      </c>
      <c r="D10" s="6">
        <v>727984</v>
      </c>
      <c r="E10" s="6">
        <v>1087134</v>
      </c>
      <c r="F10" s="6">
        <v>3857509</v>
      </c>
      <c r="G10" s="6">
        <v>5341262</v>
      </c>
      <c r="H10" s="6">
        <f>H7+H8+H9</f>
        <v>8285750.1264437754</v>
      </c>
      <c r="I10" s="6">
        <v>1520938</v>
      </c>
      <c r="K10" s="5" t="s">
        <v>19</v>
      </c>
      <c r="L10" s="5" t="s">
        <v>26</v>
      </c>
      <c r="M10" s="17">
        <f t="shared" si="1"/>
        <v>0.12109696139752923</v>
      </c>
      <c r="N10" s="17">
        <f t="shared" si="1"/>
        <v>0.25888183349264871</v>
      </c>
      <c r="O10" s="17">
        <f t="shared" si="1"/>
        <v>0.20995431594133204</v>
      </c>
      <c r="P10" s="17">
        <f t="shared" si="1"/>
        <v>0.47719312873187042</v>
      </c>
      <c r="Q10" s="17">
        <f t="shared" si="2"/>
        <v>0.41650134664242378</v>
      </c>
      <c r="R10" s="17">
        <f t="shared" si="7"/>
        <v>0.43743385314083438</v>
      </c>
      <c r="S10" s="17">
        <f t="shared" si="8"/>
        <v>0.42907951779765185</v>
      </c>
      <c r="U10" s="5" t="s">
        <v>19</v>
      </c>
      <c r="V10" s="5" t="s">
        <v>26</v>
      </c>
      <c r="W10" s="17">
        <f t="shared" si="5"/>
        <v>1.3703722998977592</v>
      </c>
      <c r="X10" s="17">
        <f t="shared" si="6"/>
        <v>0.49334875491769048</v>
      </c>
      <c r="Y10" s="17">
        <f t="shared" si="5"/>
        <v>2.5483289088557619</v>
      </c>
      <c r="Z10" s="17">
        <f t="shared" si="5"/>
        <v>0.38464019137738892</v>
      </c>
      <c r="AA10" s="17">
        <f t="shared" si="5"/>
        <v>0.55127198898757923</v>
      </c>
    </row>
    <row r="11" spans="1:27" x14ac:dyDescent="0.45">
      <c r="A11" s="5" t="s">
        <v>20</v>
      </c>
      <c r="B11" s="5" t="s">
        <v>26</v>
      </c>
      <c r="C11" s="6">
        <v>-33347</v>
      </c>
      <c r="D11" s="6">
        <v>-33378</v>
      </c>
      <c r="E11" s="6">
        <v>-58672</v>
      </c>
      <c r="F11" s="6">
        <v>-174187</v>
      </c>
      <c r="G11" s="6">
        <v>-111473</v>
      </c>
      <c r="H11" s="31">
        <f>-H22*H10</f>
        <v>-397215.61219362431</v>
      </c>
      <c r="I11" s="6">
        <v>-44974</v>
      </c>
      <c r="K11" s="5" t="s">
        <v>20</v>
      </c>
      <c r="L11" s="5" t="s">
        <v>26</v>
      </c>
      <c r="M11" s="17">
        <f t="shared" si="1"/>
        <v>-1.3148758365590449E-2</v>
      </c>
      <c r="N11" s="17">
        <f t="shared" si="1"/>
        <v>-1.1869708452819882E-2</v>
      </c>
      <c r="O11" s="17">
        <f t="shared" si="1"/>
        <v>-1.1331114310572417E-2</v>
      </c>
      <c r="P11" s="17">
        <f t="shared" si="1"/>
        <v>-2.1547801836474863E-2</v>
      </c>
      <c r="Q11" s="17">
        <f t="shared" si="2"/>
        <v>-8.6924503262095932E-3</v>
      </c>
      <c r="R11" s="17">
        <f t="shared" si="7"/>
        <v>-2.0970407400413359E-2</v>
      </c>
      <c r="S11" s="17">
        <f t="shared" si="8"/>
        <v>-1.2687842787432225E-2</v>
      </c>
      <c r="U11" s="5" t="s">
        <v>20</v>
      </c>
      <c r="V11" s="5" t="s">
        <v>26</v>
      </c>
      <c r="W11" s="17">
        <f t="shared" si="5"/>
        <v>9.2961885626885454E-4</v>
      </c>
      <c r="X11" s="17">
        <f t="shared" si="6"/>
        <v>0.75780454191383551</v>
      </c>
      <c r="Y11" s="17">
        <f t="shared" si="5"/>
        <v>1.9688266975729478</v>
      </c>
      <c r="Z11" s="17">
        <f t="shared" si="5"/>
        <v>-0.36003834958980863</v>
      </c>
      <c r="AA11" s="17">
        <f t="shared" si="5"/>
        <v>2.5633347285317907</v>
      </c>
    </row>
    <row r="12" spans="1:27" x14ac:dyDescent="0.45">
      <c r="A12" s="5" t="s">
        <v>21</v>
      </c>
      <c r="B12" s="5" t="s">
        <v>26</v>
      </c>
      <c r="C12" s="6">
        <v>273771</v>
      </c>
      <c r="D12" s="6">
        <v>694606</v>
      </c>
      <c r="E12" s="6">
        <v>1028462</v>
      </c>
      <c r="F12" s="6">
        <v>3683322</v>
      </c>
      <c r="G12" s="6">
        <v>5229789</v>
      </c>
      <c r="H12" s="6">
        <f>H10+H11</f>
        <v>7888534.5142501509</v>
      </c>
      <c r="I12" s="6">
        <v>1475964</v>
      </c>
      <c r="K12" s="5" t="s">
        <v>21</v>
      </c>
      <c r="L12" s="5" t="s">
        <v>26</v>
      </c>
      <c r="M12" s="17">
        <f t="shared" si="1"/>
        <v>0.10794820303193878</v>
      </c>
      <c r="N12" s="17">
        <f t="shared" si="1"/>
        <v>0.24701212503982886</v>
      </c>
      <c r="O12" s="17">
        <f t="shared" si="1"/>
        <v>0.19862320163075964</v>
      </c>
      <c r="P12" s="17">
        <f t="shared" si="1"/>
        <v>0.45564532689539555</v>
      </c>
      <c r="Q12" s="17">
        <f t="shared" si="2"/>
        <v>0.4078088963162142</v>
      </c>
      <c r="R12" s="17">
        <f t="shared" si="7"/>
        <v>0.41646344574042099</v>
      </c>
      <c r="S12" s="17">
        <f t="shared" si="8"/>
        <v>0.41639167501021962</v>
      </c>
      <c r="U12" s="5" t="s">
        <v>21</v>
      </c>
      <c r="V12" s="5" t="s">
        <v>26</v>
      </c>
      <c r="W12" s="17">
        <f t="shared" si="5"/>
        <v>1.5371788830811153</v>
      </c>
      <c r="X12" s="17">
        <f t="shared" si="6"/>
        <v>0.48064082371877004</v>
      </c>
      <c r="Y12" s="17">
        <f t="shared" si="5"/>
        <v>2.5813885199453166</v>
      </c>
      <c r="Z12" s="17">
        <f t="shared" si="5"/>
        <v>0.4198565859840655</v>
      </c>
      <c r="AA12" s="17">
        <f t="shared" si="5"/>
        <v>0.50838485343293027</v>
      </c>
    </row>
    <row r="13" spans="1:27" x14ac:dyDescent="0.45">
      <c r="A13" s="7" t="s">
        <v>22</v>
      </c>
      <c r="B13" s="7" t="s">
        <v>26</v>
      </c>
      <c r="C13" s="8">
        <v>273771</v>
      </c>
      <c r="D13" s="8">
        <v>694606</v>
      </c>
      <c r="E13" s="8">
        <v>1028462</v>
      </c>
      <c r="F13" s="8">
        <v>3683322</v>
      </c>
      <c r="G13" s="8">
        <v>5229789</v>
      </c>
      <c r="H13" s="8">
        <f>H12</f>
        <v>7888534.5142501509</v>
      </c>
      <c r="I13" s="8">
        <v>1475964</v>
      </c>
      <c r="K13" s="7" t="s">
        <v>22</v>
      </c>
      <c r="L13" s="68" t="s">
        <v>26</v>
      </c>
      <c r="M13" s="69">
        <f t="shared" si="1"/>
        <v>0.10794820303193878</v>
      </c>
      <c r="N13" s="69">
        <f t="shared" si="1"/>
        <v>0.24701212503982886</v>
      </c>
      <c r="O13" s="69">
        <f t="shared" si="1"/>
        <v>0.19862320163075964</v>
      </c>
      <c r="P13" s="69">
        <f t="shared" si="1"/>
        <v>0.45564532689539555</v>
      </c>
      <c r="Q13" s="69">
        <f t="shared" si="2"/>
        <v>0.4078088963162142</v>
      </c>
      <c r="R13" s="24">
        <f t="shared" si="7"/>
        <v>0.41646344574042099</v>
      </c>
      <c r="S13" s="24">
        <f t="shared" si="8"/>
        <v>0.41639167501021962</v>
      </c>
      <c r="U13" s="7" t="s">
        <v>22</v>
      </c>
      <c r="V13" s="68" t="s">
        <v>26</v>
      </c>
      <c r="W13" s="24">
        <f t="shared" si="5"/>
        <v>1.5371788830811153</v>
      </c>
      <c r="X13" s="24">
        <f t="shared" si="6"/>
        <v>0.48064082371877004</v>
      </c>
      <c r="Y13" s="24">
        <f t="shared" si="5"/>
        <v>2.5813885199453166</v>
      </c>
      <c r="Z13" s="24">
        <f t="shared" si="5"/>
        <v>0.4198565859840655</v>
      </c>
      <c r="AA13" s="24">
        <f t="shared" si="5"/>
        <v>0.50838485343293027</v>
      </c>
    </row>
    <row r="14" spans="1:27" x14ac:dyDescent="0.45">
      <c r="A14" s="5" t="s">
        <v>23</v>
      </c>
      <c r="B14" s="5" t="s">
        <v>27</v>
      </c>
      <c r="C14" s="6">
        <v>421</v>
      </c>
      <c r="D14" s="6">
        <v>1069</v>
      </c>
      <c r="E14" s="6">
        <v>735</v>
      </c>
      <c r="F14" s="6">
        <v>2631</v>
      </c>
      <c r="G14" s="6">
        <v>3736</v>
      </c>
      <c r="H14" s="6">
        <f>H13*1000/H15</f>
        <v>5634.6675101786786</v>
      </c>
      <c r="I14" s="6">
        <v>1054</v>
      </c>
      <c r="K14" s="5" t="s">
        <v>23</v>
      </c>
      <c r="L14" s="5" t="s">
        <v>27</v>
      </c>
      <c r="M14" s="17">
        <f t="shared" si="1"/>
        <v>1.6600075784669021E-4</v>
      </c>
      <c r="N14" s="17">
        <f t="shared" si="1"/>
        <v>3.8015214620601759E-4</v>
      </c>
      <c r="O14" s="17">
        <f t="shared" si="1"/>
        <v>1.4194793118132545E-4</v>
      </c>
      <c r="P14" s="17">
        <f t="shared" si="1"/>
        <v>3.2546783991782032E-4</v>
      </c>
      <c r="Q14" s="17">
        <f t="shared" si="2"/>
        <v>2.9132610065862625E-4</v>
      </c>
      <c r="R14" s="17">
        <f t="shared" si="7"/>
        <v>2.9747388981458641E-4</v>
      </c>
      <c r="S14" s="17">
        <f t="shared" si="8"/>
        <v>2.9734927509124305E-4</v>
      </c>
      <c r="U14" s="5" t="s">
        <v>23</v>
      </c>
      <c r="V14" s="5" t="s">
        <v>27</v>
      </c>
      <c r="W14" s="17">
        <f t="shared" si="5"/>
        <v>1.539192399049881</v>
      </c>
      <c r="X14" s="17">
        <f t="shared" si="6"/>
        <v>-0.31244153414405984</v>
      </c>
      <c r="Y14" s="17">
        <f t="shared" si="5"/>
        <v>2.5795918367346937</v>
      </c>
      <c r="Z14" s="17">
        <f t="shared" si="5"/>
        <v>0.41999239832763213</v>
      </c>
      <c r="AA14" s="17">
        <f t="shared" si="5"/>
        <v>0.50820864833476409</v>
      </c>
    </row>
    <row r="15" spans="1:27" x14ac:dyDescent="0.45">
      <c r="A15" s="5" t="s">
        <v>24</v>
      </c>
      <c r="B15" s="5" t="s">
        <v>26</v>
      </c>
      <c r="C15" s="6">
        <v>650000</v>
      </c>
      <c r="D15" s="6">
        <v>650000</v>
      </c>
      <c r="E15" s="6">
        <v>1400000</v>
      </c>
      <c r="F15" s="6">
        <v>1400000</v>
      </c>
      <c r="G15" s="6">
        <v>1400000</v>
      </c>
      <c r="H15" s="6">
        <v>1400000</v>
      </c>
      <c r="I15" s="6">
        <v>1400000</v>
      </c>
      <c r="K15" s="5" t="s">
        <v>24</v>
      </c>
      <c r="L15" s="5" t="s">
        <v>26</v>
      </c>
      <c r="M15" s="17">
        <f t="shared" si="1"/>
        <v>0.25629570688918918</v>
      </c>
      <c r="N15" s="17">
        <f t="shared" si="1"/>
        <v>0.23114957440029132</v>
      </c>
      <c r="O15" s="17">
        <f t="shared" si="1"/>
        <v>0.27037701177395324</v>
      </c>
      <c r="P15" s="17">
        <f t="shared" si="1"/>
        <v>0.17318699197451479</v>
      </c>
      <c r="Q15" s="17">
        <f t="shared" si="2"/>
        <v>0.10916930966865009</v>
      </c>
      <c r="R15" s="17">
        <f t="shared" si="7"/>
        <v>7.391091754537521E-2</v>
      </c>
      <c r="S15" s="17">
        <f t="shared" si="8"/>
        <v>0.39496108645895661</v>
      </c>
      <c r="U15" s="5" t="s">
        <v>24</v>
      </c>
      <c r="V15" s="5" t="s">
        <v>26</v>
      </c>
      <c r="W15" s="17">
        <f t="shared" si="5"/>
        <v>0</v>
      </c>
      <c r="X15" s="17">
        <f t="shared" si="6"/>
        <v>1.1538461538461537</v>
      </c>
      <c r="Y15" s="17">
        <f t="shared" si="5"/>
        <v>0</v>
      </c>
      <c r="Z15" s="17">
        <f t="shared" si="5"/>
        <v>0</v>
      </c>
      <c r="AA15" s="17">
        <f t="shared" si="5"/>
        <v>0</v>
      </c>
    </row>
    <row r="16" spans="1:27" x14ac:dyDescent="0.45">
      <c r="A16" s="5" t="s">
        <v>25</v>
      </c>
      <c r="B16" s="5" t="s">
        <v>27</v>
      </c>
      <c r="C16" s="6">
        <v>196</v>
      </c>
      <c r="D16" s="6">
        <v>496</v>
      </c>
      <c r="E16" s="6">
        <v>735</v>
      </c>
      <c r="F16" s="6">
        <v>2631</v>
      </c>
      <c r="G16" s="6">
        <v>3736</v>
      </c>
      <c r="H16" s="6">
        <f>H14</f>
        <v>5634.6675101786786</v>
      </c>
      <c r="I16" s="6">
        <v>1054</v>
      </c>
      <c r="K16" s="5" t="s">
        <v>25</v>
      </c>
      <c r="L16" s="5" t="s">
        <v>27</v>
      </c>
      <c r="M16" s="17">
        <f t="shared" si="1"/>
        <v>7.7283013154278582E-5</v>
      </c>
      <c r="N16" s="17">
        <f t="shared" si="1"/>
        <v>1.763849060039146E-4</v>
      </c>
      <c r="O16" s="17">
        <f t="shared" si="1"/>
        <v>1.4194793118132545E-4</v>
      </c>
      <c r="P16" s="17">
        <f t="shared" si="1"/>
        <v>3.2546783991782032E-4</v>
      </c>
      <c r="Q16" s="17">
        <f t="shared" si="2"/>
        <v>2.9132610065862625E-4</v>
      </c>
      <c r="R16" s="17">
        <f t="shared" si="7"/>
        <v>2.9747388981458641E-4</v>
      </c>
      <c r="S16" s="17">
        <f t="shared" si="8"/>
        <v>2.9734927509124305E-4</v>
      </c>
      <c r="U16" s="5" t="s">
        <v>25</v>
      </c>
      <c r="V16" s="5" t="s">
        <v>27</v>
      </c>
      <c r="W16" s="17">
        <f t="shared" si="5"/>
        <v>1.5306122448979593</v>
      </c>
      <c r="X16" s="17">
        <f t="shared" si="6"/>
        <v>0.48185483870967749</v>
      </c>
      <c r="Y16" s="17">
        <f t="shared" si="5"/>
        <v>2.5795918367346937</v>
      </c>
      <c r="Z16" s="17">
        <f t="shared" si="5"/>
        <v>0.41999239832763213</v>
      </c>
      <c r="AA16" s="17">
        <f t="shared" si="5"/>
        <v>0.50820864833476409</v>
      </c>
    </row>
    <row r="18" spans="1:8" x14ac:dyDescent="0.45">
      <c r="A18" s="2" t="s">
        <v>0</v>
      </c>
      <c r="B18" s="2" t="s">
        <v>6</v>
      </c>
      <c r="C18" s="2" t="s">
        <v>1</v>
      </c>
      <c r="D18" s="2" t="s">
        <v>2</v>
      </c>
      <c r="E18" s="2" t="s">
        <v>3</v>
      </c>
      <c r="F18" s="2" t="s">
        <v>4</v>
      </c>
      <c r="G18" s="2" t="s">
        <v>5</v>
      </c>
      <c r="H18" s="3" t="s">
        <v>7</v>
      </c>
    </row>
    <row r="19" spans="1:8" x14ac:dyDescent="0.45">
      <c r="A19" s="5" t="s">
        <v>2924</v>
      </c>
      <c r="B19" s="5"/>
      <c r="C19" s="21">
        <f t="shared" ref="C19:H19" si="9">C6/C2</f>
        <v>0</v>
      </c>
      <c r="D19" s="21">
        <f t="shared" si="9"/>
        <v>1.470715838226592E-2</v>
      </c>
      <c r="E19" s="21">
        <f t="shared" si="9"/>
        <v>1.4169493554887981E-2</v>
      </c>
      <c r="F19" s="21">
        <f t="shared" si="9"/>
        <v>3.5820512960077426E-2</v>
      </c>
      <c r="G19" s="21">
        <f t="shared" si="9"/>
        <v>1.293352205067998E-2</v>
      </c>
      <c r="H19" s="21">
        <f t="shared" si="9"/>
        <v>2.1445892921906438E-2</v>
      </c>
    </row>
    <row r="21" spans="1:8" x14ac:dyDescent="0.45">
      <c r="A21" s="2" t="s">
        <v>0</v>
      </c>
      <c r="B21" s="2" t="s">
        <v>6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3" t="s">
        <v>7</v>
      </c>
    </row>
    <row r="22" spans="1:8" x14ac:dyDescent="0.45">
      <c r="A22" s="1" t="s">
        <v>2927</v>
      </c>
      <c r="C22" s="66">
        <f>-C11/C10</f>
        <v>0.10858041534524189</v>
      </c>
      <c r="D22" s="66">
        <f t="shared" ref="D22:G22" si="10">-D11/D10</f>
        <v>4.5849908789204155E-2</v>
      </c>
      <c r="E22" s="66">
        <f t="shared" si="10"/>
        <v>5.3969427871817091E-2</v>
      </c>
      <c r="F22" s="66">
        <f t="shared" si="10"/>
        <v>4.5155306183342667E-2</v>
      </c>
      <c r="G22" s="66">
        <f t="shared" si="10"/>
        <v>2.0870161396314205E-2</v>
      </c>
      <c r="H22" s="66">
        <f>GEOMEAN(C22:G22)</f>
        <v>4.793960789692657E-2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rightToLeft="1" topLeftCell="A3" zoomScale="85" zoomScaleNormal="85" workbookViewId="0">
      <selection activeCell="F20" sqref="F20"/>
    </sheetView>
  </sheetViews>
  <sheetFormatPr defaultRowHeight="18" x14ac:dyDescent="0.45"/>
  <cols>
    <col min="1" max="1" width="47.85546875" style="1" bestFit="1" customWidth="1"/>
    <col min="2" max="2" width="4.7109375" style="1" bestFit="1" customWidth="1"/>
    <col min="3" max="7" width="13.85546875" style="1" bestFit="1" customWidth="1"/>
    <col min="8" max="8" width="14.5703125" style="1" bestFit="1" customWidth="1"/>
    <col min="9" max="9" width="9.140625" style="1"/>
    <col min="10" max="10" width="47.85546875" style="1" bestFit="1" customWidth="1"/>
    <col min="11" max="11" width="4.7109375" style="1" bestFit="1" customWidth="1"/>
    <col min="12" max="16" width="13.85546875" style="1" bestFit="1" customWidth="1"/>
    <col min="17" max="17" width="14.5703125" style="1" bestFit="1" customWidth="1"/>
    <col min="18" max="16384" width="9.140625" style="1"/>
  </cols>
  <sheetData>
    <row r="1" spans="1:17" x14ac:dyDescent="0.4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  <c r="I1" s="28"/>
      <c r="J1" s="2" t="s">
        <v>0</v>
      </c>
      <c r="K1" s="2" t="s">
        <v>6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3" t="s">
        <v>7</v>
      </c>
    </row>
    <row r="2" spans="1:17" x14ac:dyDescent="0.45">
      <c r="A2" s="9" t="s">
        <v>28</v>
      </c>
      <c r="B2" s="7" t="s">
        <v>26</v>
      </c>
      <c r="C2" s="7"/>
      <c r="D2" s="7"/>
      <c r="E2" s="7"/>
      <c r="F2" s="7"/>
      <c r="G2" s="7"/>
      <c r="H2" s="7"/>
      <c r="I2" s="28"/>
      <c r="J2" s="9" t="s">
        <v>28</v>
      </c>
      <c r="K2" s="7" t="s">
        <v>26</v>
      </c>
      <c r="L2" s="7"/>
      <c r="M2" s="7"/>
      <c r="N2" s="7"/>
      <c r="O2" s="7"/>
      <c r="P2" s="7"/>
      <c r="Q2" s="7"/>
    </row>
    <row r="3" spans="1:17" x14ac:dyDescent="0.45">
      <c r="A3" s="5" t="s">
        <v>29</v>
      </c>
      <c r="B3" s="5" t="s">
        <v>26</v>
      </c>
      <c r="C3" s="6">
        <v>84026</v>
      </c>
      <c r="D3" s="6">
        <v>202117</v>
      </c>
      <c r="E3" s="6">
        <v>1090655</v>
      </c>
      <c r="F3" s="6">
        <v>812517</v>
      </c>
      <c r="G3" s="6">
        <v>1664891</v>
      </c>
      <c r="H3" s="6"/>
      <c r="I3" s="28"/>
      <c r="J3" s="5" t="s">
        <v>29</v>
      </c>
      <c r="K3" s="5" t="s">
        <v>26</v>
      </c>
      <c r="L3" s="21">
        <f>C3/'سود وزیان'!C$2</f>
        <v>3.3131543180109246E-2</v>
      </c>
      <c r="M3" s="21">
        <f>D3/'سود وزیان'!D$2</f>
        <v>7.1875782352405659E-2</v>
      </c>
      <c r="N3" s="21">
        <f>E3/'سود وزیان'!E$2</f>
        <v>0.21063431412594355</v>
      </c>
      <c r="O3" s="21">
        <f>F3/'سود وزیان'!F$2</f>
        <v>0.10051241082725489</v>
      </c>
      <c r="P3" s="21">
        <f>G3/'سود وزیان'!G$2</f>
        <v>0.12982500081682036</v>
      </c>
      <c r="Q3" s="21">
        <f>H3/'سود وزیان'!H$2</f>
        <v>0</v>
      </c>
    </row>
    <row r="4" spans="1:17" x14ac:dyDescent="0.45">
      <c r="A4" s="5" t="s">
        <v>30</v>
      </c>
      <c r="B4" s="5" t="s">
        <v>26</v>
      </c>
      <c r="C4" s="6">
        <v>224679</v>
      </c>
      <c r="D4" s="6">
        <v>52446</v>
      </c>
      <c r="E4" s="6">
        <v>47210</v>
      </c>
      <c r="F4" s="6">
        <v>1367373</v>
      </c>
      <c r="G4" s="6">
        <v>2067173</v>
      </c>
      <c r="H4" s="6"/>
      <c r="I4" s="28"/>
      <c r="J4" s="5" t="s">
        <v>30</v>
      </c>
      <c r="K4" s="5" t="s">
        <v>26</v>
      </c>
      <c r="L4" s="21">
        <f>C4/'سود وزیان'!C$2</f>
        <v>8.8591174043317122E-2</v>
      </c>
      <c r="M4" s="21">
        <f>D4/'سود وزیان'!D$2</f>
        <v>1.8650570121534892E-2</v>
      </c>
      <c r="N4" s="21">
        <f>E4/'سود وزیان'!E$2</f>
        <v>9.1174990898916664E-3</v>
      </c>
      <c r="O4" s="21">
        <f>F4/'سود وزیان'!F$2</f>
        <v>0.16915086912654873</v>
      </c>
      <c r="P4" s="21">
        <f>G4/'سود وزیان'!G$2</f>
        <v>0.16119417812548029</v>
      </c>
      <c r="Q4" s="21">
        <f>H4/'سود وزیان'!H$2</f>
        <v>0</v>
      </c>
    </row>
    <row r="5" spans="1:17" x14ac:dyDescent="0.45">
      <c r="A5" s="5" t="s">
        <v>31</v>
      </c>
      <c r="B5" s="5" t="s">
        <v>26</v>
      </c>
      <c r="C5" s="6">
        <v>580538</v>
      </c>
      <c r="D5" s="6">
        <v>632691</v>
      </c>
      <c r="E5" s="6">
        <v>859938</v>
      </c>
      <c r="F5" s="6">
        <v>1238474</v>
      </c>
      <c r="G5" s="6">
        <v>1299988</v>
      </c>
      <c r="H5" s="6"/>
      <c r="I5" s="28"/>
      <c r="J5" s="5" t="s">
        <v>31</v>
      </c>
      <c r="K5" s="5" t="s">
        <v>26</v>
      </c>
      <c r="L5" s="21">
        <f>C5/'سود وزیان'!C$2</f>
        <v>0.22890676474774785</v>
      </c>
      <c r="M5" s="21">
        <f>D5/'سود وزیان'!D$2</f>
        <v>0.2249942390413765</v>
      </c>
      <c r="N5" s="21">
        <f>E5/'سود وزیان'!E$2</f>
        <v>0.166076761964907</v>
      </c>
      <c r="O5" s="21">
        <f>F5/'سود وزیان'!F$2</f>
        <v>0.15320541907046087</v>
      </c>
      <c r="P5" s="21">
        <f>G5/'سود وزیان'!G$2</f>
        <v>0.10137056609823507</v>
      </c>
      <c r="Q5" s="21">
        <f>H5/'سود وزیان'!H$2</f>
        <v>0</v>
      </c>
    </row>
    <row r="6" spans="1:17" x14ac:dyDescent="0.45">
      <c r="A6" s="5" t="s">
        <v>32</v>
      </c>
      <c r="B6" s="5" t="s">
        <v>26</v>
      </c>
      <c r="C6" s="6">
        <v>736620</v>
      </c>
      <c r="D6" s="6">
        <v>1095555</v>
      </c>
      <c r="E6" s="6">
        <v>684787</v>
      </c>
      <c r="F6" s="6">
        <v>1009729</v>
      </c>
      <c r="G6" s="6">
        <v>2041796</v>
      </c>
      <c r="H6" s="6"/>
      <c r="I6" s="28"/>
      <c r="J6" s="5" t="s">
        <v>32</v>
      </c>
      <c r="K6" s="5" t="s">
        <v>26</v>
      </c>
      <c r="L6" s="21">
        <f>C6/'سود وزیان'!C$2</f>
        <v>0.29045006709033006</v>
      </c>
      <c r="M6" s="21">
        <f>D6/'سود وزیان'!D$2</f>
        <v>0.38959549535709409</v>
      </c>
      <c r="N6" s="21">
        <f>E6/'سود وزیان'!E$2</f>
        <v>0.13225047340117865</v>
      </c>
      <c r="O6" s="21">
        <f>F6/'سود وزیان'!F$2</f>
        <v>0.12490852015673917</v>
      </c>
      <c r="P6" s="21">
        <f>G6/'سود وزیان'!G$2</f>
        <v>0.15921532843157934</v>
      </c>
      <c r="Q6" s="21">
        <f>H6/'سود وزیان'!H$2</f>
        <v>0</v>
      </c>
    </row>
    <row r="7" spans="1:17" x14ac:dyDescent="0.45">
      <c r="A7" s="5" t="s">
        <v>33</v>
      </c>
      <c r="B7" s="5" t="s">
        <v>26</v>
      </c>
      <c r="C7" s="6">
        <v>143068</v>
      </c>
      <c r="D7" s="6">
        <v>403631</v>
      </c>
      <c r="E7" s="6">
        <v>456675</v>
      </c>
      <c r="F7" s="6">
        <v>395222</v>
      </c>
      <c r="G7" s="6">
        <v>751845</v>
      </c>
      <c r="H7" s="6"/>
      <c r="I7" s="28"/>
      <c r="J7" s="5" t="s">
        <v>33</v>
      </c>
      <c r="K7" s="5" t="s">
        <v>26</v>
      </c>
      <c r="L7" s="21">
        <f>C7/'سود وزیان'!C$2</f>
        <v>5.6411867989573102E-2</v>
      </c>
      <c r="M7" s="21">
        <f>D7/'سود وزیان'!D$2</f>
        <v>0.14353712902271382</v>
      </c>
      <c r="N7" s="21">
        <f>E7/'سود وزیان'!E$2</f>
        <v>8.8196015608478631E-2</v>
      </c>
      <c r="O7" s="21">
        <f>F7/'سود وزیان'!F$2</f>
        <v>4.8890935244394064E-2</v>
      </c>
      <c r="P7" s="21">
        <f>G7/'سود وزیان'!G$2</f>
        <v>5.862742830559016E-2</v>
      </c>
      <c r="Q7" s="21">
        <f>H7/'سود وزیان'!H$2</f>
        <v>0</v>
      </c>
    </row>
    <row r="8" spans="1:17" x14ac:dyDescent="0.45">
      <c r="A8" s="5" t="s">
        <v>34</v>
      </c>
      <c r="B8" s="5" t="s">
        <v>26</v>
      </c>
      <c r="C8" s="6">
        <v>0</v>
      </c>
      <c r="D8" s="6">
        <v>0</v>
      </c>
      <c r="E8" s="6">
        <v>3154</v>
      </c>
      <c r="F8" s="6">
        <v>0</v>
      </c>
      <c r="G8" s="6">
        <v>0</v>
      </c>
      <c r="H8" s="6"/>
      <c r="I8" s="28"/>
      <c r="J8" s="5" t="s">
        <v>34</v>
      </c>
      <c r="K8" s="5" t="s">
        <v>26</v>
      </c>
      <c r="L8" s="21">
        <f>C8/'سود وزیان'!C$2</f>
        <v>0</v>
      </c>
      <c r="M8" s="21">
        <f>D8/'سود وزیان'!D$2</f>
        <v>0</v>
      </c>
      <c r="N8" s="21">
        <f>E8/'سود وزیان'!E$2</f>
        <v>6.091207822393203E-4</v>
      </c>
      <c r="O8" s="21">
        <f>F8/'سود وزیان'!F$2</f>
        <v>0</v>
      </c>
      <c r="P8" s="21">
        <f>G8/'سود وزیان'!G$2</f>
        <v>0</v>
      </c>
      <c r="Q8" s="21">
        <f>H8/'سود وزیان'!H$2</f>
        <v>0</v>
      </c>
    </row>
    <row r="9" spans="1:17" x14ac:dyDescent="0.45">
      <c r="A9" s="10" t="s">
        <v>35</v>
      </c>
      <c r="B9" s="11" t="s">
        <v>26</v>
      </c>
      <c r="C9" s="12">
        <v>1768931</v>
      </c>
      <c r="D9" s="12">
        <v>2386440</v>
      </c>
      <c r="E9" s="12">
        <v>3142419</v>
      </c>
      <c r="F9" s="12">
        <v>4823315</v>
      </c>
      <c r="G9" s="12">
        <v>7825693</v>
      </c>
      <c r="H9" s="12"/>
      <c r="I9" s="28"/>
      <c r="J9" s="10" t="s">
        <v>35</v>
      </c>
      <c r="K9" s="11" t="s">
        <v>26</v>
      </c>
      <c r="L9" s="71">
        <f>C9/'سود وزیان'!C$2</f>
        <v>0.69749141705107742</v>
      </c>
      <c r="M9" s="71">
        <f>D9/'سود وزیان'!D$2</f>
        <v>0.84865321589512499</v>
      </c>
      <c r="N9" s="71">
        <f>E9/'سود وزیان'!E$2</f>
        <v>0.60688418497263885</v>
      </c>
      <c r="O9" s="71">
        <f>F9/'سود وزیان'!F$2</f>
        <v>0.59666815442539778</v>
      </c>
      <c r="P9" s="71">
        <f>G9/'سود وزیان'!G$2</f>
        <v>0.61023250177770527</v>
      </c>
      <c r="Q9" s="71">
        <f>H9/'سود وزیان'!H$2</f>
        <v>0</v>
      </c>
    </row>
    <row r="10" spans="1:17" x14ac:dyDescent="0.45">
      <c r="A10" s="5" t="s">
        <v>36</v>
      </c>
      <c r="B10" s="5" t="s">
        <v>26</v>
      </c>
      <c r="C10" s="6">
        <v>7298</v>
      </c>
      <c r="D10" s="6">
        <v>5479</v>
      </c>
      <c r="E10" s="6">
        <v>5996</v>
      </c>
      <c r="F10" s="6">
        <v>10064</v>
      </c>
      <c r="G10" s="6">
        <v>11778</v>
      </c>
      <c r="H10" s="6"/>
      <c r="I10" s="28"/>
      <c r="J10" s="5" t="s">
        <v>36</v>
      </c>
      <c r="K10" s="5" t="s">
        <v>26</v>
      </c>
      <c r="L10" s="21">
        <f>C10/'سود وزیان'!C$2</f>
        <v>2.8776093367343116E-3</v>
      </c>
      <c r="M10" s="21">
        <f>D10/'سود وزیان'!D$2</f>
        <v>1.9484131048295326E-3</v>
      </c>
      <c r="N10" s="21">
        <f>E10/'سود وزیان'!E$2</f>
        <v>1.1579861161404453E-3</v>
      </c>
      <c r="O10" s="21">
        <f>F10/'سود وزیان'!F$2</f>
        <v>1.2449670623082263E-3</v>
      </c>
      <c r="P10" s="21">
        <f>G10/'سود وزیان'!G$2</f>
        <v>9.1842580662668629E-4</v>
      </c>
      <c r="Q10" s="21">
        <f>H10/'سود وزیان'!H$2</f>
        <v>0</v>
      </c>
    </row>
    <row r="11" spans="1:17" x14ac:dyDescent="0.45">
      <c r="A11" s="5" t="s">
        <v>37</v>
      </c>
      <c r="B11" s="5" t="s">
        <v>26</v>
      </c>
      <c r="C11" s="6">
        <v>335429</v>
      </c>
      <c r="D11" s="6">
        <v>625915</v>
      </c>
      <c r="E11" s="6">
        <v>766722</v>
      </c>
      <c r="F11" s="6">
        <v>725758</v>
      </c>
      <c r="G11" s="6">
        <v>819464</v>
      </c>
      <c r="H11" s="6"/>
      <c r="I11" s="28"/>
      <c r="J11" s="5" t="s">
        <v>37</v>
      </c>
      <c r="K11" s="5" t="s">
        <v>26</v>
      </c>
      <c r="L11" s="21">
        <f>C11/'سود وزیان'!C$2</f>
        <v>0.13226001948635974</v>
      </c>
      <c r="M11" s="21">
        <f>D11/'سود وزیان'!D$2</f>
        <v>0.22258459363193592</v>
      </c>
      <c r="N11" s="21">
        <f>E11/'سود وزیان'!E$2</f>
        <v>0.14807428801524927</v>
      </c>
      <c r="O11" s="21">
        <f>F11/'سود وزیان'!F$2</f>
        <v>8.9779889229599938E-2</v>
      </c>
      <c r="P11" s="21">
        <f>G11/'سود وزیان'!G$2</f>
        <v>6.3900227984507632E-2</v>
      </c>
      <c r="Q11" s="21">
        <f>H11/'سود وزیان'!H$2</f>
        <v>0</v>
      </c>
    </row>
    <row r="12" spans="1:17" x14ac:dyDescent="0.45">
      <c r="A12" s="5" t="s">
        <v>38</v>
      </c>
      <c r="B12" s="5" t="s">
        <v>26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/>
      <c r="I12" s="28"/>
      <c r="J12" s="5" t="s">
        <v>38</v>
      </c>
      <c r="K12" s="5" t="s">
        <v>26</v>
      </c>
      <c r="L12" s="21">
        <f>C12/'سود وزیان'!C$2</f>
        <v>0</v>
      </c>
      <c r="M12" s="21">
        <f>D12/'سود وزیان'!D$2</f>
        <v>0</v>
      </c>
      <c r="N12" s="21">
        <f>E12/'سود وزیان'!E$2</f>
        <v>0</v>
      </c>
      <c r="O12" s="21">
        <f>F12/'سود وزیان'!F$2</f>
        <v>0</v>
      </c>
      <c r="P12" s="21">
        <f>G12/'سود وزیان'!G$2</f>
        <v>0</v>
      </c>
      <c r="Q12" s="21">
        <f>H12/'سود وزیان'!H$2</f>
        <v>0</v>
      </c>
    </row>
    <row r="13" spans="1:17" x14ac:dyDescent="0.45">
      <c r="A13" s="5" t="s">
        <v>39</v>
      </c>
      <c r="B13" s="5" t="s">
        <v>26</v>
      </c>
      <c r="C13" s="6">
        <v>1592986</v>
      </c>
      <c r="D13" s="6">
        <v>1314471</v>
      </c>
      <c r="E13" s="6">
        <v>1202619</v>
      </c>
      <c r="F13" s="6">
        <v>934792</v>
      </c>
      <c r="G13" s="6">
        <v>1350535</v>
      </c>
      <c r="H13" s="6"/>
      <c r="I13" s="28"/>
      <c r="J13" s="5" t="s">
        <v>39</v>
      </c>
      <c r="K13" s="5" t="s">
        <v>26</v>
      </c>
      <c r="L13" s="21">
        <f>C13/'سود وزیان'!C$2</f>
        <v>0.6281161122070491</v>
      </c>
      <c r="M13" s="21">
        <f>D13/'سود وزیان'!D$2</f>
        <v>0.46744524955619282</v>
      </c>
      <c r="N13" s="21">
        <f>E13/'سود وزیان'!E$2</f>
        <v>0.23225752251612847</v>
      </c>
      <c r="O13" s="21">
        <f>F13/'سود وزیان'!F$2</f>
        <v>0.11563843900131474</v>
      </c>
      <c r="P13" s="21">
        <f>G13/'سود وزیان'!G$2</f>
        <v>0.10531212402382167</v>
      </c>
      <c r="Q13" s="21">
        <f>H13/'سود وزیان'!H$2</f>
        <v>0</v>
      </c>
    </row>
    <row r="14" spans="1:17" x14ac:dyDescent="0.45">
      <c r="A14" s="5" t="s">
        <v>40</v>
      </c>
      <c r="B14" s="5" t="s">
        <v>26</v>
      </c>
      <c r="C14" s="6">
        <v>66771</v>
      </c>
      <c r="D14" s="6">
        <v>66771</v>
      </c>
      <c r="E14" s="6">
        <v>66760</v>
      </c>
      <c r="F14" s="6">
        <v>93030</v>
      </c>
      <c r="G14" s="6">
        <v>93030</v>
      </c>
      <c r="H14" s="6"/>
      <c r="I14" s="28"/>
      <c r="J14" s="5" t="s">
        <v>40</v>
      </c>
      <c r="K14" s="5" t="s">
        <v>26</v>
      </c>
      <c r="L14" s="21">
        <f>C14/'سود وزیان'!C$2</f>
        <v>2.6327877914920077E-2</v>
      </c>
      <c r="M14" s="21">
        <f>D14/'سود وزیان'!D$2</f>
        <v>2.3744751126587464E-2</v>
      </c>
      <c r="N14" s="21">
        <f>E14/'سود وزیان'!E$2</f>
        <v>1.2893120932877941E-2</v>
      </c>
      <c r="O14" s="21">
        <f>F14/'سود وزیان'!F$2</f>
        <v>1.1508275616706507E-2</v>
      </c>
      <c r="P14" s="21">
        <f>G14/'سود وزیان'!G$2</f>
        <v>7.2543006274817983E-3</v>
      </c>
      <c r="Q14" s="21">
        <f>H14/'سود وزیان'!H$2</f>
        <v>0</v>
      </c>
    </row>
    <row r="15" spans="1:17" x14ac:dyDescent="0.45">
      <c r="A15" s="5" t="s">
        <v>41</v>
      </c>
      <c r="B15" s="5" t="s">
        <v>26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/>
      <c r="I15" s="28"/>
      <c r="J15" s="5" t="s">
        <v>41</v>
      </c>
      <c r="K15" s="5" t="s">
        <v>26</v>
      </c>
      <c r="L15" s="21">
        <f>C15/'سود وزیان'!C$2</f>
        <v>0</v>
      </c>
      <c r="M15" s="21">
        <f>D15/'سود وزیان'!D$2</f>
        <v>0</v>
      </c>
      <c r="N15" s="21">
        <f>E15/'سود وزیان'!E$2</f>
        <v>0</v>
      </c>
      <c r="O15" s="21">
        <f>F15/'سود وزیان'!F$2</f>
        <v>0</v>
      </c>
      <c r="P15" s="21">
        <f>G15/'سود وزیان'!G$2</f>
        <v>0</v>
      </c>
      <c r="Q15" s="21">
        <f>H15/'سود وزیان'!H$2</f>
        <v>0</v>
      </c>
    </row>
    <row r="16" spans="1:17" x14ac:dyDescent="0.45">
      <c r="A16" s="5" t="s">
        <v>42</v>
      </c>
      <c r="B16" s="5" t="s">
        <v>26</v>
      </c>
      <c r="C16" s="6">
        <v>22797</v>
      </c>
      <c r="D16" s="6">
        <v>30722</v>
      </c>
      <c r="E16" s="6">
        <v>49667</v>
      </c>
      <c r="F16" s="6">
        <v>33376</v>
      </c>
      <c r="G16" s="6">
        <v>37781</v>
      </c>
      <c r="H16" s="6"/>
      <c r="I16" s="28"/>
      <c r="J16" s="5" t="s">
        <v>42</v>
      </c>
      <c r="K16" s="5" t="s">
        <v>26</v>
      </c>
      <c r="L16" s="21">
        <f>C16/'سود وزیان'!C$2</f>
        <v>8.9888818922351475E-3</v>
      </c>
      <c r="M16" s="21">
        <f>D16/'سود وزیان'!D$2</f>
        <v>1.0925195730347307E-2</v>
      </c>
      <c r="N16" s="21">
        <f>E16/'سود وزیان'!E$2</f>
        <v>9.5920107455549544E-3</v>
      </c>
      <c r="O16" s="21">
        <f>F16/'سود وزیان'!F$2</f>
        <v>4.1287778886724327E-3</v>
      </c>
      <c r="P16" s="21">
        <f>G16/'سود وزیان'!G$2</f>
        <v>2.9460897775651922E-3</v>
      </c>
      <c r="Q16" s="21">
        <f>H16/'سود وزیان'!H$2</f>
        <v>0</v>
      </c>
    </row>
    <row r="17" spans="1:17" x14ac:dyDescent="0.45">
      <c r="A17" s="5" t="s">
        <v>43</v>
      </c>
      <c r="B17" s="5" t="s">
        <v>26</v>
      </c>
      <c r="C17" s="6">
        <v>2025281</v>
      </c>
      <c r="D17" s="6">
        <v>2043358</v>
      </c>
      <c r="E17" s="6">
        <v>2091764</v>
      </c>
      <c r="F17" s="6">
        <v>1797020</v>
      </c>
      <c r="G17" s="6">
        <v>2312588</v>
      </c>
      <c r="H17" s="6"/>
      <c r="I17" s="28"/>
      <c r="J17" s="5" t="s">
        <v>43</v>
      </c>
      <c r="K17" s="5" t="s">
        <v>26</v>
      </c>
      <c r="L17" s="21">
        <f>C17/'سود وزیان'!C$2</f>
        <v>0.79857050083729841</v>
      </c>
      <c r="M17" s="21">
        <f>D17/'سود وزیان'!D$2</f>
        <v>0.72664820314989298</v>
      </c>
      <c r="N17" s="21">
        <f>E17/'سود وزیان'!E$2</f>
        <v>0.40397492832595105</v>
      </c>
      <c r="O17" s="21">
        <f>F17/'سود وزیان'!F$2</f>
        <v>0.22230034879860183</v>
      </c>
      <c r="P17" s="21">
        <f>G17/'سود وزیان'!G$2</f>
        <v>0.18033116822000297</v>
      </c>
      <c r="Q17" s="21">
        <f>H17/'سود وزیان'!H$2</f>
        <v>0</v>
      </c>
    </row>
    <row r="18" spans="1:17" x14ac:dyDescent="0.45">
      <c r="A18" s="5" t="s">
        <v>44</v>
      </c>
      <c r="B18" s="5" t="s">
        <v>26</v>
      </c>
      <c r="C18" s="6">
        <v>3794212</v>
      </c>
      <c r="D18" s="6">
        <v>4429798</v>
      </c>
      <c r="E18" s="6">
        <v>5234183</v>
      </c>
      <c r="F18" s="6">
        <v>6620335</v>
      </c>
      <c r="G18" s="6">
        <v>10138281</v>
      </c>
      <c r="H18" s="6"/>
      <c r="I18" s="28"/>
      <c r="J18" s="5" t="s">
        <v>44</v>
      </c>
      <c r="K18" s="5" t="s">
        <v>26</v>
      </c>
      <c r="L18" s="21">
        <f>C18/'سود وزیان'!C$2</f>
        <v>1.4960619178883758</v>
      </c>
      <c r="M18" s="21">
        <f>D18/'سود وزیان'!D$2</f>
        <v>1.5753014190450181</v>
      </c>
      <c r="N18" s="21">
        <f>E18/'سود وزیان'!E$2</f>
        <v>1.0108591132985898</v>
      </c>
      <c r="O18" s="21">
        <f>F18/'سود وزیان'!F$2</f>
        <v>0.81896850322399961</v>
      </c>
      <c r="P18" s="21">
        <f>G18/'سود وزیان'!G$2</f>
        <v>0.79056366999770822</v>
      </c>
      <c r="Q18" s="21">
        <f>H18/'سود وزیان'!H$2</f>
        <v>0</v>
      </c>
    </row>
    <row r="19" spans="1:17" x14ac:dyDescent="0.45">
      <c r="A19" s="9" t="s">
        <v>45</v>
      </c>
      <c r="B19" s="9" t="s">
        <v>26</v>
      </c>
      <c r="C19" s="13"/>
      <c r="D19" s="13"/>
      <c r="E19" s="13"/>
      <c r="F19" s="13"/>
      <c r="G19" s="13"/>
      <c r="H19" s="13"/>
      <c r="I19" s="28"/>
      <c r="J19" s="9" t="s">
        <v>45</v>
      </c>
      <c r="K19" s="9" t="s">
        <v>26</v>
      </c>
      <c r="L19" s="72">
        <f>C19/'سود وزیان'!C$2</f>
        <v>0</v>
      </c>
      <c r="M19" s="72">
        <f>D19/'سود وزیان'!D$2</f>
        <v>0</v>
      </c>
      <c r="N19" s="72">
        <f>E19/'سود وزیان'!E$2</f>
        <v>0</v>
      </c>
      <c r="O19" s="72">
        <f>F19/'سود وزیان'!F$2</f>
        <v>0</v>
      </c>
      <c r="P19" s="72">
        <f>G19/'سود وزیان'!G$2</f>
        <v>0</v>
      </c>
      <c r="Q19" s="72">
        <f>H19/'سود وزیان'!H$2</f>
        <v>0</v>
      </c>
    </row>
    <row r="20" spans="1:17" x14ac:dyDescent="0.45">
      <c r="A20" s="5" t="s">
        <v>46</v>
      </c>
      <c r="B20" s="5" t="s">
        <v>26</v>
      </c>
      <c r="C20" s="6">
        <v>651456</v>
      </c>
      <c r="D20" s="6">
        <v>698702</v>
      </c>
      <c r="E20" s="6">
        <v>1450924</v>
      </c>
      <c r="F20" s="6">
        <v>820268</v>
      </c>
      <c r="G20" s="6">
        <v>1571666</v>
      </c>
      <c r="H20" s="6"/>
      <c r="I20" s="28"/>
      <c r="J20" s="5" t="s">
        <v>46</v>
      </c>
      <c r="K20" s="5" t="s">
        <v>26</v>
      </c>
      <c r="L20" s="21">
        <f>C20/'سود وزیان'!C$2</f>
        <v>0.25686980927262093</v>
      </c>
      <c r="M20" s="21">
        <f>D20/'سود وزیان'!D$2</f>
        <v>0.24846872297328054</v>
      </c>
      <c r="N20" s="21">
        <f>E20/'سود وزیان'!E$2</f>
        <v>0.28021178245079381</v>
      </c>
      <c r="O20" s="21">
        <f>F20/'سود وزیان'!F$2</f>
        <v>0.10147124823782236</v>
      </c>
      <c r="P20" s="21">
        <f>G20/'سود وزیان'!G$2</f>
        <v>0.1225554944640633</v>
      </c>
      <c r="Q20" s="21">
        <f>H20/'سود وزیان'!H$2</f>
        <v>0</v>
      </c>
    </row>
    <row r="21" spans="1:17" x14ac:dyDescent="0.45">
      <c r="A21" s="5" t="s">
        <v>47</v>
      </c>
      <c r="B21" s="5" t="s">
        <v>26</v>
      </c>
      <c r="C21" s="6">
        <v>44904</v>
      </c>
      <c r="D21" s="6">
        <v>95258</v>
      </c>
      <c r="E21" s="6">
        <v>162316</v>
      </c>
      <c r="F21" s="6">
        <v>591696</v>
      </c>
      <c r="G21" s="6">
        <v>1007990</v>
      </c>
      <c r="H21" s="6"/>
      <c r="I21" s="28"/>
      <c r="J21" s="5" t="s">
        <v>47</v>
      </c>
      <c r="K21" s="5" t="s">
        <v>26</v>
      </c>
      <c r="L21" s="21">
        <f>C21/'سود وزیان'!C$2</f>
        <v>1.7705696034080232E-2</v>
      </c>
      <c r="M21" s="21">
        <f>D21/'سود وزیان'!D$2</f>
        <v>3.3875147935727615E-2</v>
      </c>
      <c r="N21" s="21">
        <f>E21/'سود وزیان'!E$2</f>
        <v>3.1347510745072138E-2</v>
      </c>
      <c r="O21" s="21">
        <f>F21/'سود وزیان'!F$2</f>
        <v>7.3195750288108929E-2</v>
      </c>
      <c r="P21" s="21">
        <f>G21/'سود وزیان'!G$2</f>
        <v>7.8601123180644716E-2</v>
      </c>
      <c r="Q21" s="21">
        <f>H21/'سود وزیان'!H$2</f>
        <v>0</v>
      </c>
    </row>
    <row r="22" spans="1:17" x14ac:dyDescent="0.45">
      <c r="A22" s="5" t="s">
        <v>48</v>
      </c>
      <c r="B22" s="5" t="s">
        <v>26</v>
      </c>
      <c r="C22" s="6">
        <v>0</v>
      </c>
      <c r="D22" s="6">
        <v>0</v>
      </c>
      <c r="E22" s="6">
        <v>58271</v>
      </c>
      <c r="F22" s="6">
        <v>194106</v>
      </c>
      <c r="G22" s="6">
        <v>257899</v>
      </c>
      <c r="H22" s="6"/>
      <c r="I22" s="28"/>
      <c r="J22" s="5" t="s">
        <v>48</v>
      </c>
      <c r="K22" s="5" t="s">
        <v>26</v>
      </c>
      <c r="L22" s="21">
        <f>C22/'سود وزیان'!C$2</f>
        <v>0</v>
      </c>
      <c r="M22" s="21">
        <f>D22/'سود وزیان'!D$2</f>
        <v>0</v>
      </c>
      <c r="N22" s="21">
        <f>E22/'سود وزیان'!E$2</f>
        <v>1.1253670609342877E-2</v>
      </c>
      <c r="O22" s="21">
        <f>F22/'سود وزیان'!F$2</f>
        <v>2.4011881617289406E-2</v>
      </c>
      <c r="P22" s="21">
        <f>G22/'سود وزیان'!G$2</f>
        <v>2.0110468424453708E-2</v>
      </c>
      <c r="Q22" s="21">
        <f>H22/'سود وزیان'!H$2</f>
        <v>0</v>
      </c>
    </row>
    <row r="23" spans="1:17" x14ac:dyDescent="0.45">
      <c r="A23" s="5" t="s">
        <v>49</v>
      </c>
      <c r="B23" s="5" t="s">
        <v>26</v>
      </c>
      <c r="C23" s="6">
        <v>673893</v>
      </c>
      <c r="D23" s="6">
        <v>749776</v>
      </c>
      <c r="E23" s="6">
        <v>153045</v>
      </c>
      <c r="F23" s="6">
        <v>107917</v>
      </c>
      <c r="G23" s="6">
        <v>226929</v>
      </c>
      <c r="H23" s="6"/>
      <c r="I23" s="28"/>
      <c r="J23" s="5" t="s">
        <v>49</v>
      </c>
      <c r="K23" s="5" t="s">
        <v>26</v>
      </c>
      <c r="L23" s="21">
        <f>C23/'سود وزیان'!C$2</f>
        <v>0.26571674277334822</v>
      </c>
      <c r="M23" s="21">
        <f>D23/'سود وزیان'!D$2</f>
        <v>0.2666313896854659</v>
      </c>
      <c r="N23" s="21">
        <f>E23/'سود وزیان'!E$2</f>
        <v>2.9557035547817623E-2</v>
      </c>
      <c r="O23" s="21">
        <f>F23/'سود وزیان'!F$2</f>
        <v>1.3349871866366938E-2</v>
      </c>
      <c r="P23" s="21">
        <f>G23/'سود وزیان'!G$2</f>
        <v>1.7695487338426498E-2</v>
      </c>
      <c r="Q23" s="21">
        <f>H23/'سود وزیان'!H$2</f>
        <v>0</v>
      </c>
    </row>
    <row r="24" spans="1:17" x14ac:dyDescent="0.45">
      <c r="A24" s="5" t="s">
        <v>50</v>
      </c>
      <c r="B24" s="5" t="s">
        <v>26</v>
      </c>
      <c r="C24" s="6">
        <v>1000452</v>
      </c>
      <c r="D24" s="6">
        <v>1048293</v>
      </c>
      <c r="E24" s="6">
        <v>553718</v>
      </c>
      <c r="F24" s="6">
        <v>86865</v>
      </c>
      <c r="G24" s="6">
        <v>0</v>
      </c>
      <c r="H24" s="6"/>
      <c r="I24" s="28"/>
      <c r="J24" s="5" t="s">
        <v>50</v>
      </c>
      <c r="K24" s="5" t="s">
        <v>26</v>
      </c>
      <c r="L24" s="21">
        <f>C24/'سود وزیان'!C$2</f>
        <v>0.39447931161338934</v>
      </c>
      <c r="M24" s="21">
        <f>D24/'سود وزیان'!D$2</f>
        <v>0.37278843199508399</v>
      </c>
      <c r="N24" s="21">
        <f>E24/'سود وزیان'!E$2</f>
        <v>0.10693758443246416</v>
      </c>
      <c r="O24" s="21">
        <f>F24/'سود وزیان'!F$2</f>
        <v>1.0745634327047305E-2</v>
      </c>
      <c r="P24" s="21">
        <f>G24/'سود وزیان'!G$2</f>
        <v>0</v>
      </c>
      <c r="Q24" s="21">
        <f>H24/'سود وزیان'!H$2</f>
        <v>0</v>
      </c>
    </row>
    <row r="25" spans="1:17" x14ac:dyDescent="0.45">
      <c r="A25" s="5" t="s">
        <v>51</v>
      </c>
      <c r="B25" s="5" t="s">
        <v>26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/>
      <c r="I25" s="28"/>
      <c r="J25" s="5" t="s">
        <v>51</v>
      </c>
      <c r="K25" s="5" t="s">
        <v>26</v>
      </c>
      <c r="L25" s="21">
        <f>C25/'سود وزیان'!C$2</f>
        <v>0</v>
      </c>
      <c r="M25" s="21">
        <f>D25/'سود وزیان'!D$2</f>
        <v>0</v>
      </c>
      <c r="N25" s="21">
        <f>E25/'سود وزیان'!E$2</f>
        <v>0</v>
      </c>
      <c r="O25" s="21">
        <f>F25/'سود وزیان'!F$2</f>
        <v>0</v>
      </c>
      <c r="P25" s="21">
        <f>G25/'سود وزیان'!G$2</f>
        <v>0</v>
      </c>
      <c r="Q25" s="21">
        <f>H25/'سود وزیان'!H$2</f>
        <v>0</v>
      </c>
    </row>
    <row r="26" spans="1:17" x14ac:dyDescent="0.45">
      <c r="A26" s="5" t="s">
        <v>52</v>
      </c>
      <c r="B26" s="5" t="s">
        <v>26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/>
      <c r="I26" s="28"/>
      <c r="J26" s="5" t="s">
        <v>52</v>
      </c>
      <c r="K26" s="5" t="s">
        <v>26</v>
      </c>
      <c r="L26" s="21">
        <f>C26/'سود وزیان'!C$2</f>
        <v>0</v>
      </c>
      <c r="M26" s="21">
        <f>D26/'سود وزیان'!D$2</f>
        <v>0</v>
      </c>
      <c r="N26" s="21">
        <f>E26/'سود وزیان'!E$2</f>
        <v>0</v>
      </c>
      <c r="O26" s="21">
        <f>F26/'سود وزیان'!F$2</f>
        <v>0</v>
      </c>
      <c r="P26" s="21">
        <f>G26/'سود وزیان'!G$2</f>
        <v>0</v>
      </c>
      <c r="Q26" s="21">
        <f>H26/'سود وزیان'!H$2</f>
        <v>0</v>
      </c>
    </row>
    <row r="27" spans="1:17" x14ac:dyDescent="0.45">
      <c r="A27" s="14" t="s">
        <v>53</v>
      </c>
      <c r="B27" s="15" t="s">
        <v>26</v>
      </c>
      <c r="C27" s="16">
        <v>2370705</v>
      </c>
      <c r="D27" s="16">
        <v>2592029</v>
      </c>
      <c r="E27" s="16">
        <v>2378274</v>
      </c>
      <c r="F27" s="16">
        <v>1800852</v>
      </c>
      <c r="G27" s="16">
        <v>3064484</v>
      </c>
      <c r="H27" s="16"/>
      <c r="I27" s="28"/>
      <c r="J27" s="14" t="s">
        <v>53</v>
      </c>
      <c r="K27" s="15" t="s">
        <v>26</v>
      </c>
      <c r="L27" s="21">
        <f>C27/'سود وزیان'!C$2</f>
        <v>0.93477155969343884</v>
      </c>
      <c r="M27" s="21">
        <f>D27/'سود وزیان'!D$2</f>
        <v>0.92176369258955804</v>
      </c>
      <c r="N27" s="21">
        <f>E27/'سود وزیان'!E$2</f>
        <v>0.45930758378549058</v>
      </c>
      <c r="O27" s="21">
        <f>F27/'سود وزیان'!F$2</f>
        <v>0.22277438633663493</v>
      </c>
      <c r="P27" s="21">
        <f>G27/'سود وزیان'!G$2</f>
        <v>0.23896257340758822</v>
      </c>
      <c r="Q27" s="21">
        <f>H27/'سود وزیان'!H$2</f>
        <v>0</v>
      </c>
    </row>
    <row r="28" spans="1:17" x14ac:dyDescent="0.45">
      <c r="A28" s="5" t="s">
        <v>54</v>
      </c>
      <c r="B28" s="5" t="s">
        <v>26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/>
      <c r="I28" s="28"/>
      <c r="J28" s="5" t="s">
        <v>54</v>
      </c>
      <c r="K28" s="5" t="s">
        <v>26</v>
      </c>
      <c r="L28" s="21">
        <f>C28/'سود وزیان'!C$2</f>
        <v>0</v>
      </c>
      <c r="M28" s="21">
        <f>D28/'سود وزیان'!D$2</f>
        <v>0</v>
      </c>
      <c r="N28" s="21">
        <f>E28/'سود وزیان'!E$2</f>
        <v>0</v>
      </c>
      <c r="O28" s="21">
        <f>F28/'سود وزیان'!F$2</f>
        <v>0</v>
      </c>
      <c r="P28" s="21">
        <f>G28/'سود وزیان'!G$2</f>
        <v>0</v>
      </c>
      <c r="Q28" s="21">
        <f>H28/'سود وزیان'!H$2</f>
        <v>0</v>
      </c>
    </row>
    <row r="29" spans="1:17" x14ac:dyDescent="0.45">
      <c r="A29" s="5" t="s">
        <v>55</v>
      </c>
      <c r="B29" s="5" t="s">
        <v>26</v>
      </c>
      <c r="C29" s="6">
        <v>23744</v>
      </c>
      <c r="D29" s="6">
        <v>0</v>
      </c>
      <c r="E29" s="6">
        <v>0</v>
      </c>
      <c r="F29" s="6">
        <v>0</v>
      </c>
      <c r="G29" s="6">
        <v>0</v>
      </c>
      <c r="H29" s="6"/>
      <c r="I29" s="28"/>
      <c r="J29" s="5" t="s">
        <v>55</v>
      </c>
      <c r="K29" s="5" t="s">
        <v>26</v>
      </c>
      <c r="L29" s="21">
        <f>C29/'سود وزیان'!C$2</f>
        <v>9.362285022118319E-3</v>
      </c>
      <c r="M29" s="21">
        <f>D29/'سود وزیان'!D$2</f>
        <v>0</v>
      </c>
      <c r="N29" s="21">
        <f>E29/'سود وزیان'!E$2</f>
        <v>0</v>
      </c>
      <c r="O29" s="21">
        <f>F29/'سود وزیان'!F$2</f>
        <v>0</v>
      </c>
      <c r="P29" s="21">
        <f>G29/'سود وزیان'!G$2</f>
        <v>0</v>
      </c>
      <c r="Q29" s="21">
        <f>H29/'سود وزیان'!H$2</f>
        <v>0</v>
      </c>
    </row>
    <row r="30" spans="1:17" x14ac:dyDescent="0.45">
      <c r="A30" s="5" t="s">
        <v>56</v>
      </c>
      <c r="B30" s="5" t="s">
        <v>26</v>
      </c>
      <c r="C30" s="6">
        <v>114988</v>
      </c>
      <c r="D30" s="6">
        <v>85888</v>
      </c>
      <c r="E30" s="6">
        <v>89430</v>
      </c>
      <c r="F30" s="6">
        <v>121249</v>
      </c>
      <c r="G30" s="6">
        <v>181100</v>
      </c>
      <c r="H30" s="6"/>
      <c r="I30" s="28"/>
      <c r="J30" s="5" t="s">
        <v>56</v>
      </c>
      <c r="K30" s="5" t="s">
        <v>26</v>
      </c>
      <c r="L30" s="21">
        <f>C30/'سود وزیان'!C$2</f>
        <v>4.5339893451960128E-2</v>
      </c>
      <c r="M30" s="21">
        <f>D30/'سود وزیان'!D$2</f>
        <v>3.0543037917064954E-2</v>
      </c>
      <c r="N30" s="21">
        <f>E30/'سود وزیان'!E$2</f>
        <v>1.7271297259246171E-2</v>
      </c>
      <c r="O30" s="21">
        <f>F30/'سود وزیان'!F$2</f>
        <v>1.4999106849941388E-2</v>
      </c>
      <c r="P30" s="21">
        <f>G30/'سود وزیان'!G$2</f>
        <v>1.4121829986423237E-2</v>
      </c>
      <c r="Q30" s="21">
        <f>H30/'سود وزیان'!H$2</f>
        <v>0</v>
      </c>
    </row>
    <row r="31" spans="1:17" x14ac:dyDescent="0.45">
      <c r="A31" s="16" t="s">
        <v>57</v>
      </c>
      <c r="B31" s="16" t="s">
        <v>26</v>
      </c>
      <c r="C31" s="16">
        <v>138732</v>
      </c>
      <c r="D31" s="16">
        <v>85888</v>
      </c>
      <c r="E31" s="16">
        <v>89430</v>
      </c>
      <c r="F31" s="16">
        <v>121249</v>
      </c>
      <c r="G31" s="16">
        <v>181100</v>
      </c>
      <c r="H31" s="16"/>
      <c r="I31" s="28"/>
      <c r="J31" s="16" t="s">
        <v>57</v>
      </c>
      <c r="K31" s="16" t="s">
        <v>26</v>
      </c>
      <c r="L31" s="21">
        <f>C31/'سود وزیان'!C$2</f>
        <v>5.4702178474078447E-2</v>
      </c>
      <c r="M31" s="21">
        <f>D31/'سود وزیان'!D$2</f>
        <v>3.0543037917064954E-2</v>
      </c>
      <c r="N31" s="21">
        <f>E31/'سود وزیان'!E$2</f>
        <v>1.7271297259246171E-2</v>
      </c>
      <c r="O31" s="21">
        <f>F31/'سود وزیان'!F$2</f>
        <v>1.4999106849941388E-2</v>
      </c>
      <c r="P31" s="21">
        <f>G31/'سود وزیان'!G$2</f>
        <v>1.4121829986423237E-2</v>
      </c>
      <c r="Q31" s="21">
        <f>H31/'سود وزیان'!H$2</f>
        <v>0</v>
      </c>
    </row>
    <row r="32" spans="1:17" x14ac:dyDescent="0.45">
      <c r="A32" s="16" t="s">
        <v>58</v>
      </c>
      <c r="B32" s="16" t="s">
        <v>26</v>
      </c>
      <c r="C32" s="16">
        <v>2509437</v>
      </c>
      <c r="D32" s="16">
        <v>2677917</v>
      </c>
      <c r="E32" s="16">
        <v>2467704</v>
      </c>
      <c r="F32" s="16">
        <v>1922101</v>
      </c>
      <c r="G32" s="16">
        <v>3245584</v>
      </c>
      <c r="H32" s="16"/>
      <c r="I32" s="28"/>
      <c r="J32" s="16" t="s">
        <v>58</v>
      </c>
      <c r="K32" s="16" t="s">
        <v>26</v>
      </c>
      <c r="L32" s="21">
        <f>C32/'سود وزیان'!C$2</f>
        <v>0.98947373816751727</v>
      </c>
      <c r="M32" s="21">
        <f>D32/'سود وزیان'!D$2</f>
        <v>0.95230673050662296</v>
      </c>
      <c r="N32" s="21">
        <f>E32/'سود وزیان'!E$2</f>
        <v>0.47657888104473678</v>
      </c>
      <c r="O32" s="21">
        <f>F32/'سود وزیان'!F$2</f>
        <v>0.23777349318657631</v>
      </c>
      <c r="P32" s="21">
        <f>G32/'سود وزیان'!G$2</f>
        <v>0.25308440339401145</v>
      </c>
      <c r="Q32" s="21">
        <f>H32/'سود وزیان'!H$2</f>
        <v>0</v>
      </c>
    </row>
    <row r="33" spans="1:17" x14ac:dyDescent="0.45">
      <c r="A33" s="5" t="s">
        <v>59</v>
      </c>
      <c r="B33" s="5" t="s">
        <v>26</v>
      </c>
      <c r="C33" s="6"/>
      <c r="D33" s="6"/>
      <c r="E33" s="6"/>
      <c r="F33" s="6"/>
      <c r="G33" s="6"/>
      <c r="H33" s="6"/>
      <c r="I33" s="28"/>
      <c r="J33" s="5" t="s">
        <v>59</v>
      </c>
      <c r="K33" s="5" t="s">
        <v>26</v>
      </c>
      <c r="L33" s="21">
        <f>C33/'سود وزیان'!C$2</f>
        <v>0</v>
      </c>
      <c r="M33" s="21">
        <f>D33/'سود وزیان'!D$2</f>
        <v>0</v>
      </c>
      <c r="N33" s="21">
        <f>E33/'سود وزیان'!E$2</f>
        <v>0</v>
      </c>
      <c r="O33" s="21">
        <f>F33/'سود وزیان'!F$2</f>
        <v>0</v>
      </c>
      <c r="P33" s="21">
        <f>G33/'سود وزیان'!G$2</f>
        <v>0</v>
      </c>
      <c r="Q33" s="21">
        <f>H33/'سود وزیان'!H$2</f>
        <v>0</v>
      </c>
    </row>
    <row r="34" spans="1:17" x14ac:dyDescent="0.45">
      <c r="A34" s="5" t="s">
        <v>24</v>
      </c>
      <c r="B34" s="5" t="s">
        <v>26</v>
      </c>
      <c r="C34" s="6">
        <v>650000</v>
      </c>
      <c r="D34" s="6">
        <v>650000</v>
      </c>
      <c r="E34" s="6">
        <v>650000</v>
      </c>
      <c r="F34" s="6">
        <v>1400000</v>
      </c>
      <c r="G34" s="6">
        <v>1400000</v>
      </c>
      <c r="H34" s="6"/>
      <c r="I34" s="28"/>
      <c r="J34" s="5" t="s">
        <v>24</v>
      </c>
      <c r="K34" s="5" t="s">
        <v>26</v>
      </c>
      <c r="L34" s="21">
        <f>C34/'سود وزیان'!C$2</f>
        <v>0.25629570688918918</v>
      </c>
      <c r="M34" s="21">
        <f>D34/'سود وزیان'!D$2</f>
        <v>0.23114957440029132</v>
      </c>
      <c r="N34" s="21">
        <f>E34/'سود وزیان'!E$2</f>
        <v>0.12553218403790686</v>
      </c>
      <c r="O34" s="21">
        <f>F34/'سود وزیان'!F$2</f>
        <v>0.17318699197451479</v>
      </c>
      <c r="P34" s="21">
        <f>G34/'سود وزیان'!G$2</f>
        <v>0.10916930966865009</v>
      </c>
      <c r="Q34" s="21">
        <f>H34/'سود وزیان'!H$2</f>
        <v>0</v>
      </c>
    </row>
    <row r="35" spans="1:17" x14ac:dyDescent="0.45">
      <c r="A35" s="5" t="s">
        <v>60</v>
      </c>
      <c r="B35" s="5" t="s">
        <v>26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/>
      <c r="I35" s="28"/>
      <c r="J35" s="5" t="s">
        <v>60</v>
      </c>
      <c r="K35" s="5" t="s">
        <v>26</v>
      </c>
      <c r="L35" s="21">
        <f>C35/'سود وزیان'!C$2</f>
        <v>0</v>
      </c>
      <c r="M35" s="21">
        <f>D35/'سود وزیان'!D$2</f>
        <v>0</v>
      </c>
      <c r="N35" s="21">
        <f>E35/'سود وزیان'!E$2</f>
        <v>0</v>
      </c>
      <c r="O35" s="21">
        <f>F35/'سود وزیان'!F$2</f>
        <v>0</v>
      </c>
      <c r="P35" s="21">
        <f>G35/'سود وزیان'!G$2</f>
        <v>0</v>
      </c>
      <c r="Q35" s="21">
        <f>H35/'سود وزیان'!H$2</f>
        <v>0</v>
      </c>
    </row>
    <row r="36" spans="1:17" x14ac:dyDescent="0.45">
      <c r="A36" s="5" t="s">
        <v>61</v>
      </c>
      <c r="B36" s="5" t="s">
        <v>26</v>
      </c>
      <c r="C36" s="6">
        <v>0</v>
      </c>
      <c r="D36" s="6">
        <v>0</v>
      </c>
      <c r="E36" s="6">
        <v>646136</v>
      </c>
      <c r="F36" s="6">
        <v>0</v>
      </c>
      <c r="G36" s="6">
        <v>0</v>
      </c>
      <c r="H36" s="6"/>
      <c r="I36" s="28"/>
      <c r="J36" s="5" t="s">
        <v>61</v>
      </c>
      <c r="K36" s="5" t="s">
        <v>26</v>
      </c>
      <c r="L36" s="21">
        <f>C36/'سود وزیان'!C$2</f>
        <v>0</v>
      </c>
      <c r="M36" s="21">
        <f>D36/'سود وزیان'!D$2</f>
        <v>0</v>
      </c>
      <c r="N36" s="21">
        <f>E36/'سود وزیان'!E$2</f>
        <v>0.12478594348541075</v>
      </c>
      <c r="O36" s="21">
        <f>F36/'سود وزیان'!F$2</f>
        <v>0</v>
      </c>
      <c r="P36" s="21">
        <f>G36/'سود وزیان'!G$2</f>
        <v>0</v>
      </c>
      <c r="Q36" s="21">
        <f>H36/'سود وزیان'!H$2</f>
        <v>0</v>
      </c>
    </row>
    <row r="37" spans="1:17" x14ac:dyDescent="0.45">
      <c r="A37" s="5" t="s">
        <v>62</v>
      </c>
      <c r="B37" s="5" t="s">
        <v>26</v>
      </c>
      <c r="C37" s="6">
        <v>0</v>
      </c>
      <c r="D37" s="6">
        <v>0</v>
      </c>
      <c r="E37" s="6">
        <v>0</v>
      </c>
      <c r="F37" s="6">
        <v>-84358</v>
      </c>
      <c r="G37" s="6">
        <v>-59888</v>
      </c>
      <c r="H37" s="6"/>
      <c r="I37" s="28"/>
      <c r="J37" s="5" t="s">
        <v>62</v>
      </c>
      <c r="K37" s="5" t="s">
        <v>26</v>
      </c>
      <c r="L37" s="21">
        <f>C37/'سود وزیان'!C$2</f>
        <v>0</v>
      </c>
      <c r="M37" s="21">
        <f>D37/'سود وزیان'!D$2</f>
        <v>0</v>
      </c>
      <c r="N37" s="21">
        <f>E37/'سود وزیان'!E$2</f>
        <v>0</v>
      </c>
      <c r="O37" s="21">
        <f>F37/'سود وزیان'!F$2</f>
        <v>-1.0435505906418657E-2</v>
      </c>
      <c r="P37" s="21">
        <f>G37/'سود وزیان'!G$2</f>
        <v>-4.6699511553115122E-3</v>
      </c>
      <c r="Q37" s="21">
        <f>H37/'سود وزیان'!H$2</f>
        <v>0</v>
      </c>
    </row>
    <row r="38" spans="1:17" x14ac:dyDescent="0.45">
      <c r="A38" s="5" t="s">
        <v>63</v>
      </c>
      <c r="B38" s="5" t="s">
        <v>26</v>
      </c>
      <c r="C38" s="6" t="s">
        <v>14</v>
      </c>
      <c r="D38" s="6">
        <v>0</v>
      </c>
      <c r="E38" s="6">
        <v>0</v>
      </c>
      <c r="F38" s="6">
        <v>0</v>
      </c>
      <c r="G38" s="6">
        <v>19131</v>
      </c>
      <c r="H38" s="6"/>
      <c r="I38" s="28"/>
      <c r="J38" s="5" t="s">
        <v>63</v>
      </c>
      <c r="K38" s="5" t="s">
        <v>26</v>
      </c>
      <c r="L38" s="21" t="e">
        <f>C38/'سود وزیان'!C$2</f>
        <v>#VALUE!</v>
      </c>
      <c r="M38" s="21">
        <f>D38/'سود وزیان'!D$2</f>
        <v>0</v>
      </c>
      <c r="N38" s="21">
        <f>E38/'سود وزیان'!E$2</f>
        <v>0</v>
      </c>
      <c r="O38" s="21">
        <f>F38/'سود وزیان'!F$2</f>
        <v>0</v>
      </c>
      <c r="P38" s="21">
        <f>G38/'سود وزیان'!G$2</f>
        <v>1.4917986166221035E-3</v>
      </c>
      <c r="Q38" s="21">
        <f>H38/'سود وزیان'!H$2</f>
        <v>0</v>
      </c>
    </row>
    <row r="39" spans="1:17" x14ac:dyDescent="0.45">
      <c r="A39" s="5" t="s">
        <v>64</v>
      </c>
      <c r="B39" s="5" t="s">
        <v>26</v>
      </c>
      <c r="C39" s="6">
        <v>65000</v>
      </c>
      <c r="D39" s="6">
        <v>65000</v>
      </c>
      <c r="E39" s="6">
        <v>65000</v>
      </c>
      <c r="F39" s="6">
        <v>140000</v>
      </c>
      <c r="G39" s="6">
        <v>140000</v>
      </c>
      <c r="H39" s="6"/>
      <c r="I39" s="28"/>
      <c r="J39" s="5" t="s">
        <v>64</v>
      </c>
      <c r="K39" s="5" t="s">
        <v>26</v>
      </c>
      <c r="L39" s="21">
        <f>C39/'سود وزیان'!C$2</f>
        <v>2.5629570688918916E-2</v>
      </c>
      <c r="M39" s="21">
        <f>D39/'سود وزیان'!D$2</f>
        <v>2.3114957440029133E-2</v>
      </c>
      <c r="N39" s="21">
        <f>E39/'سود وزیان'!E$2</f>
        <v>1.2553218403790686E-2</v>
      </c>
      <c r="O39" s="21">
        <f>F39/'سود وزیان'!F$2</f>
        <v>1.7318699197451479E-2</v>
      </c>
      <c r="P39" s="21">
        <f>G39/'سود وزیان'!G$2</f>
        <v>1.091693096686501E-2</v>
      </c>
      <c r="Q39" s="21">
        <f>H39/'سود وزیان'!H$2</f>
        <v>0</v>
      </c>
    </row>
    <row r="40" spans="1:17" x14ac:dyDescent="0.45">
      <c r="A40" s="5" t="s">
        <v>65</v>
      </c>
      <c r="B40" s="5" t="s">
        <v>26</v>
      </c>
      <c r="C40" s="6">
        <v>529</v>
      </c>
      <c r="D40" s="6">
        <v>529</v>
      </c>
      <c r="E40" s="6">
        <v>529</v>
      </c>
      <c r="F40" s="6">
        <v>529</v>
      </c>
      <c r="G40" s="6">
        <v>529</v>
      </c>
      <c r="H40" s="6"/>
      <c r="I40" s="28"/>
      <c r="J40" s="5" t="s">
        <v>65</v>
      </c>
      <c r="K40" s="5" t="s">
        <v>26</v>
      </c>
      <c r="L40" s="21">
        <f>C40/'سود وزیان'!C$2</f>
        <v>2.0858527529904781E-4</v>
      </c>
      <c r="M40" s="21">
        <f>D40/'سود وزیان'!D$2</f>
        <v>1.8812019208885248E-4</v>
      </c>
      <c r="N40" s="21">
        <f>E40/'سود وزیان'!E$2</f>
        <v>1.0216388516315804E-4</v>
      </c>
      <c r="O40" s="21">
        <f>F40/'سود وزیان'!F$2</f>
        <v>6.5439941967513086E-5</v>
      </c>
      <c r="P40" s="21">
        <f>G40/'سود وزیان'!G$2</f>
        <v>4.1250403439082787E-5</v>
      </c>
      <c r="Q40" s="21">
        <f>H40/'سود وزیان'!H$2</f>
        <v>0</v>
      </c>
    </row>
    <row r="41" spans="1:17" x14ac:dyDescent="0.45">
      <c r="A41" s="5" t="s">
        <v>66</v>
      </c>
      <c r="B41" s="5" t="s">
        <v>26</v>
      </c>
      <c r="C41" s="6">
        <v>0</v>
      </c>
      <c r="D41" s="6" t="s">
        <v>14</v>
      </c>
      <c r="E41" s="6" t="s">
        <v>14</v>
      </c>
      <c r="F41" s="6" t="s">
        <v>14</v>
      </c>
      <c r="G41" s="6" t="s">
        <v>14</v>
      </c>
      <c r="H41" s="6"/>
      <c r="I41" s="28"/>
      <c r="J41" s="5" t="s">
        <v>66</v>
      </c>
      <c r="K41" s="5" t="s">
        <v>26</v>
      </c>
      <c r="L41" s="21">
        <f>C41/'سود وزیان'!C$2</f>
        <v>0</v>
      </c>
      <c r="M41" s="21" t="e">
        <f>D41/'سود وزیان'!D$2</f>
        <v>#VALUE!</v>
      </c>
      <c r="N41" s="21" t="e">
        <f>E41/'سود وزیان'!E$2</f>
        <v>#VALUE!</v>
      </c>
      <c r="O41" s="21" t="e">
        <f>F41/'سود وزیان'!F$2</f>
        <v>#VALUE!</v>
      </c>
      <c r="P41" s="21" t="e">
        <f>G41/'سود وزیان'!G$2</f>
        <v>#VALUE!</v>
      </c>
      <c r="Q41" s="21">
        <f>H41/'سود وزیان'!H$2</f>
        <v>0</v>
      </c>
    </row>
    <row r="42" spans="1:17" x14ac:dyDescent="0.45">
      <c r="A42" s="5" t="s">
        <v>67</v>
      </c>
      <c r="B42" s="5" t="s">
        <v>26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/>
      <c r="I42" s="28"/>
      <c r="J42" s="5" t="s">
        <v>67</v>
      </c>
      <c r="K42" s="5" t="s">
        <v>26</v>
      </c>
      <c r="L42" s="21">
        <f>C42/'سود وزیان'!C$2</f>
        <v>0</v>
      </c>
      <c r="M42" s="21">
        <f>D42/'سود وزیان'!D$2</f>
        <v>0</v>
      </c>
      <c r="N42" s="21">
        <f>E42/'سود وزیان'!E$2</f>
        <v>0</v>
      </c>
      <c r="O42" s="21">
        <f>F42/'سود وزیان'!F$2</f>
        <v>0</v>
      </c>
      <c r="P42" s="21">
        <f>G42/'سود وزیان'!G$2</f>
        <v>0</v>
      </c>
      <c r="Q42" s="21">
        <f>H42/'سود وزیان'!H$2</f>
        <v>0</v>
      </c>
    </row>
    <row r="43" spans="1:17" x14ac:dyDescent="0.45">
      <c r="A43" s="5" t="s">
        <v>68</v>
      </c>
      <c r="B43" s="5" t="s">
        <v>26</v>
      </c>
      <c r="C43" s="6">
        <v>0</v>
      </c>
      <c r="D43" s="6" t="s">
        <v>14</v>
      </c>
      <c r="E43" s="6" t="s">
        <v>14</v>
      </c>
      <c r="F43" s="6" t="s">
        <v>14</v>
      </c>
      <c r="G43" s="6" t="s">
        <v>14</v>
      </c>
      <c r="H43" s="6"/>
      <c r="I43" s="28"/>
      <c r="J43" s="5" t="s">
        <v>68</v>
      </c>
      <c r="K43" s="5" t="s">
        <v>26</v>
      </c>
      <c r="L43" s="21">
        <f>C43/'سود وزیان'!C$2</f>
        <v>0</v>
      </c>
      <c r="M43" s="21" t="e">
        <f>D43/'سود وزیان'!D$2</f>
        <v>#VALUE!</v>
      </c>
      <c r="N43" s="21" t="e">
        <f>E43/'سود وزیان'!E$2</f>
        <v>#VALUE!</v>
      </c>
      <c r="O43" s="21" t="e">
        <f>F43/'سود وزیان'!F$2</f>
        <v>#VALUE!</v>
      </c>
      <c r="P43" s="21" t="e">
        <f>G43/'سود وزیان'!G$2</f>
        <v>#VALUE!</v>
      </c>
      <c r="Q43" s="21">
        <f>H43/'سود وزیان'!H$2</f>
        <v>0</v>
      </c>
    </row>
    <row r="44" spans="1:17" x14ac:dyDescent="0.45">
      <c r="A44" s="5" t="s">
        <v>69</v>
      </c>
      <c r="B44" s="5" t="s">
        <v>26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/>
      <c r="I44" s="28"/>
      <c r="J44" s="5" t="s">
        <v>69</v>
      </c>
      <c r="K44" s="5" t="s">
        <v>26</v>
      </c>
      <c r="L44" s="21">
        <f>C44/'سود وزیان'!C$2</f>
        <v>0</v>
      </c>
      <c r="M44" s="21">
        <f>D44/'سود وزیان'!D$2</f>
        <v>0</v>
      </c>
      <c r="N44" s="21">
        <f>E44/'سود وزیان'!E$2</f>
        <v>0</v>
      </c>
      <c r="O44" s="21">
        <f>F44/'سود وزیان'!F$2</f>
        <v>0</v>
      </c>
      <c r="P44" s="21">
        <f>G44/'سود وزیان'!G$2</f>
        <v>0</v>
      </c>
      <c r="Q44" s="21">
        <f>H44/'سود وزیان'!H$2</f>
        <v>0</v>
      </c>
    </row>
    <row r="45" spans="1:17" x14ac:dyDescent="0.45">
      <c r="A45" s="5" t="s">
        <v>70</v>
      </c>
      <c r="B45" s="5" t="s">
        <v>26</v>
      </c>
      <c r="C45" s="6">
        <v>569246</v>
      </c>
      <c r="D45" s="6">
        <v>1036352</v>
      </c>
      <c r="E45" s="6">
        <v>1404814</v>
      </c>
      <c r="F45" s="6">
        <v>3242063</v>
      </c>
      <c r="G45" s="6">
        <v>5392925</v>
      </c>
      <c r="H45" s="6"/>
      <c r="I45" s="28"/>
      <c r="J45" s="5" t="s">
        <v>70</v>
      </c>
      <c r="K45" s="5" t="s">
        <v>26</v>
      </c>
      <c r="L45" s="21">
        <f>C45/'سود وزیان'!C$2</f>
        <v>0.22445431686745135</v>
      </c>
      <c r="M45" s="21">
        <f>D45/'سود وزیان'!D$2</f>
        <v>0.36854203650598572</v>
      </c>
      <c r="N45" s="21">
        <f>E45/'سود وزیان'!E$2</f>
        <v>0.27130672244158166</v>
      </c>
      <c r="O45" s="21">
        <f>F45/'سود وزیان'!F$2</f>
        <v>0.40105938482990811</v>
      </c>
      <c r="P45" s="21">
        <f>G45/'سود وزیان'!G$2</f>
        <v>0.42052992810343198</v>
      </c>
      <c r="Q45" s="21">
        <f>H45/'سود وزیان'!H$2</f>
        <v>0</v>
      </c>
    </row>
    <row r="46" spans="1:17" x14ac:dyDescent="0.45">
      <c r="A46" s="5" t="s">
        <v>71</v>
      </c>
      <c r="B46" s="5" t="s">
        <v>26</v>
      </c>
      <c r="C46" s="6">
        <v>1284775</v>
      </c>
      <c r="D46" s="6">
        <v>1751881</v>
      </c>
      <c r="E46" s="6">
        <v>2766479</v>
      </c>
      <c r="F46" s="6">
        <v>4698234</v>
      </c>
      <c r="G46" s="6">
        <v>6892697</v>
      </c>
      <c r="H46" s="6"/>
      <c r="I46" s="28"/>
      <c r="J46" s="5" t="s">
        <v>71</v>
      </c>
      <c r="K46" s="5" t="s">
        <v>26</v>
      </c>
      <c r="L46" s="21">
        <f>C46/'سود وزیان'!C$2</f>
        <v>0.50658817972085846</v>
      </c>
      <c r="M46" s="21">
        <f>D46/'سود وزیان'!D$2</f>
        <v>0.62299468853839501</v>
      </c>
      <c r="N46" s="21">
        <f>E46/'سود وزیان'!E$2</f>
        <v>0.53428023225385313</v>
      </c>
      <c r="O46" s="21">
        <f>F46/'سود وزیان'!F$2</f>
        <v>0.58119501003742324</v>
      </c>
      <c r="P46" s="21">
        <f>G46/'سود وزیان'!G$2</f>
        <v>0.53747926660369671</v>
      </c>
      <c r="Q46" s="21">
        <f>H46/'سود وزیان'!H$2</f>
        <v>0</v>
      </c>
    </row>
    <row r="47" spans="1:17" x14ac:dyDescent="0.45">
      <c r="A47" s="5" t="s">
        <v>72</v>
      </c>
      <c r="B47" s="5" t="s">
        <v>26</v>
      </c>
      <c r="C47" s="6">
        <v>3794212</v>
      </c>
      <c r="D47" s="6">
        <v>4429798</v>
      </c>
      <c r="E47" s="6">
        <v>5234183</v>
      </c>
      <c r="F47" s="6">
        <v>6620335</v>
      </c>
      <c r="G47" s="6">
        <v>10138281</v>
      </c>
      <c r="H47" s="6"/>
      <c r="I47" s="28"/>
      <c r="J47" s="5" t="s">
        <v>72</v>
      </c>
      <c r="K47" s="5" t="s">
        <v>26</v>
      </c>
      <c r="L47" s="21">
        <f>C47/'سود وزیان'!C$2</f>
        <v>1.4960619178883758</v>
      </c>
      <c r="M47" s="21">
        <f>D47/'سود وزیان'!D$2</f>
        <v>1.5753014190450181</v>
      </c>
      <c r="N47" s="21">
        <f>E47/'سود وزیان'!E$2</f>
        <v>1.0108591132985898</v>
      </c>
      <c r="O47" s="21">
        <f>F47/'سود وزیان'!F$2</f>
        <v>0.81896850322399961</v>
      </c>
      <c r="P47" s="21">
        <f>G47/'سود وزیان'!G$2</f>
        <v>0.79056366999770822</v>
      </c>
      <c r="Q47" s="21">
        <f>H47/'سود وزیان'!H$2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rightToLeft="1" workbookViewId="0">
      <selection activeCell="J14" sqref="J14"/>
    </sheetView>
  </sheetViews>
  <sheetFormatPr defaultRowHeight="18" x14ac:dyDescent="0.45"/>
  <cols>
    <col min="1" max="1" width="26.140625" style="1" bestFit="1" customWidth="1"/>
    <col min="2" max="2" width="4.7109375" style="1" bestFit="1" customWidth="1"/>
    <col min="3" max="7" width="13.85546875" style="1" bestFit="1" customWidth="1"/>
    <col min="8" max="8" width="14.5703125" style="1" bestFit="1" customWidth="1"/>
    <col min="9" max="16384" width="9.140625" style="1"/>
  </cols>
  <sheetData>
    <row r="1" spans="1:8" x14ac:dyDescent="0.4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</row>
    <row r="2" spans="1:8" x14ac:dyDescent="0.45">
      <c r="A2" s="5" t="s">
        <v>2880</v>
      </c>
      <c r="B2" s="5"/>
      <c r="C2" s="6">
        <v>188027</v>
      </c>
      <c r="D2" s="6">
        <v>154878</v>
      </c>
      <c r="E2" s="6">
        <v>852188</v>
      </c>
      <c r="F2" s="6">
        <v>868460</v>
      </c>
      <c r="G2" s="6">
        <v>1595081</v>
      </c>
      <c r="H2" s="6">
        <f>G2*(1+پنل!E8)</f>
        <v>2153359.35</v>
      </c>
    </row>
    <row r="3" spans="1:8" x14ac:dyDescent="0.45">
      <c r="A3" s="5" t="s">
        <v>2881</v>
      </c>
      <c r="B3" s="5"/>
      <c r="C3" s="6">
        <v>1526</v>
      </c>
      <c r="D3" s="6">
        <v>1726</v>
      </c>
      <c r="E3" s="6">
        <v>2071</v>
      </c>
      <c r="F3" s="6">
        <v>1282</v>
      </c>
      <c r="G3" s="6">
        <v>2546</v>
      </c>
      <c r="H3" s="31">
        <f>(1+0.3)*G3</f>
        <v>3309.8</v>
      </c>
    </row>
    <row r="4" spans="1:8" x14ac:dyDescent="0.45">
      <c r="A4" s="5" t="s">
        <v>2882</v>
      </c>
      <c r="B4" s="5"/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</row>
    <row r="5" spans="1:8" x14ac:dyDescent="0.45">
      <c r="A5" s="5" t="s">
        <v>2883</v>
      </c>
      <c r="B5" s="5"/>
      <c r="C5" s="6">
        <v>232</v>
      </c>
      <c r="D5" s="6">
        <v>325</v>
      </c>
      <c r="E5" s="6">
        <v>450</v>
      </c>
      <c r="F5" s="6">
        <v>696</v>
      </c>
      <c r="G5" s="6">
        <v>855</v>
      </c>
      <c r="H5" s="31">
        <f>(1+0.3)*G5</f>
        <v>1111.5</v>
      </c>
    </row>
    <row r="6" spans="1:8" x14ac:dyDescent="0.45">
      <c r="A6" s="5" t="s">
        <v>2884</v>
      </c>
      <c r="B6" s="5"/>
      <c r="C6" s="6">
        <v>1545</v>
      </c>
      <c r="D6" s="6">
        <v>1596</v>
      </c>
      <c r="E6" s="6">
        <v>1793</v>
      </c>
      <c r="F6" s="6">
        <v>3137</v>
      </c>
      <c r="G6" s="6">
        <v>9412</v>
      </c>
      <c r="H6" s="31">
        <f>(1+0.3)*G6</f>
        <v>12235.6</v>
      </c>
    </row>
    <row r="7" spans="1:8" x14ac:dyDescent="0.45">
      <c r="A7" s="5" t="s">
        <v>2885</v>
      </c>
      <c r="B7" s="5"/>
      <c r="C7" s="6">
        <v>36739</v>
      </c>
      <c r="D7" s="6">
        <v>46615</v>
      </c>
      <c r="E7" s="6">
        <v>54642</v>
      </c>
      <c r="F7" s="6">
        <v>60752</v>
      </c>
      <c r="G7" s="6">
        <v>73531</v>
      </c>
      <c r="H7" s="6">
        <f>G7*(1+پنل!E7)</f>
        <v>106414.38731821877</v>
      </c>
    </row>
    <row r="8" spans="1:8" x14ac:dyDescent="0.45">
      <c r="A8" s="5" t="s">
        <v>2886</v>
      </c>
      <c r="B8" s="5"/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</row>
    <row r="9" spans="1:8" x14ac:dyDescent="0.45">
      <c r="A9" s="5" t="s">
        <v>2887</v>
      </c>
      <c r="B9" s="5"/>
      <c r="C9" s="6">
        <v>43456</v>
      </c>
      <c r="D9" s="6">
        <v>67916</v>
      </c>
      <c r="E9" s="6">
        <v>57951</v>
      </c>
      <c r="F9" s="6">
        <v>96190</v>
      </c>
      <c r="G9" s="6">
        <v>97878</v>
      </c>
      <c r="H9" s="6">
        <f>G9*(1+0.3)</f>
        <v>127241.40000000001</v>
      </c>
    </row>
    <row r="10" spans="1:8" x14ac:dyDescent="0.45">
      <c r="A10" s="5" t="s">
        <v>82</v>
      </c>
      <c r="B10" s="5"/>
      <c r="C10" s="6">
        <v>271525</v>
      </c>
      <c r="D10" s="6">
        <v>273056</v>
      </c>
      <c r="E10" s="6">
        <v>969095</v>
      </c>
      <c r="F10" s="6">
        <v>1030517</v>
      </c>
      <c r="G10" s="6">
        <v>1779303</v>
      </c>
      <c r="H10" s="6">
        <f>SUM(H2:H9)</f>
        <v>2403672.0373182185</v>
      </c>
    </row>
    <row r="12" spans="1:8" x14ac:dyDescent="0.45">
      <c r="A12" s="2" t="s">
        <v>0</v>
      </c>
      <c r="B12" s="2" t="s">
        <v>6</v>
      </c>
      <c r="C12" s="2" t="s">
        <v>1</v>
      </c>
      <c r="D12" s="2" t="s">
        <v>2</v>
      </c>
      <c r="E12" s="2" t="s">
        <v>3</v>
      </c>
      <c r="F12" s="2" t="s">
        <v>4</v>
      </c>
      <c r="G12" s="2" t="s">
        <v>5</v>
      </c>
      <c r="H12" s="3" t="s">
        <v>7</v>
      </c>
    </row>
    <row r="13" spans="1:8" x14ac:dyDescent="0.45">
      <c r="A13" s="1" t="s">
        <v>2918</v>
      </c>
      <c r="C13" s="65">
        <f>C10/'سود وزیان'!C2</f>
        <v>0.10706260278936475</v>
      </c>
      <c r="D13" s="65">
        <f>D10/'سود وزیان'!D2</f>
        <v>9.7102735672993767E-2</v>
      </c>
      <c r="E13" s="65">
        <f>E10/'سود وزیان'!E2</f>
        <v>0.18715786444648513</v>
      </c>
      <c r="F13" s="65">
        <f>F10/'سود وزیان'!F2</f>
        <v>0.1274800995775722</v>
      </c>
      <c r="G13" s="65">
        <f>G10/'سود وزیان'!G2</f>
        <v>0.13874662871525578</v>
      </c>
      <c r="H13" s="65">
        <f>H10/'سود وزیان'!H2</f>
        <v>0.12689828982596493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rightToLeft="1" topLeftCell="A40" zoomScaleNormal="100" workbookViewId="0">
      <selection activeCell="E53" sqref="E53"/>
    </sheetView>
  </sheetViews>
  <sheetFormatPr defaultRowHeight="18" x14ac:dyDescent="0.45"/>
  <cols>
    <col min="1" max="1" width="22.140625" style="1" bestFit="1" customWidth="1"/>
    <col min="2" max="2" width="4.7109375" style="1" bestFit="1" customWidth="1"/>
    <col min="3" max="3" width="17" style="1" bestFit="1" customWidth="1"/>
    <col min="4" max="6" width="13.85546875" style="1" bestFit="1" customWidth="1"/>
    <col min="7" max="7" width="14.5703125" style="1" bestFit="1" customWidth="1"/>
    <col min="8" max="8" width="17" style="1" bestFit="1" customWidth="1"/>
    <col min="9" max="9" width="13.5703125" style="1" customWidth="1"/>
    <col min="10" max="10" width="16.140625" style="1" bestFit="1" customWidth="1"/>
    <col min="11" max="11" width="25.28515625" style="1" bestFit="1" customWidth="1"/>
    <col min="12" max="12" width="9.140625" style="1"/>
    <col min="13" max="13" width="13.5703125" style="1" bestFit="1" customWidth="1"/>
    <col min="14" max="14" width="4.140625" style="1" bestFit="1" customWidth="1"/>
    <col min="15" max="15" width="9.140625" style="1"/>
    <col min="16" max="16" width="12.140625" style="1" bestFit="1" customWidth="1"/>
    <col min="17" max="16384" width="9.140625" style="1"/>
  </cols>
  <sheetData>
    <row r="1" spans="1:11" x14ac:dyDescent="0.45">
      <c r="A1" s="22" t="s">
        <v>78</v>
      </c>
    </row>
    <row r="2" spans="1:11" x14ac:dyDescent="0.45">
      <c r="A2" s="2" t="s">
        <v>0</v>
      </c>
      <c r="B2" s="2" t="s">
        <v>6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7</v>
      </c>
      <c r="H2" s="4" t="s">
        <v>8</v>
      </c>
      <c r="I2" s="4" t="s">
        <v>92</v>
      </c>
      <c r="J2" s="4" t="s">
        <v>2926</v>
      </c>
      <c r="K2" s="3" t="s">
        <v>9</v>
      </c>
    </row>
    <row r="3" spans="1:11" x14ac:dyDescent="0.45">
      <c r="A3" s="6" t="s">
        <v>79</v>
      </c>
      <c r="B3" s="6" t="s">
        <v>83</v>
      </c>
      <c r="C3" s="6">
        <f>229851+589225</f>
        <v>819076</v>
      </c>
      <c r="D3" s="6">
        <v>2105600</v>
      </c>
      <c r="E3" s="6">
        <v>1695300</v>
      </c>
      <c r="F3" s="6">
        <v>2329470</v>
      </c>
      <c r="G3" s="5"/>
      <c r="H3" s="5"/>
      <c r="I3" s="5"/>
      <c r="J3" s="19">
        <v>193920</v>
      </c>
      <c r="K3" s="5"/>
    </row>
    <row r="4" spans="1:11" x14ac:dyDescent="0.45">
      <c r="A4" s="6" t="s">
        <v>80</v>
      </c>
      <c r="B4" s="6" t="s">
        <v>83</v>
      </c>
      <c r="C4" s="6">
        <f>224771+1128947</f>
        <v>1353718</v>
      </c>
      <c r="D4" s="6">
        <v>1361687</v>
      </c>
      <c r="E4" s="6">
        <v>2289300</v>
      </c>
      <c r="F4" s="6">
        <v>1743880</v>
      </c>
      <c r="G4" s="5"/>
      <c r="H4" s="5"/>
      <c r="I4" s="5"/>
      <c r="J4" s="19">
        <v>13995</v>
      </c>
      <c r="K4" s="5"/>
    </row>
    <row r="5" spans="1:11" x14ac:dyDescent="0.45">
      <c r="A5" s="6" t="s">
        <v>82</v>
      </c>
      <c r="B5" s="6" t="s">
        <v>83</v>
      </c>
      <c r="C5" s="6">
        <v>1353532</v>
      </c>
      <c r="D5" s="6">
        <f>D3+D4</f>
        <v>3467287</v>
      </c>
      <c r="E5" s="6">
        <f>E3+E4</f>
        <v>3984600</v>
      </c>
      <c r="F5" s="6">
        <v>4073350</v>
      </c>
      <c r="G5" s="5"/>
      <c r="H5" s="5"/>
      <c r="I5" s="5"/>
      <c r="J5" s="19">
        <f>SUM(J3:J4)</f>
        <v>207915</v>
      </c>
      <c r="K5" s="5"/>
    </row>
    <row r="7" spans="1:11" x14ac:dyDescent="0.45">
      <c r="A7" s="22" t="s">
        <v>84</v>
      </c>
    </row>
    <row r="8" spans="1:11" x14ac:dyDescent="0.45">
      <c r="A8" s="2" t="s">
        <v>0</v>
      </c>
      <c r="B8" s="2" t="s">
        <v>6</v>
      </c>
      <c r="C8" s="2" t="s">
        <v>2</v>
      </c>
      <c r="D8" s="2" t="s">
        <v>3</v>
      </c>
      <c r="E8" s="2" t="s">
        <v>4</v>
      </c>
      <c r="F8" s="2" t="s">
        <v>5</v>
      </c>
      <c r="G8" s="3" t="s">
        <v>7</v>
      </c>
      <c r="H8" s="4" t="s">
        <v>8</v>
      </c>
      <c r="I8" s="4" t="s">
        <v>92</v>
      </c>
      <c r="J8" s="4" t="s">
        <v>2926</v>
      </c>
      <c r="K8" s="3" t="s">
        <v>2928</v>
      </c>
    </row>
    <row r="9" spans="1:11" x14ac:dyDescent="0.45">
      <c r="A9" s="5" t="s">
        <v>85</v>
      </c>
      <c r="B9" s="5" t="s">
        <v>83</v>
      </c>
      <c r="C9" s="6">
        <v>1121264</v>
      </c>
      <c r="D9" s="6">
        <v>1025998</v>
      </c>
      <c r="E9" s="6">
        <v>1413839</v>
      </c>
      <c r="F9" s="6">
        <v>1388336</v>
      </c>
      <c r="G9" s="6">
        <f>G19*$G$15</f>
        <v>1397467.8008668355</v>
      </c>
      <c r="H9" s="6">
        <f>340574</f>
        <v>340574</v>
      </c>
      <c r="I9" s="6">
        <v>115689</v>
      </c>
      <c r="J9" s="6">
        <v>124504</v>
      </c>
      <c r="K9" s="6">
        <f>G9-(H9+J9)</f>
        <v>932389.80086683552</v>
      </c>
    </row>
    <row r="10" spans="1:11" x14ac:dyDescent="0.45">
      <c r="A10" s="5" t="s">
        <v>86</v>
      </c>
      <c r="B10" s="5" t="s">
        <v>83</v>
      </c>
      <c r="C10" s="6">
        <v>198875</v>
      </c>
      <c r="D10" s="6">
        <v>446914</v>
      </c>
      <c r="E10" s="6">
        <v>0</v>
      </c>
      <c r="F10" s="6">
        <v>0</v>
      </c>
      <c r="G10" s="6">
        <f t="shared" ref="G10:G13" si="0">G20*$G$15</f>
        <v>0</v>
      </c>
      <c r="H10" s="6">
        <v>0</v>
      </c>
      <c r="I10" s="6"/>
      <c r="J10" s="6"/>
      <c r="K10" s="6">
        <f t="shared" ref="K10:K14" si="1">G10-(H10+J10)</f>
        <v>0</v>
      </c>
    </row>
    <row r="11" spans="1:11" x14ac:dyDescent="0.45">
      <c r="A11" s="5" t="s">
        <v>87</v>
      </c>
      <c r="B11" s="5" t="s">
        <v>83</v>
      </c>
      <c r="C11" s="6">
        <v>1320139</v>
      </c>
      <c r="D11" s="6">
        <v>1472912</v>
      </c>
      <c r="E11" s="6">
        <v>1413839</v>
      </c>
      <c r="F11" s="6">
        <v>1388336</v>
      </c>
      <c r="G11" s="6">
        <f>G9</f>
        <v>1397467.8008668355</v>
      </c>
      <c r="H11" s="6">
        <f>H9+H10</f>
        <v>340574</v>
      </c>
      <c r="I11" s="6"/>
      <c r="J11" s="6">
        <f>J9+J10</f>
        <v>124504</v>
      </c>
      <c r="K11" s="6">
        <f t="shared" si="1"/>
        <v>932389.80086683552</v>
      </c>
    </row>
    <row r="12" spans="1:11" x14ac:dyDescent="0.45">
      <c r="A12" s="5" t="s">
        <v>88</v>
      </c>
      <c r="B12" s="5" t="s">
        <v>83</v>
      </c>
      <c r="C12" s="6">
        <v>207845</v>
      </c>
      <c r="D12" s="6">
        <v>935776</v>
      </c>
      <c r="E12" s="6">
        <v>776312</v>
      </c>
      <c r="F12" s="6">
        <v>685722</v>
      </c>
      <c r="G12" s="6">
        <f t="shared" si="0"/>
        <v>764207.36925309361</v>
      </c>
      <c r="H12" s="6">
        <v>149626</v>
      </c>
      <c r="I12" s="6"/>
      <c r="J12" s="6">
        <v>36245</v>
      </c>
      <c r="K12" s="6">
        <f t="shared" si="1"/>
        <v>578336.36925309361</v>
      </c>
    </row>
    <row r="13" spans="1:11" x14ac:dyDescent="0.45">
      <c r="A13" s="5" t="s">
        <v>89</v>
      </c>
      <c r="B13" s="5" t="s">
        <v>83</v>
      </c>
      <c r="C13" s="6">
        <v>213275</v>
      </c>
      <c r="D13" s="6">
        <v>311994</v>
      </c>
      <c r="E13" s="6">
        <v>281860</v>
      </c>
      <c r="F13" s="6">
        <v>366520</v>
      </c>
      <c r="G13" s="6">
        <f t="shared" si="0"/>
        <v>306797.33451387833</v>
      </c>
      <c r="H13" s="6">
        <f>70500+17000</f>
        <v>87500</v>
      </c>
      <c r="I13" s="6"/>
      <c r="J13" s="6">
        <v>0</v>
      </c>
      <c r="K13" s="6">
        <f t="shared" si="1"/>
        <v>219297.33451387833</v>
      </c>
    </row>
    <row r="14" spans="1:11" x14ac:dyDescent="0.45">
      <c r="A14" s="5" t="s">
        <v>90</v>
      </c>
      <c r="B14" s="5" t="s">
        <v>83</v>
      </c>
      <c r="C14" s="6">
        <v>421120</v>
      </c>
      <c r="D14" s="6">
        <v>1247770</v>
      </c>
      <c r="E14" s="6">
        <v>1058172</v>
      </c>
      <c r="F14" s="6">
        <f>F12+F13</f>
        <v>1052242</v>
      </c>
      <c r="G14" s="6">
        <f>G12+G13</f>
        <v>1071004.7037669718</v>
      </c>
      <c r="H14" s="6">
        <f>H12+H13</f>
        <v>237126</v>
      </c>
      <c r="I14" s="6"/>
      <c r="J14" s="6">
        <f>J12+J13</f>
        <v>36245</v>
      </c>
      <c r="K14" s="6">
        <f t="shared" si="1"/>
        <v>797633.70376697183</v>
      </c>
    </row>
    <row r="15" spans="1:11" x14ac:dyDescent="0.45">
      <c r="A15" s="7" t="s">
        <v>82</v>
      </c>
      <c r="B15" s="7" t="s">
        <v>83</v>
      </c>
      <c r="C15" s="8">
        <v>1741259</v>
      </c>
      <c r="D15" s="8">
        <v>2720682</v>
      </c>
      <c r="E15" s="8">
        <v>2472011</v>
      </c>
      <c r="F15" s="8">
        <v>2440578</v>
      </c>
      <c r="G15" s="8">
        <f>پنل!E2</f>
        <v>2450000</v>
      </c>
      <c r="H15" s="8">
        <f>H14+H11</f>
        <v>577700</v>
      </c>
      <c r="I15" s="8"/>
      <c r="J15" s="8">
        <f>J11+J14</f>
        <v>160749</v>
      </c>
      <c r="K15" s="8"/>
    </row>
    <row r="17" spans="1:11" x14ac:dyDescent="0.45">
      <c r="A17" s="22" t="s">
        <v>251</v>
      </c>
    </row>
    <row r="18" spans="1:11" x14ac:dyDescent="0.45">
      <c r="A18" s="2" t="s">
        <v>0</v>
      </c>
      <c r="B18" s="2" t="s">
        <v>6</v>
      </c>
      <c r="C18" s="2" t="s">
        <v>2</v>
      </c>
      <c r="D18" s="2" t="s">
        <v>3</v>
      </c>
      <c r="E18" s="2" t="s">
        <v>4</v>
      </c>
      <c r="F18" s="2" t="s">
        <v>5</v>
      </c>
      <c r="G18" s="3" t="s">
        <v>7</v>
      </c>
      <c r="H18" s="4" t="s">
        <v>8</v>
      </c>
      <c r="I18" s="4" t="s">
        <v>92</v>
      </c>
      <c r="J18" s="4"/>
      <c r="K18" s="3" t="s">
        <v>9</v>
      </c>
    </row>
    <row r="19" spans="1:11" x14ac:dyDescent="0.45">
      <c r="A19" s="5" t="s">
        <v>85</v>
      </c>
      <c r="B19" s="5" t="s">
        <v>83</v>
      </c>
      <c r="C19" s="17">
        <f>C9/C$15</f>
        <v>0.64393866736654337</v>
      </c>
      <c r="D19" s="17">
        <f>D9/D$15</f>
        <v>0.37711059212359255</v>
      </c>
      <c r="E19" s="17">
        <f>E9/E$15</f>
        <v>0.57193879800696679</v>
      </c>
      <c r="F19" s="17">
        <f>F9/F$15</f>
        <v>0.56885541048063204</v>
      </c>
      <c r="G19" s="17">
        <f>GEOMEAN(E19:F19)</f>
        <v>0.57039502076197368</v>
      </c>
      <c r="H19" s="17">
        <f>H9/$H$15</f>
        <v>0.58953436039466856</v>
      </c>
      <c r="I19" s="17"/>
      <c r="J19" s="17">
        <f>J9/$J$15</f>
        <v>0.77452425831575933</v>
      </c>
      <c r="K19" s="17"/>
    </row>
    <row r="20" spans="1:11" x14ac:dyDescent="0.45">
      <c r="A20" s="5" t="s">
        <v>86</v>
      </c>
      <c r="B20" s="5" t="s">
        <v>83</v>
      </c>
      <c r="C20" s="17">
        <f t="shared" ref="C20:D24" si="2">C10/C$15</f>
        <v>0.11421333644219499</v>
      </c>
      <c r="D20" s="17">
        <f t="shared" si="2"/>
        <v>0.16426543050602754</v>
      </c>
      <c r="E20" s="17">
        <f t="shared" ref="E20:F20" si="3">E10/E$15</f>
        <v>0</v>
      </c>
      <c r="F20" s="17">
        <f t="shared" si="3"/>
        <v>0</v>
      </c>
      <c r="G20" s="17">
        <v>0</v>
      </c>
      <c r="H20" s="17">
        <f t="shared" ref="H20:H25" si="4">H10/$H$15</f>
        <v>0</v>
      </c>
      <c r="I20" s="17"/>
      <c r="J20" s="17">
        <f t="shared" ref="J20:J25" si="5">J10/$J$15</f>
        <v>0</v>
      </c>
      <c r="K20" s="17"/>
    </row>
    <row r="21" spans="1:11" x14ac:dyDescent="0.45">
      <c r="A21" s="5" t="s">
        <v>87</v>
      </c>
      <c r="B21" s="5" t="s">
        <v>83</v>
      </c>
      <c r="C21" s="17">
        <f t="shared" si="2"/>
        <v>0.75815200380873837</v>
      </c>
      <c r="D21" s="17">
        <f t="shared" si="2"/>
        <v>0.54137602262962004</v>
      </c>
      <c r="E21" s="17">
        <f t="shared" ref="E21:F21" si="6">E11/E$15</f>
        <v>0.57193879800696679</v>
      </c>
      <c r="F21" s="17">
        <f t="shared" si="6"/>
        <v>0.56885541048063204</v>
      </c>
      <c r="G21" s="17"/>
      <c r="H21" s="17">
        <f t="shared" si="4"/>
        <v>0.58953436039466856</v>
      </c>
      <c r="I21" s="17"/>
      <c r="J21" s="17">
        <f t="shared" si="5"/>
        <v>0.77452425831575933</v>
      </c>
      <c r="K21" s="17"/>
    </row>
    <row r="22" spans="1:11" x14ac:dyDescent="0.45">
      <c r="A22" s="5" t="s">
        <v>88</v>
      </c>
      <c r="B22" s="5" t="s">
        <v>83</v>
      </c>
      <c r="C22" s="17">
        <f t="shared" si="2"/>
        <v>0.11936478145985176</v>
      </c>
      <c r="D22" s="17">
        <f t="shared" si="2"/>
        <v>0.34394905395044328</v>
      </c>
      <c r="E22" s="17">
        <f t="shared" ref="E22:F22" si="7">E12/E$15</f>
        <v>0.31404067376722838</v>
      </c>
      <c r="F22" s="17">
        <f t="shared" si="7"/>
        <v>0.28096704960874025</v>
      </c>
      <c r="G22" s="17">
        <f>GEOMEAN(D22:F22)</f>
        <v>0.31192137520534435</v>
      </c>
      <c r="H22" s="17">
        <f t="shared" si="4"/>
        <v>0.25900294270382551</v>
      </c>
      <c r="I22" s="17"/>
      <c r="J22" s="17">
        <f t="shared" si="5"/>
        <v>0.22547574168424064</v>
      </c>
      <c r="K22" s="17"/>
    </row>
    <row r="23" spans="1:11" x14ac:dyDescent="0.45">
      <c r="A23" s="5" t="s">
        <v>89</v>
      </c>
      <c r="B23" s="5" t="s">
        <v>83</v>
      </c>
      <c r="C23" s="17">
        <f t="shared" si="2"/>
        <v>0.12248321473140986</v>
      </c>
      <c r="D23" s="17">
        <f t="shared" si="2"/>
        <v>0.11467492341993663</v>
      </c>
      <c r="E23" s="17">
        <f t="shared" ref="E23:F23" si="8">E13/E$15</f>
        <v>0.11402052822580482</v>
      </c>
      <c r="F23" s="17">
        <f t="shared" si="8"/>
        <v>0.15017753991062774</v>
      </c>
      <c r="G23" s="17">
        <f>GEOMEAN(D23:F23)</f>
        <v>0.12522340184239933</v>
      </c>
      <c r="H23" s="17">
        <f t="shared" si="4"/>
        <v>0.15146269690150596</v>
      </c>
      <c r="I23" s="17"/>
      <c r="J23" s="17">
        <f t="shared" si="5"/>
        <v>0</v>
      </c>
      <c r="K23" s="17"/>
    </row>
    <row r="24" spans="1:11" x14ac:dyDescent="0.45">
      <c r="A24" s="5" t="s">
        <v>90</v>
      </c>
      <c r="B24" s="5" t="s">
        <v>83</v>
      </c>
      <c r="C24" s="17">
        <f t="shared" si="2"/>
        <v>0.2418479961912616</v>
      </c>
      <c r="D24" s="17">
        <f t="shared" si="2"/>
        <v>0.45862397737037991</v>
      </c>
      <c r="E24" s="17">
        <f t="shared" ref="E24:F24" si="9">E14/E$15</f>
        <v>0.42806120199303321</v>
      </c>
      <c r="F24" s="17">
        <f t="shared" si="9"/>
        <v>0.43114458951936796</v>
      </c>
      <c r="G24" s="17"/>
      <c r="H24" s="17">
        <f t="shared" si="4"/>
        <v>0.4104656396053315</v>
      </c>
      <c r="I24" s="17"/>
      <c r="J24" s="17">
        <f t="shared" si="5"/>
        <v>0.22547574168424064</v>
      </c>
      <c r="K24" s="17"/>
    </row>
    <row r="25" spans="1:11" x14ac:dyDescent="0.45">
      <c r="A25" s="7" t="s">
        <v>82</v>
      </c>
      <c r="B25" s="7" t="s">
        <v>83</v>
      </c>
      <c r="C25" s="24">
        <f>C15/C$15</f>
        <v>1</v>
      </c>
      <c r="D25" s="24">
        <f>D15/D$15</f>
        <v>1</v>
      </c>
      <c r="E25" s="24">
        <f>E15/E$15</f>
        <v>1</v>
      </c>
      <c r="F25" s="24">
        <f>F15/F$15</f>
        <v>1</v>
      </c>
      <c r="G25" s="24"/>
      <c r="H25" s="24">
        <f t="shared" si="4"/>
        <v>1</v>
      </c>
      <c r="I25" s="24"/>
      <c r="J25" s="24">
        <f t="shared" si="5"/>
        <v>1</v>
      </c>
      <c r="K25" s="24"/>
    </row>
    <row r="27" spans="1:11" x14ac:dyDescent="0.45">
      <c r="A27" s="22" t="s">
        <v>91</v>
      </c>
    </row>
    <row r="28" spans="1:11" x14ac:dyDescent="0.45">
      <c r="A28" s="2" t="s">
        <v>0</v>
      </c>
      <c r="B28" s="2" t="s">
        <v>6</v>
      </c>
      <c r="C28" s="2" t="s">
        <v>2</v>
      </c>
      <c r="D28" s="2" t="s">
        <v>3</v>
      </c>
      <c r="E28" s="2" t="s">
        <v>4</v>
      </c>
      <c r="F28" s="2" t="s">
        <v>5</v>
      </c>
      <c r="G28" s="3" t="s">
        <v>7</v>
      </c>
      <c r="H28" s="4" t="s">
        <v>8</v>
      </c>
      <c r="I28" s="4" t="s">
        <v>92</v>
      </c>
      <c r="J28" s="4" t="s">
        <v>2925</v>
      </c>
      <c r="K28" s="3" t="s">
        <v>9</v>
      </c>
    </row>
    <row r="29" spans="1:11" x14ac:dyDescent="0.45">
      <c r="A29" s="5" t="s">
        <v>85</v>
      </c>
      <c r="B29" s="5" t="s">
        <v>27</v>
      </c>
      <c r="C29" s="6">
        <v>1443573</v>
      </c>
      <c r="D29" s="6">
        <v>1901559</v>
      </c>
      <c r="E29" s="6">
        <v>2473963</v>
      </c>
      <c r="F29" s="6">
        <v>4289910</v>
      </c>
      <c r="G29" s="6"/>
      <c r="H29" s="6">
        <f>1890904*1000000/340574</f>
        <v>5552109.0864246832</v>
      </c>
      <c r="I29" s="6">
        <v>5701000.0950825103</v>
      </c>
      <c r="J29" s="6">
        <f>J47/J11*1000000</f>
        <v>7277300.327700315</v>
      </c>
      <c r="K29" s="6">
        <f>K38*پنل!$E$3</f>
        <v>8100000</v>
      </c>
    </row>
    <row r="30" spans="1:11" x14ac:dyDescent="0.45">
      <c r="A30" s="5" t="s">
        <v>86</v>
      </c>
      <c r="B30" s="5" t="s">
        <v>27</v>
      </c>
      <c r="C30" s="6">
        <v>1204158</v>
      </c>
      <c r="D30" s="6">
        <v>1312060</v>
      </c>
      <c r="E30" s="6">
        <v>0</v>
      </c>
      <c r="F30" s="6">
        <v>0</v>
      </c>
      <c r="G30" s="6">
        <v>0</v>
      </c>
      <c r="H30" s="6">
        <v>0</v>
      </c>
      <c r="I30" s="67">
        <v>0</v>
      </c>
      <c r="J30" s="6">
        <v>0</v>
      </c>
      <c r="K30" s="6"/>
    </row>
    <row r="31" spans="1:11" x14ac:dyDescent="0.45">
      <c r="A31" s="5" t="s">
        <v>81</v>
      </c>
      <c r="B31" s="5" t="s">
        <v>27</v>
      </c>
      <c r="C31" s="6">
        <v>0</v>
      </c>
      <c r="D31" s="6">
        <v>0</v>
      </c>
      <c r="E31" s="6">
        <v>0</v>
      </c>
      <c r="F31" s="6">
        <v>4289910</v>
      </c>
      <c r="G31" s="6"/>
      <c r="H31" s="6"/>
      <c r="I31" s="67"/>
      <c r="J31" s="6"/>
      <c r="K31" s="6"/>
    </row>
    <row r="32" spans="1:11" x14ac:dyDescent="0.45">
      <c r="A32" s="5" t="s">
        <v>88</v>
      </c>
      <c r="B32" s="5" t="s">
        <v>27</v>
      </c>
      <c r="C32" s="6">
        <v>2066343</v>
      </c>
      <c r="D32" s="6">
        <v>1763437</v>
      </c>
      <c r="E32" s="6">
        <v>3655417</v>
      </c>
      <c r="F32" s="6">
        <v>0</v>
      </c>
      <c r="G32" s="6"/>
      <c r="H32" s="6">
        <v>6732186</v>
      </c>
      <c r="I32" s="23">
        <v>6837997</v>
      </c>
      <c r="J32" s="6">
        <v>8282356</v>
      </c>
      <c r="K32" s="6">
        <f>'تولید و فروش'!K41*پنل!$E$3</f>
        <v>8100000</v>
      </c>
    </row>
    <row r="33" spans="1:11" x14ac:dyDescent="0.45">
      <c r="A33" s="5" t="s">
        <v>89</v>
      </c>
      <c r="B33" s="5" t="s">
        <v>27</v>
      </c>
      <c r="C33" s="6">
        <v>2459032</v>
      </c>
      <c r="D33" s="6">
        <v>3174417</v>
      </c>
      <c r="E33" s="6">
        <v>6202434</v>
      </c>
      <c r="F33" s="6">
        <v>0</v>
      </c>
      <c r="G33" s="6"/>
      <c r="H33" s="6">
        <f>(512296+134143)*1000000/(70500+17000)</f>
        <v>7387874.2857142854</v>
      </c>
      <c r="I33" s="67">
        <f>(4419153+14254)*1000000/(1943+516750)</f>
        <v>8547265.916447686</v>
      </c>
      <c r="K33" s="6">
        <f>'تولید و فروش'!K42*پنل!$E$3</f>
        <v>8910000</v>
      </c>
    </row>
    <row r="34" spans="1:11" x14ac:dyDescent="0.45">
      <c r="A34" s="5" t="s">
        <v>81</v>
      </c>
      <c r="B34" s="5" t="s">
        <v>27</v>
      </c>
      <c r="C34" s="6">
        <v>0</v>
      </c>
      <c r="D34" s="6">
        <v>0</v>
      </c>
      <c r="E34" s="6">
        <v>0</v>
      </c>
      <c r="F34" s="6">
        <v>6527282</v>
      </c>
      <c r="G34" s="6"/>
      <c r="H34" s="6"/>
      <c r="I34" s="67"/>
      <c r="J34" s="6"/>
      <c r="K34" s="6"/>
    </row>
    <row r="35" spans="1:11" x14ac:dyDescent="0.45">
      <c r="A35" s="28"/>
      <c r="B35" s="28"/>
      <c r="C35" s="29"/>
      <c r="D35" s="29"/>
      <c r="E35" s="29"/>
      <c r="F35" s="29"/>
      <c r="G35" s="29"/>
      <c r="H35" s="29"/>
      <c r="I35" s="29"/>
      <c r="J35" s="29"/>
      <c r="K35" s="29"/>
    </row>
    <row r="36" spans="1:11" x14ac:dyDescent="0.45">
      <c r="A36" s="30" t="s">
        <v>2846</v>
      </c>
      <c r="B36" s="28"/>
      <c r="C36" s="29"/>
      <c r="D36" s="29"/>
      <c r="E36" s="29"/>
      <c r="F36" s="29"/>
      <c r="G36" s="29"/>
      <c r="H36" s="29"/>
      <c r="I36" s="29"/>
      <c r="J36" s="29"/>
      <c r="K36" s="29"/>
    </row>
    <row r="37" spans="1:11" x14ac:dyDescent="0.45">
      <c r="A37" s="2" t="s">
        <v>0</v>
      </c>
      <c r="B37" s="2" t="s">
        <v>6</v>
      </c>
      <c r="C37" s="2" t="s">
        <v>2</v>
      </c>
      <c r="D37" s="2" t="s">
        <v>3</v>
      </c>
      <c r="E37" s="2" t="s">
        <v>4</v>
      </c>
      <c r="F37" s="2" t="s">
        <v>5</v>
      </c>
      <c r="G37" s="3" t="s">
        <v>7</v>
      </c>
      <c r="H37" s="4" t="s">
        <v>8</v>
      </c>
      <c r="I37" s="4" t="s">
        <v>92</v>
      </c>
      <c r="J37" s="4" t="s">
        <v>2926</v>
      </c>
      <c r="K37" s="3" t="s">
        <v>9</v>
      </c>
    </row>
    <row r="38" spans="1:11" x14ac:dyDescent="0.45">
      <c r="A38" s="5" t="s">
        <v>85</v>
      </c>
      <c r="B38" s="5" t="s">
        <v>27</v>
      </c>
      <c r="C38" s="31">
        <f>C29/'دلار نیما'!D$2</f>
        <v>16.763522628838199</v>
      </c>
      <c r="D38" s="31">
        <f>D29/'دلار نیما'!E$2</f>
        <v>16.938407847736187</v>
      </c>
      <c r="E38" s="31">
        <f>E29/'دلار نیما'!F$2</f>
        <v>11.931755906609686</v>
      </c>
      <c r="F38" s="31">
        <f>F29/'دلار نیما'!G$2</f>
        <v>18.606709268450206</v>
      </c>
      <c r="G38" s="6"/>
      <c r="H38" s="31">
        <f>H29/'دلار نیما'!$H$2</f>
        <v>22.424143316017599</v>
      </c>
      <c r="I38" s="31">
        <f>I29/'دلار نیما'!$H$2</f>
        <v>23.025491968329387</v>
      </c>
      <c r="J38" s="31">
        <f>J29/'دلار نیما'!$H$2</f>
        <v>29.391934301337578</v>
      </c>
      <c r="K38" s="6">
        <f>پنل!E4</f>
        <v>30</v>
      </c>
    </row>
    <row r="39" spans="1:11" x14ac:dyDescent="0.45">
      <c r="A39" s="5" t="s">
        <v>86</v>
      </c>
      <c r="B39" s="5" t="s">
        <v>27</v>
      </c>
      <c r="C39" s="31">
        <f>C30/'دلار نیما'!D$2</f>
        <v>13.983310772435166</v>
      </c>
      <c r="D39" s="31">
        <f>D30/'دلار نیما'!E$2</f>
        <v>11.687361475873608</v>
      </c>
      <c r="E39" s="31">
        <f>E30/'دلار نیما'!F$2</f>
        <v>0</v>
      </c>
      <c r="F39" s="31">
        <f>F30/'دلار نیما'!G$2</f>
        <v>0</v>
      </c>
      <c r="G39" s="6"/>
      <c r="H39" s="31">
        <f>H30/'دلار نیما'!$H$2</f>
        <v>0</v>
      </c>
      <c r="I39" s="31">
        <f>I30/'دلار نیما'!$H$2</f>
        <v>0</v>
      </c>
      <c r="J39" s="31">
        <f>J30/'دلار نیما'!$H$2</f>
        <v>0</v>
      </c>
      <c r="K39" s="31">
        <f>K30/'دلار نیما'!$H$2</f>
        <v>0</v>
      </c>
    </row>
    <row r="40" spans="1:11" x14ac:dyDescent="0.45">
      <c r="A40" s="5" t="s">
        <v>81</v>
      </c>
      <c r="B40" s="5" t="s">
        <v>27</v>
      </c>
      <c r="C40" s="31">
        <f>C31/'دلار نیما'!D$2</f>
        <v>0</v>
      </c>
      <c r="D40" s="31">
        <f>D31/'دلار نیما'!E$2</f>
        <v>0</v>
      </c>
      <c r="E40" s="31">
        <f>E31/'دلار نیما'!F$2</f>
        <v>0</v>
      </c>
      <c r="F40" s="31">
        <f>F31/'دلار نیما'!G$2</f>
        <v>18.606709268450206</v>
      </c>
      <c r="G40" s="6"/>
      <c r="H40" s="31">
        <f>H31/'دلار نیما'!$H$2</f>
        <v>0</v>
      </c>
      <c r="I40" s="31">
        <f>I31/'دلار نیما'!$H$2</f>
        <v>0</v>
      </c>
      <c r="J40" s="31">
        <f>J31/'دلار نیما'!$H$2</f>
        <v>0</v>
      </c>
      <c r="K40" s="6"/>
    </row>
    <row r="41" spans="1:11" x14ac:dyDescent="0.45">
      <c r="A41" s="5" t="s">
        <v>88</v>
      </c>
      <c r="B41" s="5" t="s">
        <v>27</v>
      </c>
      <c r="C41" s="31">
        <f>C32/'دلار نیما'!D$2</f>
        <v>23.9954526992687</v>
      </c>
      <c r="D41" s="31">
        <f>D32/'دلار نیما'!E$2</f>
        <v>15.708066444316668</v>
      </c>
      <c r="E41" s="31">
        <f>E32/'دلار نیما'!F$2</f>
        <v>17.629828490107354</v>
      </c>
      <c r="F41" s="31">
        <f>F32/'دلار نیما'!G$2</f>
        <v>0</v>
      </c>
      <c r="G41" s="6"/>
      <c r="H41" s="31">
        <f>H32/'دلار نیما'!$H$2</f>
        <v>27.190298559371637</v>
      </c>
      <c r="I41" s="31">
        <f>I32/'دلار نیما'!$H$2</f>
        <v>27.61765346027094</v>
      </c>
      <c r="J41" s="31">
        <f>J32/'دلار نیما'!$H$2</f>
        <v>33.451204766921627</v>
      </c>
      <c r="K41" s="6">
        <f>پنل!E6</f>
        <v>30</v>
      </c>
    </row>
    <row r="42" spans="1:11" x14ac:dyDescent="0.45">
      <c r="A42" s="5" t="s">
        <v>89</v>
      </c>
      <c r="B42" s="5" t="s">
        <v>27</v>
      </c>
      <c r="C42" s="31">
        <f>C33/'دلار نیما'!D$2</f>
        <v>28.555562189814619</v>
      </c>
      <c r="D42" s="31">
        <f>D33/'دلار نیما'!E$2</f>
        <v>28.276571920612071</v>
      </c>
      <c r="E42" s="31">
        <f>E33/'دلار نیما'!F$2</f>
        <v>29.91391888838141</v>
      </c>
      <c r="F42" s="31">
        <f>F33/'دلار نیما'!G$2</f>
        <v>0</v>
      </c>
      <c r="G42" s="6"/>
      <c r="H42" s="31">
        <f>H33/'دلار نیما'!$H$2</f>
        <v>29.838526081673308</v>
      </c>
      <c r="I42" s="31">
        <f>I33/'دلار نیما'!$H$2</f>
        <v>34.521136542358427</v>
      </c>
      <c r="J42" s="31">
        <f>J33/'دلار نیما'!$H$2</f>
        <v>0</v>
      </c>
      <c r="K42" s="6">
        <f>پنل!E5</f>
        <v>33</v>
      </c>
    </row>
    <row r="43" spans="1:11" x14ac:dyDescent="0.45">
      <c r="A43" s="5" t="s">
        <v>81</v>
      </c>
      <c r="B43" s="5" t="s">
        <v>27</v>
      </c>
      <c r="C43" s="31">
        <f>C34/'دلار نیما'!D$2</f>
        <v>0</v>
      </c>
      <c r="D43" s="31">
        <f>D34/'دلار نیما'!E$2</f>
        <v>0</v>
      </c>
      <c r="E43" s="31">
        <f>E34/'دلار نیما'!F$2</f>
        <v>0</v>
      </c>
      <c r="F43" s="31">
        <f>F34/'دلار نیما'!G$2</f>
        <v>28.310905936765153</v>
      </c>
      <c r="G43" s="6"/>
      <c r="H43" s="31">
        <f>H34/'دلار نیما'!$H$2</f>
        <v>0</v>
      </c>
      <c r="I43" s="31">
        <f>I34/'دلار نیما'!$H$2</f>
        <v>0</v>
      </c>
      <c r="J43" s="31"/>
      <c r="K43" s="6"/>
    </row>
    <row r="45" spans="1:11" x14ac:dyDescent="0.45">
      <c r="A45" s="22" t="s">
        <v>93</v>
      </c>
    </row>
    <row r="46" spans="1:11" x14ac:dyDescent="0.45">
      <c r="A46" s="2" t="s">
        <v>0</v>
      </c>
      <c r="B46" s="2" t="s">
        <v>6</v>
      </c>
      <c r="C46" s="2" t="s">
        <v>2</v>
      </c>
      <c r="D46" s="2" t="s">
        <v>3</v>
      </c>
      <c r="E46" s="2" t="s">
        <v>4</v>
      </c>
      <c r="F46" s="2" t="s">
        <v>5</v>
      </c>
      <c r="G46" s="3" t="s">
        <v>7</v>
      </c>
      <c r="H46" s="4" t="s">
        <v>8</v>
      </c>
      <c r="I46" s="4" t="s">
        <v>92</v>
      </c>
      <c r="J46" s="4" t="s">
        <v>2926</v>
      </c>
      <c r="K46" s="3" t="s">
        <v>9</v>
      </c>
    </row>
    <row r="47" spans="1:11" x14ac:dyDescent="0.45">
      <c r="A47" s="5" t="s">
        <v>85</v>
      </c>
      <c r="B47" s="5" t="s">
        <v>26</v>
      </c>
      <c r="C47" s="6">
        <f t="shared" ref="C47:F48" si="10">C29*C9/1000000</f>
        <v>1618626.436272</v>
      </c>
      <c r="D47" s="6">
        <f t="shared" si="10"/>
        <v>1950995.7308819999</v>
      </c>
      <c r="E47" s="6">
        <f t="shared" si="10"/>
        <v>3497785.3739570002</v>
      </c>
      <c r="F47" s="6">
        <f t="shared" si="10"/>
        <v>5955836.4897600003</v>
      </c>
      <c r="G47" s="35">
        <f>K47+H47+J47</f>
        <v>10349314.387021368</v>
      </c>
      <c r="H47" s="6">
        <f>H29*H9/1000000</f>
        <v>1890904</v>
      </c>
      <c r="I47" s="6">
        <v>659543</v>
      </c>
      <c r="J47" s="6">
        <v>906053</v>
      </c>
      <c r="K47" s="6">
        <f>K29*K9/1000000</f>
        <v>7552357.3870213684</v>
      </c>
    </row>
    <row r="48" spans="1:11" x14ac:dyDescent="0.45">
      <c r="A48" s="5" t="s">
        <v>86</v>
      </c>
      <c r="B48" s="5" t="s">
        <v>26</v>
      </c>
      <c r="C48" s="6">
        <f t="shared" si="10"/>
        <v>239476.92225</v>
      </c>
      <c r="D48" s="6">
        <f t="shared" si="10"/>
        <v>586377.98283999995</v>
      </c>
      <c r="E48" s="6">
        <f t="shared" si="10"/>
        <v>0</v>
      </c>
      <c r="F48" s="6">
        <f t="shared" si="10"/>
        <v>0</v>
      </c>
      <c r="G48" s="35">
        <f t="shared" ref="G48:G52" si="11">K48+H48+J48</f>
        <v>0</v>
      </c>
      <c r="H48" s="6">
        <f>H30*H10/1000000</f>
        <v>0</v>
      </c>
      <c r="I48" s="6">
        <f>I30*I10/1000000</f>
        <v>0</v>
      </c>
      <c r="J48" s="6"/>
      <c r="K48" s="6">
        <f t="shared" ref="K48:K51" si="12">K30*K10/1000000</f>
        <v>0</v>
      </c>
    </row>
    <row r="49" spans="1:11" x14ac:dyDescent="0.45">
      <c r="A49" s="7" t="s">
        <v>253</v>
      </c>
      <c r="B49" s="7" t="s">
        <v>26</v>
      </c>
      <c r="C49" s="8">
        <f>C47+C48</f>
        <v>1858103.358522</v>
      </c>
      <c r="D49" s="8">
        <f t="shared" ref="D49:F49" si="13">D47+D48</f>
        <v>2537373.7137219999</v>
      </c>
      <c r="E49" s="8">
        <f t="shared" si="13"/>
        <v>3497785.3739570002</v>
      </c>
      <c r="F49" s="8">
        <f t="shared" si="13"/>
        <v>5955836.4897600003</v>
      </c>
      <c r="G49" s="8">
        <f t="shared" si="11"/>
        <v>10349314.387021368</v>
      </c>
      <c r="H49" s="8">
        <f>H47+H48</f>
        <v>1890904</v>
      </c>
      <c r="I49" s="8">
        <f>I47+I48</f>
        <v>659543</v>
      </c>
      <c r="J49" s="8">
        <f>J47+J48</f>
        <v>906053</v>
      </c>
      <c r="K49" s="8">
        <f>K47+K48</f>
        <v>7552357.3870213684</v>
      </c>
    </row>
    <row r="50" spans="1:11" x14ac:dyDescent="0.45">
      <c r="A50" s="5" t="s">
        <v>88</v>
      </c>
      <c r="B50" s="5" t="s">
        <v>26</v>
      </c>
      <c r="C50" s="6">
        <f t="shared" ref="C50:F51" si="14">C32*C12/1000000</f>
        <v>429479.06083500001</v>
      </c>
      <c r="D50" s="6">
        <f t="shared" si="14"/>
        <v>1650182.022112</v>
      </c>
      <c r="E50" s="6">
        <f t="shared" si="14"/>
        <v>2837744.0821039998</v>
      </c>
      <c r="F50" s="6">
        <f t="shared" si="14"/>
        <v>0</v>
      </c>
      <c r="G50" s="35">
        <f t="shared" si="11"/>
        <v>5992028.6466060579</v>
      </c>
      <c r="H50" s="6">
        <f>H32*H12/1000000</f>
        <v>1007310.062436</v>
      </c>
      <c r="I50" s="6"/>
      <c r="J50" s="6">
        <f>J32*J12/1000000</f>
        <v>300193.99322</v>
      </c>
      <c r="K50" s="6">
        <f t="shared" si="12"/>
        <v>4684524.5909500588</v>
      </c>
    </row>
    <row r="51" spans="1:11" x14ac:dyDescent="0.45">
      <c r="A51" s="5" t="s">
        <v>89</v>
      </c>
      <c r="B51" s="5" t="s">
        <v>26</v>
      </c>
      <c r="C51" s="6">
        <f t="shared" si="14"/>
        <v>524450.04980000004</v>
      </c>
      <c r="D51" s="6">
        <f t="shared" si="14"/>
        <v>990399.05749799998</v>
      </c>
      <c r="E51" s="6">
        <f t="shared" si="14"/>
        <v>1748218.04724</v>
      </c>
      <c r="F51" s="6">
        <f t="shared" si="14"/>
        <v>0</v>
      </c>
      <c r="G51" s="35">
        <f t="shared" si="11"/>
        <v>2600378.2505186563</v>
      </c>
      <c r="H51" s="6">
        <f>H33*H13/1000000</f>
        <v>646439</v>
      </c>
      <c r="I51" s="6"/>
      <c r="J51" s="6">
        <v>0</v>
      </c>
      <c r="K51" s="6">
        <f t="shared" si="12"/>
        <v>1953939.2505186561</v>
      </c>
    </row>
    <row r="52" spans="1:11" x14ac:dyDescent="0.45">
      <c r="A52" s="7" t="s">
        <v>250</v>
      </c>
      <c r="B52" s="7" t="s">
        <v>26</v>
      </c>
      <c r="C52" s="8">
        <f t="shared" ref="C52:D52" si="15">C50+C51</f>
        <v>953929.11063500005</v>
      </c>
      <c r="D52" s="8">
        <f t="shared" si="15"/>
        <v>2640581.0796099999</v>
      </c>
      <c r="E52" s="8">
        <f>E50+E51</f>
        <v>4585962.1293439995</v>
      </c>
      <c r="F52" s="8">
        <f>F34*F14/1000000</f>
        <v>6868280.2662439998</v>
      </c>
      <c r="G52" s="8">
        <f t="shared" si="11"/>
        <v>8592406.8971247151</v>
      </c>
      <c r="H52" s="8">
        <f>H51+H50</f>
        <v>1653749.062436</v>
      </c>
      <c r="I52" s="8"/>
      <c r="J52" s="8">
        <f>J50</f>
        <v>300193.99322</v>
      </c>
      <c r="K52" s="8">
        <f>K50+K51</f>
        <v>6638463.8414687151</v>
      </c>
    </row>
    <row r="53" spans="1:11" x14ac:dyDescent="0.45">
      <c r="A53" s="7" t="s">
        <v>82</v>
      </c>
      <c r="B53" s="7"/>
      <c r="C53" s="27">
        <f>C52+C49</f>
        <v>2812032.4691570001</v>
      </c>
      <c r="D53" s="27">
        <f>D52+D49</f>
        <v>5177954.7933319993</v>
      </c>
      <c r="E53" s="27">
        <f>E52+E49</f>
        <v>8083747.5033010002</v>
      </c>
      <c r="F53" s="27">
        <f>F52+F49</f>
        <v>12824116.756004</v>
      </c>
      <c r="G53" s="27">
        <f>K53+H53+J53</f>
        <v>18941721.284146085</v>
      </c>
      <c r="H53" s="27">
        <f>H52+H49</f>
        <v>3544653.062436</v>
      </c>
      <c r="I53" s="7"/>
      <c r="J53" s="27">
        <f>J49+J52</f>
        <v>1206246.9932200001</v>
      </c>
      <c r="K53" s="8">
        <f>K52+K47</f>
        <v>14190821.228490084</v>
      </c>
    </row>
  </sheetData>
  <pageMargins left="0.7" right="0.7" top="0.75" bottom="0.75" header="0.3" footer="0.3"/>
  <pageSetup orientation="portrait" horizontalDpi="30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activeCell="C22" sqref="C22"/>
    </sheetView>
  </sheetViews>
  <sheetFormatPr defaultRowHeight="18" x14ac:dyDescent="0.45"/>
  <cols>
    <col min="1" max="1" width="27.7109375" style="1" bestFit="1" customWidth="1"/>
    <col min="2" max="2" width="4.7109375" style="1" bestFit="1" customWidth="1"/>
    <col min="3" max="7" width="13.85546875" style="1" bestFit="1" customWidth="1"/>
    <col min="8" max="8" width="14.5703125" style="1" bestFit="1" customWidth="1"/>
    <col min="9" max="10" width="13.5703125" style="1" bestFit="1" customWidth="1"/>
    <col min="11" max="11" width="9.140625" style="1"/>
    <col min="12" max="13" width="10" style="1" bestFit="1" customWidth="1"/>
    <col min="14" max="16384" width="9.140625" style="1"/>
  </cols>
  <sheetData>
    <row r="1" spans="1:13" x14ac:dyDescent="0.45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7</v>
      </c>
      <c r="I1" s="4" t="s">
        <v>8</v>
      </c>
      <c r="J1" s="4" t="s">
        <v>2862</v>
      </c>
    </row>
    <row r="2" spans="1:13" x14ac:dyDescent="0.45">
      <c r="A2" s="5" t="s">
        <v>2850</v>
      </c>
      <c r="B2" s="5"/>
      <c r="C2" s="6">
        <v>310240</v>
      </c>
      <c r="D2" s="6">
        <v>397337</v>
      </c>
      <c r="E2" s="6">
        <v>525312</v>
      </c>
      <c r="F2" s="6">
        <v>928857</v>
      </c>
      <c r="G2" s="6">
        <v>1652287</v>
      </c>
      <c r="H2" s="6">
        <f>'مواد مستقیم'!G46</f>
        <v>2080423.2882180978</v>
      </c>
      <c r="I2" s="6">
        <v>495437</v>
      </c>
      <c r="J2" s="19">
        <v>239995</v>
      </c>
      <c r="L2" s="63"/>
    </row>
    <row r="3" spans="1:13" x14ac:dyDescent="0.45">
      <c r="A3" s="5" t="s">
        <v>2851</v>
      </c>
      <c r="B3" s="5"/>
      <c r="C3" s="6">
        <v>61519</v>
      </c>
      <c r="D3" s="6">
        <v>69014</v>
      </c>
      <c r="E3" s="6">
        <v>72539</v>
      </c>
      <c r="F3" s="6">
        <v>84284</v>
      </c>
      <c r="G3" s="6">
        <v>78098</v>
      </c>
      <c r="H3" s="6">
        <f>G3*(1+پنل!E7)</f>
        <v>113023.76984915545</v>
      </c>
      <c r="I3" s="33">
        <v>32044</v>
      </c>
      <c r="J3" s="34">
        <v>22142</v>
      </c>
    </row>
    <row r="4" spans="1:13" x14ac:dyDescent="0.45">
      <c r="A4" s="5" t="s">
        <v>2852</v>
      </c>
      <c r="B4" s="5"/>
      <c r="C4" s="6">
        <v>1422832</v>
      </c>
      <c r="D4" s="6">
        <v>1560098</v>
      </c>
      <c r="E4" s="6">
        <v>2058719</v>
      </c>
      <c r="F4" s="6">
        <v>2721217</v>
      </c>
      <c r="G4" s="6">
        <f>'سربار '!F13</f>
        <v>4581408.6261400003</v>
      </c>
      <c r="H4" s="6">
        <f>'سربار '!G13</f>
        <v>6465074.1887332303</v>
      </c>
      <c r="I4" s="6">
        <v>1369546</v>
      </c>
      <c r="J4" s="19">
        <v>766156</v>
      </c>
      <c r="L4" s="63"/>
    </row>
    <row r="5" spans="1:13" x14ac:dyDescent="0.45">
      <c r="A5" s="5" t="s">
        <v>82</v>
      </c>
      <c r="B5" s="5"/>
      <c r="C5" s="6">
        <v>1794591</v>
      </c>
      <c r="D5" s="6">
        <v>2026449</v>
      </c>
      <c r="E5" s="6">
        <v>2656570</v>
      </c>
      <c r="F5" s="6">
        <v>3734358</v>
      </c>
      <c r="G5" s="6">
        <f>G2+G3+G4</f>
        <v>6311793.6261400003</v>
      </c>
      <c r="H5" s="6">
        <f>H2+H3+H4</f>
        <v>8658521.2468004841</v>
      </c>
      <c r="I5" s="6">
        <v>1897027</v>
      </c>
      <c r="J5" s="19">
        <v>1028293</v>
      </c>
    </row>
    <row r="6" spans="1:13" x14ac:dyDescent="0.45">
      <c r="A6" s="5" t="s">
        <v>2853</v>
      </c>
      <c r="B6" s="5"/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20">
        <v>0</v>
      </c>
    </row>
    <row r="7" spans="1:13" x14ac:dyDescent="0.45">
      <c r="A7" s="5" t="s">
        <v>2854</v>
      </c>
      <c r="B7" s="5"/>
      <c r="C7" s="6">
        <v>1794591</v>
      </c>
      <c r="D7" s="6">
        <v>2026449</v>
      </c>
      <c r="E7" s="6">
        <v>2656570</v>
      </c>
      <c r="F7" s="6">
        <v>3734358</v>
      </c>
      <c r="G7" s="6">
        <f>G5</f>
        <v>6311793.6261400003</v>
      </c>
      <c r="H7" s="6">
        <f>H5+H6</f>
        <v>8658521.2468004841</v>
      </c>
      <c r="I7" s="6">
        <v>1897027</v>
      </c>
      <c r="J7" s="19">
        <v>1028293</v>
      </c>
      <c r="M7" s="63"/>
    </row>
    <row r="8" spans="1:13" x14ac:dyDescent="0.45">
      <c r="A8" s="5" t="s">
        <v>2855</v>
      </c>
      <c r="B8" s="5"/>
      <c r="C8" s="6">
        <v>36941</v>
      </c>
      <c r="D8" s="6">
        <v>-353473</v>
      </c>
      <c r="E8" s="6">
        <v>426900</v>
      </c>
      <c r="F8" s="6">
        <v>76068</v>
      </c>
      <c r="G8" s="6">
        <v>-11580</v>
      </c>
      <c r="H8" s="6">
        <v>0</v>
      </c>
      <c r="I8" s="6">
        <v>-69201</v>
      </c>
      <c r="J8" s="19">
        <v>55272</v>
      </c>
    </row>
    <row r="9" spans="1:13" x14ac:dyDescent="0.45">
      <c r="A9" s="5" t="s">
        <v>2856</v>
      </c>
      <c r="B9" s="5"/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19">
        <v>-24118</v>
      </c>
    </row>
    <row r="10" spans="1:13" x14ac:dyDescent="0.45">
      <c r="A10" s="5" t="s">
        <v>2857</v>
      </c>
      <c r="B10" s="5"/>
      <c r="C10" s="6">
        <v>1831532</v>
      </c>
      <c r="D10" s="6">
        <v>1672976</v>
      </c>
      <c r="E10" s="6">
        <v>3083470</v>
      </c>
      <c r="F10" s="6">
        <v>3810426</v>
      </c>
      <c r="G10" s="6">
        <f>G7+G8+G9</f>
        <v>6300213.6261400003</v>
      </c>
      <c r="H10" s="6">
        <f>H7+H8+H9</f>
        <v>8658521.2468004841</v>
      </c>
      <c r="I10" s="6">
        <v>1827826</v>
      </c>
      <c r="J10" s="20">
        <v>0</v>
      </c>
      <c r="M10" s="63"/>
    </row>
    <row r="11" spans="1:13" x14ac:dyDescent="0.45">
      <c r="A11" s="5" t="s">
        <v>2917</v>
      </c>
      <c r="B11" s="5"/>
      <c r="C11" s="6"/>
      <c r="D11" s="6">
        <f>(D10/'تولید و فروش'!C$15)*1000000</f>
        <v>960785.27088732924</v>
      </c>
      <c r="E11" s="6">
        <f>(E10/'تولید و فروش'!D$15)*1000000</f>
        <v>1133344.5070022885</v>
      </c>
      <c r="F11" s="6">
        <f>(F10/'تولید و فروش'!E$15)*1000000</f>
        <v>1541427.6069159887</v>
      </c>
      <c r="G11" s="6">
        <f>(G10/'تولید و فروش'!F$15)*1000000</f>
        <v>2581443.2589902887</v>
      </c>
      <c r="H11" s="6">
        <f>(H10/'تولید و فروش'!G$15)*1000000</f>
        <v>3534090.304816524</v>
      </c>
      <c r="I11" s="6"/>
      <c r="J11" s="20"/>
      <c r="M11" s="63"/>
    </row>
    <row r="12" spans="1:13" x14ac:dyDescent="0.45">
      <c r="A12" s="5" t="s">
        <v>2858</v>
      </c>
      <c r="B12" s="5"/>
      <c r="C12" s="6">
        <v>23386</v>
      </c>
      <c r="D12" s="6">
        <v>17226</v>
      </c>
      <c r="E12" s="6">
        <v>20581</v>
      </c>
      <c r="F12" s="6">
        <v>18913</v>
      </c>
      <c r="G12" s="6">
        <v>39509</v>
      </c>
      <c r="H12" s="6">
        <f>-G13</f>
        <v>70728</v>
      </c>
      <c r="I12" s="6">
        <v>70728</v>
      </c>
      <c r="J12" s="19">
        <v>1059447</v>
      </c>
    </row>
    <row r="13" spans="1:13" x14ac:dyDescent="0.45">
      <c r="A13" s="5" t="s">
        <v>2859</v>
      </c>
      <c r="B13" s="5"/>
      <c r="C13" s="6">
        <v>-17226</v>
      </c>
      <c r="D13" s="6">
        <v>-20581</v>
      </c>
      <c r="E13" s="6">
        <v>-18913</v>
      </c>
      <c r="F13" s="6">
        <v>-39509</v>
      </c>
      <c r="G13" s="6">
        <v>-70728</v>
      </c>
      <c r="H13" s="6">
        <f>-H12</f>
        <v>-70728</v>
      </c>
      <c r="I13" s="6">
        <v>-70451</v>
      </c>
      <c r="J13" s="19">
        <v>39509</v>
      </c>
    </row>
    <row r="14" spans="1:13" x14ac:dyDescent="0.45">
      <c r="A14" s="5" t="s">
        <v>11</v>
      </c>
      <c r="B14" s="5"/>
      <c r="C14" s="6">
        <v>1837692</v>
      </c>
      <c r="D14" s="6">
        <v>1669621</v>
      </c>
      <c r="E14" s="6">
        <v>3085138</v>
      </c>
      <c r="F14" s="6">
        <v>3789830</v>
      </c>
      <c r="G14" s="6">
        <f>G10+G12+G13</f>
        <v>6268994.6261400003</v>
      </c>
      <c r="H14" s="6">
        <f>H10+H12+H13</f>
        <v>8658521.2468004841</v>
      </c>
      <c r="I14" s="6">
        <v>1828103</v>
      </c>
      <c r="J14" s="19">
        <v>-34283</v>
      </c>
    </row>
    <row r="15" spans="1:13" x14ac:dyDescent="0.45">
      <c r="A15" s="5" t="s">
        <v>2860</v>
      </c>
      <c r="B15" s="5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19">
        <v>1064673</v>
      </c>
    </row>
    <row r="16" spans="1:13" x14ac:dyDescent="0.45">
      <c r="A16" s="5" t="s">
        <v>2861</v>
      </c>
      <c r="B16" s="5"/>
      <c r="C16" s="6">
        <v>1837692</v>
      </c>
      <c r="D16" s="6">
        <v>1669621</v>
      </c>
      <c r="E16" s="6">
        <v>3085138</v>
      </c>
      <c r="F16" s="6">
        <v>3789830</v>
      </c>
      <c r="G16" s="6">
        <f>G14+G15</f>
        <v>6268994.6261400003</v>
      </c>
      <c r="H16" s="6">
        <f>H14+H15</f>
        <v>8658521.2468004841</v>
      </c>
      <c r="I16" s="6">
        <v>1828103</v>
      </c>
      <c r="J16" s="19">
        <v>1064673</v>
      </c>
    </row>
    <row r="17" spans="1:10" x14ac:dyDescent="0.45">
      <c r="A17" s="28"/>
      <c r="B17" s="28"/>
      <c r="C17" s="29"/>
      <c r="D17" s="29"/>
      <c r="E17" s="29"/>
      <c r="F17" s="29"/>
      <c r="G17" s="29"/>
      <c r="H17" s="29"/>
      <c r="I17" s="29"/>
      <c r="J17" s="6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rightToLeft="1" workbookViewId="0">
      <selection activeCell="K8" sqref="K8"/>
    </sheetView>
  </sheetViews>
  <sheetFormatPr defaultRowHeight="18" x14ac:dyDescent="0.45"/>
  <cols>
    <col min="1" max="1" width="26.140625" style="1" bestFit="1" customWidth="1"/>
    <col min="2" max="2" width="4.7109375" style="1" bestFit="1" customWidth="1"/>
    <col min="3" max="6" width="13.85546875" style="1" bestFit="1" customWidth="1"/>
    <col min="7" max="7" width="17" style="1" bestFit="1" customWidth="1"/>
    <col min="8" max="8" width="13.5703125" style="1" bestFit="1" customWidth="1"/>
    <col min="9" max="9" width="14.5703125" style="1" bestFit="1" customWidth="1"/>
    <col min="10" max="10" width="9.140625" style="1"/>
    <col min="11" max="11" width="10" style="1" bestFit="1" customWidth="1"/>
    <col min="12" max="12" width="9.140625" style="1"/>
    <col min="13" max="13" width="10" style="1" bestFit="1" customWidth="1"/>
    <col min="14" max="16384" width="9.140625" style="1"/>
  </cols>
  <sheetData>
    <row r="1" spans="1:13" x14ac:dyDescent="0.45">
      <c r="A1" s="2" t="s">
        <v>0</v>
      </c>
      <c r="B1" s="2" t="s">
        <v>6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7</v>
      </c>
      <c r="H1" s="4" t="s">
        <v>8</v>
      </c>
      <c r="I1" s="3" t="s">
        <v>9</v>
      </c>
    </row>
    <row r="2" spans="1:13" x14ac:dyDescent="0.45">
      <c r="A2" s="6" t="s">
        <v>2880</v>
      </c>
      <c r="B2" s="6" t="s">
        <v>26</v>
      </c>
      <c r="C2" s="6">
        <v>19532</v>
      </c>
      <c r="D2" s="6">
        <v>21532</v>
      </c>
      <c r="E2" s="6">
        <v>35126</v>
      </c>
      <c r="F2" s="6">
        <v>34362</v>
      </c>
      <c r="G2" s="6">
        <f>F2*(1+پنل!E8)</f>
        <v>46388.700000000004</v>
      </c>
      <c r="H2" s="6">
        <v>12325</v>
      </c>
      <c r="I2" s="6"/>
    </row>
    <row r="3" spans="1:13" x14ac:dyDescent="0.45">
      <c r="A3" s="6" t="s">
        <v>2883</v>
      </c>
      <c r="B3" s="6" t="s">
        <v>26</v>
      </c>
      <c r="C3" s="6">
        <v>423558</v>
      </c>
      <c r="D3" s="6">
        <v>443229</v>
      </c>
      <c r="E3" s="6">
        <v>534460</v>
      </c>
      <c r="F3" s="6">
        <v>1372871</v>
      </c>
      <c r="G3" s="6">
        <f>'تولید و فروش'!G15*(انرژی!C12*انرژی!C19+انرژی!C13*انرژی!C20+انرژی!C14*انرژی!C21+انرژی!C15*انرژی!C22+انرژی!C16*انرژی!C23)/1000000</f>
        <v>2115586.6301662964</v>
      </c>
      <c r="H3" s="6">
        <v>444162</v>
      </c>
      <c r="I3" s="6"/>
    </row>
    <row r="4" spans="1:13" x14ac:dyDescent="0.45">
      <c r="A4" s="6" t="s">
        <v>2916</v>
      </c>
      <c r="B4" s="6"/>
      <c r="C4" s="6"/>
      <c r="D4" s="6"/>
      <c r="E4" s="6"/>
      <c r="F4" s="6">
        <f>487092-'مواد مستقیم'!F43</f>
        <v>106856.62614000001</v>
      </c>
      <c r="G4" s="6">
        <f>F4*(1+پنل!E8)</f>
        <v>144256.44528900002</v>
      </c>
      <c r="H4" s="6"/>
      <c r="I4" s="6"/>
    </row>
    <row r="5" spans="1:13" x14ac:dyDescent="0.45">
      <c r="A5" s="6" t="s">
        <v>2884</v>
      </c>
      <c r="B5" s="6" t="s">
        <v>26</v>
      </c>
      <c r="C5" s="6">
        <v>384081</v>
      </c>
      <c r="D5" s="6">
        <v>419689</v>
      </c>
      <c r="E5" s="6">
        <v>278278</v>
      </c>
      <c r="F5" s="6">
        <v>90904</v>
      </c>
      <c r="G5" s="6">
        <f>F5</f>
        <v>90904</v>
      </c>
      <c r="H5" s="6">
        <v>26694</v>
      </c>
      <c r="I5" s="6"/>
    </row>
    <row r="6" spans="1:13" x14ac:dyDescent="0.45">
      <c r="A6" s="6" t="s">
        <v>2885</v>
      </c>
      <c r="B6" s="6" t="s">
        <v>26</v>
      </c>
      <c r="C6" s="6">
        <v>374346</v>
      </c>
      <c r="D6" s="6">
        <v>321739</v>
      </c>
      <c r="E6" s="6">
        <v>402174</v>
      </c>
      <c r="F6" s="6">
        <v>526103</v>
      </c>
      <c r="G6" s="6">
        <f>'سربار '!F6*(1+پنل!E7)</f>
        <v>761378.58061602386</v>
      </c>
      <c r="H6" s="6">
        <v>252011</v>
      </c>
      <c r="I6" s="6"/>
    </row>
    <row r="7" spans="1:13" x14ac:dyDescent="0.45">
      <c r="A7" s="6" t="s">
        <v>2886</v>
      </c>
      <c r="B7" s="6" t="s">
        <v>26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/>
    </row>
    <row r="8" spans="1:13" x14ac:dyDescent="0.45">
      <c r="A8" s="6" t="s">
        <v>2887</v>
      </c>
      <c r="B8" s="6" t="s">
        <v>26</v>
      </c>
      <c r="C8" s="6">
        <v>358581</v>
      </c>
      <c r="D8" s="6">
        <v>852530</v>
      </c>
      <c r="E8" s="6">
        <v>1471179</v>
      </c>
      <c r="F8" s="6">
        <v>710640</v>
      </c>
      <c r="G8" s="6">
        <f>(1+0.3)*F8</f>
        <v>923832</v>
      </c>
      <c r="H8" s="6">
        <v>634354</v>
      </c>
      <c r="I8" s="6"/>
    </row>
    <row r="9" spans="1:13" x14ac:dyDescent="0.45">
      <c r="A9" s="6" t="s">
        <v>2912</v>
      </c>
      <c r="B9" s="6"/>
      <c r="C9" s="6"/>
      <c r="D9" s="6"/>
      <c r="E9" s="6">
        <v>615445</v>
      </c>
      <c r="F9" s="6">
        <v>823034</v>
      </c>
      <c r="G9" s="31">
        <f>(1+پنل!E7)*F9</f>
        <v>1191098.4326619094</v>
      </c>
      <c r="H9" s="6"/>
      <c r="I9" s="6"/>
    </row>
    <row r="10" spans="1:13" x14ac:dyDescent="0.45">
      <c r="A10" s="6" t="s">
        <v>2913</v>
      </c>
      <c r="B10" s="6"/>
      <c r="C10" s="6"/>
      <c r="D10" s="6"/>
      <c r="E10" s="6">
        <v>207600</v>
      </c>
      <c r="F10" s="6">
        <v>383673</v>
      </c>
      <c r="G10" s="31">
        <f>(1+0.3)*F10</f>
        <v>498774.9</v>
      </c>
      <c r="H10" s="6"/>
      <c r="I10" s="6"/>
    </row>
    <row r="11" spans="1:13" x14ac:dyDescent="0.45">
      <c r="A11" s="6" t="s">
        <v>2914</v>
      </c>
      <c r="B11" s="6"/>
      <c r="C11" s="6"/>
      <c r="D11" s="6"/>
      <c r="E11" s="6">
        <v>208226</v>
      </c>
      <c r="F11" s="6">
        <v>237914</v>
      </c>
      <c r="G11" s="31">
        <f>(1+0.3)*F11</f>
        <v>309288.2</v>
      </c>
      <c r="H11" s="6"/>
      <c r="I11" s="6"/>
    </row>
    <row r="12" spans="1:13" x14ac:dyDescent="0.45">
      <c r="A12" s="6" t="s">
        <v>2915</v>
      </c>
      <c r="B12" s="6"/>
      <c r="C12" s="6"/>
      <c r="D12" s="6"/>
      <c r="E12" s="6">
        <v>204565</v>
      </c>
      <c r="F12" s="6">
        <v>295051</v>
      </c>
      <c r="G12" s="31">
        <f>(1+0.3)*F12</f>
        <v>383566.3</v>
      </c>
      <c r="H12" s="6"/>
      <c r="I12" s="6"/>
      <c r="M12" s="63"/>
    </row>
    <row r="13" spans="1:13" x14ac:dyDescent="0.45">
      <c r="A13" s="6" t="s">
        <v>82</v>
      </c>
      <c r="B13" s="6" t="s">
        <v>26</v>
      </c>
      <c r="C13" s="6">
        <v>1560098</v>
      </c>
      <c r="D13" s="6">
        <v>2058719</v>
      </c>
      <c r="E13" s="6">
        <v>2721217</v>
      </c>
      <c r="F13" s="6">
        <f>SUM(F2:F12)</f>
        <v>4581408.6261400003</v>
      </c>
      <c r="G13" s="6">
        <f>SUM(G2:G12)</f>
        <v>6465074.1887332303</v>
      </c>
      <c r="H13" s="6">
        <f>SUM(H2:H8)</f>
        <v>1369546</v>
      </c>
      <c r="I13" s="6"/>
      <c r="K13" s="63">
        <v>4521166</v>
      </c>
    </row>
    <row r="15" spans="1:13" x14ac:dyDescent="0.45">
      <c r="A15" s="2" t="s">
        <v>0</v>
      </c>
      <c r="B15" s="2" t="s">
        <v>6</v>
      </c>
      <c r="C15" s="2" t="s">
        <v>2</v>
      </c>
      <c r="D15" s="2" t="s">
        <v>3</v>
      </c>
      <c r="E15" s="2" t="s">
        <v>4</v>
      </c>
      <c r="F15" s="2" t="s">
        <v>5</v>
      </c>
      <c r="G15" s="3" t="s">
        <v>7</v>
      </c>
      <c r="H15" s="4" t="s">
        <v>8</v>
      </c>
      <c r="I15" s="3" t="s">
        <v>9</v>
      </c>
    </row>
    <row r="16" spans="1:13" x14ac:dyDescent="0.45">
      <c r="A16" s="5" t="s">
        <v>2910</v>
      </c>
      <c r="B16" s="5"/>
      <c r="C16" s="62">
        <f>C3/'تولید و فروش'!C15</f>
        <v>0.24324813252939395</v>
      </c>
      <c r="D16" s="62">
        <f>D3/'تولید و فروش'!D15</f>
        <v>0.16291099070012593</v>
      </c>
      <c r="E16" s="62">
        <f>E3/'تولید و فروش'!E15</f>
        <v>0.21620453954290655</v>
      </c>
      <c r="F16" s="62">
        <f>F3/'تولید و فروش'!F15</f>
        <v>0.56251879677682914</v>
      </c>
      <c r="G16" s="62">
        <f>G3/'تولید و فروش'!G15</f>
        <v>0.86350474700665159</v>
      </c>
      <c r="H16" s="62">
        <f>H3/'تولید و فروش'!H15</f>
        <v>0.768845421499048</v>
      </c>
      <c r="I16" s="5"/>
      <c r="K16" s="63">
        <f>K13-F13</f>
        <v>-60242.626140000299</v>
      </c>
    </row>
    <row r="18" spans="1:7" x14ac:dyDescent="0.45">
      <c r="A18" s="2" t="s">
        <v>0</v>
      </c>
      <c r="B18" s="2" t="s">
        <v>6</v>
      </c>
      <c r="C18" s="2" t="s">
        <v>2</v>
      </c>
      <c r="D18" s="2" t="s">
        <v>3</v>
      </c>
      <c r="E18" s="2" t="s">
        <v>4</v>
      </c>
      <c r="F18" s="2" t="s">
        <v>5</v>
      </c>
      <c r="G18" s="3" t="s">
        <v>7</v>
      </c>
    </row>
    <row r="19" spans="1:7" x14ac:dyDescent="0.45">
      <c r="A19" s="1" t="s">
        <v>2911</v>
      </c>
      <c r="C19" s="1">
        <f>'بهای تمام شده'!C4/('بهای تمام شده'!C3+'بهای تمام شده'!C2)</f>
        <v>3.8272967164211225</v>
      </c>
      <c r="D19" s="1">
        <f>'بهای تمام شده'!D4/('بهای تمام شده'!D3+'بهای تمام شده'!D2)</f>
        <v>3.3453300196633009</v>
      </c>
      <c r="E19" s="1">
        <f>'بهای تمام شده'!E4/('بهای تمام شده'!E3+'بهای تمام شده'!E2)</f>
        <v>3.4435319168153939</v>
      </c>
      <c r="F19" s="1">
        <f>'بهای تمام شده'!F4/('بهای تمام شده'!F3+'بهای تمام شده'!F2)</f>
        <v>2.6859213080903843</v>
      </c>
      <c r="G19" s="1">
        <f>'بهای تمام شده'!G4/('بهای تمام شده'!G3+'بهای تمام شده'!G2)</f>
        <v>2.6476238676017188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>
      <selection activeCell="F14" sqref="F14"/>
    </sheetView>
  </sheetViews>
  <sheetFormatPr defaultRowHeight="18" x14ac:dyDescent="0.45"/>
  <cols>
    <col min="1" max="1" width="11.85546875" style="1" bestFit="1" customWidth="1"/>
    <col min="2" max="2" width="11.85546875" style="1" customWidth="1"/>
    <col min="3" max="3" width="12.28515625" style="1" bestFit="1" customWidth="1"/>
    <col min="4" max="4" width="13.85546875" style="1" bestFit="1" customWidth="1"/>
    <col min="5" max="5" width="8.28515625" style="1" bestFit="1" customWidth="1"/>
    <col min="6" max="6" width="14.140625" style="1" bestFit="1" customWidth="1"/>
    <col min="7" max="7" width="12.7109375" style="1" bestFit="1" customWidth="1"/>
    <col min="8" max="8" width="8.28515625" style="1" bestFit="1" customWidth="1"/>
    <col min="9" max="9" width="14.140625" style="1" bestFit="1" customWidth="1"/>
    <col min="10" max="10" width="14" style="1" bestFit="1" customWidth="1"/>
    <col min="11" max="11" width="9.85546875" style="1" bestFit="1" customWidth="1"/>
    <col min="12" max="12" width="8.28515625" style="1" bestFit="1" customWidth="1"/>
    <col min="13" max="13" width="14.140625" style="1" bestFit="1" customWidth="1"/>
    <col min="14" max="14" width="9.140625" style="1"/>
    <col min="15" max="15" width="18.140625" style="1" customWidth="1"/>
    <col min="16" max="16384" width="9.140625" style="1"/>
  </cols>
  <sheetData>
    <row r="1" spans="1:15" ht="22.5" customHeight="1" x14ac:dyDescent="0.45">
      <c r="A1" s="77" t="s">
        <v>0</v>
      </c>
      <c r="B1" s="56"/>
      <c r="C1" s="81" t="s">
        <v>2888</v>
      </c>
      <c r="D1" s="83" t="s">
        <v>2889</v>
      </c>
      <c r="E1" s="84"/>
      <c r="F1" s="85"/>
      <c r="G1" s="86" t="s">
        <v>2890</v>
      </c>
      <c r="H1" s="87"/>
      <c r="I1" s="88"/>
      <c r="J1" s="86" t="s">
        <v>2891</v>
      </c>
      <c r="K1" s="89"/>
      <c r="L1" s="87"/>
      <c r="M1" s="88"/>
      <c r="N1" s="83" t="s">
        <v>2892</v>
      </c>
      <c r="O1" s="85"/>
    </row>
    <row r="2" spans="1:15" ht="22.5" x14ac:dyDescent="0.45">
      <c r="A2" s="78"/>
      <c r="B2" s="57"/>
      <c r="C2" s="82"/>
      <c r="D2" s="37" t="s">
        <v>2864</v>
      </c>
      <c r="E2" s="38" t="s">
        <v>2893</v>
      </c>
      <c r="F2" s="39" t="s">
        <v>2894</v>
      </c>
      <c r="G2" s="37" t="s">
        <v>2864</v>
      </c>
      <c r="H2" s="38" t="s">
        <v>2893</v>
      </c>
      <c r="I2" s="39" t="s">
        <v>2894</v>
      </c>
      <c r="J2" s="37" t="s">
        <v>2864</v>
      </c>
      <c r="K2" s="40" t="s">
        <v>2874</v>
      </c>
      <c r="L2" s="38" t="s">
        <v>2893</v>
      </c>
      <c r="M2" s="39" t="s">
        <v>2894</v>
      </c>
      <c r="N2" s="79" t="s">
        <v>2864</v>
      </c>
      <c r="O2" s="80"/>
    </row>
    <row r="3" spans="1:15" ht="22.5" x14ac:dyDescent="0.45">
      <c r="A3" s="53" t="s">
        <v>2899</v>
      </c>
      <c r="B3" s="53"/>
      <c r="C3" s="41" t="s">
        <v>2895</v>
      </c>
      <c r="D3" s="42">
        <v>0</v>
      </c>
      <c r="E3" s="43">
        <v>0</v>
      </c>
      <c r="F3" s="44">
        <v>0</v>
      </c>
      <c r="G3" s="42">
        <v>8000000</v>
      </c>
      <c r="H3" s="43">
        <v>6000</v>
      </c>
      <c r="I3" s="44">
        <v>48000</v>
      </c>
      <c r="J3" s="42">
        <f>D3+G3</f>
        <v>8000000</v>
      </c>
      <c r="K3" s="45">
        <f>J3/'تولید و فروش'!$E$22</f>
        <v>3.277912035591569</v>
      </c>
      <c r="L3" s="43">
        <f>M3/J3*1000000</f>
        <v>6000</v>
      </c>
      <c r="M3" s="44">
        <f>F3+I3</f>
        <v>48000</v>
      </c>
      <c r="N3" s="90">
        <v>8800000</v>
      </c>
      <c r="O3" s="91"/>
    </row>
    <row r="4" spans="1:15" ht="22.5" x14ac:dyDescent="0.45">
      <c r="A4" s="53" t="s">
        <v>2900</v>
      </c>
      <c r="B4" s="53"/>
      <c r="C4" s="41" t="s">
        <v>2895</v>
      </c>
      <c r="D4" s="42">
        <v>716947</v>
      </c>
      <c r="E4" s="43">
        <f>F4/D4*1000000</f>
        <v>3000.2217737154911</v>
      </c>
      <c r="F4" s="44">
        <v>2151</v>
      </c>
      <c r="G4" s="42">
        <v>358474</v>
      </c>
      <c r="H4" s="43">
        <f>I4/G4*1000000</f>
        <v>3000.2175890022709</v>
      </c>
      <c r="I4" s="44">
        <v>1075.5</v>
      </c>
      <c r="J4" s="42">
        <f>D4+G4</f>
        <v>1075421</v>
      </c>
      <c r="K4" s="45">
        <f>J4/'تولید و فروش'!$E$22</f>
        <v>0.44064192990349005</v>
      </c>
      <c r="L4" s="43">
        <f>M4/J4*1000000</f>
        <v>3000.2203788097868</v>
      </c>
      <c r="M4" s="44">
        <f>F4+I4</f>
        <v>3226.5</v>
      </c>
      <c r="N4" s="90">
        <f>J4/100*110</f>
        <v>1182963.0999999999</v>
      </c>
      <c r="O4" s="91"/>
    </row>
    <row r="5" spans="1:15" ht="22.5" x14ac:dyDescent="0.45">
      <c r="A5" s="53" t="s">
        <v>2901</v>
      </c>
      <c r="B5" s="53"/>
      <c r="C5" s="41" t="s">
        <v>2896</v>
      </c>
      <c r="D5" s="42">
        <v>168472681</v>
      </c>
      <c r="E5" s="43">
        <f>F5/D5*1000000</f>
        <v>3034.8837388062934</v>
      </c>
      <c r="F5" s="44">
        <v>511295</v>
      </c>
      <c r="G5" s="42">
        <v>96000000</v>
      </c>
      <c r="H5" s="43">
        <f>I5/G5*1000000</f>
        <v>5393</v>
      </c>
      <c r="I5" s="44">
        <v>517728</v>
      </c>
      <c r="J5" s="42">
        <f>D5+G5</f>
        <v>264472681</v>
      </c>
      <c r="K5" s="45">
        <f>J5/'تولید و فروش'!$E$22</f>
        <v>108.3647730168837</v>
      </c>
      <c r="L5" s="43">
        <f>M5/J5*1000000</f>
        <v>3890.8479927270828</v>
      </c>
      <c r="M5" s="44">
        <f>F5+I5</f>
        <v>1029023</v>
      </c>
      <c r="N5" s="90">
        <v>264472681</v>
      </c>
      <c r="O5" s="91"/>
    </row>
    <row r="6" spans="1:15" ht="22.5" x14ac:dyDescent="0.45">
      <c r="A6" s="54" t="s">
        <v>2902</v>
      </c>
      <c r="B6" s="54"/>
      <c r="C6" s="46" t="s">
        <v>2897</v>
      </c>
      <c r="D6" s="47">
        <v>153696299</v>
      </c>
      <c r="E6" s="48">
        <f>F6/D6*1000000</f>
        <v>708.31894267018106</v>
      </c>
      <c r="F6" s="49">
        <v>108866</v>
      </c>
      <c r="G6" s="47">
        <v>80810128</v>
      </c>
      <c r="H6" s="48">
        <f>I6/G6*1000000</f>
        <v>1419.549787125693</v>
      </c>
      <c r="I6" s="49">
        <v>114714</v>
      </c>
      <c r="J6" s="47">
        <f>D6+G6</f>
        <v>234506427</v>
      </c>
      <c r="K6" s="45">
        <f>J6/'تولید و فروش'!$E$22</f>
        <v>96.086429935859456</v>
      </c>
      <c r="L6" s="48">
        <f>M6/J6*1000000</f>
        <v>953.40670556547263</v>
      </c>
      <c r="M6" s="49">
        <f>F6+I6</f>
        <v>223580</v>
      </c>
      <c r="N6" s="90">
        <f t="shared" ref="N6:N7" si="0">J6/100*110</f>
        <v>257957069.69999999</v>
      </c>
      <c r="O6" s="91"/>
    </row>
    <row r="7" spans="1:15" ht="23.25" thickBot="1" x14ac:dyDescent="0.5">
      <c r="A7" s="55" t="s">
        <v>2903</v>
      </c>
      <c r="B7" s="58"/>
      <c r="C7" s="50" t="s">
        <v>2898</v>
      </c>
      <c r="D7" s="51">
        <v>725073</v>
      </c>
      <c r="E7" s="48">
        <f>F7/D7*1000000</f>
        <v>24780.953090240571</v>
      </c>
      <c r="F7" s="52">
        <v>17968</v>
      </c>
      <c r="G7" s="52">
        <v>537105</v>
      </c>
      <c r="H7" s="52">
        <f>I7/G7*1000000</f>
        <v>24781.001852524179</v>
      </c>
      <c r="I7" s="52">
        <v>13310</v>
      </c>
      <c r="J7" s="42">
        <f>D7+G7</f>
        <v>1262178</v>
      </c>
      <c r="K7" s="45">
        <f>J7/'تولید و فروش'!$E$22</f>
        <v>0.51716355715736195</v>
      </c>
      <c r="L7" s="43">
        <f>M7/J7*1000000</f>
        <v>24780.973840456732</v>
      </c>
      <c r="M7" s="44">
        <f>F7+I7</f>
        <v>31278</v>
      </c>
      <c r="N7" s="90">
        <f t="shared" si="0"/>
        <v>1388395.8</v>
      </c>
      <c r="O7" s="91"/>
    </row>
    <row r="10" spans="1:15" x14ac:dyDescent="0.45">
      <c r="A10" s="22" t="s">
        <v>2874</v>
      </c>
      <c r="B10" s="22"/>
    </row>
    <row r="11" spans="1:15" x14ac:dyDescent="0.45">
      <c r="A11" s="5" t="s">
        <v>0</v>
      </c>
      <c r="B11" s="5" t="s">
        <v>6</v>
      </c>
      <c r="C11" s="5"/>
    </row>
    <row r="12" spans="1:15" x14ac:dyDescent="0.45">
      <c r="A12" s="5" t="s">
        <v>2899</v>
      </c>
      <c r="B12" s="5" t="s">
        <v>2904</v>
      </c>
      <c r="C12" s="5">
        <f>J3/'تولید و فروش'!$F$15</f>
        <v>3.277912035591569</v>
      </c>
    </row>
    <row r="13" spans="1:15" x14ac:dyDescent="0.45">
      <c r="A13" s="5" t="s">
        <v>2900</v>
      </c>
      <c r="B13" s="5" t="s">
        <v>2904</v>
      </c>
      <c r="C13" s="5">
        <f>J4/'تولید و فروش'!$F$15</f>
        <v>0.44064192990349005</v>
      </c>
    </row>
    <row r="14" spans="1:15" x14ac:dyDescent="0.45">
      <c r="A14" s="5" t="s">
        <v>2901</v>
      </c>
      <c r="B14" s="5" t="s">
        <v>2905</v>
      </c>
      <c r="C14" s="5">
        <f>J5/'تولید و فروش'!$F$15</f>
        <v>108.3647730168837</v>
      </c>
    </row>
    <row r="15" spans="1:15" x14ac:dyDescent="0.45">
      <c r="A15" s="5" t="s">
        <v>2902</v>
      </c>
      <c r="B15" s="5" t="s">
        <v>2906</v>
      </c>
      <c r="C15" s="5">
        <f>J6/'تولید و فروش'!$F$15</f>
        <v>96.086429935859456</v>
      </c>
    </row>
    <row r="16" spans="1:15" x14ac:dyDescent="0.45">
      <c r="A16" s="5" t="s">
        <v>2903</v>
      </c>
      <c r="B16" s="5" t="s">
        <v>2907</v>
      </c>
      <c r="C16" s="5">
        <f>J7/'تولید و فروش'!$F$15</f>
        <v>0.51716355715736195</v>
      </c>
    </row>
    <row r="18" spans="1:3" x14ac:dyDescent="0.45">
      <c r="A18" s="59" t="s">
        <v>2908</v>
      </c>
      <c r="B18" s="60"/>
      <c r="C18" s="60"/>
    </row>
    <row r="19" spans="1:3" x14ac:dyDescent="0.45">
      <c r="A19" s="61" t="s">
        <v>2899</v>
      </c>
      <c r="B19" s="61" t="s">
        <v>2909</v>
      </c>
      <c r="C19" s="35">
        <v>8000</v>
      </c>
    </row>
    <row r="20" spans="1:3" x14ac:dyDescent="0.45">
      <c r="A20" s="61" t="s">
        <v>2900</v>
      </c>
      <c r="B20" s="61" t="s">
        <v>2909</v>
      </c>
      <c r="C20" s="35">
        <v>3000</v>
      </c>
    </row>
    <row r="21" spans="1:3" x14ac:dyDescent="0.45">
      <c r="A21" s="61" t="s">
        <v>2901</v>
      </c>
      <c r="B21" s="61" t="s">
        <v>2909</v>
      </c>
      <c r="C21" s="35">
        <v>6000</v>
      </c>
    </row>
    <row r="22" spans="1:3" x14ac:dyDescent="0.45">
      <c r="A22" s="61" t="s">
        <v>2902</v>
      </c>
      <c r="B22" s="61" t="s">
        <v>2909</v>
      </c>
      <c r="C22" s="35">
        <v>1800</v>
      </c>
    </row>
    <row r="23" spans="1:3" x14ac:dyDescent="0.45">
      <c r="A23" s="61" t="s">
        <v>2903</v>
      </c>
      <c r="B23" s="61" t="s">
        <v>2909</v>
      </c>
      <c r="C23" s="35">
        <v>24780</v>
      </c>
    </row>
  </sheetData>
  <mergeCells count="12">
    <mergeCell ref="N3:O3"/>
    <mergeCell ref="N4:O4"/>
    <mergeCell ref="N5:O5"/>
    <mergeCell ref="N6:O6"/>
    <mergeCell ref="N7:O7"/>
    <mergeCell ref="A1:A2"/>
    <mergeCell ref="N2:O2"/>
    <mergeCell ref="C1:C2"/>
    <mergeCell ref="D1:F1"/>
    <mergeCell ref="G1:I1"/>
    <mergeCell ref="J1:M1"/>
    <mergeCell ref="N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rightToLeft="1" topLeftCell="A37" workbookViewId="0">
      <selection activeCell="H51" sqref="H51"/>
    </sheetView>
  </sheetViews>
  <sheetFormatPr defaultRowHeight="18" x14ac:dyDescent="0.45"/>
  <cols>
    <col min="1" max="1" width="15" style="1" bestFit="1" customWidth="1"/>
    <col min="2" max="2" width="4.7109375" style="1" bestFit="1" customWidth="1"/>
    <col min="3" max="6" width="13.85546875" style="1" bestFit="1" customWidth="1"/>
    <col min="7" max="7" width="14.5703125" style="1" bestFit="1" customWidth="1"/>
    <col min="8" max="8" width="13.5703125" style="1" bestFit="1" customWidth="1"/>
    <col min="9" max="9" width="14.5703125" style="1" bestFit="1" customWidth="1"/>
    <col min="10" max="16384" width="9.140625" style="1"/>
  </cols>
  <sheetData>
    <row r="1" spans="1:9" x14ac:dyDescent="0.45">
      <c r="A1" s="22" t="s">
        <v>2864</v>
      </c>
    </row>
    <row r="2" spans="1:9" x14ac:dyDescent="0.45">
      <c r="A2" s="2" t="s">
        <v>0</v>
      </c>
      <c r="B2" s="2" t="s">
        <v>6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7</v>
      </c>
      <c r="H2" s="4" t="s">
        <v>8</v>
      </c>
      <c r="I2" s="3" t="s">
        <v>9</v>
      </c>
    </row>
    <row r="3" spans="1:9" x14ac:dyDescent="0.45">
      <c r="A3" s="5" t="s">
        <v>2865</v>
      </c>
      <c r="B3" s="5" t="s">
        <v>83</v>
      </c>
      <c r="C3" s="6">
        <v>0</v>
      </c>
      <c r="D3" s="6">
        <v>7257</v>
      </c>
      <c r="E3" s="6">
        <v>0</v>
      </c>
      <c r="F3" s="6">
        <v>0</v>
      </c>
      <c r="G3" s="6">
        <f>G15*'تولید و فروش'!$G$15</f>
        <v>0</v>
      </c>
      <c r="H3" s="6">
        <v>0</v>
      </c>
      <c r="I3" s="6">
        <f>G3-H3</f>
        <v>0</v>
      </c>
    </row>
    <row r="4" spans="1:9" x14ac:dyDescent="0.45">
      <c r="A4" s="5" t="s">
        <v>2866</v>
      </c>
      <c r="B4" s="5" t="s">
        <v>83</v>
      </c>
      <c r="C4" s="6">
        <v>2492293</v>
      </c>
      <c r="D4" s="6">
        <v>2464418</v>
      </c>
      <c r="E4" s="6">
        <v>3595923</v>
      </c>
      <c r="F4" s="6">
        <v>3979887</v>
      </c>
      <c r="G4" s="6">
        <f>G16*'تولید و فروش'!$G$15</f>
        <v>3244469.3137023775</v>
      </c>
      <c r="H4" s="6">
        <v>937879</v>
      </c>
      <c r="I4" s="6">
        <f t="shared" ref="I4:I11" si="0">G4-H4</f>
        <v>2306590.3137023775</v>
      </c>
    </row>
    <row r="5" spans="1:9" x14ac:dyDescent="0.45">
      <c r="A5" s="5" t="s">
        <v>2867</v>
      </c>
      <c r="B5" s="5" t="s">
        <v>83</v>
      </c>
      <c r="C5" s="6">
        <v>37030</v>
      </c>
      <c r="D5" s="6">
        <v>149476</v>
      </c>
      <c r="E5" s="6">
        <v>52113</v>
      </c>
      <c r="F5" s="6">
        <v>2262</v>
      </c>
      <c r="G5" s="6">
        <f>G17*'تولید و فروش'!$G$15</f>
        <v>30115.216245926764</v>
      </c>
      <c r="H5" s="6">
        <v>0</v>
      </c>
      <c r="I5" s="6">
        <f t="shared" si="0"/>
        <v>30115.216245926764</v>
      </c>
    </row>
    <row r="6" spans="1:9" x14ac:dyDescent="0.45">
      <c r="A6" s="5" t="s">
        <v>2868</v>
      </c>
      <c r="B6" s="5" t="s">
        <v>83</v>
      </c>
      <c r="C6" s="6">
        <v>84784</v>
      </c>
      <c r="D6" s="6">
        <v>96013</v>
      </c>
      <c r="E6" s="6">
        <v>80324</v>
      </c>
      <c r="F6" s="6">
        <v>60976</v>
      </c>
      <c r="G6" s="6">
        <f>G18*'تولید و فروش'!$G$15</f>
        <v>84199.026920701523</v>
      </c>
      <c r="H6" s="6">
        <v>15510</v>
      </c>
      <c r="I6" s="6">
        <f t="shared" si="0"/>
        <v>68689.026920701523</v>
      </c>
    </row>
    <row r="7" spans="1:9" x14ac:dyDescent="0.45">
      <c r="A7" s="5" t="s">
        <v>2869</v>
      </c>
      <c r="B7" s="5" t="s">
        <v>83</v>
      </c>
      <c r="C7" s="6">
        <v>825114</v>
      </c>
      <c r="D7" s="6">
        <v>692806</v>
      </c>
      <c r="E7" s="6">
        <v>202066</v>
      </c>
      <c r="F7" s="6">
        <v>29939</v>
      </c>
      <c r="G7" s="6">
        <f>G19*'تولید و فروش'!$G$15</f>
        <v>256956.17271422254</v>
      </c>
      <c r="H7" s="6">
        <v>0</v>
      </c>
      <c r="I7" s="6">
        <f t="shared" si="0"/>
        <v>256956.17271422254</v>
      </c>
    </row>
    <row r="8" spans="1:9" x14ac:dyDescent="0.45">
      <c r="A8" s="5" t="s">
        <v>2870</v>
      </c>
      <c r="B8" s="5" t="s">
        <v>2871</v>
      </c>
      <c r="C8" s="6">
        <v>14124302</v>
      </c>
      <c r="D8" s="6">
        <v>12743930</v>
      </c>
      <c r="E8" s="6">
        <v>15445534</v>
      </c>
      <c r="F8" s="6">
        <v>13763180</v>
      </c>
      <c r="G8" s="6">
        <f>G20*'تولید و فروش'!$G$15</f>
        <v>14819823.954558892</v>
      </c>
      <c r="H8" s="6">
        <v>3462800</v>
      </c>
      <c r="I8" s="6">
        <f t="shared" si="0"/>
        <v>11357023.954558892</v>
      </c>
    </row>
    <row r="9" spans="1:9" x14ac:dyDescent="0.45">
      <c r="A9" s="5" t="s">
        <v>2872</v>
      </c>
      <c r="B9" s="5" t="s">
        <v>83</v>
      </c>
      <c r="C9" s="6">
        <v>78664</v>
      </c>
      <c r="D9" s="6">
        <v>89651</v>
      </c>
      <c r="E9" s="6">
        <v>83496</v>
      </c>
      <c r="F9" s="6">
        <v>76643</v>
      </c>
      <c r="G9" s="6">
        <f>G21*'تولید و فروش'!$G$15</f>
        <v>86848.506583766939</v>
      </c>
      <c r="H9" s="6">
        <v>21086</v>
      </c>
      <c r="I9" s="6">
        <f t="shared" si="0"/>
        <v>65762.506583766939</v>
      </c>
    </row>
    <row r="10" spans="1:9" x14ac:dyDescent="0.45">
      <c r="A10" s="5" t="s">
        <v>2873</v>
      </c>
      <c r="B10" s="5" t="s">
        <v>83</v>
      </c>
      <c r="C10" s="6">
        <v>0</v>
      </c>
      <c r="D10" s="6">
        <v>0</v>
      </c>
      <c r="E10" s="6">
        <v>4959</v>
      </c>
      <c r="F10" s="6">
        <v>39074</v>
      </c>
      <c r="G10" s="6">
        <f>H10</f>
        <v>8909</v>
      </c>
      <c r="H10" s="6">
        <v>8909</v>
      </c>
      <c r="I10" s="6">
        <f t="shared" si="0"/>
        <v>0</v>
      </c>
    </row>
    <row r="11" spans="1:9" x14ac:dyDescent="0.45">
      <c r="A11" s="5" t="s">
        <v>82</v>
      </c>
      <c r="B11" s="5" t="s">
        <v>83</v>
      </c>
      <c r="C11" s="6">
        <v>17642187</v>
      </c>
      <c r="D11" s="6">
        <v>16243551</v>
      </c>
      <c r="E11" s="6">
        <v>19464415</v>
      </c>
      <c r="F11" s="6">
        <v>17951961</v>
      </c>
      <c r="G11" s="6">
        <f>SUM(G3:G10)</f>
        <v>18531321.190725885</v>
      </c>
      <c r="H11" s="6">
        <f>SUM(H3:H10)</f>
        <v>4446184</v>
      </c>
      <c r="I11" s="6">
        <f t="shared" si="0"/>
        <v>14085137.190725885</v>
      </c>
    </row>
    <row r="13" spans="1:9" x14ac:dyDescent="0.45">
      <c r="A13" s="22" t="s">
        <v>2874</v>
      </c>
    </row>
    <row r="14" spans="1:9" x14ac:dyDescent="0.45">
      <c r="A14" s="2" t="s">
        <v>0</v>
      </c>
      <c r="B14" s="2" t="s">
        <v>6</v>
      </c>
      <c r="C14" s="2" t="s">
        <v>2</v>
      </c>
      <c r="D14" s="2" t="s">
        <v>3</v>
      </c>
      <c r="E14" s="2" t="s">
        <v>4</v>
      </c>
      <c r="F14" s="2" t="s">
        <v>5</v>
      </c>
      <c r="G14" s="3" t="s">
        <v>7</v>
      </c>
      <c r="H14" s="4" t="s">
        <v>8</v>
      </c>
      <c r="I14" s="3" t="s">
        <v>9</v>
      </c>
    </row>
    <row r="15" spans="1:9" x14ac:dyDescent="0.45">
      <c r="A15" s="5" t="s">
        <v>2865</v>
      </c>
      <c r="B15" s="5" t="s">
        <v>83</v>
      </c>
      <c r="C15" s="36">
        <f>C3/'تولید و فروش'!C$15</f>
        <v>0</v>
      </c>
      <c r="D15" s="36">
        <f>D3/'تولید و فروش'!D$15</f>
        <v>2.6673459081215664E-3</v>
      </c>
      <c r="E15" s="36">
        <f>E3/'تولید و فروش'!E$15</f>
        <v>0</v>
      </c>
      <c r="F15" s="36">
        <f>F3/'تولید و فروش'!F$15</f>
        <v>0</v>
      </c>
      <c r="G15" s="17">
        <v>0</v>
      </c>
      <c r="H15" s="17">
        <f>H3/'تولید و فروش'!$H$15</f>
        <v>0</v>
      </c>
      <c r="I15" s="6"/>
    </row>
    <row r="16" spans="1:9" x14ac:dyDescent="0.45">
      <c r="A16" s="5" t="s">
        <v>2866</v>
      </c>
      <c r="B16" s="5" t="s">
        <v>83</v>
      </c>
      <c r="C16" s="36">
        <f>C4/'تولید و فروش'!C$15</f>
        <v>1.4313166507682085</v>
      </c>
      <c r="D16" s="36">
        <f>D4/'تولید و فروش'!D$15</f>
        <v>0.90580891114801365</v>
      </c>
      <c r="E16" s="36">
        <f>E4/'تولید و فروش'!E$15</f>
        <v>1.4546549347879116</v>
      </c>
      <c r="F16" s="36">
        <f>F4/'تولید و فروش'!F$15</f>
        <v>1.6307149371993028</v>
      </c>
      <c r="G16" s="17">
        <f t="shared" ref="G16:G23" si="1">GEOMEAN(C16:F16)</f>
        <v>1.3242731892662765</v>
      </c>
      <c r="H16" s="17">
        <f>H4/'تولید و فروش'!$H$15</f>
        <v>1.6234706595118573</v>
      </c>
      <c r="I16" s="6"/>
    </row>
    <row r="17" spans="1:9" x14ac:dyDescent="0.45">
      <c r="A17" s="5" t="s">
        <v>2867</v>
      </c>
      <c r="B17" s="5" t="s">
        <v>83</v>
      </c>
      <c r="C17" s="36">
        <f>C5/'تولید و فروش'!C$15</f>
        <v>2.1266221739557414E-2</v>
      </c>
      <c r="D17" s="36">
        <f>D5/'تولید و فروش'!D$15</f>
        <v>5.4940636208127225E-2</v>
      </c>
      <c r="E17" s="36">
        <f>E5/'تولید و فروش'!E$15</f>
        <v>2.1081216871607772E-2</v>
      </c>
      <c r="F17" s="36">
        <f>F5/'تولید و فروش'!F$15</f>
        <v>9.2682962806351612E-4</v>
      </c>
      <c r="G17" s="17">
        <f t="shared" si="1"/>
        <v>1.2291924998337455E-2</v>
      </c>
      <c r="H17" s="17">
        <f>H5/'تولید و فروش'!$H$15</f>
        <v>0</v>
      </c>
      <c r="I17" s="6"/>
    </row>
    <row r="18" spans="1:9" x14ac:dyDescent="0.45">
      <c r="A18" s="5" t="s">
        <v>2868</v>
      </c>
      <c r="B18" s="5" t="s">
        <v>83</v>
      </c>
      <c r="C18" s="36">
        <f>C6/'تولید و فروش'!C$15</f>
        <v>4.869120561616623E-2</v>
      </c>
      <c r="D18" s="36">
        <f>D6/'تولید و فروش'!D$15</f>
        <v>3.5290048598108859E-2</v>
      </c>
      <c r="E18" s="36">
        <f>E6/'تولید و فروش'!E$15</f>
        <v>3.249338291779446E-2</v>
      </c>
      <c r="F18" s="36">
        <f>F6/'تولید و فروش'!F$15</f>
        <v>2.4984245535278938E-2</v>
      </c>
      <c r="G18" s="17">
        <f t="shared" si="1"/>
        <v>3.4366949763551639E-2</v>
      </c>
      <c r="H18" s="17">
        <f>H6/'تولید و فروش'!$H$15</f>
        <v>2.6847844902198374E-2</v>
      </c>
      <c r="I18" s="6"/>
    </row>
    <row r="19" spans="1:9" x14ac:dyDescent="0.45">
      <c r="A19" s="5" t="s">
        <v>2869</v>
      </c>
      <c r="B19" s="5" t="s">
        <v>83</v>
      </c>
      <c r="C19" s="36">
        <f>C7/'تولید و فروش'!C$15</f>
        <v>0.4738605801893917</v>
      </c>
      <c r="D19" s="36">
        <f>D7/'تولید و فروش'!D$15</f>
        <v>0.25464423993689816</v>
      </c>
      <c r="E19" s="36">
        <f>E7/'تولید و فروش'!E$15</f>
        <v>8.1741545648461922E-2</v>
      </c>
      <c r="F19" s="36">
        <f>F7/'تولید و فروش'!F$15</f>
        <v>1.2267176054196997E-2</v>
      </c>
      <c r="G19" s="17">
        <f t="shared" si="1"/>
        <v>0.10488007049560104</v>
      </c>
      <c r="H19" s="17">
        <f>H7/'تولید و فروش'!$H$15</f>
        <v>0</v>
      </c>
      <c r="I19" s="6"/>
    </row>
    <row r="20" spans="1:9" x14ac:dyDescent="0.45">
      <c r="A20" s="5" t="s">
        <v>2870</v>
      </c>
      <c r="B20" s="5" t="s">
        <v>2871</v>
      </c>
      <c r="C20" s="36">
        <f>C8/'تولید و فروش'!C$15</f>
        <v>8.1115457263968196</v>
      </c>
      <c r="D20" s="36">
        <f>D8/'تولید و فروش'!D$15</f>
        <v>4.6840939146875673</v>
      </c>
      <c r="E20" s="36">
        <f>E8/'تولید و فروش'!E$15</f>
        <v>6.2481655623700707</v>
      </c>
      <c r="F20" s="36">
        <f>F8/'تولید و فروش'!F$15</f>
        <v>5.6393116712516465</v>
      </c>
      <c r="G20" s="17">
        <f t="shared" si="1"/>
        <v>6.04890773655465</v>
      </c>
      <c r="H20" s="17">
        <f>H8/'تولید و فروش'!$H$15</f>
        <v>5.9941145923489705</v>
      </c>
      <c r="I20" s="6"/>
    </row>
    <row r="21" spans="1:9" x14ac:dyDescent="0.45">
      <c r="A21" s="5" t="s">
        <v>2872</v>
      </c>
      <c r="B21" s="5" t="s">
        <v>83</v>
      </c>
      <c r="C21" s="36">
        <f>C9/'تولید و فروش'!C$15</f>
        <v>4.5176507343249912E-2</v>
      </c>
      <c r="D21" s="36">
        <f>D9/'تولید و فروش'!D$15</f>
        <v>3.2951664325341953E-2</v>
      </c>
      <c r="E21" s="36">
        <f>E9/'تولید و فروش'!E$15</f>
        <v>3.3776548728949828E-2</v>
      </c>
      <c r="F21" s="36">
        <f>F9/'تولید و فروش'!F$15</f>
        <v>3.1403626517980579E-2</v>
      </c>
      <c r="G21" s="17">
        <f t="shared" si="1"/>
        <v>3.5448370034190588E-2</v>
      </c>
      <c r="H21" s="17">
        <f>H9/'تولید و فروش'!$H$15</f>
        <v>3.6499913449887483E-2</v>
      </c>
      <c r="I21" s="6"/>
    </row>
    <row r="22" spans="1:9" x14ac:dyDescent="0.45">
      <c r="A22" s="5" t="s">
        <v>2873</v>
      </c>
      <c r="B22" s="5" t="s">
        <v>83</v>
      </c>
      <c r="C22" s="36">
        <f>C10/'تولید و فروش'!C$15</f>
        <v>0</v>
      </c>
      <c r="D22" s="36">
        <f>D10/'تولید و فروش'!D$15</f>
        <v>0</v>
      </c>
      <c r="E22" s="36">
        <f>E10/'تولید و فروش'!E$15</f>
        <v>2.00605903452695E-3</v>
      </c>
      <c r="F22" s="36">
        <f>F10/'تولید و فروش'!F$15</f>
        <v>1.6010141859838119E-2</v>
      </c>
      <c r="G22" s="17">
        <v>0</v>
      </c>
      <c r="H22" s="17">
        <f>H10/'تولید و فروش'!$H$15</f>
        <v>1.5421499047948763E-2</v>
      </c>
      <c r="I22" s="6"/>
    </row>
    <row r="23" spans="1:9" x14ac:dyDescent="0.45">
      <c r="A23" s="5" t="s">
        <v>82</v>
      </c>
      <c r="B23" s="5"/>
      <c r="C23" s="36">
        <f>C11/'تولید و فروش'!C$15</f>
        <v>10.131856892053394</v>
      </c>
      <c r="D23" s="36">
        <f>D11/'تولید و فروش'!D$15</f>
        <v>5.9703967608121786</v>
      </c>
      <c r="E23" s="36">
        <f>E11/'تولید و فروش'!E$15</f>
        <v>7.8739192503593225</v>
      </c>
      <c r="F23" s="36">
        <f>F11/'تولید و فروش'!F$15</f>
        <v>7.3556186280463072</v>
      </c>
      <c r="G23" s="17">
        <f t="shared" si="1"/>
        <v>7.6935290882995124</v>
      </c>
      <c r="H23" s="17">
        <f>H11/'تولید و فروش'!$H$15</f>
        <v>7.6963545092608623</v>
      </c>
      <c r="I23" s="6"/>
    </row>
    <row r="25" spans="1:9" x14ac:dyDescent="0.45">
      <c r="A25" s="22" t="s">
        <v>2877</v>
      </c>
    </row>
    <row r="26" spans="1:9" x14ac:dyDescent="0.45">
      <c r="A26" s="2" t="s">
        <v>0</v>
      </c>
      <c r="B26" s="2" t="s">
        <v>6</v>
      </c>
      <c r="C26" s="2" t="s">
        <v>2</v>
      </c>
      <c r="D26" s="2" t="s">
        <v>3</v>
      </c>
      <c r="E26" s="2" t="s">
        <v>4</v>
      </c>
      <c r="F26" s="2" t="s">
        <v>5</v>
      </c>
      <c r="G26" s="3" t="s">
        <v>7</v>
      </c>
      <c r="H26" s="4" t="s">
        <v>8</v>
      </c>
      <c r="I26" s="3" t="s">
        <v>9</v>
      </c>
    </row>
    <row r="27" spans="1:9" x14ac:dyDescent="0.45">
      <c r="A27" s="5" t="s">
        <v>2865</v>
      </c>
      <c r="B27" s="5"/>
      <c r="C27" s="6">
        <v>0</v>
      </c>
      <c r="D27" s="6">
        <v>384319</v>
      </c>
      <c r="E27" s="6">
        <v>0</v>
      </c>
      <c r="F27" s="6">
        <v>0</v>
      </c>
      <c r="G27" s="6">
        <f>F27*(1+پنل!$E$8)</f>
        <v>0</v>
      </c>
      <c r="H27" s="6">
        <v>0</v>
      </c>
      <c r="I27" s="6"/>
    </row>
    <row r="28" spans="1:9" x14ac:dyDescent="0.45">
      <c r="A28" s="5" t="s">
        <v>2866</v>
      </c>
      <c r="B28" s="5"/>
      <c r="C28" s="6">
        <v>49415</v>
      </c>
      <c r="D28" s="6">
        <v>53844</v>
      </c>
      <c r="E28" s="6">
        <v>81498</v>
      </c>
      <c r="F28" s="6">
        <v>236324</v>
      </c>
      <c r="G28" s="6">
        <f>F28*(1+پنل!$E$8)</f>
        <v>319037.40000000002</v>
      </c>
      <c r="H28" s="6">
        <v>283765</v>
      </c>
      <c r="I28" s="6">
        <f>G28</f>
        <v>319037.40000000002</v>
      </c>
    </row>
    <row r="29" spans="1:9" x14ac:dyDescent="0.45">
      <c r="A29" s="5" t="s">
        <v>2867</v>
      </c>
      <c r="B29" s="5"/>
      <c r="C29" s="6">
        <v>209479</v>
      </c>
      <c r="D29" s="6">
        <v>432103</v>
      </c>
      <c r="E29" s="6">
        <v>563142</v>
      </c>
      <c r="F29" s="6">
        <v>567197</v>
      </c>
      <c r="G29" s="6">
        <f>F29*(1+پنل!$E$8)</f>
        <v>765715.95000000007</v>
      </c>
      <c r="H29" s="6">
        <v>0</v>
      </c>
      <c r="I29" s="6">
        <f t="shared" ref="I29:I34" si="2">G29</f>
        <v>765715.95000000007</v>
      </c>
    </row>
    <row r="30" spans="1:9" x14ac:dyDescent="0.45">
      <c r="A30" s="5" t="s">
        <v>2868</v>
      </c>
      <c r="B30" s="5"/>
      <c r="C30" s="6">
        <v>136111</v>
      </c>
      <c r="D30" s="6">
        <v>157385</v>
      </c>
      <c r="E30" s="6">
        <v>247547</v>
      </c>
      <c r="F30" s="6">
        <v>408013</v>
      </c>
      <c r="G30" s="6">
        <f>H30</f>
        <v>850741</v>
      </c>
      <c r="H30" s="6">
        <v>850741</v>
      </c>
      <c r="I30" s="6">
        <f t="shared" si="2"/>
        <v>850741</v>
      </c>
    </row>
    <row r="31" spans="1:9" x14ac:dyDescent="0.45">
      <c r="A31" s="5" t="s">
        <v>2869</v>
      </c>
      <c r="B31" s="5"/>
      <c r="C31" s="6">
        <v>34652</v>
      </c>
      <c r="D31" s="6">
        <v>40692</v>
      </c>
      <c r="E31" s="6">
        <v>44485</v>
      </c>
      <c r="F31" s="6">
        <v>58152</v>
      </c>
      <c r="G31" s="6">
        <f>F31*(1+پنل!$E$8)</f>
        <v>78505.200000000012</v>
      </c>
      <c r="H31" s="6">
        <v>0</v>
      </c>
      <c r="I31" s="6">
        <f t="shared" si="2"/>
        <v>78505.200000000012</v>
      </c>
    </row>
    <row r="32" spans="1:9" x14ac:dyDescent="0.45">
      <c r="A32" s="5" t="s">
        <v>2870</v>
      </c>
      <c r="B32" s="5"/>
      <c r="C32" s="6">
        <v>11852</v>
      </c>
      <c r="D32" s="6">
        <v>14492</v>
      </c>
      <c r="E32" s="6">
        <v>29420</v>
      </c>
      <c r="F32" s="6">
        <v>27627</v>
      </c>
      <c r="G32" s="6">
        <f>F32*(1+پنل!$E$8)</f>
        <v>37296.450000000004</v>
      </c>
      <c r="H32" s="6">
        <v>36386</v>
      </c>
      <c r="I32" s="6">
        <f t="shared" si="2"/>
        <v>37296.450000000004</v>
      </c>
    </row>
    <row r="33" spans="1:9" x14ac:dyDescent="0.45">
      <c r="A33" s="5" t="s">
        <v>2872</v>
      </c>
      <c r="B33" s="5"/>
      <c r="C33" s="6">
        <v>748653</v>
      </c>
      <c r="D33" s="6">
        <v>1084795</v>
      </c>
      <c r="E33" s="6">
        <v>1447255</v>
      </c>
      <c r="F33" s="6">
        <v>3647848</v>
      </c>
      <c r="G33" s="6">
        <f>F33*(1+پنل!$E$8)</f>
        <v>4924594.8000000007</v>
      </c>
      <c r="H33" s="6">
        <v>3903538</v>
      </c>
      <c r="I33" s="6">
        <f t="shared" si="2"/>
        <v>4924594.8000000007</v>
      </c>
    </row>
    <row r="34" spans="1:9" x14ac:dyDescent="0.45">
      <c r="A34" s="5" t="s">
        <v>2873</v>
      </c>
      <c r="B34" s="5"/>
      <c r="C34" s="6">
        <v>0</v>
      </c>
      <c r="D34" s="6">
        <v>0</v>
      </c>
      <c r="E34" s="6">
        <v>468441</v>
      </c>
      <c r="F34" s="6">
        <v>614731</v>
      </c>
      <c r="G34" s="6">
        <f>H34</f>
        <v>875070</v>
      </c>
      <c r="H34" s="6">
        <v>875070</v>
      </c>
      <c r="I34" s="6">
        <f t="shared" si="2"/>
        <v>875070</v>
      </c>
    </row>
    <row r="35" spans="1:9" x14ac:dyDescent="0.45">
      <c r="A35" s="28"/>
      <c r="B35" s="28"/>
      <c r="C35" s="29"/>
      <c r="D35" s="29"/>
      <c r="E35" s="29"/>
      <c r="F35" s="29"/>
      <c r="G35" s="29"/>
      <c r="H35" s="29"/>
      <c r="I35" s="29"/>
    </row>
    <row r="36" spans="1:9" x14ac:dyDescent="0.45">
      <c r="A36" s="22" t="s">
        <v>2878</v>
      </c>
    </row>
    <row r="37" spans="1:9" x14ac:dyDescent="0.45">
      <c r="A37" s="2" t="s">
        <v>0</v>
      </c>
      <c r="B37" s="2" t="s">
        <v>6</v>
      </c>
      <c r="C37" s="2" t="s">
        <v>2</v>
      </c>
      <c r="D37" s="2" t="s">
        <v>3</v>
      </c>
      <c r="E37" s="2" t="s">
        <v>4</v>
      </c>
      <c r="F37" s="2" t="s">
        <v>5</v>
      </c>
      <c r="G37" s="3" t="s">
        <v>7</v>
      </c>
      <c r="H37" s="4" t="s">
        <v>8</v>
      </c>
      <c r="I37" s="3" t="s">
        <v>9</v>
      </c>
    </row>
    <row r="38" spans="1:9" x14ac:dyDescent="0.45">
      <c r="A38" s="5" t="s">
        <v>2865</v>
      </c>
      <c r="B38" s="5" t="s">
        <v>26</v>
      </c>
      <c r="C38" s="6">
        <f>C27*C3/1000000</f>
        <v>0</v>
      </c>
      <c r="D38" s="6">
        <f t="shared" ref="D38:F38" si="3">D27*D3/1000000</f>
        <v>2789.0029829999999</v>
      </c>
      <c r="E38" s="6">
        <f t="shared" si="3"/>
        <v>0</v>
      </c>
      <c r="F38" s="6">
        <f t="shared" si="3"/>
        <v>0</v>
      </c>
      <c r="G38" s="26">
        <f>H38+I38</f>
        <v>0</v>
      </c>
      <c r="H38" s="6">
        <f>H27*H3/1000000</f>
        <v>0</v>
      </c>
      <c r="I38" s="6">
        <f>I27*I3/1000000</f>
        <v>0</v>
      </c>
    </row>
    <row r="39" spans="1:9" x14ac:dyDescent="0.45">
      <c r="A39" s="5" t="s">
        <v>2866</v>
      </c>
      <c r="B39" s="5" t="s">
        <v>26</v>
      </c>
      <c r="C39" s="6">
        <f t="shared" ref="C39:F45" si="4">C28*C4/1000000</f>
        <v>123156.658595</v>
      </c>
      <c r="D39" s="6">
        <f t="shared" si="4"/>
        <v>132694.12279200001</v>
      </c>
      <c r="E39" s="6">
        <f t="shared" si="4"/>
        <v>293060.53265399998</v>
      </c>
      <c r="F39" s="6">
        <f t="shared" si="4"/>
        <v>940542.81538799999</v>
      </c>
      <c r="G39" s="26">
        <f t="shared" ref="G39:G45" si="5">H39+I39</f>
        <v>1002025.8109837909</v>
      </c>
      <c r="H39" s="6">
        <f t="shared" ref="H39:I45" si="6">H28*H4/1000000</f>
        <v>266137.23443499999</v>
      </c>
      <c r="I39" s="6">
        <f t="shared" si="6"/>
        <v>735888.57654879091</v>
      </c>
    </row>
    <row r="40" spans="1:9" x14ac:dyDescent="0.45">
      <c r="A40" s="5" t="s">
        <v>2867</v>
      </c>
      <c r="B40" s="5" t="s">
        <v>26</v>
      </c>
      <c r="C40" s="6">
        <f t="shared" si="4"/>
        <v>7757.0073700000003</v>
      </c>
      <c r="D40" s="6">
        <f t="shared" si="4"/>
        <v>64589.028028000001</v>
      </c>
      <c r="E40" s="6">
        <f t="shared" si="4"/>
        <v>29347.019046000001</v>
      </c>
      <c r="F40" s="6">
        <f t="shared" si="4"/>
        <v>1282.9996140000001</v>
      </c>
      <c r="G40" s="26">
        <f t="shared" si="5"/>
        <v>23059.701417205248</v>
      </c>
      <c r="H40" s="6">
        <f t="shared" si="6"/>
        <v>0</v>
      </c>
      <c r="I40" s="6">
        <f t="shared" si="6"/>
        <v>23059.701417205248</v>
      </c>
    </row>
    <row r="41" spans="1:9" x14ac:dyDescent="0.45">
      <c r="A41" s="5" t="s">
        <v>2868</v>
      </c>
      <c r="B41" s="5" t="s">
        <v>26</v>
      </c>
      <c r="C41" s="6">
        <f t="shared" si="4"/>
        <v>11540.035024000001</v>
      </c>
      <c r="D41" s="6">
        <f t="shared" si="4"/>
        <v>15111.006004999999</v>
      </c>
      <c r="E41" s="6">
        <f t="shared" si="4"/>
        <v>19883.965228000001</v>
      </c>
      <c r="F41" s="6">
        <f t="shared" si="4"/>
        <v>24879.000688</v>
      </c>
      <c r="G41" s="26">
        <f t="shared" si="5"/>
        <v>71631.56436154453</v>
      </c>
      <c r="H41" s="6">
        <f t="shared" si="6"/>
        <v>13194.992910000001</v>
      </c>
      <c r="I41" s="6">
        <f t="shared" si="6"/>
        <v>58436.571451544536</v>
      </c>
    </row>
    <row r="42" spans="1:9" x14ac:dyDescent="0.45">
      <c r="A42" s="5" t="s">
        <v>2869</v>
      </c>
      <c r="B42" s="5" t="s">
        <v>26</v>
      </c>
      <c r="C42" s="6">
        <f t="shared" si="4"/>
        <v>28591.850328</v>
      </c>
      <c r="D42" s="6">
        <f t="shared" si="4"/>
        <v>28191.661752</v>
      </c>
      <c r="E42" s="6">
        <f t="shared" si="4"/>
        <v>8988.9060100000006</v>
      </c>
      <c r="F42" s="6">
        <f t="shared" si="4"/>
        <v>1741.0127279999999</v>
      </c>
      <c r="G42" s="26">
        <f t="shared" si="5"/>
        <v>20172.395730164586</v>
      </c>
      <c r="H42" s="6">
        <f t="shared" si="6"/>
        <v>0</v>
      </c>
      <c r="I42" s="6">
        <f t="shared" si="6"/>
        <v>20172.395730164586</v>
      </c>
    </row>
    <row r="43" spans="1:9" x14ac:dyDescent="0.45">
      <c r="A43" s="5" t="s">
        <v>2870</v>
      </c>
      <c r="B43" s="5" t="s">
        <v>26</v>
      </c>
      <c r="C43" s="6">
        <f t="shared" si="4"/>
        <v>167401.227304</v>
      </c>
      <c r="D43" s="6">
        <f t="shared" si="4"/>
        <v>184685.03356000001</v>
      </c>
      <c r="E43" s="6">
        <f t="shared" si="4"/>
        <v>454407.61028000002</v>
      </c>
      <c r="F43" s="6">
        <f t="shared" si="4"/>
        <v>380235.37385999999</v>
      </c>
      <c r="G43" s="26">
        <f t="shared" si="5"/>
        <v>549574.11687000806</v>
      </c>
      <c r="H43" s="6">
        <f t="shared" si="6"/>
        <v>125997.4408</v>
      </c>
      <c r="I43" s="6">
        <f t="shared" si="6"/>
        <v>423576.67607000808</v>
      </c>
    </row>
    <row r="44" spans="1:9" x14ac:dyDescent="0.45">
      <c r="A44" s="5" t="s">
        <v>2872</v>
      </c>
      <c r="B44" s="5" t="s">
        <v>26</v>
      </c>
      <c r="C44" s="6">
        <f t="shared" si="4"/>
        <v>58892.039592000001</v>
      </c>
      <c r="D44" s="6">
        <f t="shared" si="4"/>
        <v>97252.956544999994</v>
      </c>
      <c r="E44" s="6">
        <f t="shared" si="4"/>
        <v>120840.00348</v>
      </c>
      <c r="F44" s="6">
        <f t="shared" si="4"/>
        <v>279582.014264</v>
      </c>
      <c r="G44" s="26">
        <f t="shared" si="5"/>
        <v>406163.70022538444</v>
      </c>
      <c r="H44" s="6">
        <f t="shared" si="6"/>
        <v>82310.002267999997</v>
      </c>
      <c r="I44" s="6">
        <f t="shared" si="6"/>
        <v>323853.69795738446</v>
      </c>
    </row>
    <row r="45" spans="1:9" x14ac:dyDescent="0.45">
      <c r="A45" s="5" t="s">
        <v>2873</v>
      </c>
      <c r="B45" s="5" t="s">
        <v>26</v>
      </c>
      <c r="C45" s="6">
        <f t="shared" si="4"/>
        <v>0</v>
      </c>
      <c r="D45" s="6">
        <f t="shared" si="4"/>
        <v>0</v>
      </c>
      <c r="E45" s="6">
        <f t="shared" si="4"/>
        <v>2322.9989190000001</v>
      </c>
      <c r="F45" s="6">
        <f t="shared" si="4"/>
        <v>24019.999093999999</v>
      </c>
      <c r="G45" s="26">
        <f t="shared" si="5"/>
        <v>7795.99863</v>
      </c>
      <c r="H45" s="6">
        <f t="shared" si="6"/>
        <v>7795.99863</v>
      </c>
      <c r="I45" s="6">
        <f t="shared" si="6"/>
        <v>0</v>
      </c>
    </row>
    <row r="46" spans="1:9" x14ac:dyDescent="0.45">
      <c r="A46" s="5" t="s">
        <v>82</v>
      </c>
      <c r="B46" s="5"/>
      <c r="C46" s="6">
        <f>SUM(C38:C45)</f>
        <v>397338.81821300002</v>
      </c>
      <c r="D46" s="6">
        <f t="shared" ref="D46:F46" si="7">SUM(D38:D45)</f>
        <v>525312.81166500004</v>
      </c>
      <c r="E46" s="6">
        <f t="shared" si="7"/>
        <v>928851.03561699996</v>
      </c>
      <c r="F46" s="6">
        <f t="shared" si="7"/>
        <v>1652283.215636</v>
      </c>
      <c r="G46" s="26">
        <f>H46+I46</f>
        <v>2080423.2882180978</v>
      </c>
      <c r="H46" s="6">
        <f>SUM(H38:H45)</f>
        <v>495435.66904299997</v>
      </c>
      <c r="I46" s="6">
        <f>SUM(I38:I45)</f>
        <v>1584987.6191750979</v>
      </c>
    </row>
    <row r="48" spans="1:9" x14ac:dyDescent="0.45">
      <c r="F48" s="6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92"/>
  <sheetViews>
    <sheetView rightToLeft="1" workbookViewId="0">
      <selection activeCell="J3" sqref="J3"/>
    </sheetView>
  </sheetViews>
  <sheetFormatPr defaultRowHeight="18" x14ac:dyDescent="0.45"/>
  <cols>
    <col min="1" max="1" width="10.7109375" style="1" bestFit="1" customWidth="1"/>
    <col min="2" max="2" width="11.85546875" style="1" customWidth="1"/>
    <col min="3" max="3" width="14" style="25" bestFit="1" customWidth="1"/>
    <col min="4" max="5" width="11.85546875" style="1" bestFit="1" customWidth="1"/>
    <col min="6" max="6" width="11.28515625" style="1" bestFit="1" customWidth="1"/>
    <col min="7" max="7" width="13.42578125" style="1" bestFit="1" customWidth="1"/>
    <col min="8" max="8" width="11.5703125" style="1" bestFit="1" customWidth="1"/>
    <col min="9" max="16384" width="9.140625" style="1"/>
  </cols>
  <sheetData>
    <row r="1" spans="1:13" x14ac:dyDescent="0.45">
      <c r="A1" s="1" t="s">
        <v>257</v>
      </c>
      <c r="B1" s="1" t="s">
        <v>258</v>
      </c>
      <c r="C1" s="25">
        <v>48366</v>
      </c>
      <c r="D1" s="5" t="s">
        <v>2841</v>
      </c>
      <c r="E1" s="5" t="s">
        <v>2842</v>
      </c>
      <c r="F1" s="5" t="s">
        <v>2843</v>
      </c>
      <c r="G1" s="5" t="s">
        <v>2844</v>
      </c>
      <c r="H1" s="5" t="s">
        <v>8</v>
      </c>
      <c r="I1" s="5" t="s">
        <v>2845</v>
      </c>
      <c r="J1" s="5" t="s">
        <v>2926</v>
      </c>
    </row>
    <row r="2" spans="1:13" x14ac:dyDescent="0.45">
      <c r="A2" s="1" t="s">
        <v>259</v>
      </c>
      <c r="B2" s="1" t="s">
        <v>260</v>
      </c>
      <c r="C2" s="25">
        <v>48619</v>
      </c>
      <c r="D2" s="26">
        <f>AVERAGE(C1:C314)</f>
        <v>86113.941082802543</v>
      </c>
      <c r="E2" s="26">
        <f>AVERAGE(C315:C600)</f>
        <v>112263.14876189161</v>
      </c>
      <c r="F2" s="26">
        <f>AVERAGE(C601:C891)</f>
        <v>207342.74312714775</v>
      </c>
      <c r="G2" s="26">
        <f>AVERAGE(C892:C1183)</f>
        <v>230557.15753424657</v>
      </c>
      <c r="H2" s="26">
        <f>AVERAGE(C1184:C1264)</f>
        <v>247595.14814814815</v>
      </c>
      <c r="I2" s="26">
        <f>AVERAGE(C1237:C1264)</f>
        <v>248363</v>
      </c>
      <c r="J2" s="26">
        <f>AVERAGE(C1265:C1290)</f>
        <v>259109.5</v>
      </c>
    </row>
    <row r="3" spans="1:13" x14ac:dyDescent="0.45">
      <c r="A3" s="1" t="s">
        <v>261</v>
      </c>
      <c r="B3" s="1" t="s">
        <v>262</v>
      </c>
      <c r="C3" s="25">
        <v>48768</v>
      </c>
    </row>
    <row r="4" spans="1:13" x14ac:dyDescent="0.45">
      <c r="A4" s="1" t="s">
        <v>263</v>
      </c>
      <c r="B4" s="1" t="s">
        <v>264</v>
      </c>
      <c r="C4" s="25">
        <v>48800</v>
      </c>
    </row>
    <row r="5" spans="1:13" x14ac:dyDescent="0.45">
      <c r="A5" s="1" t="s">
        <v>265</v>
      </c>
      <c r="B5" s="1" t="s">
        <v>266</v>
      </c>
      <c r="C5" s="25">
        <v>48520</v>
      </c>
    </row>
    <row r="6" spans="1:13" x14ac:dyDescent="0.45">
      <c r="A6" s="1" t="s">
        <v>267</v>
      </c>
      <c r="B6" s="1" t="s">
        <v>268</v>
      </c>
      <c r="C6" s="25">
        <v>48749</v>
      </c>
    </row>
    <row r="7" spans="1:13" x14ac:dyDescent="0.45">
      <c r="A7" s="1" t="s">
        <v>269</v>
      </c>
      <c r="B7" s="1" t="s">
        <v>270</v>
      </c>
      <c r="C7" s="25">
        <v>48741</v>
      </c>
    </row>
    <row r="8" spans="1:13" x14ac:dyDescent="0.45">
      <c r="A8" s="1" t="s">
        <v>271</v>
      </c>
      <c r="B8" s="1" t="s">
        <v>272</v>
      </c>
      <c r="C8" s="25">
        <v>48841</v>
      </c>
      <c r="M8" s="1" t="s">
        <v>2875</v>
      </c>
    </row>
    <row r="9" spans="1:13" x14ac:dyDescent="0.45">
      <c r="A9" s="1" t="s">
        <v>273</v>
      </c>
      <c r="B9" s="1" t="s">
        <v>274</v>
      </c>
      <c r="C9" s="25">
        <v>49150</v>
      </c>
    </row>
    <row r="10" spans="1:13" x14ac:dyDescent="0.45">
      <c r="A10" s="1" t="s">
        <v>275</v>
      </c>
      <c r="B10" s="1" t="s">
        <v>276</v>
      </c>
      <c r="C10" s="25">
        <v>49297</v>
      </c>
    </row>
    <row r="11" spans="1:13" x14ac:dyDescent="0.45">
      <c r="A11" s="1" t="s">
        <v>277</v>
      </c>
      <c r="B11" s="1" t="s">
        <v>278</v>
      </c>
      <c r="C11" s="25">
        <v>49566</v>
      </c>
    </row>
    <row r="12" spans="1:13" x14ac:dyDescent="0.45">
      <c r="A12" s="1" t="s">
        <v>279</v>
      </c>
      <c r="B12" s="1" t="s">
        <v>280</v>
      </c>
      <c r="C12" s="25">
        <v>42000</v>
      </c>
    </row>
    <row r="13" spans="1:13" x14ac:dyDescent="0.45">
      <c r="A13" s="1" t="s">
        <v>281</v>
      </c>
      <c r="B13" s="1" t="s">
        <v>282</v>
      </c>
      <c r="C13" s="25">
        <v>42000</v>
      </c>
    </row>
    <row r="14" spans="1:13" x14ac:dyDescent="0.45">
      <c r="A14" s="1" t="s">
        <v>2771</v>
      </c>
      <c r="B14" s="1" t="s">
        <v>2772</v>
      </c>
      <c r="C14" s="25">
        <v>42000</v>
      </c>
    </row>
    <row r="15" spans="1:13" x14ac:dyDescent="0.45">
      <c r="A15" s="1" t="s">
        <v>2773</v>
      </c>
      <c r="B15" s="1" t="s">
        <v>2774</v>
      </c>
      <c r="C15" s="25">
        <v>42000</v>
      </c>
    </row>
    <row r="16" spans="1:13" x14ac:dyDescent="0.45">
      <c r="A16" s="1" t="s">
        <v>283</v>
      </c>
      <c r="B16" s="1" t="s">
        <v>284</v>
      </c>
      <c r="C16" s="25">
        <v>42000</v>
      </c>
    </row>
    <row r="17" spans="1:3" x14ac:dyDescent="0.45">
      <c r="A17" s="1" t="s">
        <v>285</v>
      </c>
      <c r="B17" s="1" t="s">
        <v>286</v>
      </c>
      <c r="C17" s="25">
        <v>42000</v>
      </c>
    </row>
    <row r="18" spans="1:3" x14ac:dyDescent="0.45">
      <c r="A18" s="1" t="s">
        <v>287</v>
      </c>
      <c r="B18" s="1" t="s">
        <v>288</v>
      </c>
      <c r="C18" s="25">
        <v>42000</v>
      </c>
    </row>
    <row r="19" spans="1:3" x14ac:dyDescent="0.45">
      <c r="A19" s="1" t="s">
        <v>289</v>
      </c>
      <c r="B19" s="1" t="s">
        <v>290</v>
      </c>
      <c r="C19" s="25">
        <v>42000</v>
      </c>
    </row>
    <row r="20" spans="1:3" x14ac:dyDescent="0.45">
      <c r="A20" s="1" t="s">
        <v>291</v>
      </c>
      <c r="B20" s="1" t="s">
        <v>292</v>
      </c>
      <c r="C20" s="25">
        <v>42000</v>
      </c>
    </row>
    <row r="21" spans="1:3" x14ac:dyDescent="0.45">
      <c r="A21" s="1" t="s">
        <v>293</v>
      </c>
      <c r="B21" s="1" t="s">
        <v>294</v>
      </c>
      <c r="C21" s="25">
        <v>42000</v>
      </c>
    </row>
    <row r="22" spans="1:3" x14ac:dyDescent="0.45">
      <c r="A22" s="1" t="s">
        <v>295</v>
      </c>
      <c r="B22" s="1" t="s">
        <v>296</v>
      </c>
      <c r="C22" s="25">
        <v>42000</v>
      </c>
    </row>
    <row r="23" spans="1:3" x14ac:dyDescent="0.45">
      <c r="A23" s="1" t="s">
        <v>297</v>
      </c>
      <c r="B23" s="1" t="s">
        <v>298</v>
      </c>
      <c r="C23" s="25">
        <v>42000</v>
      </c>
    </row>
    <row r="24" spans="1:3" x14ac:dyDescent="0.45">
      <c r="A24" s="1" t="s">
        <v>299</v>
      </c>
      <c r="B24" s="1" t="s">
        <v>300</v>
      </c>
      <c r="C24" s="25">
        <v>42000</v>
      </c>
    </row>
    <row r="25" spans="1:3" x14ac:dyDescent="0.45">
      <c r="A25" s="1" t="s">
        <v>301</v>
      </c>
      <c r="B25" s="1" t="s">
        <v>302</v>
      </c>
      <c r="C25" s="25">
        <v>42000</v>
      </c>
    </row>
    <row r="26" spans="1:3" x14ac:dyDescent="0.45">
      <c r="A26" s="1" t="s">
        <v>303</v>
      </c>
      <c r="B26" s="1" t="s">
        <v>304</v>
      </c>
      <c r="C26" s="25">
        <v>42000</v>
      </c>
    </row>
    <row r="27" spans="1:3" x14ac:dyDescent="0.45">
      <c r="A27" s="1" t="s">
        <v>305</v>
      </c>
      <c r="B27" s="1" t="s">
        <v>306</v>
      </c>
      <c r="C27" s="25">
        <v>42000</v>
      </c>
    </row>
    <row r="28" spans="1:3" x14ac:dyDescent="0.45">
      <c r="A28" s="1" t="s">
        <v>307</v>
      </c>
      <c r="B28" s="1" t="s">
        <v>308</v>
      </c>
      <c r="C28" s="25">
        <v>42000</v>
      </c>
    </row>
    <row r="29" spans="1:3" x14ac:dyDescent="0.45">
      <c r="A29" s="1" t="s">
        <v>309</v>
      </c>
      <c r="B29" s="1" t="s">
        <v>310</v>
      </c>
      <c r="C29" s="25">
        <v>42000</v>
      </c>
    </row>
    <row r="30" spans="1:3" x14ac:dyDescent="0.45">
      <c r="A30" s="1" t="s">
        <v>311</v>
      </c>
      <c r="B30" s="1" t="s">
        <v>312</v>
      </c>
      <c r="C30" s="25">
        <v>42000</v>
      </c>
    </row>
    <row r="31" spans="1:3" x14ac:dyDescent="0.45">
      <c r="A31" s="1" t="s">
        <v>313</v>
      </c>
      <c r="B31" s="1" t="s">
        <v>314</v>
      </c>
      <c r="C31" s="25">
        <v>42000</v>
      </c>
    </row>
    <row r="32" spans="1:3" x14ac:dyDescent="0.45">
      <c r="A32" s="1" t="s">
        <v>315</v>
      </c>
      <c r="B32" s="1" t="s">
        <v>316</v>
      </c>
      <c r="C32" s="25">
        <v>42000</v>
      </c>
    </row>
    <row r="33" spans="1:3" x14ac:dyDescent="0.45">
      <c r="A33" s="1" t="s">
        <v>317</v>
      </c>
      <c r="B33" s="1" t="s">
        <v>318</v>
      </c>
      <c r="C33" s="25">
        <v>42000</v>
      </c>
    </row>
    <row r="34" spans="1:3" x14ac:dyDescent="0.45">
      <c r="A34" s="1" t="s">
        <v>319</v>
      </c>
      <c r="B34" s="1" t="s">
        <v>320</v>
      </c>
      <c r="C34" s="25">
        <v>42000</v>
      </c>
    </row>
    <row r="35" spans="1:3" x14ac:dyDescent="0.45">
      <c r="A35" s="1" t="s">
        <v>321</v>
      </c>
      <c r="B35" s="1" t="s">
        <v>322</v>
      </c>
      <c r="C35" s="25">
        <v>42000</v>
      </c>
    </row>
    <row r="36" spans="1:3" x14ac:dyDescent="0.45">
      <c r="A36" s="1" t="s">
        <v>323</v>
      </c>
      <c r="B36" s="1" t="s">
        <v>324</v>
      </c>
      <c r="C36" s="25">
        <v>42000</v>
      </c>
    </row>
    <row r="37" spans="1:3" x14ac:dyDescent="0.45">
      <c r="A37" s="1" t="s">
        <v>325</v>
      </c>
      <c r="B37" s="1" t="s">
        <v>326</v>
      </c>
      <c r="C37" s="25">
        <v>42000</v>
      </c>
    </row>
    <row r="38" spans="1:3" x14ac:dyDescent="0.45">
      <c r="A38" s="1" t="s">
        <v>327</v>
      </c>
      <c r="B38" s="1" t="s">
        <v>328</v>
      </c>
      <c r="C38" s="25">
        <v>42000</v>
      </c>
    </row>
    <row r="39" spans="1:3" x14ac:dyDescent="0.45">
      <c r="A39" s="1" t="s">
        <v>329</v>
      </c>
      <c r="B39" s="1" t="s">
        <v>330</v>
      </c>
      <c r="C39" s="25">
        <v>42000</v>
      </c>
    </row>
    <row r="40" spans="1:3" x14ac:dyDescent="0.45">
      <c r="A40" s="1" t="s">
        <v>331</v>
      </c>
      <c r="B40" s="1" t="s">
        <v>332</v>
      </c>
      <c r="C40" s="25">
        <v>42000</v>
      </c>
    </row>
    <row r="41" spans="1:3" x14ac:dyDescent="0.45">
      <c r="A41" s="1" t="s">
        <v>333</v>
      </c>
      <c r="B41" s="1" t="s">
        <v>334</v>
      </c>
      <c r="C41" s="25">
        <v>42000</v>
      </c>
    </row>
    <row r="42" spans="1:3" x14ac:dyDescent="0.45">
      <c r="A42" s="1" t="s">
        <v>335</v>
      </c>
      <c r="B42" s="1" t="s">
        <v>336</v>
      </c>
      <c r="C42" s="25">
        <v>42000</v>
      </c>
    </row>
    <row r="43" spans="1:3" x14ac:dyDescent="0.45">
      <c r="A43" s="1" t="s">
        <v>337</v>
      </c>
      <c r="B43" s="1" t="s">
        <v>338</v>
      </c>
      <c r="C43" s="25">
        <v>42000</v>
      </c>
    </row>
    <row r="44" spans="1:3" x14ac:dyDescent="0.45">
      <c r="A44" s="1" t="s">
        <v>339</v>
      </c>
      <c r="B44" s="1" t="s">
        <v>340</v>
      </c>
      <c r="C44" s="25">
        <v>42000</v>
      </c>
    </row>
    <row r="45" spans="1:3" x14ac:dyDescent="0.45">
      <c r="A45" s="1" t="s">
        <v>341</v>
      </c>
      <c r="B45" s="1" t="s">
        <v>342</v>
      </c>
      <c r="C45" s="25">
        <v>42000</v>
      </c>
    </row>
    <row r="46" spans="1:3" x14ac:dyDescent="0.45">
      <c r="A46" s="1" t="s">
        <v>343</v>
      </c>
      <c r="B46" s="1" t="s">
        <v>344</v>
      </c>
      <c r="C46" s="25">
        <v>42000</v>
      </c>
    </row>
    <row r="47" spans="1:3" x14ac:dyDescent="0.45">
      <c r="A47" s="1" t="s">
        <v>345</v>
      </c>
      <c r="B47" s="1" t="s">
        <v>346</v>
      </c>
      <c r="C47" s="25">
        <v>42000</v>
      </c>
    </row>
    <row r="48" spans="1:3" x14ac:dyDescent="0.45">
      <c r="A48" s="1" t="s">
        <v>347</v>
      </c>
      <c r="B48" s="1" t="s">
        <v>348</v>
      </c>
      <c r="C48" s="25">
        <v>42000</v>
      </c>
    </row>
    <row r="49" spans="1:3" x14ac:dyDescent="0.45">
      <c r="A49" s="1" t="s">
        <v>349</v>
      </c>
      <c r="B49" s="1" t="s">
        <v>350</v>
      </c>
      <c r="C49" s="25">
        <v>42000</v>
      </c>
    </row>
    <row r="50" spans="1:3" x14ac:dyDescent="0.45">
      <c r="A50" s="1" t="s">
        <v>351</v>
      </c>
      <c r="B50" s="1" t="s">
        <v>352</v>
      </c>
      <c r="C50" s="25">
        <v>42000</v>
      </c>
    </row>
    <row r="51" spans="1:3" x14ac:dyDescent="0.45">
      <c r="A51" s="1" t="s">
        <v>353</v>
      </c>
      <c r="B51" s="1" t="s">
        <v>354</v>
      </c>
      <c r="C51" s="25">
        <v>42000</v>
      </c>
    </row>
    <row r="52" spans="1:3" x14ac:dyDescent="0.45">
      <c r="A52" s="1" t="s">
        <v>355</v>
      </c>
      <c r="B52" s="1" t="s">
        <v>356</v>
      </c>
      <c r="C52" s="25">
        <v>42000</v>
      </c>
    </row>
    <row r="53" spans="1:3" x14ac:dyDescent="0.45">
      <c r="A53" s="1" t="s">
        <v>357</v>
      </c>
      <c r="B53" s="1" t="s">
        <v>358</v>
      </c>
      <c r="C53" s="25">
        <v>42000</v>
      </c>
    </row>
    <row r="54" spans="1:3" x14ac:dyDescent="0.45">
      <c r="A54" s="1" t="s">
        <v>359</v>
      </c>
      <c r="B54" s="1" t="s">
        <v>360</v>
      </c>
      <c r="C54" s="25">
        <v>42000</v>
      </c>
    </row>
    <row r="55" spans="1:3" x14ac:dyDescent="0.45">
      <c r="A55" s="1" t="s">
        <v>361</v>
      </c>
      <c r="B55" s="1" t="s">
        <v>362</v>
      </c>
      <c r="C55" s="25">
        <v>42000</v>
      </c>
    </row>
    <row r="56" spans="1:3" x14ac:dyDescent="0.45">
      <c r="A56" s="1" t="s">
        <v>363</v>
      </c>
      <c r="B56" s="1" t="s">
        <v>364</v>
      </c>
      <c r="C56" s="25">
        <v>42000</v>
      </c>
    </row>
    <row r="57" spans="1:3" x14ac:dyDescent="0.45">
      <c r="A57" s="1" t="s">
        <v>365</v>
      </c>
      <c r="B57" s="1" t="s">
        <v>366</v>
      </c>
      <c r="C57" s="25">
        <v>42000</v>
      </c>
    </row>
    <row r="58" spans="1:3" x14ac:dyDescent="0.45">
      <c r="A58" s="1" t="s">
        <v>367</v>
      </c>
      <c r="B58" s="1" t="s">
        <v>368</v>
      </c>
      <c r="C58" s="25">
        <v>42000</v>
      </c>
    </row>
    <row r="59" spans="1:3" x14ac:dyDescent="0.45">
      <c r="A59" s="1" t="s">
        <v>369</v>
      </c>
      <c r="B59" s="1" t="s">
        <v>370</v>
      </c>
      <c r="C59" s="25">
        <v>42000</v>
      </c>
    </row>
    <row r="60" spans="1:3" x14ac:dyDescent="0.45">
      <c r="A60" s="1" t="s">
        <v>371</v>
      </c>
      <c r="B60" s="1" t="s">
        <v>372</v>
      </c>
      <c r="C60" s="25">
        <v>42000</v>
      </c>
    </row>
    <row r="61" spans="1:3" x14ac:dyDescent="0.45">
      <c r="A61" s="1" t="s">
        <v>373</v>
      </c>
      <c r="B61" s="1" t="s">
        <v>374</v>
      </c>
      <c r="C61" s="25">
        <v>42000</v>
      </c>
    </row>
    <row r="62" spans="1:3" x14ac:dyDescent="0.45">
      <c r="A62" s="1" t="s">
        <v>375</v>
      </c>
      <c r="B62" s="1" t="s">
        <v>376</v>
      </c>
      <c r="C62" s="25">
        <v>42000</v>
      </c>
    </row>
    <row r="63" spans="1:3" x14ac:dyDescent="0.45">
      <c r="A63" s="1" t="s">
        <v>377</v>
      </c>
      <c r="B63" s="1" t="s">
        <v>378</v>
      </c>
      <c r="C63" s="25">
        <v>42000</v>
      </c>
    </row>
    <row r="64" spans="1:3" x14ac:dyDescent="0.45">
      <c r="A64" s="1" t="s">
        <v>379</v>
      </c>
      <c r="B64" s="1" t="s">
        <v>380</v>
      </c>
      <c r="C64" s="25">
        <v>42000</v>
      </c>
    </row>
    <row r="65" spans="1:3" x14ac:dyDescent="0.45">
      <c r="A65" s="1" t="s">
        <v>381</v>
      </c>
      <c r="B65" s="1" t="s">
        <v>382</v>
      </c>
      <c r="C65" s="25">
        <v>42000</v>
      </c>
    </row>
    <row r="66" spans="1:3" x14ac:dyDescent="0.45">
      <c r="A66" s="1" t="s">
        <v>383</v>
      </c>
      <c r="B66" s="1" t="s">
        <v>384</v>
      </c>
      <c r="C66" s="25">
        <v>42000</v>
      </c>
    </row>
    <row r="67" spans="1:3" x14ac:dyDescent="0.45">
      <c r="A67" s="1" t="s">
        <v>385</v>
      </c>
      <c r="B67" s="1" t="s">
        <v>386</v>
      </c>
      <c r="C67" s="25">
        <v>42000</v>
      </c>
    </row>
    <row r="68" spans="1:3" x14ac:dyDescent="0.45">
      <c r="A68" s="1" t="s">
        <v>387</v>
      </c>
      <c r="B68" s="1" t="s">
        <v>388</v>
      </c>
      <c r="C68" s="25">
        <v>42000</v>
      </c>
    </row>
    <row r="69" spans="1:3" x14ac:dyDescent="0.45">
      <c r="A69" s="1" t="s">
        <v>389</v>
      </c>
      <c r="B69" s="1" t="s">
        <v>390</v>
      </c>
      <c r="C69" s="25">
        <v>42000</v>
      </c>
    </row>
    <row r="70" spans="1:3" x14ac:dyDescent="0.45">
      <c r="A70" s="1" t="s">
        <v>391</v>
      </c>
      <c r="B70" s="1" t="s">
        <v>392</v>
      </c>
      <c r="C70" s="25">
        <v>42000</v>
      </c>
    </row>
    <row r="71" spans="1:3" x14ac:dyDescent="0.45">
      <c r="A71" s="1" t="s">
        <v>393</v>
      </c>
      <c r="B71" s="1" t="s">
        <v>394</v>
      </c>
      <c r="C71" s="25">
        <v>42000</v>
      </c>
    </row>
    <row r="72" spans="1:3" x14ac:dyDescent="0.45">
      <c r="A72" s="1" t="s">
        <v>395</v>
      </c>
      <c r="B72" s="1" t="s">
        <v>396</v>
      </c>
      <c r="C72" s="25">
        <v>42000</v>
      </c>
    </row>
    <row r="73" spans="1:3" x14ac:dyDescent="0.45">
      <c r="A73" s="1" t="s">
        <v>397</v>
      </c>
      <c r="B73" s="1" t="s">
        <v>398</v>
      </c>
      <c r="C73" s="25">
        <v>42000</v>
      </c>
    </row>
    <row r="74" spans="1:3" x14ac:dyDescent="0.45">
      <c r="A74" s="1" t="s">
        <v>399</v>
      </c>
      <c r="B74" s="1" t="s">
        <v>400</v>
      </c>
      <c r="C74" s="25">
        <v>42000</v>
      </c>
    </row>
    <row r="75" spans="1:3" x14ac:dyDescent="0.45">
      <c r="A75" s="1" t="s">
        <v>401</v>
      </c>
      <c r="B75" s="1" t="s">
        <v>402</v>
      </c>
      <c r="C75" s="25">
        <v>42000</v>
      </c>
    </row>
    <row r="76" spans="1:3" x14ac:dyDescent="0.45">
      <c r="A76" s="1" t="s">
        <v>403</v>
      </c>
      <c r="B76" s="1" t="s">
        <v>404</v>
      </c>
      <c r="C76" s="25">
        <v>42000</v>
      </c>
    </row>
    <row r="77" spans="1:3" x14ac:dyDescent="0.45">
      <c r="A77" s="1" t="s">
        <v>405</v>
      </c>
      <c r="B77" s="1" t="s">
        <v>406</v>
      </c>
      <c r="C77" s="25">
        <v>42000</v>
      </c>
    </row>
    <row r="78" spans="1:3" x14ac:dyDescent="0.45">
      <c r="A78" s="1" t="s">
        <v>407</v>
      </c>
      <c r="B78" s="1" t="s">
        <v>408</v>
      </c>
      <c r="C78" s="25">
        <v>42000</v>
      </c>
    </row>
    <row r="79" spans="1:3" x14ac:dyDescent="0.45">
      <c r="A79" s="1" t="s">
        <v>409</v>
      </c>
      <c r="B79" s="1" t="s">
        <v>410</v>
      </c>
      <c r="C79" s="25">
        <v>42000</v>
      </c>
    </row>
    <row r="80" spans="1:3" x14ac:dyDescent="0.45">
      <c r="A80" s="1" t="s">
        <v>411</v>
      </c>
      <c r="B80" s="1" t="s">
        <v>412</v>
      </c>
      <c r="C80" s="25">
        <v>42000</v>
      </c>
    </row>
    <row r="81" spans="1:3" x14ac:dyDescent="0.45">
      <c r="A81" s="1" t="s">
        <v>413</v>
      </c>
      <c r="B81" s="1" t="s">
        <v>414</v>
      </c>
      <c r="C81" s="25">
        <v>42000</v>
      </c>
    </row>
    <row r="82" spans="1:3" x14ac:dyDescent="0.45">
      <c r="A82" s="1" t="s">
        <v>415</v>
      </c>
      <c r="B82" s="1" t="s">
        <v>416</v>
      </c>
      <c r="C82" s="25">
        <v>42000</v>
      </c>
    </row>
    <row r="83" spans="1:3" x14ac:dyDescent="0.45">
      <c r="A83" s="1" t="s">
        <v>417</v>
      </c>
      <c r="B83" s="1" t="s">
        <v>418</v>
      </c>
      <c r="C83" s="25">
        <v>42000</v>
      </c>
    </row>
    <row r="84" spans="1:3" x14ac:dyDescent="0.45">
      <c r="A84" s="1" t="s">
        <v>419</v>
      </c>
      <c r="B84" s="1" t="s">
        <v>420</v>
      </c>
      <c r="C84" s="25">
        <v>42000</v>
      </c>
    </row>
    <row r="85" spans="1:3" x14ac:dyDescent="0.45">
      <c r="A85" s="1" t="s">
        <v>421</v>
      </c>
      <c r="B85" s="1" t="s">
        <v>422</v>
      </c>
      <c r="C85" s="25">
        <v>42000</v>
      </c>
    </row>
    <row r="86" spans="1:3" x14ac:dyDescent="0.45">
      <c r="A86" s="1" t="s">
        <v>423</v>
      </c>
      <c r="B86" s="1" t="s">
        <v>424</v>
      </c>
      <c r="C86" s="25">
        <v>42000</v>
      </c>
    </row>
    <row r="87" spans="1:3" x14ac:dyDescent="0.45">
      <c r="A87" s="1" t="s">
        <v>425</v>
      </c>
      <c r="B87" s="1" t="s">
        <v>426</v>
      </c>
      <c r="C87" s="25">
        <v>42000</v>
      </c>
    </row>
    <row r="88" spans="1:3" x14ac:dyDescent="0.45">
      <c r="A88" s="1" t="s">
        <v>427</v>
      </c>
      <c r="B88" s="1" t="s">
        <v>428</v>
      </c>
      <c r="C88" s="25">
        <v>42000</v>
      </c>
    </row>
    <row r="89" spans="1:3" x14ac:dyDescent="0.45">
      <c r="A89" s="1" t="s">
        <v>429</v>
      </c>
      <c r="B89" s="1" t="s">
        <v>430</v>
      </c>
      <c r="C89" s="25">
        <v>42000</v>
      </c>
    </row>
    <row r="90" spans="1:3" x14ac:dyDescent="0.45">
      <c r="A90" s="1" t="s">
        <v>431</v>
      </c>
      <c r="B90" s="1" t="s">
        <v>432</v>
      </c>
      <c r="C90" s="25">
        <v>42000</v>
      </c>
    </row>
    <row r="91" spans="1:3" x14ac:dyDescent="0.45">
      <c r="A91" s="1" t="s">
        <v>433</v>
      </c>
      <c r="B91" s="1" t="s">
        <v>434</v>
      </c>
      <c r="C91" s="25">
        <v>42000</v>
      </c>
    </row>
    <row r="92" spans="1:3" x14ac:dyDescent="0.45">
      <c r="A92" s="1" t="s">
        <v>435</v>
      </c>
      <c r="B92" s="1" t="s">
        <v>436</v>
      </c>
      <c r="C92" s="25">
        <v>42000</v>
      </c>
    </row>
    <row r="93" spans="1:3" x14ac:dyDescent="0.45">
      <c r="A93" s="1" t="s">
        <v>437</v>
      </c>
      <c r="B93" s="1" t="s">
        <v>438</v>
      </c>
      <c r="C93" s="25">
        <v>42000</v>
      </c>
    </row>
    <row r="94" spans="1:3" x14ac:dyDescent="0.45">
      <c r="A94" s="1" t="s">
        <v>439</v>
      </c>
      <c r="B94" s="1" t="s">
        <v>440</v>
      </c>
      <c r="C94" s="25">
        <v>42000</v>
      </c>
    </row>
    <row r="95" spans="1:3" x14ac:dyDescent="0.45">
      <c r="A95" s="1" t="s">
        <v>441</v>
      </c>
      <c r="B95" s="1" t="s">
        <v>442</v>
      </c>
      <c r="C95" s="25">
        <v>42000</v>
      </c>
    </row>
    <row r="96" spans="1:3" x14ac:dyDescent="0.45">
      <c r="A96" s="1" t="s">
        <v>443</v>
      </c>
      <c r="B96" s="1" t="s">
        <v>444</v>
      </c>
      <c r="C96" s="25">
        <v>42000</v>
      </c>
    </row>
    <row r="97" spans="1:3" x14ac:dyDescent="0.45">
      <c r="A97" s="1" t="s">
        <v>445</v>
      </c>
      <c r="B97" s="1" t="s">
        <v>446</v>
      </c>
      <c r="C97" s="25">
        <v>42000</v>
      </c>
    </row>
    <row r="98" spans="1:3" x14ac:dyDescent="0.45">
      <c r="A98" s="1" t="s">
        <v>447</v>
      </c>
      <c r="B98" s="1" t="s">
        <v>448</v>
      </c>
      <c r="C98" s="25">
        <v>42000</v>
      </c>
    </row>
    <row r="99" spans="1:3" x14ac:dyDescent="0.45">
      <c r="A99" s="1" t="s">
        <v>449</v>
      </c>
      <c r="B99" s="1" t="s">
        <v>450</v>
      </c>
      <c r="C99" s="25">
        <v>42000</v>
      </c>
    </row>
    <row r="100" spans="1:3" x14ac:dyDescent="0.45">
      <c r="A100" s="1" t="s">
        <v>451</v>
      </c>
      <c r="B100" s="1" t="s">
        <v>452</v>
      </c>
      <c r="C100" s="25">
        <v>42000</v>
      </c>
    </row>
    <row r="101" spans="1:3" x14ac:dyDescent="0.45">
      <c r="A101" s="1" t="s">
        <v>453</v>
      </c>
      <c r="B101" s="1" t="s">
        <v>454</v>
      </c>
      <c r="C101" s="25">
        <v>93700</v>
      </c>
    </row>
    <row r="102" spans="1:3" x14ac:dyDescent="0.45">
      <c r="A102" s="1" t="s">
        <v>455</v>
      </c>
      <c r="B102" s="1" t="s">
        <v>456</v>
      </c>
      <c r="C102" s="25">
        <v>94060</v>
      </c>
    </row>
    <row r="103" spans="1:3" x14ac:dyDescent="0.45">
      <c r="A103" s="1" t="s">
        <v>457</v>
      </c>
      <c r="B103" s="1" t="s">
        <v>458</v>
      </c>
      <c r="C103" s="25">
        <v>91550</v>
      </c>
    </row>
    <row r="104" spans="1:3" x14ac:dyDescent="0.45">
      <c r="A104" s="1" t="s">
        <v>459</v>
      </c>
      <c r="B104" s="1" t="s">
        <v>460</v>
      </c>
      <c r="C104" s="25">
        <v>93160</v>
      </c>
    </row>
    <row r="105" spans="1:3" x14ac:dyDescent="0.45">
      <c r="A105" s="1" t="s">
        <v>461</v>
      </c>
      <c r="B105" s="1" t="s">
        <v>462</v>
      </c>
      <c r="C105" s="25">
        <v>94560</v>
      </c>
    </row>
    <row r="106" spans="1:3" x14ac:dyDescent="0.45">
      <c r="A106" s="1" t="s">
        <v>463</v>
      </c>
      <c r="B106" s="1" t="s">
        <v>464</v>
      </c>
      <c r="C106" s="25">
        <v>96940</v>
      </c>
    </row>
    <row r="107" spans="1:3" x14ac:dyDescent="0.45">
      <c r="A107" s="1" t="s">
        <v>465</v>
      </c>
      <c r="B107" s="1" t="s">
        <v>466</v>
      </c>
      <c r="C107" s="25">
        <v>116500</v>
      </c>
    </row>
    <row r="108" spans="1:3" x14ac:dyDescent="0.45">
      <c r="A108" s="1" t="s">
        <v>467</v>
      </c>
      <c r="B108" s="1" t="s">
        <v>468</v>
      </c>
      <c r="C108" s="25">
        <v>114700</v>
      </c>
    </row>
    <row r="109" spans="1:3" x14ac:dyDescent="0.45">
      <c r="A109" s="1" t="s">
        <v>469</v>
      </c>
      <c r="B109" s="1" t="s">
        <v>470</v>
      </c>
      <c r="C109" s="25">
        <v>105410</v>
      </c>
    </row>
    <row r="110" spans="1:3" x14ac:dyDescent="0.45">
      <c r="A110" s="1" t="s">
        <v>471</v>
      </c>
      <c r="B110" s="1" t="s">
        <v>472</v>
      </c>
      <c r="C110" s="25">
        <v>105980</v>
      </c>
    </row>
    <row r="111" spans="1:3" x14ac:dyDescent="0.45">
      <c r="A111" s="1" t="s">
        <v>473</v>
      </c>
      <c r="B111" s="1" t="s">
        <v>474</v>
      </c>
      <c r="C111" s="25">
        <v>112960</v>
      </c>
    </row>
    <row r="112" spans="1:3" x14ac:dyDescent="0.45">
      <c r="A112" s="1" t="s">
        <v>475</v>
      </c>
      <c r="B112" s="1" t="s">
        <v>476</v>
      </c>
      <c r="C112" s="25">
        <v>105770</v>
      </c>
    </row>
    <row r="113" spans="1:3" x14ac:dyDescent="0.45">
      <c r="A113" s="1" t="s">
        <v>477</v>
      </c>
      <c r="B113" s="1" t="s">
        <v>478</v>
      </c>
      <c r="C113" s="25">
        <v>101480</v>
      </c>
    </row>
    <row r="114" spans="1:3" x14ac:dyDescent="0.45">
      <c r="A114" s="1" t="s">
        <v>479</v>
      </c>
      <c r="B114" s="1" t="s">
        <v>480</v>
      </c>
      <c r="C114" s="25">
        <v>98170</v>
      </c>
    </row>
    <row r="115" spans="1:3" x14ac:dyDescent="0.45">
      <c r="A115" s="1" t="s">
        <v>481</v>
      </c>
      <c r="B115" s="1" t="s">
        <v>482</v>
      </c>
      <c r="C115" s="25">
        <v>95960</v>
      </c>
    </row>
    <row r="116" spans="1:3" x14ac:dyDescent="0.45">
      <c r="A116" s="1" t="s">
        <v>483</v>
      </c>
      <c r="B116" s="1" t="s">
        <v>484</v>
      </c>
      <c r="C116" s="25">
        <v>89760</v>
      </c>
    </row>
    <row r="117" spans="1:3" x14ac:dyDescent="0.45">
      <c r="A117" s="1" t="s">
        <v>485</v>
      </c>
      <c r="B117" s="1" t="s">
        <v>486</v>
      </c>
      <c r="C117" s="25">
        <v>102540</v>
      </c>
    </row>
    <row r="118" spans="1:3" x14ac:dyDescent="0.45">
      <c r="A118" s="1" t="s">
        <v>487</v>
      </c>
      <c r="B118" s="1" t="s">
        <v>488</v>
      </c>
      <c r="C118" s="25">
        <v>103360</v>
      </c>
    </row>
    <row r="119" spans="1:3" x14ac:dyDescent="0.45">
      <c r="A119" s="1" t="s">
        <v>489</v>
      </c>
      <c r="B119" s="1" t="s">
        <v>490</v>
      </c>
      <c r="C119" s="25">
        <v>109430</v>
      </c>
    </row>
    <row r="120" spans="1:3" x14ac:dyDescent="0.45">
      <c r="A120" s="1" t="s">
        <v>491</v>
      </c>
      <c r="B120" s="1" t="s">
        <v>492</v>
      </c>
      <c r="C120" s="25">
        <v>104280</v>
      </c>
    </row>
    <row r="121" spans="1:3" x14ac:dyDescent="0.45">
      <c r="A121" s="1" t="s">
        <v>493</v>
      </c>
      <c r="B121" s="1" t="s">
        <v>494</v>
      </c>
      <c r="C121" s="25">
        <v>100850</v>
      </c>
    </row>
    <row r="122" spans="1:3" x14ac:dyDescent="0.45">
      <c r="A122" s="1" t="s">
        <v>495</v>
      </c>
      <c r="B122" s="1" t="s">
        <v>496</v>
      </c>
      <c r="C122" s="25">
        <v>106260</v>
      </c>
    </row>
    <row r="123" spans="1:3" x14ac:dyDescent="0.45">
      <c r="A123" s="1" t="s">
        <v>497</v>
      </c>
      <c r="B123" s="1" t="s">
        <v>498</v>
      </c>
      <c r="C123" s="25">
        <v>105550</v>
      </c>
    </row>
    <row r="124" spans="1:3" x14ac:dyDescent="0.45">
      <c r="A124" s="1" t="s">
        <v>499</v>
      </c>
      <c r="B124" s="1" t="s">
        <v>500</v>
      </c>
      <c r="C124" s="25">
        <v>105030</v>
      </c>
    </row>
    <row r="125" spans="1:3" x14ac:dyDescent="0.45">
      <c r="A125" s="1" t="s">
        <v>501</v>
      </c>
      <c r="B125" s="1" t="s">
        <v>502</v>
      </c>
      <c r="C125" s="25">
        <v>107090</v>
      </c>
    </row>
    <row r="126" spans="1:3" x14ac:dyDescent="0.45">
      <c r="A126" s="1" t="s">
        <v>503</v>
      </c>
      <c r="B126" s="1" t="s">
        <v>504</v>
      </c>
      <c r="C126" s="25">
        <v>107120</v>
      </c>
    </row>
    <row r="127" spans="1:3" x14ac:dyDescent="0.45">
      <c r="A127" s="1" t="s">
        <v>505</v>
      </c>
      <c r="B127" s="1" t="s">
        <v>506</v>
      </c>
      <c r="C127" s="25">
        <v>103300</v>
      </c>
    </row>
    <row r="128" spans="1:3" x14ac:dyDescent="0.45">
      <c r="A128" s="1" t="s">
        <v>507</v>
      </c>
      <c r="B128" s="1" t="s">
        <v>508</v>
      </c>
      <c r="C128" s="25">
        <v>103050</v>
      </c>
    </row>
    <row r="129" spans="1:3" x14ac:dyDescent="0.45">
      <c r="A129" s="1" t="s">
        <v>509</v>
      </c>
      <c r="B129" s="1" t="s">
        <v>510</v>
      </c>
      <c r="C129" s="25">
        <v>104140</v>
      </c>
    </row>
    <row r="130" spans="1:3" x14ac:dyDescent="0.45">
      <c r="A130" s="1" t="s">
        <v>511</v>
      </c>
      <c r="B130" s="1" t="s">
        <v>512</v>
      </c>
      <c r="C130" s="25">
        <v>105840</v>
      </c>
    </row>
    <row r="131" spans="1:3" x14ac:dyDescent="0.45">
      <c r="A131" s="1" t="s">
        <v>513</v>
      </c>
      <c r="B131" s="1" t="s">
        <v>514</v>
      </c>
      <c r="C131" s="25">
        <v>105460</v>
      </c>
    </row>
    <row r="132" spans="1:3" x14ac:dyDescent="0.45">
      <c r="A132" s="1" t="s">
        <v>515</v>
      </c>
      <c r="B132" s="1" t="s">
        <v>516</v>
      </c>
      <c r="C132" s="25">
        <v>105090</v>
      </c>
    </row>
    <row r="133" spans="1:3" x14ac:dyDescent="0.45">
      <c r="A133" s="1" t="s">
        <v>517</v>
      </c>
      <c r="B133" s="1" t="s">
        <v>518</v>
      </c>
      <c r="C133" s="25">
        <v>102790</v>
      </c>
    </row>
    <row r="134" spans="1:3" x14ac:dyDescent="0.45">
      <c r="A134" s="1" t="s">
        <v>519</v>
      </c>
      <c r="B134" s="1" t="s">
        <v>520</v>
      </c>
      <c r="C134" s="25">
        <v>104390</v>
      </c>
    </row>
    <row r="135" spans="1:3" x14ac:dyDescent="0.45">
      <c r="A135" s="1" t="s">
        <v>521</v>
      </c>
      <c r="B135" s="1" t="s">
        <v>522</v>
      </c>
      <c r="C135" s="25">
        <v>105430</v>
      </c>
    </row>
    <row r="136" spans="1:3" x14ac:dyDescent="0.45">
      <c r="A136" s="1" t="s">
        <v>523</v>
      </c>
      <c r="B136" s="1" t="s">
        <v>524</v>
      </c>
      <c r="C136" s="25">
        <v>107150</v>
      </c>
    </row>
    <row r="137" spans="1:3" x14ac:dyDescent="0.45">
      <c r="A137" s="1" t="s">
        <v>525</v>
      </c>
      <c r="B137" s="1" t="s">
        <v>526</v>
      </c>
      <c r="C137" s="25">
        <v>110610</v>
      </c>
    </row>
    <row r="138" spans="1:3" x14ac:dyDescent="0.45">
      <c r="A138" s="1" t="s">
        <v>527</v>
      </c>
      <c r="B138" s="1" t="s">
        <v>528</v>
      </c>
      <c r="C138" s="25">
        <v>110110</v>
      </c>
    </row>
    <row r="139" spans="1:3" x14ac:dyDescent="0.45">
      <c r="A139" s="1" t="s">
        <v>529</v>
      </c>
      <c r="B139" s="1" t="s">
        <v>530</v>
      </c>
      <c r="C139" s="25">
        <v>110350</v>
      </c>
    </row>
    <row r="140" spans="1:3" x14ac:dyDescent="0.45">
      <c r="A140" s="1" t="s">
        <v>531</v>
      </c>
      <c r="B140" s="1" t="s">
        <v>532</v>
      </c>
      <c r="C140" s="25">
        <v>109970</v>
      </c>
    </row>
    <row r="141" spans="1:3" x14ac:dyDescent="0.45">
      <c r="A141" s="1" t="s">
        <v>533</v>
      </c>
      <c r="B141" s="1" t="s">
        <v>534</v>
      </c>
      <c r="C141" s="25">
        <v>111890</v>
      </c>
    </row>
    <row r="142" spans="1:3" x14ac:dyDescent="0.45">
      <c r="A142" s="1" t="s">
        <v>535</v>
      </c>
      <c r="B142" s="1" t="s">
        <v>536</v>
      </c>
      <c r="C142" s="25">
        <v>119770</v>
      </c>
    </row>
    <row r="143" spans="1:3" x14ac:dyDescent="0.45">
      <c r="A143" s="1" t="s">
        <v>537</v>
      </c>
      <c r="B143" s="1" t="s">
        <v>538</v>
      </c>
      <c r="C143" s="25">
        <v>123860</v>
      </c>
    </row>
    <row r="144" spans="1:3" x14ac:dyDescent="0.45">
      <c r="A144" s="1" t="s">
        <v>539</v>
      </c>
      <c r="B144" s="1" t="s">
        <v>540</v>
      </c>
      <c r="C144" s="25">
        <v>127950</v>
      </c>
    </row>
    <row r="145" spans="1:3" x14ac:dyDescent="0.45">
      <c r="A145" s="1" t="s">
        <v>541</v>
      </c>
      <c r="B145" s="1" t="s">
        <v>542</v>
      </c>
      <c r="C145" s="25">
        <v>136890</v>
      </c>
    </row>
    <row r="146" spans="1:3" x14ac:dyDescent="0.45">
      <c r="A146" s="1" t="s">
        <v>543</v>
      </c>
      <c r="B146" s="1" t="s">
        <v>544</v>
      </c>
      <c r="C146" s="25">
        <v>135110</v>
      </c>
    </row>
    <row r="147" spans="1:3" x14ac:dyDescent="0.45">
      <c r="A147" s="1" t="s">
        <v>545</v>
      </c>
      <c r="B147" s="1" t="s">
        <v>546</v>
      </c>
      <c r="C147" s="25">
        <v>134470</v>
      </c>
    </row>
    <row r="148" spans="1:3" x14ac:dyDescent="0.45">
      <c r="A148" s="1" t="s">
        <v>547</v>
      </c>
      <c r="B148" s="1" t="s">
        <v>548</v>
      </c>
      <c r="C148" s="25">
        <v>129630</v>
      </c>
    </row>
    <row r="149" spans="1:3" x14ac:dyDescent="0.45">
      <c r="A149" s="1" t="s">
        <v>549</v>
      </c>
      <c r="B149" s="1" t="s">
        <v>550</v>
      </c>
      <c r="C149" s="25">
        <v>138160</v>
      </c>
    </row>
    <row r="150" spans="1:3" x14ac:dyDescent="0.45">
      <c r="A150" s="1" t="s">
        <v>551</v>
      </c>
      <c r="B150" s="1" t="s">
        <v>552</v>
      </c>
      <c r="C150" s="25">
        <v>135330</v>
      </c>
    </row>
    <row r="151" spans="1:3" x14ac:dyDescent="0.45">
      <c r="A151" s="1" t="s">
        <v>553</v>
      </c>
      <c r="B151" s="1" t="s">
        <v>554</v>
      </c>
      <c r="C151" s="25">
        <v>137160</v>
      </c>
    </row>
    <row r="152" spans="1:3" x14ac:dyDescent="0.45">
      <c r="A152" s="1" t="s">
        <v>555</v>
      </c>
      <c r="B152" s="1" t="s">
        <v>556</v>
      </c>
      <c r="C152" s="25">
        <v>135410</v>
      </c>
    </row>
    <row r="153" spans="1:3" x14ac:dyDescent="0.45">
      <c r="A153" s="1" t="s">
        <v>557</v>
      </c>
      <c r="B153" s="1" t="s">
        <v>558</v>
      </c>
      <c r="C153" s="25">
        <v>135539</v>
      </c>
    </row>
    <row r="154" spans="1:3" x14ac:dyDescent="0.45">
      <c r="A154" s="1" t="s">
        <v>559</v>
      </c>
      <c r="B154" s="1" t="s">
        <v>560</v>
      </c>
      <c r="C154" s="25">
        <v>112142</v>
      </c>
    </row>
    <row r="155" spans="1:3" x14ac:dyDescent="0.45">
      <c r="A155" s="1" t="s">
        <v>561</v>
      </c>
      <c r="B155" s="1" t="s">
        <v>562</v>
      </c>
      <c r="C155" s="25">
        <v>124301</v>
      </c>
    </row>
    <row r="156" spans="1:3" x14ac:dyDescent="0.45">
      <c r="A156" s="1" t="s">
        <v>563</v>
      </c>
      <c r="B156" s="1" t="s">
        <v>564</v>
      </c>
      <c r="C156" s="25">
        <v>138742</v>
      </c>
    </row>
    <row r="157" spans="1:3" x14ac:dyDescent="0.45">
      <c r="A157" s="1" t="s">
        <v>565</v>
      </c>
      <c r="B157" s="1" t="s">
        <v>566</v>
      </c>
      <c r="C157" s="25">
        <v>141590</v>
      </c>
    </row>
    <row r="158" spans="1:3" x14ac:dyDescent="0.45">
      <c r="A158" s="1" t="s">
        <v>567</v>
      </c>
      <c r="B158" s="1" t="s">
        <v>568</v>
      </c>
      <c r="C158" s="25">
        <v>143248</v>
      </c>
    </row>
    <row r="159" spans="1:3" x14ac:dyDescent="0.45">
      <c r="A159" s="1" t="s">
        <v>569</v>
      </c>
      <c r="B159" s="1" t="s">
        <v>570</v>
      </c>
      <c r="C159" s="25">
        <v>92697</v>
      </c>
    </row>
    <row r="160" spans="1:3" x14ac:dyDescent="0.45">
      <c r="A160" s="1" t="s">
        <v>571</v>
      </c>
      <c r="B160" s="1" t="s">
        <v>572</v>
      </c>
      <c r="C160" s="25">
        <v>140917</v>
      </c>
    </row>
    <row r="161" spans="1:3" x14ac:dyDescent="0.45">
      <c r="A161" s="1" t="s">
        <v>573</v>
      </c>
      <c r="B161" s="1" t="s">
        <v>574</v>
      </c>
      <c r="C161" s="25">
        <v>158954</v>
      </c>
    </row>
    <row r="162" spans="1:3" x14ac:dyDescent="0.45">
      <c r="A162" s="1" t="s">
        <v>575</v>
      </c>
      <c r="B162" s="1" t="s">
        <v>576</v>
      </c>
      <c r="C162" s="25">
        <v>175883</v>
      </c>
    </row>
    <row r="163" spans="1:3" x14ac:dyDescent="0.45">
      <c r="A163" s="1" t="s">
        <v>577</v>
      </c>
      <c r="B163" s="1" t="s">
        <v>578</v>
      </c>
      <c r="C163" s="25">
        <v>164500</v>
      </c>
    </row>
    <row r="164" spans="1:3" x14ac:dyDescent="0.45">
      <c r="A164" s="1" t="s">
        <v>579</v>
      </c>
      <c r="B164" s="1" t="s">
        <v>580</v>
      </c>
      <c r="C164" s="25">
        <v>163033</v>
      </c>
    </row>
    <row r="165" spans="1:3" x14ac:dyDescent="0.45">
      <c r="A165" s="1" t="s">
        <v>581</v>
      </c>
      <c r="B165" s="1" t="s">
        <v>582</v>
      </c>
      <c r="C165" s="25">
        <v>160398</v>
      </c>
    </row>
    <row r="166" spans="1:3" x14ac:dyDescent="0.45">
      <c r="A166" s="1" t="s">
        <v>583</v>
      </c>
      <c r="B166" s="1" t="s">
        <v>584</v>
      </c>
      <c r="C166" s="25">
        <v>160398</v>
      </c>
    </row>
    <row r="167" spans="1:3" x14ac:dyDescent="0.45">
      <c r="A167" s="1" t="s">
        <v>585</v>
      </c>
      <c r="B167" s="1" t="s">
        <v>586</v>
      </c>
      <c r="C167" s="25">
        <v>141532</v>
      </c>
    </row>
    <row r="168" spans="1:3" x14ac:dyDescent="0.45">
      <c r="A168" s="1" t="s">
        <v>587</v>
      </c>
      <c r="B168" s="1" t="s">
        <v>588</v>
      </c>
      <c r="C168" s="25">
        <v>137561</v>
      </c>
    </row>
    <row r="169" spans="1:3" x14ac:dyDescent="0.45">
      <c r="A169" s="1" t="s">
        <v>589</v>
      </c>
      <c r="B169" s="1" t="s">
        <v>590</v>
      </c>
      <c r="C169" s="25">
        <v>132893</v>
      </c>
    </row>
    <row r="170" spans="1:3" x14ac:dyDescent="0.45">
      <c r="A170" s="1" t="s">
        <v>591</v>
      </c>
      <c r="B170" s="1" t="s">
        <v>592</v>
      </c>
      <c r="C170" s="25">
        <v>124132</v>
      </c>
    </row>
    <row r="171" spans="1:3" x14ac:dyDescent="0.45">
      <c r="A171" s="1" t="s">
        <v>593</v>
      </c>
      <c r="B171" s="1" t="s">
        <v>594</v>
      </c>
      <c r="C171" s="25">
        <v>133796</v>
      </c>
    </row>
    <row r="172" spans="1:3" x14ac:dyDescent="0.45">
      <c r="A172" s="1" t="s">
        <v>595</v>
      </c>
      <c r="B172" s="1" t="s">
        <v>596</v>
      </c>
      <c r="C172" s="25">
        <v>134438</v>
      </c>
    </row>
    <row r="173" spans="1:3" x14ac:dyDescent="0.45">
      <c r="A173" s="1" t="s">
        <v>597</v>
      </c>
      <c r="B173" s="1" t="s">
        <v>598</v>
      </c>
      <c r="C173" s="25">
        <v>145502</v>
      </c>
    </row>
    <row r="174" spans="1:3" x14ac:dyDescent="0.45">
      <c r="A174" s="1" t="s">
        <v>599</v>
      </c>
      <c r="B174" s="1" t="s">
        <v>600</v>
      </c>
      <c r="C174" s="25">
        <v>143468</v>
      </c>
    </row>
    <row r="175" spans="1:3" x14ac:dyDescent="0.45">
      <c r="A175" s="1" t="s">
        <v>601</v>
      </c>
      <c r="B175" s="1" t="s">
        <v>602</v>
      </c>
      <c r="C175" s="25">
        <v>142083</v>
      </c>
    </row>
    <row r="176" spans="1:3" x14ac:dyDescent="0.45">
      <c r="A176" s="1" t="s">
        <v>603</v>
      </c>
      <c r="B176" s="1" t="s">
        <v>604</v>
      </c>
      <c r="C176" s="25">
        <v>138481</v>
      </c>
    </row>
    <row r="177" spans="1:3" x14ac:dyDescent="0.45">
      <c r="A177" s="1" t="s">
        <v>605</v>
      </c>
      <c r="B177" s="1" t="s">
        <v>606</v>
      </c>
      <c r="C177" s="25">
        <v>136387</v>
      </c>
    </row>
    <row r="178" spans="1:3" x14ac:dyDescent="0.45">
      <c r="A178" s="1" t="s">
        <v>607</v>
      </c>
      <c r="B178" s="1" t="s">
        <v>608</v>
      </c>
      <c r="C178" s="25">
        <v>140876</v>
      </c>
    </row>
    <row r="179" spans="1:3" x14ac:dyDescent="0.45">
      <c r="A179" s="1" t="s">
        <v>609</v>
      </c>
      <c r="B179" s="1" t="s">
        <v>610</v>
      </c>
      <c r="C179" s="25">
        <v>139212</v>
      </c>
    </row>
    <row r="180" spans="1:3" x14ac:dyDescent="0.45">
      <c r="A180" s="1" t="s">
        <v>611</v>
      </c>
      <c r="B180" s="1" t="s">
        <v>612</v>
      </c>
      <c r="C180" s="25">
        <v>137333</v>
      </c>
    </row>
    <row r="181" spans="1:3" x14ac:dyDescent="0.45">
      <c r="A181" s="1" t="s">
        <v>613</v>
      </c>
      <c r="B181" s="1" t="s">
        <v>614</v>
      </c>
      <c r="C181" s="25">
        <v>136195</v>
      </c>
    </row>
    <row r="182" spans="1:3" x14ac:dyDescent="0.45">
      <c r="A182" s="1" t="s">
        <v>615</v>
      </c>
      <c r="B182" s="1" t="s">
        <v>616</v>
      </c>
      <c r="C182" s="25">
        <v>136329</v>
      </c>
    </row>
    <row r="183" spans="1:3" x14ac:dyDescent="0.45">
      <c r="A183" s="1" t="s">
        <v>617</v>
      </c>
      <c r="B183" s="1" t="s">
        <v>618</v>
      </c>
      <c r="C183" s="25">
        <v>138361</v>
      </c>
    </row>
    <row r="184" spans="1:3" x14ac:dyDescent="0.45">
      <c r="A184" s="1" t="s">
        <v>619</v>
      </c>
      <c r="B184" s="1" t="s">
        <v>620</v>
      </c>
      <c r="C184" s="25">
        <v>137575</v>
      </c>
    </row>
    <row r="185" spans="1:3" x14ac:dyDescent="0.45">
      <c r="A185" s="1" t="s">
        <v>621</v>
      </c>
      <c r="B185" s="1" t="s">
        <v>622</v>
      </c>
      <c r="C185" s="25">
        <v>135631</v>
      </c>
    </row>
    <row r="186" spans="1:3" x14ac:dyDescent="0.45">
      <c r="A186" s="1" t="s">
        <v>623</v>
      </c>
      <c r="B186" s="1" t="s">
        <v>624</v>
      </c>
      <c r="C186" s="25">
        <v>136347</v>
      </c>
    </row>
    <row r="187" spans="1:3" x14ac:dyDescent="0.45">
      <c r="A187" s="1" t="s">
        <v>625</v>
      </c>
      <c r="B187" s="1" t="s">
        <v>626</v>
      </c>
      <c r="C187" s="25">
        <v>136347</v>
      </c>
    </row>
    <row r="188" spans="1:3" x14ac:dyDescent="0.45">
      <c r="A188" s="1" t="s">
        <v>627</v>
      </c>
      <c r="B188" s="1" t="s">
        <v>628</v>
      </c>
      <c r="C188" s="25">
        <v>136217</v>
      </c>
    </row>
    <row r="189" spans="1:3" x14ac:dyDescent="0.45">
      <c r="A189" s="1" t="s">
        <v>629</v>
      </c>
      <c r="B189" s="1" t="s">
        <v>630</v>
      </c>
      <c r="C189" s="25">
        <v>138680</v>
      </c>
    </row>
    <row r="190" spans="1:3" x14ac:dyDescent="0.45">
      <c r="A190" s="1" t="s">
        <v>631</v>
      </c>
      <c r="B190" s="1" t="s">
        <v>632</v>
      </c>
      <c r="C190" s="25">
        <v>142215</v>
      </c>
    </row>
    <row r="191" spans="1:3" x14ac:dyDescent="0.45">
      <c r="A191" s="1" t="s">
        <v>633</v>
      </c>
      <c r="B191" s="1" t="s">
        <v>634</v>
      </c>
      <c r="C191" s="25">
        <v>140852</v>
      </c>
    </row>
    <row r="192" spans="1:3" x14ac:dyDescent="0.45">
      <c r="A192" s="1" t="s">
        <v>635</v>
      </c>
      <c r="B192" s="1" t="s">
        <v>636</v>
      </c>
      <c r="C192" s="25">
        <v>145078</v>
      </c>
    </row>
    <row r="193" spans="1:3" x14ac:dyDescent="0.45">
      <c r="A193" s="1" t="s">
        <v>637</v>
      </c>
      <c r="B193" s="1" t="s">
        <v>638</v>
      </c>
      <c r="C193" s="25">
        <v>145078</v>
      </c>
    </row>
    <row r="194" spans="1:3" x14ac:dyDescent="0.45">
      <c r="A194" s="1" t="s">
        <v>639</v>
      </c>
      <c r="B194" s="1" t="s">
        <v>640</v>
      </c>
      <c r="C194" s="25">
        <v>141082</v>
      </c>
    </row>
    <row r="195" spans="1:3" x14ac:dyDescent="0.45">
      <c r="A195" s="1" t="s">
        <v>641</v>
      </c>
      <c r="B195" s="1" t="s">
        <v>642</v>
      </c>
      <c r="C195" s="25">
        <v>140013</v>
      </c>
    </row>
    <row r="196" spans="1:3" x14ac:dyDescent="0.45">
      <c r="A196" s="1" t="s">
        <v>643</v>
      </c>
      <c r="B196" s="1" t="s">
        <v>644</v>
      </c>
      <c r="C196" s="25">
        <v>145306</v>
      </c>
    </row>
    <row r="197" spans="1:3" x14ac:dyDescent="0.45">
      <c r="A197" s="1" t="s">
        <v>645</v>
      </c>
      <c r="B197" s="1" t="s">
        <v>646</v>
      </c>
      <c r="C197" s="25">
        <v>142144</v>
      </c>
    </row>
    <row r="198" spans="1:3" x14ac:dyDescent="0.45">
      <c r="A198" s="1" t="s">
        <v>647</v>
      </c>
      <c r="B198" s="1" t="s">
        <v>648</v>
      </c>
      <c r="C198" s="25">
        <v>142144</v>
      </c>
    </row>
    <row r="199" spans="1:3" x14ac:dyDescent="0.45">
      <c r="A199" s="1" t="s">
        <v>649</v>
      </c>
      <c r="B199" s="1" t="s">
        <v>650</v>
      </c>
      <c r="C199" s="25">
        <v>142244</v>
      </c>
    </row>
    <row r="200" spans="1:3" x14ac:dyDescent="0.45">
      <c r="A200" s="1" t="s">
        <v>651</v>
      </c>
      <c r="B200" s="1" t="s">
        <v>652</v>
      </c>
      <c r="C200" s="25">
        <v>139045</v>
      </c>
    </row>
    <row r="201" spans="1:3" x14ac:dyDescent="0.45">
      <c r="A201" s="1" t="s">
        <v>653</v>
      </c>
      <c r="B201" s="1" t="s">
        <v>654</v>
      </c>
      <c r="C201" s="25">
        <v>134571</v>
      </c>
    </row>
    <row r="202" spans="1:3" x14ac:dyDescent="0.45">
      <c r="A202" s="1" t="s">
        <v>655</v>
      </c>
      <c r="B202" s="1" t="s">
        <v>656</v>
      </c>
      <c r="C202" s="25">
        <v>133146</v>
      </c>
    </row>
    <row r="203" spans="1:3" x14ac:dyDescent="0.45">
      <c r="A203" s="1" t="s">
        <v>657</v>
      </c>
      <c r="B203" s="1" t="s">
        <v>658</v>
      </c>
      <c r="C203" s="25">
        <v>131447</v>
      </c>
    </row>
    <row r="204" spans="1:3" x14ac:dyDescent="0.45">
      <c r="A204" s="1" t="s">
        <v>659</v>
      </c>
      <c r="B204" s="1" t="s">
        <v>660</v>
      </c>
      <c r="C204" s="25">
        <v>122307</v>
      </c>
    </row>
    <row r="205" spans="1:3" x14ac:dyDescent="0.45">
      <c r="A205" s="1" t="s">
        <v>661</v>
      </c>
      <c r="B205" s="1" t="s">
        <v>662</v>
      </c>
      <c r="C205" s="25">
        <v>90040</v>
      </c>
    </row>
    <row r="206" spans="1:3" x14ac:dyDescent="0.45">
      <c r="A206" s="1" t="s">
        <v>663</v>
      </c>
      <c r="B206" s="1" t="s">
        <v>664</v>
      </c>
      <c r="C206" s="25">
        <v>90150</v>
      </c>
    </row>
    <row r="207" spans="1:3" x14ac:dyDescent="0.45">
      <c r="A207" s="1" t="s">
        <v>665</v>
      </c>
      <c r="B207" s="1" t="s">
        <v>666</v>
      </c>
      <c r="C207" s="25">
        <v>90150</v>
      </c>
    </row>
    <row r="208" spans="1:3" x14ac:dyDescent="0.45">
      <c r="A208" s="1" t="s">
        <v>667</v>
      </c>
      <c r="B208" s="1" t="s">
        <v>668</v>
      </c>
      <c r="C208" s="25">
        <v>90290</v>
      </c>
    </row>
    <row r="209" spans="1:3" x14ac:dyDescent="0.45">
      <c r="A209" s="1" t="s">
        <v>669</v>
      </c>
      <c r="B209" s="1" t="s">
        <v>670</v>
      </c>
      <c r="C209" s="25">
        <v>91510</v>
      </c>
    </row>
    <row r="210" spans="1:3" x14ac:dyDescent="0.45">
      <c r="A210" s="1" t="s">
        <v>671</v>
      </c>
      <c r="B210" s="1" t="s">
        <v>672</v>
      </c>
      <c r="C210" s="25">
        <v>90440</v>
      </c>
    </row>
    <row r="211" spans="1:3" x14ac:dyDescent="0.45">
      <c r="A211" s="1" t="s">
        <v>673</v>
      </c>
      <c r="B211" s="1" t="s">
        <v>674</v>
      </c>
      <c r="C211" s="25">
        <v>90440</v>
      </c>
    </row>
    <row r="212" spans="1:3" x14ac:dyDescent="0.45">
      <c r="A212" s="1" t="s">
        <v>2775</v>
      </c>
      <c r="B212" s="1" t="s">
        <v>2776</v>
      </c>
      <c r="C212" s="25">
        <v>90480</v>
      </c>
    </row>
    <row r="213" spans="1:3" x14ac:dyDescent="0.45">
      <c r="A213" s="1" t="s">
        <v>675</v>
      </c>
      <c r="B213" s="1" t="s">
        <v>676</v>
      </c>
      <c r="C213" s="25">
        <v>90480</v>
      </c>
    </row>
    <row r="214" spans="1:3" x14ac:dyDescent="0.45">
      <c r="A214" s="1" t="s">
        <v>2777</v>
      </c>
      <c r="B214" s="1" t="s">
        <v>2778</v>
      </c>
      <c r="C214" s="25">
        <v>90950</v>
      </c>
    </row>
    <row r="215" spans="1:3" x14ac:dyDescent="0.45">
      <c r="A215" s="1" t="s">
        <v>677</v>
      </c>
      <c r="B215" s="1" t="s">
        <v>678</v>
      </c>
      <c r="C215" s="25">
        <v>90900</v>
      </c>
    </row>
    <row r="216" spans="1:3" x14ac:dyDescent="0.45">
      <c r="A216" s="1" t="s">
        <v>679</v>
      </c>
      <c r="B216" s="1" t="s">
        <v>680</v>
      </c>
      <c r="C216" s="25">
        <v>91050</v>
      </c>
    </row>
    <row r="217" spans="1:3" x14ac:dyDescent="0.45">
      <c r="A217" s="1" t="s">
        <v>681</v>
      </c>
      <c r="B217" s="1" t="s">
        <v>682</v>
      </c>
      <c r="C217" s="25">
        <v>92040</v>
      </c>
    </row>
    <row r="218" spans="1:3" x14ac:dyDescent="0.45">
      <c r="A218" s="1" t="s">
        <v>683</v>
      </c>
      <c r="B218" s="1" t="s">
        <v>684</v>
      </c>
      <c r="C218" s="25">
        <v>92040</v>
      </c>
    </row>
    <row r="219" spans="1:3" x14ac:dyDescent="0.45">
      <c r="A219" s="1" t="s">
        <v>2779</v>
      </c>
      <c r="B219" s="1" t="s">
        <v>2780</v>
      </c>
      <c r="C219" s="25">
        <v>91920</v>
      </c>
    </row>
    <row r="220" spans="1:3" x14ac:dyDescent="0.45">
      <c r="A220" s="1" t="s">
        <v>685</v>
      </c>
      <c r="B220" s="1" t="s">
        <v>686</v>
      </c>
      <c r="C220" s="25">
        <v>91920</v>
      </c>
    </row>
    <row r="221" spans="1:3" x14ac:dyDescent="0.45">
      <c r="A221" s="1" t="s">
        <v>687</v>
      </c>
      <c r="B221" s="1" t="s">
        <v>688</v>
      </c>
      <c r="C221" s="25">
        <v>91820</v>
      </c>
    </row>
    <row r="222" spans="1:3" x14ac:dyDescent="0.45">
      <c r="A222" s="1" t="s">
        <v>689</v>
      </c>
      <c r="B222" s="1" t="s">
        <v>690</v>
      </c>
      <c r="C222" s="25">
        <v>91720</v>
      </c>
    </row>
    <row r="223" spans="1:3" x14ac:dyDescent="0.45">
      <c r="A223" s="1" t="s">
        <v>691</v>
      </c>
      <c r="B223" s="1" t="s">
        <v>692</v>
      </c>
      <c r="C223" s="25">
        <v>91990</v>
      </c>
    </row>
    <row r="224" spans="1:3" x14ac:dyDescent="0.45">
      <c r="A224" s="1" t="s">
        <v>693</v>
      </c>
      <c r="B224" s="1" t="s">
        <v>694</v>
      </c>
      <c r="C224" s="25">
        <v>91990</v>
      </c>
    </row>
    <row r="225" spans="1:3" x14ac:dyDescent="0.45">
      <c r="A225" s="1" t="s">
        <v>695</v>
      </c>
      <c r="B225" s="1" t="s">
        <v>696</v>
      </c>
      <c r="C225" s="25">
        <v>92480</v>
      </c>
    </row>
    <row r="226" spans="1:3" x14ac:dyDescent="0.45">
      <c r="A226" s="1" t="s">
        <v>2781</v>
      </c>
      <c r="B226" s="1" t="s">
        <v>2782</v>
      </c>
      <c r="C226" s="25">
        <v>93240</v>
      </c>
    </row>
    <row r="227" spans="1:3" x14ac:dyDescent="0.45">
      <c r="A227" s="1" t="s">
        <v>697</v>
      </c>
      <c r="B227" s="1" t="s">
        <v>698</v>
      </c>
      <c r="C227" s="25">
        <v>92310</v>
      </c>
    </row>
    <row r="228" spans="1:3" x14ac:dyDescent="0.45">
      <c r="A228" s="1" t="s">
        <v>699</v>
      </c>
      <c r="B228" s="1" t="s">
        <v>700</v>
      </c>
      <c r="C228" s="25">
        <v>89080</v>
      </c>
    </row>
    <row r="229" spans="1:3" x14ac:dyDescent="0.45">
      <c r="A229" s="1" t="s">
        <v>701</v>
      </c>
      <c r="B229" s="1" t="s">
        <v>702</v>
      </c>
      <c r="C229" s="25">
        <v>87480</v>
      </c>
    </row>
    <row r="230" spans="1:3" x14ac:dyDescent="0.45">
      <c r="A230" s="1" t="s">
        <v>703</v>
      </c>
      <c r="B230" s="1" t="s">
        <v>704</v>
      </c>
      <c r="C230" s="25">
        <v>87480</v>
      </c>
    </row>
    <row r="231" spans="1:3" x14ac:dyDescent="0.45">
      <c r="A231" s="1" t="s">
        <v>705</v>
      </c>
      <c r="B231" s="1" t="s">
        <v>706</v>
      </c>
      <c r="C231" s="25">
        <v>88220</v>
      </c>
    </row>
    <row r="232" spans="1:3" x14ac:dyDescent="0.45">
      <c r="A232" s="1" t="s">
        <v>707</v>
      </c>
      <c r="B232" s="1" t="s">
        <v>708</v>
      </c>
      <c r="C232" s="25">
        <v>90880</v>
      </c>
    </row>
    <row r="233" spans="1:3" x14ac:dyDescent="0.45">
      <c r="A233" s="1" t="s">
        <v>2783</v>
      </c>
      <c r="B233" s="1" t="s">
        <v>2784</v>
      </c>
      <c r="C233" s="25">
        <v>87700</v>
      </c>
    </row>
    <row r="234" spans="1:3" x14ac:dyDescent="0.45">
      <c r="A234" s="1" t="s">
        <v>709</v>
      </c>
      <c r="B234" s="1" t="s">
        <v>710</v>
      </c>
      <c r="C234" s="25">
        <v>81580</v>
      </c>
    </row>
    <row r="235" spans="1:3" x14ac:dyDescent="0.45">
      <c r="A235" s="1" t="s">
        <v>711</v>
      </c>
      <c r="B235" s="1" t="s">
        <v>712</v>
      </c>
      <c r="C235" s="25">
        <v>83066</v>
      </c>
    </row>
    <row r="236" spans="1:3" x14ac:dyDescent="0.45">
      <c r="A236" s="1" t="s">
        <v>713</v>
      </c>
      <c r="B236" s="1" t="s">
        <v>714</v>
      </c>
      <c r="C236" s="25">
        <v>92673</v>
      </c>
    </row>
    <row r="237" spans="1:3" x14ac:dyDescent="0.45">
      <c r="A237" s="1" t="s">
        <v>715</v>
      </c>
      <c r="B237" s="1" t="s">
        <v>716</v>
      </c>
      <c r="C237" s="25">
        <v>93512</v>
      </c>
    </row>
    <row r="238" spans="1:3" x14ac:dyDescent="0.45">
      <c r="A238" s="1" t="s">
        <v>717</v>
      </c>
      <c r="B238" s="1" t="s">
        <v>718</v>
      </c>
      <c r="C238" s="25">
        <v>107467</v>
      </c>
    </row>
    <row r="239" spans="1:3" x14ac:dyDescent="0.45">
      <c r="A239" s="1" t="s">
        <v>719</v>
      </c>
      <c r="B239" s="1" t="s">
        <v>720</v>
      </c>
      <c r="C239" s="25">
        <v>83782</v>
      </c>
    </row>
    <row r="240" spans="1:3" x14ac:dyDescent="0.45">
      <c r="A240" s="1" t="s">
        <v>2785</v>
      </c>
      <c r="B240" s="1" t="s">
        <v>2786</v>
      </c>
      <c r="C240" s="25">
        <v>95040</v>
      </c>
    </row>
    <row r="241" spans="1:3" x14ac:dyDescent="0.45">
      <c r="A241" s="1" t="s">
        <v>721</v>
      </c>
      <c r="B241" s="1" t="s">
        <v>722</v>
      </c>
      <c r="C241" s="25">
        <v>91150</v>
      </c>
    </row>
    <row r="242" spans="1:3" x14ac:dyDescent="0.45">
      <c r="A242" s="1" t="s">
        <v>723</v>
      </c>
      <c r="B242" s="1" t="s">
        <v>724</v>
      </c>
      <c r="C242" s="25">
        <v>96920</v>
      </c>
    </row>
    <row r="243" spans="1:3" x14ac:dyDescent="0.45">
      <c r="A243" s="1" t="s">
        <v>725</v>
      </c>
      <c r="B243" s="1" t="s">
        <v>726</v>
      </c>
      <c r="C243" s="25">
        <v>90520</v>
      </c>
    </row>
    <row r="244" spans="1:3" x14ac:dyDescent="0.45">
      <c r="A244" s="1" t="s">
        <v>727</v>
      </c>
      <c r="B244" s="1" t="s">
        <v>728</v>
      </c>
      <c r="C244" s="25">
        <v>89709</v>
      </c>
    </row>
    <row r="245" spans="1:3" x14ac:dyDescent="0.45">
      <c r="A245" s="1" t="s">
        <v>729</v>
      </c>
      <c r="B245" s="1" t="s">
        <v>730</v>
      </c>
      <c r="C245" s="25">
        <v>95480</v>
      </c>
    </row>
    <row r="246" spans="1:3" x14ac:dyDescent="0.45">
      <c r="A246" s="1" t="s">
        <v>731</v>
      </c>
      <c r="B246" s="1" t="s">
        <v>732</v>
      </c>
      <c r="C246" s="25">
        <v>116761</v>
      </c>
    </row>
    <row r="247" spans="1:3" x14ac:dyDescent="0.45">
      <c r="A247" s="1" t="s">
        <v>2787</v>
      </c>
      <c r="B247" s="1" t="s">
        <v>2788</v>
      </c>
      <c r="C247" s="25">
        <v>97390</v>
      </c>
    </row>
    <row r="248" spans="1:3" x14ac:dyDescent="0.45">
      <c r="A248" s="1" t="s">
        <v>733</v>
      </c>
      <c r="B248" s="1" t="s">
        <v>734</v>
      </c>
      <c r="C248" s="25">
        <v>116761</v>
      </c>
    </row>
    <row r="249" spans="1:3" x14ac:dyDescent="0.45">
      <c r="A249" s="1" t="s">
        <v>735</v>
      </c>
      <c r="B249" s="1" t="s">
        <v>736</v>
      </c>
      <c r="C249" s="25">
        <v>90930</v>
      </c>
    </row>
    <row r="250" spans="1:3" x14ac:dyDescent="0.45">
      <c r="A250" s="1" t="s">
        <v>737</v>
      </c>
      <c r="B250" s="1" t="s">
        <v>738</v>
      </c>
      <c r="C250" s="25">
        <v>98650</v>
      </c>
    </row>
    <row r="251" spans="1:3" x14ac:dyDescent="0.45">
      <c r="A251" s="1" t="s">
        <v>739</v>
      </c>
      <c r="B251" s="1" t="s">
        <v>740</v>
      </c>
      <c r="C251" s="25">
        <v>88190</v>
      </c>
    </row>
    <row r="252" spans="1:3" x14ac:dyDescent="0.45">
      <c r="A252" s="1" t="s">
        <v>741</v>
      </c>
      <c r="B252" s="1" t="s">
        <v>742</v>
      </c>
      <c r="C252" s="25">
        <v>80955</v>
      </c>
    </row>
    <row r="253" spans="1:3" x14ac:dyDescent="0.45">
      <c r="A253" s="1" t="s">
        <v>743</v>
      </c>
      <c r="B253" s="1" t="s">
        <v>744</v>
      </c>
      <c r="C253" s="25">
        <v>93202</v>
      </c>
    </row>
    <row r="254" spans="1:3" x14ac:dyDescent="0.45">
      <c r="A254" s="1" t="s">
        <v>745</v>
      </c>
      <c r="B254" s="1" t="s">
        <v>746</v>
      </c>
      <c r="C254" s="25">
        <v>93202</v>
      </c>
    </row>
    <row r="255" spans="1:3" x14ac:dyDescent="0.45">
      <c r="A255" s="1" t="s">
        <v>747</v>
      </c>
      <c r="B255" s="1" t="s">
        <v>748</v>
      </c>
      <c r="C255" s="25">
        <v>86584</v>
      </c>
    </row>
    <row r="256" spans="1:3" x14ac:dyDescent="0.45">
      <c r="A256" s="1" t="s">
        <v>749</v>
      </c>
      <c r="B256" s="1" t="s">
        <v>750</v>
      </c>
      <c r="C256" s="25">
        <v>79966</v>
      </c>
    </row>
    <row r="257" spans="1:3" x14ac:dyDescent="0.45">
      <c r="A257" s="1" t="s">
        <v>751</v>
      </c>
      <c r="B257" s="1" t="s">
        <v>752</v>
      </c>
      <c r="C257" s="25">
        <v>82873</v>
      </c>
    </row>
    <row r="258" spans="1:3" x14ac:dyDescent="0.45">
      <c r="A258" s="1" t="s">
        <v>753</v>
      </c>
      <c r="B258" s="1" t="s">
        <v>754</v>
      </c>
      <c r="C258" s="25">
        <v>79824</v>
      </c>
    </row>
    <row r="259" spans="1:3" x14ac:dyDescent="0.45">
      <c r="A259" s="1" t="s">
        <v>755</v>
      </c>
      <c r="B259" s="1" t="s">
        <v>756</v>
      </c>
      <c r="C259" s="25">
        <v>81095</v>
      </c>
    </row>
    <row r="260" spans="1:3" x14ac:dyDescent="0.45">
      <c r="A260" s="1" t="s">
        <v>757</v>
      </c>
      <c r="B260" s="1" t="s">
        <v>758</v>
      </c>
      <c r="C260" s="25">
        <v>84398</v>
      </c>
    </row>
    <row r="261" spans="1:3" x14ac:dyDescent="0.45">
      <c r="A261" s="1" t="s">
        <v>759</v>
      </c>
      <c r="B261" s="1" t="s">
        <v>760</v>
      </c>
      <c r="C261" s="25">
        <v>79510</v>
      </c>
    </row>
    <row r="262" spans="1:3" x14ac:dyDescent="0.45">
      <c r="A262" s="1" t="s">
        <v>761</v>
      </c>
      <c r="B262" s="1" t="s">
        <v>762</v>
      </c>
      <c r="C262" s="25">
        <v>85464.5</v>
      </c>
    </row>
    <row r="263" spans="1:3" x14ac:dyDescent="0.45">
      <c r="A263" s="1" t="s">
        <v>763</v>
      </c>
      <c r="B263" s="1" t="s">
        <v>764</v>
      </c>
      <c r="C263" s="25">
        <v>91419</v>
      </c>
    </row>
    <row r="264" spans="1:3" x14ac:dyDescent="0.45">
      <c r="A264" s="1" t="s">
        <v>765</v>
      </c>
      <c r="B264" s="1" t="s">
        <v>766</v>
      </c>
      <c r="C264" s="25">
        <v>82973</v>
      </c>
    </row>
    <row r="265" spans="1:3" x14ac:dyDescent="0.45">
      <c r="A265" s="1" t="s">
        <v>767</v>
      </c>
      <c r="B265" s="1" t="s">
        <v>768</v>
      </c>
      <c r="C265" s="25">
        <v>80044</v>
      </c>
    </row>
    <row r="266" spans="1:3" x14ac:dyDescent="0.45">
      <c r="A266" s="1" t="s">
        <v>769</v>
      </c>
      <c r="B266" s="1" t="s">
        <v>770</v>
      </c>
      <c r="C266" s="25">
        <v>80072</v>
      </c>
    </row>
    <row r="267" spans="1:3" x14ac:dyDescent="0.45">
      <c r="A267" s="1" t="s">
        <v>771</v>
      </c>
      <c r="B267" s="1" t="s">
        <v>772</v>
      </c>
      <c r="C267" s="25">
        <v>80659</v>
      </c>
    </row>
    <row r="268" spans="1:3" x14ac:dyDescent="0.45">
      <c r="A268" s="1" t="s">
        <v>773</v>
      </c>
      <c r="B268" s="1" t="s">
        <v>774</v>
      </c>
      <c r="C268" s="25">
        <v>79971</v>
      </c>
    </row>
    <row r="269" spans="1:3" x14ac:dyDescent="0.45">
      <c r="A269" s="1" t="s">
        <v>775</v>
      </c>
      <c r="B269" s="1" t="s">
        <v>776</v>
      </c>
      <c r="C269" s="25">
        <v>80039</v>
      </c>
    </row>
    <row r="270" spans="1:3" x14ac:dyDescent="0.45">
      <c r="A270" s="1" t="s">
        <v>777</v>
      </c>
      <c r="B270" s="1" t="s">
        <v>778</v>
      </c>
      <c r="C270" s="25">
        <v>80195</v>
      </c>
    </row>
    <row r="271" spans="1:3" x14ac:dyDescent="0.45">
      <c r="A271" s="1" t="s">
        <v>779</v>
      </c>
      <c r="B271" s="1" t="s">
        <v>780</v>
      </c>
      <c r="C271" s="25">
        <v>79466</v>
      </c>
    </row>
    <row r="272" spans="1:3" x14ac:dyDescent="0.45">
      <c r="A272" s="1" t="s">
        <v>781</v>
      </c>
      <c r="B272" s="1" t="s">
        <v>782</v>
      </c>
      <c r="C272" s="25">
        <v>80137</v>
      </c>
    </row>
    <row r="273" spans="1:3" x14ac:dyDescent="0.45">
      <c r="A273" s="1" t="s">
        <v>783</v>
      </c>
      <c r="B273" s="1" t="s">
        <v>784</v>
      </c>
      <c r="C273" s="25">
        <v>79731</v>
      </c>
    </row>
    <row r="274" spans="1:3" x14ac:dyDescent="0.45">
      <c r="A274" s="1" t="s">
        <v>785</v>
      </c>
      <c r="B274" s="1" t="s">
        <v>786</v>
      </c>
      <c r="C274" s="25">
        <v>79642</v>
      </c>
    </row>
    <row r="275" spans="1:3" x14ac:dyDescent="0.45">
      <c r="A275" s="1" t="s">
        <v>787</v>
      </c>
      <c r="B275" s="1" t="s">
        <v>788</v>
      </c>
      <c r="C275" s="25">
        <v>79553</v>
      </c>
    </row>
    <row r="276" spans="1:3" x14ac:dyDescent="0.45">
      <c r="A276" s="1" t="s">
        <v>789</v>
      </c>
      <c r="B276" s="1" t="s">
        <v>790</v>
      </c>
      <c r="C276" s="25">
        <v>80005</v>
      </c>
    </row>
    <row r="277" spans="1:3" x14ac:dyDescent="0.45">
      <c r="A277" s="1" t="s">
        <v>791</v>
      </c>
      <c r="B277" s="1" t="s">
        <v>792</v>
      </c>
      <c r="C277" s="25">
        <v>79909</v>
      </c>
    </row>
    <row r="278" spans="1:3" x14ac:dyDescent="0.45">
      <c r="A278" s="1" t="s">
        <v>793</v>
      </c>
      <c r="B278" s="1" t="s">
        <v>794</v>
      </c>
      <c r="C278" s="25">
        <v>98238</v>
      </c>
    </row>
    <row r="279" spans="1:3" x14ac:dyDescent="0.45">
      <c r="A279" s="1" t="s">
        <v>795</v>
      </c>
      <c r="B279" s="1" t="s">
        <v>796</v>
      </c>
      <c r="C279" s="25">
        <v>82622</v>
      </c>
    </row>
    <row r="280" spans="1:3" x14ac:dyDescent="0.45">
      <c r="A280" s="1" t="s">
        <v>797</v>
      </c>
      <c r="B280" s="1" t="s">
        <v>798</v>
      </c>
      <c r="C280" s="25">
        <v>103200</v>
      </c>
    </row>
    <row r="281" spans="1:3" x14ac:dyDescent="0.45">
      <c r="A281" s="1" t="s">
        <v>799</v>
      </c>
      <c r="B281" s="1" t="s">
        <v>800</v>
      </c>
      <c r="C281" s="25">
        <v>83570</v>
      </c>
    </row>
    <row r="282" spans="1:3" x14ac:dyDescent="0.45">
      <c r="A282" s="1" t="s">
        <v>801</v>
      </c>
      <c r="B282" s="1" t="s">
        <v>802</v>
      </c>
      <c r="C282" s="25">
        <v>85313</v>
      </c>
    </row>
    <row r="283" spans="1:3" x14ac:dyDescent="0.45">
      <c r="A283" s="1" t="s">
        <v>803</v>
      </c>
      <c r="B283" s="1" t="s">
        <v>804</v>
      </c>
      <c r="C283" s="25">
        <v>85341</v>
      </c>
    </row>
    <row r="284" spans="1:3" x14ac:dyDescent="0.45">
      <c r="A284" s="1" t="s">
        <v>805</v>
      </c>
      <c r="B284" s="1" t="s">
        <v>806</v>
      </c>
      <c r="C284" s="25">
        <v>98510</v>
      </c>
    </row>
    <row r="285" spans="1:3" x14ac:dyDescent="0.45">
      <c r="A285" s="1" t="s">
        <v>807</v>
      </c>
      <c r="B285" s="1" t="s">
        <v>808</v>
      </c>
      <c r="C285" s="25">
        <v>96341.5</v>
      </c>
    </row>
    <row r="286" spans="1:3" x14ac:dyDescent="0.45">
      <c r="A286" s="1" t="s">
        <v>809</v>
      </c>
      <c r="B286" s="1" t="s">
        <v>810</v>
      </c>
      <c r="C286" s="25">
        <v>94173</v>
      </c>
    </row>
    <row r="287" spans="1:3" x14ac:dyDescent="0.45">
      <c r="A287" s="1" t="s">
        <v>811</v>
      </c>
      <c r="B287" s="1" t="s">
        <v>812</v>
      </c>
      <c r="C287" s="25">
        <v>79684</v>
      </c>
    </row>
    <row r="288" spans="1:3" x14ac:dyDescent="0.45">
      <c r="A288" s="1" t="s">
        <v>813</v>
      </c>
      <c r="B288" s="1" t="s">
        <v>814</v>
      </c>
      <c r="C288" s="25">
        <v>86888</v>
      </c>
    </row>
    <row r="289" spans="1:3" x14ac:dyDescent="0.45">
      <c r="A289" s="1" t="s">
        <v>815</v>
      </c>
      <c r="B289" s="1" t="s">
        <v>816</v>
      </c>
      <c r="C289" s="25">
        <v>85858</v>
      </c>
    </row>
    <row r="290" spans="1:3" x14ac:dyDescent="0.45">
      <c r="A290" s="1" t="s">
        <v>817</v>
      </c>
      <c r="B290" s="1" t="s">
        <v>818</v>
      </c>
      <c r="C290" s="25">
        <v>85693</v>
      </c>
    </row>
    <row r="291" spans="1:3" x14ac:dyDescent="0.45">
      <c r="A291" s="1" t="s">
        <v>819</v>
      </c>
      <c r="B291" s="1" t="s">
        <v>820</v>
      </c>
      <c r="C291" s="25">
        <v>85651</v>
      </c>
    </row>
    <row r="292" spans="1:3" x14ac:dyDescent="0.45">
      <c r="A292" s="1" t="s">
        <v>821</v>
      </c>
      <c r="B292" s="1" t="s">
        <v>822</v>
      </c>
      <c r="C292" s="25">
        <v>85609</v>
      </c>
    </row>
    <row r="293" spans="1:3" x14ac:dyDescent="0.45">
      <c r="A293" s="1" t="s">
        <v>823</v>
      </c>
      <c r="B293" s="1" t="s">
        <v>824</v>
      </c>
      <c r="C293" s="25">
        <v>86205</v>
      </c>
    </row>
    <row r="294" spans="1:3" x14ac:dyDescent="0.45">
      <c r="A294" s="1" t="s">
        <v>825</v>
      </c>
      <c r="B294" s="1" t="s">
        <v>826</v>
      </c>
      <c r="C294" s="25">
        <v>86756.5</v>
      </c>
    </row>
    <row r="295" spans="1:3" x14ac:dyDescent="0.45">
      <c r="A295" s="1" t="s">
        <v>827</v>
      </c>
      <c r="B295" s="1" t="s">
        <v>828</v>
      </c>
      <c r="C295" s="25">
        <v>87308</v>
      </c>
    </row>
    <row r="296" spans="1:3" x14ac:dyDescent="0.45">
      <c r="A296" s="1" t="s">
        <v>829</v>
      </c>
      <c r="B296" s="1" t="s">
        <v>830</v>
      </c>
      <c r="C296" s="25">
        <v>86879</v>
      </c>
    </row>
    <row r="297" spans="1:3" x14ac:dyDescent="0.45">
      <c r="A297" s="1" t="s">
        <v>831</v>
      </c>
      <c r="B297" s="1" t="s">
        <v>832</v>
      </c>
      <c r="C297" s="25">
        <v>87715</v>
      </c>
    </row>
    <row r="298" spans="1:3" x14ac:dyDescent="0.45">
      <c r="A298" s="1" t="s">
        <v>833</v>
      </c>
      <c r="B298" s="1" t="s">
        <v>834</v>
      </c>
      <c r="C298" s="25">
        <v>87869</v>
      </c>
    </row>
    <row r="299" spans="1:3" x14ac:dyDescent="0.45">
      <c r="A299" s="1" t="s">
        <v>835</v>
      </c>
      <c r="B299" s="1" t="s">
        <v>836</v>
      </c>
      <c r="C299" s="25">
        <v>87424</v>
      </c>
    </row>
    <row r="300" spans="1:3" x14ac:dyDescent="0.45">
      <c r="A300" s="1" t="s">
        <v>837</v>
      </c>
      <c r="B300" s="1" t="s">
        <v>838</v>
      </c>
      <c r="C300" s="25">
        <v>86979</v>
      </c>
    </row>
    <row r="301" spans="1:3" x14ac:dyDescent="0.45">
      <c r="A301" s="1" t="s">
        <v>839</v>
      </c>
      <c r="B301" s="1" t="s">
        <v>840</v>
      </c>
      <c r="C301" s="25">
        <v>89664</v>
      </c>
    </row>
    <row r="302" spans="1:3" x14ac:dyDescent="0.45">
      <c r="A302" s="1" t="s">
        <v>841</v>
      </c>
      <c r="B302" s="1" t="s">
        <v>842</v>
      </c>
      <c r="C302" s="25">
        <v>88523</v>
      </c>
    </row>
    <row r="303" spans="1:3" x14ac:dyDescent="0.45">
      <c r="A303" s="1" t="s">
        <v>843</v>
      </c>
      <c r="B303" s="1" t="s">
        <v>844</v>
      </c>
      <c r="C303" s="25">
        <v>88981</v>
      </c>
    </row>
    <row r="304" spans="1:3" x14ac:dyDescent="0.45">
      <c r="A304" s="1" t="s">
        <v>845</v>
      </c>
      <c r="B304" s="1" t="s">
        <v>846</v>
      </c>
      <c r="C304" s="25">
        <v>89437</v>
      </c>
    </row>
    <row r="305" spans="1:3" x14ac:dyDescent="0.45">
      <c r="A305" s="1" t="s">
        <v>847</v>
      </c>
      <c r="B305" s="1" t="s">
        <v>848</v>
      </c>
      <c r="C305" s="25">
        <v>92934</v>
      </c>
    </row>
    <row r="306" spans="1:3" x14ac:dyDescent="0.45">
      <c r="A306" s="1" t="s">
        <v>849</v>
      </c>
      <c r="B306" s="1" t="s">
        <v>850</v>
      </c>
      <c r="C306" s="25">
        <v>88374</v>
      </c>
    </row>
    <row r="307" spans="1:3" x14ac:dyDescent="0.45">
      <c r="A307" s="1" t="s">
        <v>851</v>
      </c>
      <c r="B307" s="1" t="s">
        <v>852</v>
      </c>
      <c r="C307" s="25">
        <v>89461</v>
      </c>
    </row>
    <row r="308" spans="1:3" x14ac:dyDescent="0.45">
      <c r="A308" s="1" t="s">
        <v>853</v>
      </c>
      <c r="B308" s="1" t="s">
        <v>854</v>
      </c>
      <c r="C308" s="25">
        <v>109000</v>
      </c>
    </row>
    <row r="309" spans="1:3" x14ac:dyDescent="0.45">
      <c r="A309" s="1" t="s">
        <v>855</v>
      </c>
      <c r="B309" s="1" t="s">
        <v>856</v>
      </c>
      <c r="C309" s="25">
        <v>88937</v>
      </c>
    </row>
    <row r="310" spans="1:3" x14ac:dyDescent="0.45">
      <c r="A310" s="1" t="s">
        <v>857</v>
      </c>
      <c r="B310" s="1" t="s">
        <v>858</v>
      </c>
      <c r="C310" s="25">
        <v>89639</v>
      </c>
    </row>
    <row r="311" spans="1:3" x14ac:dyDescent="0.45">
      <c r="A311" s="1" t="s">
        <v>859</v>
      </c>
      <c r="B311" s="1" t="s">
        <v>860</v>
      </c>
      <c r="C311" s="25">
        <v>92970</v>
      </c>
    </row>
    <row r="312" spans="1:3" x14ac:dyDescent="0.45">
      <c r="A312" s="1" t="s">
        <v>861</v>
      </c>
      <c r="B312" s="1" t="s">
        <v>862</v>
      </c>
      <c r="C312" s="25">
        <v>88878</v>
      </c>
    </row>
    <row r="313" spans="1:3" x14ac:dyDescent="0.45">
      <c r="A313" s="1" t="s">
        <v>863</v>
      </c>
      <c r="B313" s="1" t="s">
        <v>864</v>
      </c>
      <c r="C313" s="25">
        <v>88844</v>
      </c>
    </row>
    <row r="314" spans="1:3" x14ac:dyDescent="0.45">
      <c r="A314" s="1" t="s">
        <v>865</v>
      </c>
      <c r="B314" s="1" t="s">
        <v>866</v>
      </c>
      <c r="C314" s="25">
        <v>89362</v>
      </c>
    </row>
    <row r="315" spans="1:3" x14ac:dyDescent="0.45">
      <c r="A315" s="1" t="s">
        <v>867</v>
      </c>
      <c r="B315" s="1" t="s">
        <v>868</v>
      </c>
      <c r="C315" s="25">
        <v>90077</v>
      </c>
    </row>
    <row r="316" spans="1:3" x14ac:dyDescent="0.45">
      <c r="A316" s="1" t="s">
        <v>869</v>
      </c>
      <c r="B316" s="1" t="s">
        <v>870</v>
      </c>
      <c r="C316" s="25">
        <v>90359.5</v>
      </c>
    </row>
    <row r="317" spans="1:3" x14ac:dyDescent="0.45">
      <c r="A317" s="1" t="s">
        <v>871</v>
      </c>
      <c r="B317" s="1" t="s">
        <v>872</v>
      </c>
      <c r="C317" s="25">
        <v>90500.75</v>
      </c>
    </row>
    <row r="318" spans="1:3" x14ac:dyDescent="0.45">
      <c r="A318" s="1" t="s">
        <v>873</v>
      </c>
      <c r="B318" s="1" t="s">
        <v>874</v>
      </c>
      <c r="C318" s="25">
        <v>90571.375</v>
      </c>
    </row>
    <row r="319" spans="1:3" x14ac:dyDescent="0.45">
      <c r="A319" s="1" t="s">
        <v>875</v>
      </c>
      <c r="B319" s="1" t="s">
        <v>876</v>
      </c>
      <c r="C319" s="25">
        <v>90606.6875</v>
      </c>
    </row>
    <row r="320" spans="1:3" x14ac:dyDescent="0.45">
      <c r="A320" s="1" t="s">
        <v>2789</v>
      </c>
      <c r="B320" s="1" t="s">
        <v>2790</v>
      </c>
      <c r="C320" s="25">
        <v>90642</v>
      </c>
    </row>
    <row r="321" spans="1:3" x14ac:dyDescent="0.45">
      <c r="A321" s="1" t="s">
        <v>877</v>
      </c>
      <c r="B321" s="1" t="s">
        <v>878</v>
      </c>
      <c r="C321" s="25">
        <v>91905</v>
      </c>
    </row>
    <row r="322" spans="1:3" x14ac:dyDescent="0.45">
      <c r="A322" s="1" t="s">
        <v>879</v>
      </c>
      <c r="B322" s="1" t="s">
        <v>880</v>
      </c>
      <c r="C322" s="25">
        <v>92536.5</v>
      </c>
    </row>
    <row r="323" spans="1:3" x14ac:dyDescent="0.45">
      <c r="A323" s="1" t="s">
        <v>881</v>
      </c>
      <c r="B323" s="1" t="s">
        <v>882</v>
      </c>
      <c r="C323" s="25">
        <v>92852.25</v>
      </c>
    </row>
    <row r="324" spans="1:3" x14ac:dyDescent="0.45">
      <c r="A324" s="1" t="s">
        <v>883</v>
      </c>
      <c r="B324" s="1" t="s">
        <v>884</v>
      </c>
      <c r="C324" s="25">
        <v>93010.125</v>
      </c>
    </row>
    <row r="325" spans="1:3" x14ac:dyDescent="0.45">
      <c r="A325" s="1" t="s">
        <v>885</v>
      </c>
      <c r="B325" s="1" t="s">
        <v>886</v>
      </c>
      <c r="C325" s="25">
        <v>93089.0625</v>
      </c>
    </row>
    <row r="326" spans="1:3" x14ac:dyDescent="0.45">
      <c r="A326" s="1" t="s">
        <v>887</v>
      </c>
      <c r="B326" s="1" t="s">
        <v>888</v>
      </c>
      <c r="C326" s="25">
        <v>93128.53125</v>
      </c>
    </row>
    <row r="327" spans="1:3" x14ac:dyDescent="0.45">
      <c r="A327" s="1" t="s">
        <v>889</v>
      </c>
      <c r="B327" s="1" t="s">
        <v>890</v>
      </c>
      <c r="C327" s="25">
        <v>93148.265625</v>
      </c>
    </row>
    <row r="328" spans="1:3" x14ac:dyDescent="0.45">
      <c r="A328" s="1" t="s">
        <v>891</v>
      </c>
      <c r="B328" s="1" t="s">
        <v>892</v>
      </c>
      <c r="C328" s="25">
        <v>93158.132813000004</v>
      </c>
    </row>
    <row r="329" spans="1:3" x14ac:dyDescent="0.45">
      <c r="A329" s="1" t="s">
        <v>893</v>
      </c>
      <c r="B329" s="1" t="s">
        <v>894</v>
      </c>
      <c r="C329" s="25">
        <v>93163.066407000006</v>
      </c>
    </row>
    <row r="330" spans="1:3" x14ac:dyDescent="0.45">
      <c r="A330" s="1" t="s">
        <v>895</v>
      </c>
      <c r="B330" s="1" t="s">
        <v>896</v>
      </c>
      <c r="C330" s="25">
        <v>93165.533204000007</v>
      </c>
    </row>
    <row r="331" spans="1:3" x14ac:dyDescent="0.45">
      <c r="A331" s="1" t="s">
        <v>897</v>
      </c>
      <c r="B331" s="1" t="s">
        <v>898</v>
      </c>
      <c r="C331" s="25">
        <v>93166.766602000003</v>
      </c>
    </row>
    <row r="332" spans="1:3" x14ac:dyDescent="0.45">
      <c r="A332" s="1" t="s">
        <v>2791</v>
      </c>
      <c r="B332" s="1" t="s">
        <v>2792</v>
      </c>
      <c r="C332" s="25">
        <v>93168</v>
      </c>
    </row>
    <row r="333" spans="1:3" x14ac:dyDescent="0.45">
      <c r="A333" s="1" t="s">
        <v>899</v>
      </c>
      <c r="B333" s="1" t="s">
        <v>900</v>
      </c>
      <c r="C333" s="25">
        <v>92996</v>
      </c>
    </row>
    <row r="334" spans="1:3" x14ac:dyDescent="0.45">
      <c r="A334" s="1" t="s">
        <v>901</v>
      </c>
      <c r="B334" s="1" t="s">
        <v>902</v>
      </c>
      <c r="C334" s="25">
        <v>92910</v>
      </c>
    </row>
    <row r="335" spans="1:3" x14ac:dyDescent="0.45">
      <c r="A335" s="1" t="s">
        <v>903</v>
      </c>
      <c r="B335" s="1" t="s">
        <v>904</v>
      </c>
      <c r="C335" s="25">
        <v>92867</v>
      </c>
    </row>
    <row r="336" spans="1:3" x14ac:dyDescent="0.45">
      <c r="A336" s="1" t="s">
        <v>905</v>
      </c>
      <c r="B336" s="1" t="s">
        <v>906</v>
      </c>
      <c r="C336" s="25">
        <v>92845.5</v>
      </c>
    </row>
    <row r="337" spans="1:3" x14ac:dyDescent="0.45">
      <c r="A337" s="1" t="s">
        <v>907</v>
      </c>
      <c r="B337" s="1" t="s">
        <v>908</v>
      </c>
      <c r="C337" s="25">
        <v>92834.75</v>
      </c>
    </row>
    <row r="338" spans="1:3" x14ac:dyDescent="0.45">
      <c r="A338" s="1" t="s">
        <v>909</v>
      </c>
      <c r="B338" s="1" t="s">
        <v>910</v>
      </c>
      <c r="C338" s="25">
        <v>92824</v>
      </c>
    </row>
    <row r="339" spans="1:3" x14ac:dyDescent="0.45">
      <c r="A339" s="1" t="s">
        <v>911</v>
      </c>
      <c r="B339" s="1" t="s">
        <v>912</v>
      </c>
      <c r="C339" s="25">
        <v>94351.5</v>
      </c>
    </row>
    <row r="340" spans="1:3" x14ac:dyDescent="0.45">
      <c r="A340" s="1" t="s">
        <v>913</v>
      </c>
      <c r="B340" s="1" t="s">
        <v>914</v>
      </c>
      <c r="C340" s="25">
        <v>95115.25</v>
      </c>
    </row>
    <row r="341" spans="1:3" x14ac:dyDescent="0.45">
      <c r="A341" s="1" t="s">
        <v>915</v>
      </c>
      <c r="B341" s="1" t="s">
        <v>916</v>
      </c>
      <c r="C341" s="25">
        <v>95879</v>
      </c>
    </row>
    <row r="342" spans="1:3" x14ac:dyDescent="0.45">
      <c r="A342" s="1" t="s">
        <v>917</v>
      </c>
      <c r="B342" s="1" t="s">
        <v>918</v>
      </c>
      <c r="C342" s="25">
        <v>95636</v>
      </c>
    </row>
    <row r="343" spans="1:3" x14ac:dyDescent="0.45">
      <c r="A343" s="1" t="s">
        <v>919</v>
      </c>
      <c r="B343" s="1" t="s">
        <v>920</v>
      </c>
      <c r="C343" s="25">
        <v>96669</v>
      </c>
    </row>
    <row r="344" spans="1:3" x14ac:dyDescent="0.45">
      <c r="A344" s="1" t="s">
        <v>921</v>
      </c>
      <c r="B344" s="1" t="s">
        <v>922</v>
      </c>
      <c r="C344" s="25">
        <v>97711</v>
      </c>
    </row>
    <row r="345" spans="1:3" x14ac:dyDescent="0.45">
      <c r="A345" s="1" t="s">
        <v>923</v>
      </c>
      <c r="B345" s="1" t="s">
        <v>924</v>
      </c>
      <c r="C345" s="25">
        <v>98666</v>
      </c>
    </row>
    <row r="346" spans="1:3" x14ac:dyDescent="0.45">
      <c r="A346" s="1" t="s">
        <v>925</v>
      </c>
      <c r="B346" s="1" t="s">
        <v>926</v>
      </c>
      <c r="C346" s="25">
        <v>97853</v>
      </c>
    </row>
    <row r="347" spans="1:3" x14ac:dyDescent="0.45">
      <c r="A347" s="1" t="s">
        <v>927</v>
      </c>
      <c r="B347" s="1" t="s">
        <v>928</v>
      </c>
      <c r="C347" s="25">
        <v>98604</v>
      </c>
    </row>
    <row r="348" spans="1:3" x14ac:dyDescent="0.45">
      <c r="A348" s="1" t="s">
        <v>929</v>
      </c>
      <c r="B348" s="1" t="s">
        <v>930</v>
      </c>
      <c r="C348" s="25">
        <v>98714</v>
      </c>
    </row>
    <row r="349" spans="1:3" x14ac:dyDescent="0.45">
      <c r="A349" s="1" t="s">
        <v>931</v>
      </c>
      <c r="B349" s="1" t="s">
        <v>932</v>
      </c>
      <c r="C349" s="25">
        <v>98455</v>
      </c>
    </row>
    <row r="350" spans="1:3" x14ac:dyDescent="0.45">
      <c r="A350" s="1" t="s">
        <v>933</v>
      </c>
      <c r="B350" s="1" t="s">
        <v>934</v>
      </c>
      <c r="C350" s="25">
        <v>100461</v>
      </c>
    </row>
    <row r="351" spans="1:3" x14ac:dyDescent="0.45">
      <c r="A351" s="1" t="s">
        <v>935</v>
      </c>
      <c r="B351" s="1" t="s">
        <v>936</v>
      </c>
      <c r="C351" s="25">
        <v>112600</v>
      </c>
    </row>
    <row r="352" spans="1:3" x14ac:dyDescent="0.45">
      <c r="A352" s="1" t="s">
        <v>937</v>
      </c>
      <c r="B352" s="1" t="s">
        <v>938</v>
      </c>
      <c r="C352" s="25">
        <v>101396</v>
      </c>
    </row>
    <row r="353" spans="1:3" x14ac:dyDescent="0.45">
      <c r="A353" s="1" t="s">
        <v>939</v>
      </c>
      <c r="B353" s="1" t="s">
        <v>940</v>
      </c>
      <c r="C353" s="25">
        <v>101126</v>
      </c>
    </row>
    <row r="354" spans="1:3" x14ac:dyDescent="0.45">
      <c r="A354" s="1" t="s">
        <v>941</v>
      </c>
      <c r="B354" s="1" t="s">
        <v>942</v>
      </c>
      <c r="C354" s="25">
        <v>101918</v>
      </c>
    </row>
    <row r="355" spans="1:3" x14ac:dyDescent="0.45">
      <c r="A355" s="1" t="s">
        <v>943</v>
      </c>
      <c r="B355" s="1" t="s">
        <v>944</v>
      </c>
      <c r="C355" s="25">
        <v>101802</v>
      </c>
    </row>
    <row r="356" spans="1:3" x14ac:dyDescent="0.45">
      <c r="A356" s="1" t="s">
        <v>945</v>
      </c>
      <c r="B356" s="1" t="s">
        <v>946</v>
      </c>
      <c r="C356" s="25">
        <v>106317</v>
      </c>
    </row>
    <row r="357" spans="1:3" x14ac:dyDescent="0.45">
      <c r="A357" s="1" t="s">
        <v>947</v>
      </c>
      <c r="B357" s="1" t="s">
        <v>948</v>
      </c>
      <c r="C357" s="25">
        <v>108272</v>
      </c>
    </row>
    <row r="358" spans="1:3" x14ac:dyDescent="0.45">
      <c r="A358" s="1" t="s">
        <v>949</v>
      </c>
      <c r="B358" s="1" t="s">
        <v>950</v>
      </c>
      <c r="C358" s="25">
        <v>110107</v>
      </c>
    </row>
    <row r="359" spans="1:3" x14ac:dyDescent="0.45">
      <c r="A359" s="1" t="s">
        <v>951</v>
      </c>
      <c r="B359" s="1" t="s">
        <v>952</v>
      </c>
      <c r="C359" s="25">
        <v>109675</v>
      </c>
    </row>
    <row r="360" spans="1:3" x14ac:dyDescent="0.45">
      <c r="A360" s="1" t="s">
        <v>953</v>
      </c>
      <c r="B360" s="1" t="s">
        <v>954</v>
      </c>
      <c r="C360" s="25">
        <v>109195</v>
      </c>
    </row>
    <row r="361" spans="1:3" x14ac:dyDescent="0.45">
      <c r="A361" s="1" t="s">
        <v>955</v>
      </c>
      <c r="B361" s="1" t="s">
        <v>956</v>
      </c>
      <c r="C361" s="25">
        <v>109153</v>
      </c>
    </row>
    <row r="362" spans="1:3" x14ac:dyDescent="0.45">
      <c r="A362" s="1" t="s">
        <v>957</v>
      </c>
      <c r="B362" s="1" t="s">
        <v>958</v>
      </c>
      <c r="C362" s="25">
        <v>110789.5</v>
      </c>
    </row>
    <row r="363" spans="1:3" x14ac:dyDescent="0.45">
      <c r="A363" s="1" t="s">
        <v>959</v>
      </c>
      <c r="B363" s="1" t="s">
        <v>960</v>
      </c>
      <c r="C363" s="25">
        <v>112426</v>
      </c>
    </row>
    <row r="364" spans="1:3" x14ac:dyDescent="0.45">
      <c r="A364" s="1" t="s">
        <v>961</v>
      </c>
      <c r="B364" s="1" t="s">
        <v>962</v>
      </c>
      <c r="C364" s="25">
        <v>112163</v>
      </c>
    </row>
    <row r="365" spans="1:3" x14ac:dyDescent="0.45">
      <c r="A365" s="1" t="s">
        <v>963</v>
      </c>
      <c r="B365" s="1" t="s">
        <v>964</v>
      </c>
      <c r="C365" s="25">
        <v>111912</v>
      </c>
    </row>
    <row r="366" spans="1:3" x14ac:dyDescent="0.45">
      <c r="A366" s="1" t="s">
        <v>965</v>
      </c>
      <c r="B366" s="1" t="s">
        <v>966</v>
      </c>
      <c r="C366" s="25">
        <v>110256</v>
      </c>
    </row>
    <row r="367" spans="1:3" x14ac:dyDescent="0.45">
      <c r="A367" s="1" t="s">
        <v>967</v>
      </c>
      <c r="B367" s="1" t="s">
        <v>968</v>
      </c>
      <c r="C367" s="25">
        <v>107560</v>
      </c>
    </row>
    <row r="368" spans="1:3" x14ac:dyDescent="0.45">
      <c r="A368" s="1" t="s">
        <v>969</v>
      </c>
      <c r="B368" s="1" t="s">
        <v>970</v>
      </c>
      <c r="C368" s="25">
        <v>107153</v>
      </c>
    </row>
    <row r="369" spans="1:3" x14ac:dyDescent="0.45">
      <c r="A369" s="1" t="s">
        <v>971</v>
      </c>
      <c r="B369" s="1" t="s">
        <v>972</v>
      </c>
      <c r="C369" s="25">
        <v>108159</v>
      </c>
    </row>
    <row r="370" spans="1:3" x14ac:dyDescent="0.45">
      <c r="A370" s="1" t="s">
        <v>973</v>
      </c>
      <c r="B370" s="1" t="s">
        <v>974</v>
      </c>
      <c r="C370" s="25">
        <v>107952</v>
      </c>
    </row>
    <row r="371" spans="1:3" x14ac:dyDescent="0.45">
      <c r="A371" s="1" t="s">
        <v>975</v>
      </c>
      <c r="B371" s="1" t="s">
        <v>976</v>
      </c>
      <c r="C371" s="25">
        <v>107177</v>
      </c>
    </row>
    <row r="372" spans="1:3" x14ac:dyDescent="0.45">
      <c r="A372" s="1" t="s">
        <v>977</v>
      </c>
      <c r="B372" s="1" t="s">
        <v>978</v>
      </c>
      <c r="C372" s="25">
        <v>109270</v>
      </c>
    </row>
    <row r="373" spans="1:3" x14ac:dyDescent="0.45">
      <c r="A373" s="1" t="s">
        <v>2793</v>
      </c>
      <c r="B373" s="1" t="s">
        <v>2794</v>
      </c>
      <c r="C373" s="25">
        <v>107896</v>
      </c>
    </row>
    <row r="374" spans="1:3" x14ac:dyDescent="0.45">
      <c r="A374" s="1" t="s">
        <v>979</v>
      </c>
      <c r="B374" s="1" t="s">
        <v>980</v>
      </c>
      <c r="C374" s="25">
        <v>117999</v>
      </c>
    </row>
    <row r="375" spans="1:3" x14ac:dyDescent="0.45">
      <c r="A375" s="1" t="s">
        <v>981</v>
      </c>
      <c r="B375" s="1" t="s">
        <v>982</v>
      </c>
      <c r="C375" s="25">
        <v>107226</v>
      </c>
    </row>
    <row r="376" spans="1:3" x14ac:dyDescent="0.45">
      <c r="A376" s="1" t="s">
        <v>983</v>
      </c>
      <c r="B376" s="1" t="s">
        <v>984</v>
      </c>
      <c r="C376" s="25">
        <v>109593</v>
      </c>
    </row>
    <row r="377" spans="1:3" x14ac:dyDescent="0.45">
      <c r="A377" s="1" t="s">
        <v>985</v>
      </c>
      <c r="B377" s="1" t="s">
        <v>986</v>
      </c>
      <c r="C377" s="25">
        <v>111960</v>
      </c>
    </row>
    <row r="378" spans="1:3" x14ac:dyDescent="0.45">
      <c r="A378" s="1" t="s">
        <v>987</v>
      </c>
      <c r="B378" s="1" t="s">
        <v>988</v>
      </c>
      <c r="C378" s="25">
        <v>111870</v>
      </c>
    </row>
    <row r="379" spans="1:3" x14ac:dyDescent="0.45">
      <c r="A379" s="1" t="s">
        <v>989</v>
      </c>
      <c r="B379" s="1" t="s">
        <v>990</v>
      </c>
      <c r="C379" s="25">
        <v>111286</v>
      </c>
    </row>
    <row r="380" spans="1:3" x14ac:dyDescent="0.45">
      <c r="A380" s="1" t="s">
        <v>991</v>
      </c>
      <c r="B380" s="1" t="s">
        <v>992</v>
      </c>
      <c r="C380" s="25">
        <v>111777</v>
      </c>
    </row>
    <row r="381" spans="1:3" x14ac:dyDescent="0.45">
      <c r="A381" s="1" t="s">
        <v>993</v>
      </c>
      <c r="B381" s="1" t="s">
        <v>994</v>
      </c>
      <c r="C381" s="25">
        <v>111279</v>
      </c>
    </row>
    <row r="382" spans="1:3" x14ac:dyDescent="0.45">
      <c r="A382" s="1" t="s">
        <v>995</v>
      </c>
      <c r="B382" s="1" t="s">
        <v>996</v>
      </c>
      <c r="C382" s="25">
        <v>113259</v>
      </c>
    </row>
    <row r="383" spans="1:3" x14ac:dyDescent="0.45">
      <c r="A383" s="1" t="s">
        <v>997</v>
      </c>
      <c r="B383" s="1" t="s">
        <v>998</v>
      </c>
      <c r="C383" s="25">
        <v>113554</v>
      </c>
    </row>
    <row r="384" spans="1:3" x14ac:dyDescent="0.45">
      <c r="A384" s="1" t="s">
        <v>999</v>
      </c>
      <c r="B384" s="1" t="s">
        <v>1000</v>
      </c>
      <c r="C384" s="25">
        <v>113827</v>
      </c>
    </row>
    <row r="385" spans="1:3" x14ac:dyDescent="0.45">
      <c r="A385" s="1" t="s">
        <v>1001</v>
      </c>
      <c r="B385" s="1" t="s">
        <v>1002</v>
      </c>
      <c r="C385" s="25">
        <v>113736</v>
      </c>
    </row>
    <row r="386" spans="1:3" x14ac:dyDescent="0.45">
      <c r="A386" s="1" t="s">
        <v>1003</v>
      </c>
      <c r="B386" s="1" t="s">
        <v>1004</v>
      </c>
      <c r="C386" s="25">
        <v>113142</v>
      </c>
    </row>
    <row r="387" spans="1:3" x14ac:dyDescent="0.45">
      <c r="A387" s="1" t="s">
        <v>1005</v>
      </c>
      <c r="B387" s="1" t="s">
        <v>1006</v>
      </c>
      <c r="C387" s="25">
        <v>109711</v>
      </c>
    </row>
    <row r="388" spans="1:3" x14ac:dyDescent="0.45">
      <c r="A388" s="1" t="s">
        <v>1007</v>
      </c>
      <c r="B388" s="1" t="s">
        <v>1008</v>
      </c>
      <c r="C388" s="25">
        <v>113511</v>
      </c>
    </row>
    <row r="389" spans="1:3" x14ac:dyDescent="0.45">
      <c r="A389" s="1" t="s">
        <v>1009</v>
      </c>
      <c r="B389" s="1" t="s">
        <v>1010</v>
      </c>
      <c r="C389" s="25">
        <v>114761</v>
      </c>
    </row>
    <row r="390" spans="1:3" x14ac:dyDescent="0.45">
      <c r="A390" s="1" t="s">
        <v>1011</v>
      </c>
      <c r="B390" s="1" t="s">
        <v>1012</v>
      </c>
      <c r="C390" s="25">
        <v>114860</v>
      </c>
    </row>
    <row r="391" spans="1:3" x14ac:dyDescent="0.45">
      <c r="A391" s="1" t="s">
        <v>1013</v>
      </c>
      <c r="B391" s="1" t="s">
        <v>1014</v>
      </c>
      <c r="C391" s="25">
        <v>114160</v>
      </c>
    </row>
    <row r="392" spans="1:3" x14ac:dyDescent="0.45">
      <c r="A392" s="1" t="s">
        <v>1015</v>
      </c>
      <c r="B392" s="1" t="s">
        <v>1016</v>
      </c>
      <c r="C392" s="25">
        <v>114736.5</v>
      </c>
    </row>
    <row r="393" spans="1:3" x14ac:dyDescent="0.45">
      <c r="A393" s="1" t="s">
        <v>1017</v>
      </c>
      <c r="B393" s="1" t="s">
        <v>1018</v>
      </c>
      <c r="C393" s="25">
        <v>115313</v>
      </c>
    </row>
    <row r="394" spans="1:3" x14ac:dyDescent="0.45">
      <c r="A394" s="1" t="s">
        <v>1019</v>
      </c>
      <c r="B394" s="1" t="s">
        <v>1020</v>
      </c>
      <c r="C394" s="25">
        <v>115788</v>
      </c>
    </row>
    <row r="395" spans="1:3" x14ac:dyDescent="0.45">
      <c r="A395" s="1" t="s">
        <v>1021</v>
      </c>
      <c r="B395" s="1" t="s">
        <v>1022</v>
      </c>
      <c r="C395" s="25">
        <v>115831</v>
      </c>
    </row>
    <row r="396" spans="1:3" x14ac:dyDescent="0.45">
      <c r="A396" s="1" t="s">
        <v>1023</v>
      </c>
      <c r="B396" s="1" t="s">
        <v>1024</v>
      </c>
      <c r="C396" s="25">
        <v>116262</v>
      </c>
    </row>
    <row r="397" spans="1:3" x14ac:dyDescent="0.45">
      <c r="A397" s="1" t="s">
        <v>1025</v>
      </c>
      <c r="B397" s="1" t="s">
        <v>1026</v>
      </c>
      <c r="C397" s="25">
        <v>115967.5</v>
      </c>
    </row>
    <row r="398" spans="1:3" x14ac:dyDescent="0.45">
      <c r="A398" s="1" t="s">
        <v>1027</v>
      </c>
      <c r="B398" s="1" t="s">
        <v>1028</v>
      </c>
      <c r="C398" s="25">
        <v>115673</v>
      </c>
    </row>
    <row r="399" spans="1:3" x14ac:dyDescent="0.45">
      <c r="A399" s="1" t="s">
        <v>1029</v>
      </c>
      <c r="B399" s="1" t="s">
        <v>1030</v>
      </c>
      <c r="C399" s="25">
        <v>115960</v>
      </c>
    </row>
    <row r="400" spans="1:3" x14ac:dyDescent="0.45">
      <c r="A400" s="1" t="s">
        <v>1031</v>
      </c>
      <c r="B400" s="1" t="s">
        <v>1032</v>
      </c>
      <c r="C400" s="25">
        <v>116692</v>
      </c>
    </row>
    <row r="401" spans="1:3" x14ac:dyDescent="0.45">
      <c r="A401" s="1" t="s">
        <v>1033</v>
      </c>
      <c r="B401" s="1" t="s">
        <v>1034</v>
      </c>
      <c r="C401" s="25">
        <v>116765</v>
      </c>
    </row>
    <row r="402" spans="1:3" x14ac:dyDescent="0.45">
      <c r="A402" s="1" t="s">
        <v>1035</v>
      </c>
      <c r="B402" s="1" t="s">
        <v>1036</v>
      </c>
      <c r="C402" s="25">
        <v>116919</v>
      </c>
    </row>
    <row r="403" spans="1:3" x14ac:dyDescent="0.45">
      <c r="A403" s="1" t="s">
        <v>1037</v>
      </c>
      <c r="B403" s="1" t="s">
        <v>1038</v>
      </c>
      <c r="C403" s="25">
        <v>116702</v>
      </c>
    </row>
    <row r="404" spans="1:3" x14ac:dyDescent="0.45">
      <c r="A404" s="1" t="s">
        <v>1039</v>
      </c>
      <c r="B404" s="1" t="s">
        <v>1040</v>
      </c>
      <c r="C404" s="25">
        <v>116863</v>
      </c>
    </row>
    <row r="405" spans="1:3" x14ac:dyDescent="0.45">
      <c r="A405" s="1" t="s">
        <v>1041</v>
      </c>
      <c r="B405" s="1" t="s">
        <v>1042</v>
      </c>
      <c r="C405" s="25">
        <v>116516</v>
      </c>
    </row>
    <row r="406" spans="1:3" x14ac:dyDescent="0.45">
      <c r="A406" s="1" t="s">
        <v>1043</v>
      </c>
      <c r="B406" s="1" t="s">
        <v>1044</v>
      </c>
      <c r="C406" s="25">
        <v>115845</v>
      </c>
    </row>
    <row r="407" spans="1:3" x14ac:dyDescent="0.45">
      <c r="A407" s="1" t="s">
        <v>1045</v>
      </c>
      <c r="B407" s="1" t="s">
        <v>1046</v>
      </c>
      <c r="C407" s="25">
        <v>114515</v>
      </c>
    </row>
    <row r="408" spans="1:3" x14ac:dyDescent="0.45">
      <c r="A408" s="1" t="s">
        <v>1047</v>
      </c>
      <c r="B408" s="1" t="s">
        <v>1048</v>
      </c>
      <c r="C408" s="25">
        <v>114251</v>
      </c>
    </row>
    <row r="409" spans="1:3" x14ac:dyDescent="0.45">
      <c r="A409" s="1" t="s">
        <v>1049</v>
      </c>
      <c r="B409" s="1" t="s">
        <v>1050</v>
      </c>
      <c r="C409" s="25">
        <v>114543</v>
      </c>
    </row>
    <row r="410" spans="1:3" x14ac:dyDescent="0.45">
      <c r="A410" s="1" t="s">
        <v>1051</v>
      </c>
      <c r="B410" s="1" t="s">
        <v>1052</v>
      </c>
      <c r="C410" s="25">
        <v>114028</v>
      </c>
    </row>
    <row r="411" spans="1:3" x14ac:dyDescent="0.45">
      <c r="A411" s="1" t="s">
        <v>1053</v>
      </c>
      <c r="B411" s="1" t="s">
        <v>1054</v>
      </c>
      <c r="C411" s="25">
        <v>114966</v>
      </c>
    </row>
    <row r="412" spans="1:3" x14ac:dyDescent="0.45">
      <c r="A412" s="1" t="s">
        <v>1055</v>
      </c>
      <c r="B412" s="1" t="s">
        <v>1056</v>
      </c>
      <c r="C412" s="25">
        <v>114227</v>
      </c>
    </row>
    <row r="413" spans="1:3" x14ac:dyDescent="0.45">
      <c r="A413" s="1" t="s">
        <v>1057</v>
      </c>
      <c r="B413" s="1" t="s">
        <v>1058</v>
      </c>
      <c r="C413" s="25">
        <v>115740</v>
      </c>
    </row>
    <row r="414" spans="1:3" x14ac:dyDescent="0.45">
      <c r="A414" s="1" t="s">
        <v>1059</v>
      </c>
      <c r="B414" s="1" t="s">
        <v>1060</v>
      </c>
      <c r="C414" s="25">
        <v>114235</v>
      </c>
    </row>
    <row r="415" spans="1:3" x14ac:dyDescent="0.45">
      <c r="A415" s="1" t="s">
        <v>1061</v>
      </c>
      <c r="B415" s="1" t="s">
        <v>1062</v>
      </c>
      <c r="C415" s="25">
        <v>114642</v>
      </c>
    </row>
    <row r="416" spans="1:3" x14ac:dyDescent="0.45">
      <c r="A416" s="1" t="s">
        <v>1063</v>
      </c>
      <c r="B416" s="1" t="s">
        <v>1064</v>
      </c>
      <c r="C416" s="25">
        <v>113811</v>
      </c>
    </row>
    <row r="417" spans="1:3" x14ac:dyDescent="0.45">
      <c r="A417" s="1" t="s">
        <v>1065</v>
      </c>
      <c r="B417" s="1" t="s">
        <v>1066</v>
      </c>
      <c r="C417" s="25">
        <v>114404</v>
      </c>
    </row>
    <row r="418" spans="1:3" x14ac:dyDescent="0.45">
      <c r="A418" s="1" t="s">
        <v>1067</v>
      </c>
      <c r="B418" s="1" t="s">
        <v>1068</v>
      </c>
      <c r="C418" s="25">
        <v>114616</v>
      </c>
    </row>
    <row r="419" spans="1:3" x14ac:dyDescent="0.45">
      <c r="A419" s="1" t="s">
        <v>1069</v>
      </c>
      <c r="B419" s="1" t="s">
        <v>1070</v>
      </c>
      <c r="C419" s="25">
        <v>114473</v>
      </c>
    </row>
    <row r="420" spans="1:3" x14ac:dyDescent="0.45">
      <c r="A420" s="1" t="s">
        <v>1071</v>
      </c>
      <c r="B420" s="1" t="s">
        <v>1072</v>
      </c>
      <c r="C420" s="25">
        <v>115049</v>
      </c>
    </row>
    <row r="421" spans="1:3" x14ac:dyDescent="0.45">
      <c r="A421" s="1" t="s">
        <v>1073</v>
      </c>
      <c r="B421" s="1" t="s">
        <v>1074</v>
      </c>
      <c r="C421" s="25">
        <v>114396</v>
      </c>
    </row>
    <row r="422" spans="1:3" x14ac:dyDescent="0.45">
      <c r="A422" s="1" t="s">
        <v>1075</v>
      </c>
      <c r="B422" s="1" t="s">
        <v>1076</v>
      </c>
      <c r="C422" s="25">
        <v>114416</v>
      </c>
    </row>
    <row r="423" spans="1:3" x14ac:dyDescent="0.45">
      <c r="A423" s="1" t="s">
        <v>1077</v>
      </c>
      <c r="B423" s="1" t="s">
        <v>1078</v>
      </c>
      <c r="C423" s="25">
        <v>113494</v>
      </c>
    </row>
    <row r="424" spans="1:3" x14ac:dyDescent="0.45">
      <c r="A424" s="1" t="s">
        <v>1079</v>
      </c>
      <c r="B424" s="1" t="s">
        <v>1080</v>
      </c>
      <c r="C424" s="25">
        <v>112806</v>
      </c>
    </row>
    <row r="425" spans="1:3" x14ac:dyDescent="0.45">
      <c r="A425" s="1" t="s">
        <v>1081</v>
      </c>
      <c r="B425" s="1" t="s">
        <v>1082</v>
      </c>
      <c r="C425" s="25">
        <v>113298</v>
      </c>
    </row>
    <row r="426" spans="1:3" x14ac:dyDescent="0.45">
      <c r="A426" s="1" t="s">
        <v>1083</v>
      </c>
      <c r="B426" s="1" t="s">
        <v>1084</v>
      </c>
      <c r="C426" s="25">
        <v>114605</v>
      </c>
    </row>
    <row r="427" spans="1:3" x14ac:dyDescent="0.45">
      <c r="A427" s="1" t="s">
        <v>1085</v>
      </c>
      <c r="B427" s="1" t="s">
        <v>1086</v>
      </c>
      <c r="C427" s="25">
        <v>112412</v>
      </c>
    </row>
    <row r="428" spans="1:3" x14ac:dyDescent="0.45">
      <c r="A428" s="1" t="s">
        <v>1087</v>
      </c>
      <c r="B428" s="1" t="s">
        <v>1088</v>
      </c>
      <c r="C428" s="25">
        <v>112282</v>
      </c>
    </row>
    <row r="429" spans="1:3" x14ac:dyDescent="0.45">
      <c r="A429" s="1" t="s">
        <v>1089</v>
      </c>
      <c r="B429" s="1" t="s">
        <v>1090</v>
      </c>
      <c r="C429" s="25">
        <v>112359</v>
      </c>
    </row>
    <row r="430" spans="1:3" x14ac:dyDescent="0.45">
      <c r="A430" s="1" t="s">
        <v>1091</v>
      </c>
      <c r="B430" s="1" t="s">
        <v>1092</v>
      </c>
      <c r="C430" s="25">
        <v>112913</v>
      </c>
    </row>
    <row r="431" spans="1:3" x14ac:dyDescent="0.45">
      <c r="A431" s="1" t="s">
        <v>1093</v>
      </c>
      <c r="B431" s="1" t="s">
        <v>1094</v>
      </c>
      <c r="C431" s="25">
        <v>113009</v>
      </c>
    </row>
    <row r="432" spans="1:3" x14ac:dyDescent="0.45">
      <c r="A432" s="1" t="s">
        <v>1095</v>
      </c>
      <c r="B432" s="1" t="s">
        <v>1096</v>
      </c>
      <c r="C432" s="25">
        <v>111286</v>
      </c>
    </row>
    <row r="433" spans="1:3" x14ac:dyDescent="0.45">
      <c r="A433" s="1" t="s">
        <v>1097</v>
      </c>
      <c r="B433" s="1" t="s">
        <v>1098</v>
      </c>
      <c r="C433" s="25">
        <v>111713</v>
      </c>
    </row>
    <row r="434" spans="1:3" x14ac:dyDescent="0.45">
      <c r="A434" s="1" t="s">
        <v>1099</v>
      </c>
      <c r="B434" s="1" t="s">
        <v>1100</v>
      </c>
      <c r="C434" s="25">
        <v>111291</v>
      </c>
    </row>
    <row r="435" spans="1:3" x14ac:dyDescent="0.45">
      <c r="A435" s="1" t="s">
        <v>1101</v>
      </c>
      <c r="B435" s="1" t="s">
        <v>1102</v>
      </c>
      <c r="C435" s="25">
        <v>111145</v>
      </c>
    </row>
    <row r="436" spans="1:3" x14ac:dyDescent="0.45">
      <c r="A436" s="1" t="s">
        <v>1103</v>
      </c>
      <c r="B436" s="1" t="s">
        <v>1104</v>
      </c>
      <c r="C436" s="25">
        <v>111022</v>
      </c>
    </row>
    <row r="437" spans="1:3" x14ac:dyDescent="0.45">
      <c r="A437" s="1" t="s">
        <v>1105</v>
      </c>
      <c r="B437" s="1" t="s">
        <v>1106</v>
      </c>
      <c r="C437" s="25">
        <v>110685</v>
      </c>
    </row>
    <row r="438" spans="1:3" x14ac:dyDescent="0.45">
      <c r="A438" s="1" t="s">
        <v>1107</v>
      </c>
      <c r="B438" s="1" t="s">
        <v>1108</v>
      </c>
      <c r="C438" s="25">
        <v>110884</v>
      </c>
    </row>
    <row r="439" spans="1:3" x14ac:dyDescent="0.45">
      <c r="A439" s="1" t="s">
        <v>1109</v>
      </c>
      <c r="B439" s="1" t="s">
        <v>1110</v>
      </c>
      <c r="C439" s="25">
        <v>108291</v>
      </c>
    </row>
    <row r="440" spans="1:3" x14ac:dyDescent="0.45">
      <c r="A440" s="1" t="s">
        <v>1111</v>
      </c>
      <c r="B440" s="1" t="s">
        <v>1112</v>
      </c>
      <c r="C440" s="25">
        <v>108310</v>
      </c>
    </row>
    <row r="441" spans="1:3" x14ac:dyDescent="0.45">
      <c r="A441" s="1" t="s">
        <v>1113</v>
      </c>
      <c r="B441" s="1" t="s">
        <v>1114</v>
      </c>
      <c r="C441" s="25">
        <v>107810</v>
      </c>
    </row>
    <row r="442" spans="1:3" x14ac:dyDescent="0.45">
      <c r="A442" s="1" t="s">
        <v>1115</v>
      </c>
      <c r="B442" s="1" t="s">
        <v>1116</v>
      </c>
      <c r="C442" s="25">
        <v>107880</v>
      </c>
    </row>
    <row r="443" spans="1:3" x14ac:dyDescent="0.45">
      <c r="A443" s="1" t="s">
        <v>1117</v>
      </c>
      <c r="B443" s="1" t="s">
        <v>1118</v>
      </c>
      <c r="C443" s="25">
        <v>117468</v>
      </c>
    </row>
    <row r="444" spans="1:3" x14ac:dyDescent="0.45">
      <c r="A444" s="1" t="s">
        <v>1119</v>
      </c>
      <c r="B444" s="1" t="s">
        <v>1120</v>
      </c>
      <c r="C444" s="25">
        <v>109964</v>
      </c>
    </row>
    <row r="445" spans="1:3" x14ac:dyDescent="0.45">
      <c r="A445" s="1" t="s">
        <v>1121</v>
      </c>
      <c r="B445" s="1" t="s">
        <v>1122</v>
      </c>
      <c r="C445" s="25">
        <v>109111</v>
      </c>
    </row>
    <row r="446" spans="1:3" x14ac:dyDescent="0.45">
      <c r="A446" s="1" t="s">
        <v>1123</v>
      </c>
      <c r="B446" s="1" t="s">
        <v>1124</v>
      </c>
      <c r="C446" s="25">
        <v>109536</v>
      </c>
    </row>
    <row r="447" spans="1:3" x14ac:dyDescent="0.45">
      <c r="A447" s="1" t="s">
        <v>1125</v>
      </c>
      <c r="B447" s="1" t="s">
        <v>1126</v>
      </c>
      <c r="C447" s="25">
        <v>108898</v>
      </c>
    </row>
    <row r="448" spans="1:3" x14ac:dyDescent="0.45">
      <c r="A448" s="1" t="s">
        <v>1127</v>
      </c>
      <c r="B448" s="1" t="s">
        <v>1128</v>
      </c>
      <c r="C448" s="25">
        <v>111755</v>
      </c>
    </row>
    <row r="449" spans="1:3" x14ac:dyDescent="0.45">
      <c r="A449" s="1" t="s">
        <v>1129</v>
      </c>
      <c r="B449" s="1" t="s">
        <v>1130</v>
      </c>
      <c r="C449" s="25">
        <v>109681</v>
      </c>
    </row>
    <row r="450" spans="1:3" x14ac:dyDescent="0.45">
      <c r="A450" s="1" t="s">
        <v>1131</v>
      </c>
      <c r="B450" s="1" t="s">
        <v>1132</v>
      </c>
      <c r="C450" s="25">
        <v>109850</v>
      </c>
    </row>
    <row r="451" spans="1:3" x14ac:dyDescent="0.45">
      <c r="A451" s="1" t="s">
        <v>1133</v>
      </c>
      <c r="B451" s="1" t="s">
        <v>1134</v>
      </c>
      <c r="C451" s="25">
        <v>110105</v>
      </c>
    </row>
    <row r="452" spans="1:3" x14ac:dyDescent="0.45">
      <c r="A452" s="1" t="s">
        <v>1135</v>
      </c>
      <c r="B452" s="1" t="s">
        <v>1136</v>
      </c>
      <c r="C452" s="25">
        <v>109901</v>
      </c>
    </row>
    <row r="453" spans="1:3" x14ac:dyDescent="0.45">
      <c r="A453" s="1" t="s">
        <v>1137</v>
      </c>
      <c r="B453" s="1" t="s">
        <v>1138</v>
      </c>
      <c r="C453" s="25">
        <v>110115</v>
      </c>
    </row>
    <row r="454" spans="1:3" x14ac:dyDescent="0.45">
      <c r="A454" s="1" t="s">
        <v>1139</v>
      </c>
      <c r="B454" s="1" t="s">
        <v>1140</v>
      </c>
      <c r="C454" s="25">
        <v>109810</v>
      </c>
    </row>
    <row r="455" spans="1:3" x14ac:dyDescent="0.45">
      <c r="A455" s="1" t="s">
        <v>1141</v>
      </c>
      <c r="B455" s="1" t="s">
        <v>1142</v>
      </c>
      <c r="C455" s="25">
        <v>108900</v>
      </c>
    </row>
    <row r="456" spans="1:3" x14ac:dyDescent="0.45">
      <c r="A456" s="1" t="s">
        <v>1143</v>
      </c>
      <c r="B456" s="1" t="s">
        <v>1144</v>
      </c>
      <c r="C456" s="25">
        <v>109528</v>
      </c>
    </row>
    <row r="457" spans="1:3" x14ac:dyDescent="0.45">
      <c r="A457" s="1" t="s">
        <v>1145</v>
      </c>
      <c r="B457" s="1" t="s">
        <v>1146</v>
      </c>
      <c r="C457" s="25">
        <v>107060</v>
      </c>
    </row>
    <row r="458" spans="1:3" x14ac:dyDescent="0.45">
      <c r="A458" s="1" t="s">
        <v>1147</v>
      </c>
      <c r="B458" s="1" t="s">
        <v>1148</v>
      </c>
      <c r="C458" s="25">
        <v>110149</v>
      </c>
    </row>
    <row r="459" spans="1:3" x14ac:dyDescent="0.45">
      <c r="A459" s="1" t="s">
        <v>1149</v>
      </c>
      <c r="B459" s="1" t="s">
        <v>1150</v>
      </c>
      <c r="C459" s="25">
        <v>115716</v>
      </c>
    </row>
    <row r="460" spans="1:3" x14ac:dyDescent="0.45">
      <c r="A460" s="1" t="s">
        <v>1151</v>
      </c>
      <c r="B460" s="1" t="s">
        <v>1152</v>
      </c>
      <c r="C460" s="25">
        <v>110606</v>
      </c>
    </row>
    <row r="461" spans="1:3" x14ac:dyDescent="0.45">
      <c r="A461" s="1" t="s">
        <v>1153</v>
      </c>
      <c r="B461" s="1" t="s">
        <v>1154</v>
      </c>
      <c r="C461" s="25">
        <v>108577</v>
      </c>
    </row>
    <row r="462" spans="1:3" x14ac:dyDescent="0.45">
      <c r="A462" s="1" t="s">
        <v>1155</v>
      </c>
      <c r="B462" s="1" t="s">
        <v>1156</v>
      </c>
      <c r="C462" s="25">
        <v>108517</v>
      </c>
    </row>
    <row r="463" spans="1:3" x14ac:dyDescent="0.45">
      <c r="A463" s="1" t="s">
        <v>1157</v>
      </c>
      <c r="B463" s="1" t="s">
        <v>1158</v>
      </c>
      <c r="C463" s="25">
        <v>110328</v>
      </c>
    </row>
    <row r="464" spans="1:3" x14ac:dyDescent="0.45">
      <c r="A464" s="1" t="s">
        <v>1159</v>
      </c>
      <c r="B464" s="1" t="s">
        <v>1160</v>
      </c>
      <c r="C464" s="25">
        <v>111702</v>
      </c>
    </row>
    <row r="465" spans="1:3" x14ac:dyDescent="0.45">
      <c r="A465" s="1" t="s">
        <v>1161</v>
      </c>
      <c r="B465" s="1" t="s">
        <v>1162</v>
      </c>
      <c r="C465" s="25">
        <v>112000</v>
      </c>
    </row>
    <row r="466" spans="1:3" x14ac:dyDescent="0.45">
      <c r="A466" s="1" t="s">
        <v>1163</v>
      </c>
      <c r="B466" s="1" t="s">
        <v>1164</v>
      </c>
      <c r="C466" s="25">
        <v>108523</v>
      </c>
    </row>
    <row r="467" spans="1:3" x14ac:dyDescent="0.45">
      <c r="A467" s="1" t="s">
        <v>1165</v>
      </c>
      <c r="B467" s="1" t="s">
        <v>1166</v>
      </c>
      <c r="C467" s="25">
        <v>108277</v>
      </c>
    </row>
    <row r="468" spans="1:3" x14ac:dyDescent="0.45">
      <c r="A468" s="1" t="s">
        <v>1167</v>
      </c>
      <c r="B468" s="1" t="s">
        <v>1168</v>
      </c>
      <c r="C468" s="25">
        <v>107384</v>
      </c>
    </row>
    <row r="469" spans="1:3" x14ac:dyDescent="0.45">
      <c r="A469" s="1" t="s">
        <v>1169</v>
      </c>
      <c r="B469" s="1" t="s">
        <v>1170</v>
      </c>
      <c r="C469" s="25">
        <v>107239</v>
      </c>
    </row>
    <row r="470" spans="1:3" x14ac:dyDescent="0.45">
      <c r="A470" s="1" t="s">
        <v>1171</v>
      </c>
      <c r="B470" s="1" t="s">
        <v>1172</v>
      </c>
      <c r="C470" s="25">
        <v>107542</v>
      </c>
    </row>
    <row r="471" spans="1:3" x14ac:dyDescent="0.45">
      <c r="A471" s="1" t="s">
        <v>1173</v>
      </c>
      <c r="B471" s="1" t="s">
        <v>1174</v>
      </c>
      <c r="C471" s="25">
        <v>107735</v>
      </c>
    </row>
    <row r="472" spans="1:3" x14ac:dyDescent="0.45">
      <c r="A472" s="1" t="s">
        <v>1175</v>
      </c>
      <c r="B472" s="1" t="s">
        <v>1176</v>
      </c>
      <c r="C472" s="25">
        <v>106388</v>
      </c>
    </row>
    <row r="473" spans="1:3" x14ac:dyDescent="0.45">
      <c r="A473" s="1" t="s">
        <v>1177</v>
      </c>
      <c r="B473" s="1" t="s">
        <v>1178</v>
      </c>
      <c r="C473" s="25">
        <v>106711</v>
      </c>
    </row>
    <row r="474" spans="1:3" x14ac:dyDescent="0.45">
      <c r="A474" s="1" t="s">
        <v>1179</v>
      </c>
      <c r="B474" s="1" t="s">
        <v>1180</v>
      </c>
      <c r="C474" s="25">
        <v>106463</v>
      </c>
    </row>
    <row r="475" spans="1:3" x14ac:dyDescent="0.45">
      <c r="A475" s="1" t="s">
        <v>1181</v>
      </c>
      <c r="B475" s="1" t="s">
        <v>1182</v>
      </c>
      <c r="C475" s="25">
        <v>107004</v>
      </c>
    </row>
    <row r="476" spans="1:3" x14ac:dyDescent="0.45">
      <c r="A476" s="1" t="s">
        <v>1183</v>
      </c>
      <c r="B476" s="1" t="s">
        <v>1184</v>
      </c>
      <c r="C476" s="25">
        <v>107507</v>
      </c>
    </row>
    <row r="477" spans="1:3" x14ac:dyDescent="0.45">
      <c r="A477" s="1" t="s">
        <v>1185</v>
      </c>
      <c r="B477" s="1" t="s">
        <v>1186</v>
      </c>
      <c r="C477" s="25">
        <v>106254</v>
      </c>
    </row>
    <row r="478" spans="1:3" x14ac:dyDescent="0.45">
      <c r="A478" s="1" t="s">
        <v>1187</v>
      </c>
      <c r="B478" s="1" t="s">
        <v>1188</v>
      </c>
      <c r="C478" s="25">
        <v>108242</v>
      </c>
    </row>
    <row r="479" spans="1:3" x14ac:dyDescent="0.45">
      <c r="A479" s="1" t="s">
        <v>1189</v>
      </c>
      <c r="B479" s="1" t="s">
        <v>1190</v>
      </c>
      <c r="C479" s="25">
        <v>107623</v>
      </c>
    </row>
    <row r="480" spans="1:3" x14ac:dyDescent="0.45">
      <c r="A480" s="1" t="s">
        <v>1191</v>
      </c>
      <c r="B480" s="1" t="s">
        <v>1192</v>
      </c>
      <c r="C480" s="25">
        <v>107416</v>
      </c>
    </row>
    <row r="481" spans="1:3" x14ac:dyDescent="0.45">
      <c r="A481" s="1" t="s">
        <v>1193</v>
      </c>
      <c r="B481" s="1" t="s">
        <v>1194</v>
      </c>
      <c r="C481" s="25">
        <v>107495</v>
      </c>
    </row>
    <row r="482" spans="1:3" x14ac:dyDescent="0.45">
      <c r="A482" s="1" t="s">
        <v>1195</v>
      </c>
      <c r="B482" s="1" t="s">
        <v>1196</v>
      </c>
      <c r="C482" s="25">
        <v>107354</v>
      </c>
    </row>
    <row r="483" spans="1:3" x14ac:dyDescent="0.45">
      <c r="A483" s="1" t="s">
        <v>1197</v>
      </c>
      <c r="B483" s="1" t="s">
        <v>1198</v>
      </c>
      <c r="C483" s="25">
        <v>107464</v>
      </c>
    </row>
    <row r="484" spans="1:3" x14ac:dyDescent="0.45">
      <c r="A484" s="1" t="s">
        <v>1199</v>
      </c>
      <c r="B484" s="1" t="s">
        <v>1200</v>
      </c>
      <c r="C484" s="25">
        <v>106429</v>
      </c>
    </row>
    <row r="485" spans="1:3" x14ac:dyDescent="0.45">
      <c r="A485" s="1" t="s">
        <v>1201</v>
      </c>
      <c r="B485" s="1" t="s">
        <v>1202</v>
      </c>
      <c r="C485" s="25">
        <v>106335</v>
      </c>
    </row>
    <row r="486" spans="1:3" x14ac:dyDescent="0.45">
      <c r="A486" s="1" t="s">
        <v>1203</v>
      </c>
      <c r="B486" s="1" t="s">
        <v>1204</v>
      </c>
      <c r="C486" s="25">
        <v>105605</v>
      </c>
    </row>
    <row r="487" spans="1:3" x14ac:dyDescent="0.45">
      <c r="A487" s="1" t="s">
        <v>1205</v>
      </c>
      <c r="B487" s="1" t="s">
        <v>1206</v>
      </c>
      <c r="C487" s="25">
        <v>106333</v>
      </c>
    </row>
    <row r="488" spans="1:3" x14ac:dyDescent="0.45">
      <c r="A488" s="1" t="s">
        <v>1207</v>
      </c>
      <c r="B488" s="1" t="s">
        <v>1208</v>
      </c>
      <c r="C488" s="25">
        <v>106010</v>
      </c>
    </row>
    <row r="489" spans="1:3" x14ac:dyDescent="0.45">
      <c r="A489" s="1" t="s">
        <v>1209</v>
      </c>
      <c r="B489" s="1" t="s">
        <v>1210</v>
      </c>
      <c r="C489" s="25">
        <v>106373</v>
      </c>
    </row>
    <row r="490" spans="1:3" x14ac:dyDescent="0.45">
      <c r="A490" s="1" t="s">
        <v>1211</v>
      </c>
      <c r="B490" s="1" t="s">
        <v>1212</v>
      </c>
      <c r="C490" s="25">
        <v>106137</v>
      </c>
    </row>
    <row r="491" spans="1:3" x14ac:dyDescent="0.45">
      <c r="A491" s="1" t="s">
        <v>1213</v>
      </c>
      <c r="B491" s="1" t="s">
        <v>1214</v>
      </c>
      <c r="C491" s="25">
        <v>106554</v>
      </c>
    </row>
    <row r="492" spans="1:3" x14ac:dyDescent="0.45">
      <c r="A492" s="1" t="s">
        <v>1215</v>
      </c>
      <c r="B492" s="1" t="s">
        <v>1216</v>
      </c>
      <c r="C492" s="25">
        <v>106911</v>
      </c>
    </row>
    <row r="493" spans="1:3" x14ac:dyDescent="0.45">
      <c r="A493" s="1" t="s">
        <v>1217</v>
      </c>
      <c r="B493" s="1" t="s">
        <v>1218</v>
      </c>
      <c r="C493" s="25">
        <v>106302</v>
      </c>
    </row>
    <row r="494" spans="1:3" x14ac:dyDescent="0.45">
      <c r="A494" s="1" t="s">
        <v>1219</v>
      </c>
      <c r="B494" s="1" t="s">
        <v>1220</v>
      </c>
      <c r="C494" s="25">
        <v>107783</v>
      </c>
    </row>
    <row r="495" spans="1:3" x14ac:dyDescent="0.45">
      <c r="A495" s="1" t="s">
        <v>1221</v>
      </c>
      <c r="B495" s="1" t="s">
        <v>1222</v>
      </c>
      <c r="C495" s="25">
        <v>107542</v>
      </c>
    </row>
    <row r="496" spans="1:3" x14ac:dyDescent="0.45">
      <c r="A496" s="1" t="s">
        <v>1223</v>
      </c>
      <c r="B496" s="1" t="s">
        <v>1224</v>
      </c>
      <c r="C496" s="25">
        <v>106661</v>
      </c>
    </row>
    <row r="497" spans="1:3" x14ac:dyDescent="0.45">
      <c r="A497" s="1" t="s">
        <v>1225</v>
      </c>
      <c r="B497" s="1" t="s">
        <v>1226</v>
      </c>
      <c r="C497" s="25">
        <v>113965</v>
      </c>
    </row>
    <row r="498" spans="1:3" x14ac:dyDescent="0.45">
      <c r="A498" s="1" t="s">
        <v>1227</v>
      </c>
      <c r="B498" s="1" t="s">
        <v>1228</v>
      </c>
      <c r="C498" s="25">
        <v>107066</v>
      </c>
    </row>
    <row r="499" spans="1:3" x14ac:dyDescent="0.45">
      <c r="A499" s="1" t="s">
        <v>1229</v>
      </c>
      <c r="B499" s="1" t="s">
        <v>1230</v>
      </c>
      <c r="C499" s="25">
        <v>107317.5</v>
      </c>
    </row>
    <row r="500" spans="1:3" x14ac:dyDescent="0.45">
      <c r="A500" s="1" t="s">
        <v>1231</v>
      </c>
      <c r="B500" s="1" t="s">
        <v>1232</v>
      </c>
      <c r="C500" s="25">
        <v>107569</v>
      </c>
    </row>
    <row r="501" spans="1:3" x14ac:dyDescent="0.45">
      <c r="A501" s="1" t="s">
        <v>1233</v>
      </c>
      <c r="B501" s="1" t="s">
        <v>1234</v>
      </c>
      <c r="C501" s="25">
        <v>107346</v>
      </c>
    </row>
    <row r="502" spans="1:3" x14ac:dyDescent="0.45">
      <c r="A502" s="1" t="s">
        <v>1235</v>
      </c>
      <c r="B502" s="1" t="s">
        <v>1236</v>
      </c>
      <c r="C502" s="25">
        <v>107390</v>
      </c>
    </row>
    <row r="503" spans="1:3" x14ac:dyDescent="0.45">
      <c r="A503" s="1" t="s">
        <v>1237</v>
      </c>
      <c r="B503" s="1" t="s">
        <v>1238</v>
      </c>
      <c r="C503" s="25">
        <v>107227</v>
      </c>
    </row>
    <row r="504" spans="1:3" x14ac:dyDescent="0.45">
      <c r="A504" s="1" t="s">
        <v>1239</v>
      </c>
      <c r="B504" s="1" t="s">
        <v>1240</v>
      </c>
      <c r="C504" s="25">
        <v>108315</v>
      </c>
    </row>
    <row r="505" spans="1:3" x14ac:dyDescent="0.45">
      <c r="A505" s="1" t="s">
        <v>1241</v>
      </c>
      <c r="B505" s="1" t="s">
        <v>1242</v>
      </c>
      <c r="C505" s="25">
        <v>108228</v>
      </c>
    </row>
    <row r="506" spans="1:3" x14ac:dyDescent="0.45">
      <c r="A506" s="1" t="s">
        <v>1243</v>
      </c>
      <c r="B506" s="1" t="s">
        <v>1244</v>
      </c>
      <c r="C506" s="25">
        <v>108813</v>
      </c>
    </row>
    <row r="507" spans="1:3" x14ac:dyDescent="0.45">
      <c r="A507" s="1" t="s">
        <v>1245</v>
      </c>
      <c r="B507" s="1" t="s">
        <v>1246</v>
      </c>
      <c r="C507" s="25">
        <v>108150</v>
      </c>
    </row>
    <row r="508" spans="1:3" x14ac:dyDescent="0.45">
      <c r="A508" s="1" t="s">
        <v>1247</v>
      </c>
      <c r="B508" s="1" t="s">
        <v>1248</v>
      </c>
      <c r="C508" s="25">
        <v>108545</v>
      </c>
    </row>
    <row r="509" spans="1:3" x14ac:dyDescent="0.45">
      <c r="A509" s="1" t="s">
        <v>1249</v>
      </c>
      <c r="B509" s="1" t="s">
        <v>1250</v>
      </c>
      <c r="C509" s="25">
        <v>112947</v>
      </c>
    </row>
    <row r="510" spans="1:3" x14ac:dyDescent="0.45">
      <c r="A510" s="1" t="s">
        <v>1251</v>
      </c>
      <c r="B510" s="1" t="s">
        <v>1252</v>
      </c>
      <c r="C510" s="25">
        <v>109028</v>
      </c>
    </row>
    <row r="511" spans="1:3" x14ac:dyDescent="0.45">
      <c r="A511" s="1" t="s">
        <v>1253</v>
      </c>
      <c r="B511" s="1" t="s">
        <v>1254</v>
      </c>
      <c r="C511" s="25">
        <v>109056</v>
      </c>
    </row>
    <row r="512" spans="1:3" x14ac:dyDescent="0.45">
      <c r="A512" s="1" t="s">
        <v>1255</v>
      </c>
      <c r="B512" s="1" t="s">
        <v>1256</v>
      </c>
      <c r="C512" s="25">
        <v>110032</v>
      </c>
    </row>
    <row r="513" spans="1:3" x14ac:dyDescent="0.45">
      <c r="A513" s="1" t="s">
        <v>1257</v>
      </c>
      <c r="B513" s="1" t="s">
        <v>1258</v>
      </c>
      <c r="C513" s="25">
        <v>109564</v>
      </c>
    </row>
    <row r="514" spans="1:3" x14ac:dyDescent="0.45">
      <c r="A514" s="1" t="s">
        <v>1259</v>
      </c>
      <c r="B514" s="1" t="s">
        <v>1260</v>
      </c>
      <c r="C514" s="25">
        <v>108769</v>
      </c>
    </row>
    <row r="515" spans="1:3" x14ac:dyDescent="0.45">
      <c r="A515" s="1" t="s">
        <v>1261</v>
      </c>
      <c r="B515" s="1" t="s">
        <v>1262</v>
      </c>
      <c r="C515" s="25">
        <v>112404</v>
      </c>
    </row>
    <row r="516" spans="1:3" x14ac:dyDescent="0.45">
      <c r="A516" s="1" t="s">
        <v>1263</v>
      </c>
      <c r="B516" s="1" t="s">
        <v>1264</v>
      </c>
      <c r="C516" s="25">
        <v>109113</v>
      </c>
    </row>
    <row r="517" spans="1:3" x14ac:dyDescent="0.45">
      <c r="A517" s="1" t="s">
        <v>1265</v>
      </c>
      <c r="B517" s="1" t="s">
        <v>1266</v>
      </c>
      <c r="C517" s="25">
        <v>109339</v>
      </c>
    </row>
    <row r="518" spans="1:3" x14ac:dyDescent="0.45">
      <c r="A518" s="1" t="s">
        <v>1267</v>
      </c>
      <c r="B518" s="1" t="s">
        <v>1268</v>
      </c>
      <c r="C518" s="25">
        <v>109813</v>
      </c>
    </row>
    <row r="519" spans="1:3" x14ac:dyDescent="0.45">
      <c r="A519" s="1" t="s">
        <v>1269</v>
      </c>
      <c r="B519" s="1" t="s">
        <v>1270</v>
      </c>
      <c r="C519" s="25">
        <v>113672</v>
      </c>
    </row>
    <row r="520" spans="1:3" x14ac:dyDescent="0.45">
      <c r="A520" s="1" t="s">
        <v>1271</v>
      </c>
      <c r="B520" s="1" t="s">
        <v>1272</v>
      </c>
      <c r="C520" s="25">
        <v>112585</v>
      </c>
    </row>
    <row r="521" spans="1:3" x14ac:dyDescent="0.45">
      <c r="A521" s="1" t="s">
        <v>1273</v>
      </c>
      <c r="B521" s="1" t="s">
        <v>1274</v>
      </c>
      <c r="C521" s="25">
        <v>109179</v>
      </c>
    </row>
    <row r="522" spans="1:3" x14ac:dyDescent="0.45">
      <c r="A522" s="1" t="s">
        <v>1275</v>
      </c>
      <c r="B522" s="1" t="s">
        <v>1276</v>
      </c>
      <c r="C522" s="25">
        <v>111389</v>
      </c>
    </row>
    <row r="523" spans="1:3" x14ac:dyDescent="0.45">
      <c r="A523" s="1" t="s">
        <v>1277</v>
      </c>
      <c r="B523" s="1" t="s">
        <v>1278</v>
      </c>
      <c r="C523" s="25">
        <v>112127</v>
      </c>
    </row>
    <row r="524" spans="1:3" x14ac:dyDescent="0.45">
      <c r="A524" s="1" t="s">
        <v>1279</v>
      </c>
      <c r="B524" s="1" t="s">
        <v>1280</v>
      </c>
      <c r="C524" s="25">
        <v>112644</v>
      </c>
    </row>
    <row r="525" spans="1:3" x14ac:dyDescent="0.45">
      <c r="A525" s="1" t="s">
        <v>1281</v>
      </c>
      <c r="B525" s="1" t="s">
        <v>1282</v>
      </c>
      <c r="C525" s="25">
        <v>113519</v>
      </c>
    </row>
    <row r="526" spans="1:3" x14ac:dyDescent="0.45">
      <c r="A526" s="1" t="s">
        <v>1283</v>
      </c>
      <c r="B526" s="1" t="s">
        <v>1284</v>
      </c>
      <c r="C526" s="25">
        <v>112704</v>
      </c>
    </row>
    <row r="527" spans="1:3" x14ac:dyDescent="0.45">
      <c r="A527" s="1" t="s">
        <v>1285</v>
      </c>
      <c r="B527" s="1" t="s">
        <v>1286</v>
      </c>
      <c r="C527" s="25">
        <v>113009</v>
      </c>
    </row>
    <row r="528" spans="1:3" x14ac:dyDescent="0.45">
      <c r="A528" s="1" t="s">
        <v>1287</v>
      </c>
      <c r="B528" s="1" t="s">
        <v>1288</v>
      </c>
      <c r="C528" s="25">
        <v>112688</v>
      </c>
    </row>
    <row r="529" spans="1:3" x14ac:dyDescent="0.45">
      <c r="A529" s="1" t="s">
        <v>1289</v>
      </c>
      <c r="B529" s="1" t="s">
        <v>1290</v>
      </c>
      <c r="C529" s="25">
        <v>114367</v>
      </c>
    </row>
    <row r="530" spans="1:3" x14ac:dyDescent="0.45">
      <c r="A530" s="1" t="s">
        <v>1291</v>
      </c>
      <c r="B530" s="1" t="s">
        <v>1292</v>
      </c>
      <c r="C530" s="25">
        <v>114008</v>
      </c>
    </row>
    <row r="531" spans="1:3" x14ac:dyDescent="0.45">
      <c r="A531" s="1" t="s">
        <v>1293</v>
      </c>
      <c r="B531" s="1" t="s">
        <v>1294</v>
      </c>
      <c r="C531" s="25">
        <v>114828</v>
      </c>
    </row>
    <row r="532" spans="1:3" x14ac:dyDescent="0.45">
      <c r="A532" s="1" t="s">
        <v>1295</v>
      </c>
      <c r="B532" s="1" t="s">
        <v>1296</v>
      </c>
      <c r="C532" s="25">
        <v>115875</v>
      </c>
    </row>
    <row r="533" spans="1:3" x14ac:dyDescent="0.45">
      <c r="A533" s="1" t="s">
        <v>1297</v>
      </c>
      <c r="B533" s="1" t="s">
        <v>1298</v>
      </c>
      <c r="C533" s="25">
        <v>110365</v>
      </c>
    </row>
    <row r="534" spans="1:3" x14ac:dyDescent="0.45">
      <c r="A534" s="1" t="s">
        <v>1299</v>
      </c>
      <c r="B534" s="1" t="s">
        <v>1300</v>
      </c>
      <c r="C534" s="25">
        <v>116701</v>
      </c>
    </row>
    <row r="535" spans="1:3" x14ac:dyDescent="0.45">
      <c r="A535" s="1" t="s">
        <v>1301</v>
      </c>
      <c r="B535" s="1" t="s">
        <v>1302</v>
      </c>
      <c r="C535" s="25">
        <v>115206</v>
      </c>
    </row>
    <row r="536" spans="1:3" x14ac:dyDescent="0.45">
      <c r="A536" s="1" t="s">
        <v>1303</v>
      </c>
      <c r="B536" s="1" t="s">
        <v>1304</v>
      </c>
      <c r="C536" s="25">
        <v>117672</v>
      </c>
    </row>
    <row r="537" spans="1:3" x14ac:dyDescent="0.45">
      <c r="A537" s="1" t="s">
        <v>1305</v>
      </c>
      <c r="B537" s="1" t="s">
        <v>1306</v>
      </c>
      <c r="C537" s="25">
        <v>117787</v>
      </c>
    </row>
    <row r="538" spans="1:3" x14ac:dyDescent="0.45">
      <c r="A538" s="1" t="s">
        <v>1307</v>
      </c>
      <c r="B538" s="1" t="s">
        <v>1308</v>
      </c>
      <c r="C538" s="25">
        <v>118347</v>
      </c>
    </row>
    <row r="539" spans="1:3" x14ac:dyDescent="0.45">
      <c r="A539" s="1" t="s">
        <v>1309</v>
      </c>
      <c r="B539" s="1" t="s">
        <v>1310</v>
      </c>
      <c r="C539" s="25">
        <v>115484</v>
      </c>
    </row>
    <row r="540" spans="1:3" x14ac:dyDescent="0.45">
      <c r="A540" s="1" t="s">
        <v>1311</v>
      </c>
      <c r="B540" s="1" t="s">
        <v>1312</v>
      </c>
      <c r="C540" s="25">
        <v>116882</v>
      </c>
    </row>
    <row r="541" spans="1:3" x14ac:dyDescent="0.45">
      <c r="A541" s="1" t="s">
        <v>1313</v>
      </c>
      <c r="B541" s="1" t="s">
        <v>1314</v>
      </c>
      <c r="C541" s="25">
        <v>117669</v>
      </c>
    </row>
    <row r="542" spans="1:3" x14ac:dyDescent="0.45">
      <c r="A542" s="1" t="s">
        <v>1315</v>
      </c>
      <c r="B542" s="1" t="s">
        <v>1316</v>
      </c>
      <c r="C542" s="25">
        <v>139000</v>
      </c>
    </row>
    <row r="543" spans="1:3" x14ac:dyDescent="0.45">
      <c r="A543" s="1" t="s">
        <v>1317</v>
      </c>
      <c r="B543" s="1" t="s">
        <v>1318</v>
      </c>
      <c r="C543" s="25">
        <v>118048</v>
      </c>
    </row>
    <row r="544" spans="1:3" x14ac:dyDescent="0.45">
      <c r="A544" s="1" t="s">
        <v>1319</v>
      </c>
      <c r="B544" s="1" t="s">
        <v>1320</v>
      </c>
      <c r="C544" s="25">
        <v>117541</v>
      </c>
    </row>
    <row r="545" spans="1:3" x14ac:dyDescent="0.45">
      <c r="A545" s="1" t="s">
        <v>1321</v>
      </c>
      <c r="B545" s="1" t="s">
        <v>1322</v>
      </c>
      <c r="C545" s="25">
        <v>118150</v>
      </c>
    </row>
    <row r="546" spans="1:3" x14ac:dyDescent="0.45">
      <c r="A546" s="1" t="s">
        <v>1323</v>
      </c>
      <c r="B546" s="1" t="s">
        <v>1324</v>
      </c>
      <c r="C546" s="25">
        <v>117271</v>
      </c>
    </row>
    <row r="547" spans="1:3" x14ac:dyDescent="0.45">
      <c r="A547" s="1" t="s">
        <v>1325</v>
      </c>
      <c r="B547" s="1" t="s">
        <v>1326</v>
      </c>
      <c r="C547" s="25">
        <v>119068</v>
      </c>
    </row>
    <row r="548" spans="1:3" x14ac:dyDescent="0.45">
      <c r="A548" s="1" t="s">
        <v>1327</v>
      </c>
      <c r="B548" s="1" t="s">
        <v>1328</v>
      </c>
      <c r="C548" s="25">
        <v>119566</v>
      </c>
    </row>
    <row r="549" spans="1:3" x14ac:dyDescent="0.45">
      <c r="A549" s="1" t="s">
        <v>1329</v>
      </c>
      <c r="B549" s="1" t="s">
        <v>1330</v>
      </c>
      <c r="C549" s="25">
        <v>118537</v>
      </c>
    </row>
    <row r="550" spans="1:3" x14ac:dyDescent="0.45">
      <c r="A550" s="1" t="s">
        <v>1331</v>
      </c>
      <c r="B550" s="1" t="s">
        <v>1332</v>
      </c>
      <c r="C550" s="25">
        <v>119182</v>
      </c>
    </row>
    <row r="551" spans="1:3" x14ac:dyDescent="0.45">
      <c r="A551" s="1" t="s">
        <v>1333</v>
      </c>
      <c r="B551" s="1" t="s">
        <v>1334</v>
      </c>
      <c r="C551" s="25">
        <v>117234</v>
      </c>
    </row>
    <row r="552" spans="1:3" x14ac:dyDescent="0.45">
      <c r="A552" s="1" t="s">
        <v>1335</v>
      </c>
      <c r="B552" s="1" t="s">
        <v>1336</v>
      </c>
      <c r="C552" s="25">
        <v>118885</v>
      </c>
    </row>
    <row r="553" spans="1:3" x14ac:dyDescent="0.45">
      <c r="A553" s="1" t="s">
        <v>1337</v>
      </c>
      <c r="B553" s="1" t="s">
        <v>1338</v>
      </c>
      <c r="C553" s="25">
        <v>118887</v>
      </c>
    </row>
    <row r="554" spans="1:3" x14ac:dyDescent="0.45">
      <c r="A554" s="1" t="s">
        <v>1339</v>
      </c>
      <c r="B554" s="1" t="s">
        <v>1340</v>
      </c>
      <c r="C554" s="25">
        <v>120452</v>
      </c>
    </row>
    <row r="555" spans="1:3" x14ac:dyDescent="0.45">
      <c r="A555" s="1" t="s">
        <v>1341</v>
      </c>
      <c r="B555" s="1" t="s">
        <v>1342</v>
      </c>
      <c r="C555" s="25">
        <v>121703</v>
      </c>
    </row>
    <row r="556" spans="1:3" x14ac:dyDescent="0.45">
      <c r="A556" s="1" t="s">
        <v>1343</v>
      </c>
      <c r="B556" s="1" t="s">
        <v>1344</v>
      </c>
      <c r="C556" s="25">
        <v>120846</v>
      </c>
    </row>
    <row r="557" spans="1:3" x14ac:dyDescent="0.45">
      <c r="A557" s="1" t="s">
        <v>1345</v>
      </c>
      <c r="B557" s="1" t="s">
        <v>1346</v>
      </c>
      <c r="C557" s="25">
        <v>121607</v>
      </c>
    </row>
    <row r="558" spans="1:3" x14ac:dyDescent="0.45">
      <c r="A558" s="1" t="s">
        <v>1347</v>
      </c>
      <c r="B558" s="1" t="s">
        <v>1348</v>
      </c>
      <c r="C558" s="25">
        <v>120599</v>
      </c>
    </row>
    <row r="559" spans="1:3" x14ac:dyDescent="0.45">
      <c r="A559" s="1" t="s">
        <v>1349</v>
      </c>
      <c r="B559" s="1" t="s">
        <v>1350</v>
      </c>
      <c r="C559" s="25">
        <v>121340</v>
      </c>
    </row>
    <row r="560" spans="1:3" x14ac:dyDescent="0.45">
      <c r="A560" s="1" t="s">
        <v>1351</v>
      </c>
      <c r="B560" s="1" t="s">
        <v>1352</v>
      </c>
      <c r="C560" s="25">
        <v>122157</v>
      </c>
    </row>
    <row r="561" spans="1:3" x14ac:dyDescent="0.45">
      <c r="A561" s="1" t="s">
        <v>1353</v>
      </c>
      <c r="B561" s="1" t="s">
        <v>1354</v>
      </c>
      <c r="C561" s="25">
        <v>122544</v>
      </c>
    </row>
    <row r="562" spans="1:3" x14ac:dyDescent="0.45">
      <c r="A562" s="1" t="s">
        <v>1355</v>
      </c>
      <c r="B562" s="1" t="s">
        <v>1356</v>
      </c>
      <c r="C562" s="25">
        <v>122407.5</v>
      </c>
    </row>
    <row r="563" spans="1:3" x14ac:dyDescent="0.45">
      <c r="A563" s="1" t="s">
        <v>1357</v>
      </c>
      <c r="B563" s="1" t="s">
        <v>1358</v>
      </c>
      <c r="C563" s="25">
        <v>122271</v>
      </c>
    </row>
    <row r="564" spans="1:3" x14ac:dyDescent="0.45">
      <c r="A564" s="1" t="s">
        <v>1359</v>
      </c>
      <c r="B564" s="1" t="s">
        <v>1360</v>
      </c>
      <c r="C564" s="25">
        <v>116871</v>
      </c>
    </row>
    <row r="565" spans="1:3" x14ac:dyDescent="0.45">
      <c r="A565" s="1" t="s">
        <v>1361</v>
      </c>
      <c r="B565" s="1" t="s">
        <v>1362</v>
      </c>
      <c r="C565" s="25">
        <v>124521</v>
      </c>
    </row>
    <row r="566" spans="1:3" x14ac:dyDescent="0.45">
      <c r="A566" s="1" t="s">
        <v>1363</v>
      </c>
      <c r="B566" s="1" t="s">
        <v>1364</v>
      </c>
      <c r="C566" s="25">
        <v>124178</v>
      </c>
    </row>
    <row r="567" spans="1:3" x14ac:dyDescent="0.45">
      <c r="A567" s="1" t="s">
        <v>1365</v>
      </c>
      <c r="B567" s="1" t="s">
        <v>1366</v>
      </c>
      <c r="C567" s="25">
        <v>125947</v>
      </c>
    </row>
    <row r="568" spans="1:3" x14ac:dyDescent="0.45">
      <c r="A568" s="1" t="s">
        <v>1367</v>
      </c>
      <c r="B568" s="1" t="s">
        <v>1368</v>
      </c>
      <c r="C568" s="25">
        <v>125290</v>
      </c>
    </row>
    <row r="569" spans="1:3" x14ac:dyDescent="0.45">
      <c r="A569" s="1" t="s">
        <v>1369</v>
      </c>
      <c r="B569" s="1" t="s">
        <v>1370</v>
      </c>
      <c r="C569" s="25">
        <v>126446</v>
      </c>
    </row>
    <row r="570" spans="1:3" x14ac:dyDescent="0.45">
      <c r="A570" s="1" t="s">
        <v>1371</v>
      </c>
      <c r="B570" s="1" t="s">
        <v>1372</v>
      </c>
      <c r="C570" s="25">
        <v>128477</v>
      </c>
    </row>
    <row r="571" spans="1:3" x14ac:dyDescent="0.45">
      <c r="A571" s="1" t="s">
        <v>1373</v>
      </c>
      <c r="B571" s="1" t="s">
        <v>1374</v>
      </c>
      <c r="C571" s="25">
        <v>126557</v>
      </c>
    </row>
    <row r="572" spans="1:3" x14ac:dyDescent="0.45">
      <c r="A572" s="1" t="s">
        <v>1375</v>
      </c>
      <c r="B572" s="1" t="s">
        <v>1376</v>
      </c>
      <c r="C572" s="25">
        <v>126312</v>
      </c>
    </row>
    <row r="573" spans="1:3" x14ac:dyDescent="0.45">
      <c r="A573" s="1" t="s">
        <v>1377</v>
      </c>
      <c r="B573" s="1" t="s">
        <v>1378</v>
      </c>
      <c r="C573" s="25">
        <v>126066</v>
      </c>
    </row>
    <row r="574" spans="1:3" x14ac:dyDescent="0.45">
      <c r="A574" s="1" t="s">
        <v>1379</v>
      </c>
      <c r="B574" s="1" t="s">
        <v>1380</v>
      </c>
      <c r="C574" s="25">
        <v>132749</v>
      </c>
    </row>
    <row r="575" spans="1:3" x14ac:dyDescent="0.45">
      <c r="A575" s="1" t="s">
        <v>1381</v>
      </c>
      <c r="B575" s="1" t="s">
        <v>1382</v>
      </c>
      <c r="C575" s="25">
        <v>128725</v>
      </c>
    </row>
    <row r="576" spans="1:3" x14ac:dyDescent="0.45">
      <c r="A576" s="1" t="s">
        <v>1383</v>
      </c>
      <c r="B576" s="1" t="s">
        <v>1384</v>
      </c>
      <c r="C576" s="25">
        <v>128102</v>
      </c>
    </row>
    <row r="577" spans="1:3" x14ac:dyDescent="0.45">
      <c r="A577" s="1" t="s">
        <v>1385</v>
      </c>
      <c r="B577" s="1" t="s">
        <v>1386</v>
      </c>
      <c r="C577" s="25">
        <v>127686</v>
      </c>
    </row>
    <row r="578" spans="1:3" x14ac:dyDescent="0.45">
      <c r="A578" s="1" t="s">
        <v>1387</v>
      </c>
      <c r="B578" s="1" t="s">
        <v>1388</v>
      </c>
      <c r="C578" s="25">
        <v>128424</v>
      </c>
    </row>
    <row r="579" spans="1:3" x14ac:dyDescent="0.45">
      <c r="A579" s="1" t="s">
        <v>1389</v>
      </c>
      <c r="B579" s="1" t="s">
        <v>1390</v>
      </c>
      <c r="C579" s="25">
        <v>128419.5</v>
      </c>
    </row>
    <row r="580" spans="1:3" x14ac:dyDescent="0.45">
      <c r="A580" s="1" t="s">
        <v>1391</v>
      </c>
      <c r="B580" s="1" t="s">
        <v>1392</v>
      </c>
      <c r="C580" s="25">
        <v>128415</v>
      </c>
    </row>
    <row r="581" spans="1:3" x14ac:dyDescent="0.45">
      <c r="A581" s="1" t="s">
        <v>1393</v>
      </c>
      <c r="B581" s="1" t="s">
        <v>1394</v>
      </c>
      <c r="C581" s="25">
        <v>132574</v>
      </c>
    </row>
    <row r="582" spans="1:3" x14ac:dyDescent="0.45">
      <c r="A582" s="1" t="s">
        <v>1395</v>
      </c>
      <c r="B582" s="1" t="s">
        <v>1396</v>
      </c>
      <c r="C582" s="25">
        <v>134164</v>
      </c>
    </row>
    <row r="583" spans="1:3" x14ac:dyDescent="0.45">
      <c r="A583" s="1" t="s">
        <v>1397</v>
      </c>
      <c r="B583" s="1" t="s">
        <v>1398</v>
      </c>
      <c r="C583" s="25">
        <v>133563</v>
      </c>
    </row>
    <row r="584" spans="1:3" x14ac:dyDescent="0.45">
      <c r="A584" s="1" t="s">
        <v>1399</v>
      </c>
      <c r="B584" s="1" t="s">
        <v>1400</v>
      </c>
      <c r="C584" s="25">
        <v>136269</v>
      </c>
    </row>
    <row r="585" spans="1:3" x14ac:dyDescent="0.45">
      <c r="A585" s="1" t="s">
        <v>1401</v>
      </c>
      <c r="B585" s="1" t="s">
        <v>1402</v>
      </c>
      <c r="C585" s="25">
        <v>135836</v>
      </c>
    </row>
    <row r="586" spans="1:3" x14ac:dyDescent="0.45">
      <c r="A586" s="1" t="s">
        <v>1403</v>
      </c>
      <c r="B586" s="1" t="s">
        <v>1404</v>
      </c>
      <c r="C586" s="25">
        <v>134529</v>
      </c>
    </row>
    <row r="587" spans="1:3" x14ac:dyDescent="0.45">
      <c r="A587" s="1" t="s">
        <v>1405</v>
      </c>
      <c r="B587" s="1" t="s">
        <v>1406</v>
      </c>
      <c r="C587" s="25">
        <v>134303</v>
      </c>
    </row>
    <row r="588" spans="1:3" x14ac:dyDescent="0.45">
      <c r="A588" s="1" t="s">
        <v>1407</v>
      </c>
      <c r="B588" s="1" t="s">
        <v>1408</v>
      </c>
      <c r="C588" s="25">
        <v>137452</v>
      </c>
    </row>
    <row r="589" spans="1:3" x14ac:dyDescent="0.45">
      <c r="A589" s="1" t="s">
        <v>1409</v>
      </c>
      <c r="B589" s="1" t="s">
        <v>1410</v>
      </c>
      <c r="C589" s="25">
        <v>138115</v>
      </c>
    </row>
    <row r="590" spans="1:3" x14ac:dyDescent="0.45">
      <c r="A590" s="1" t="s">
        <v>1411</v>
      </c>
      <c r="B590" s="1" t="s">
        <v>1412</v>
      </c>
      <c r="C590" s="25">
        <v>136187</v>
      </c>
    </row>
    <row r="591" spans="1:3" x14ac:dyDescent="0.45">
      <c r="A591" s="1" t="s">
        <v>1413</v>
      </c>
      <c r="B591" s="1" t="s">
        <v>1414</v>
      </c>
      <c r="C591" s="25">
        <v>138520</v>
      </c>
    </row>
    <row r="592" spans="1:3" x14ac:dyDescent="0.45">
      <c r="A592" s="1" t="s">
        <v>1415</v>
      </c>
      <c r="B592" s="1" t="s">
        <v>1416</v>
      </c>
      <c r="C592" s="25">
        <v>138523</v>
      </c>
    </row>
    <row r="593" spans="1:3" x14ac:dyDescent="0.45">
      <c r="A593" s="1" t="s">
        <v>1417</v>
      </c>
      <c r="B593" s="1" t="s">
        <v>1418</v>
      </c>
      <c r="C593" s="25">
        <v>135269</v>
      </c>
    </row>
    <row r="594" spans="1:3" x14ac:dyDescent="0.45">
      <c r="A594" s="1" t="s">
        <v>1419</v>
      </c>
      <c r="B594" s="1" t="s">
        <v>1420</v>
      </c>
      <c r="C594" s="25">
        <v>132015</v>
      </c>
    </row>
    <row r="595" spans="1:3" x14ac:dyDescent="0.45">
      <c r="A595" s="1" t="s">
        <v>1421</v>
      </c>
      <c r="B595" s="1" t="s">
        <v>1422</v>
      </c>
      <c r="C595" s="25">
        <v>135053</v>
      </c>
    </row>
    <row r="596" spans="1:3" x14ac:dyDescent="0.45">
      <c r="A596" s="1" t="s">
        <v>1423</v>
      </c>
      <c r="B596" s="1" t="s">
        <v>1424</v>
      </c>
      <c r="C596" s="25">
        <v>137989</v>
      </c>
    </row>
    <row r="597" spans="1:3" x14ac:dyDescent="0.45">
      <c r="A597" s="1" t="s">
        <v>1425</v>
      </c>
      <c r="B597" s="1" t="s">
        <v>1426</v>
      </c>
      <c r="C597" s="25">
        <v>134408</v>
      </c>
    </row>
    <row r="598" spans="1:3" x14ac:dyDescent="0.45">
      <c r="A598" s="1" t="s">
        <v>1427</v>
      </c>
      <c r="B598" s="1" t="s">
        <v>1428</v>
      </c>
      <c r="C598" s="25">
        <v>137186</v>
      </c>
    </row>
    <row r="599" spans="1:3" x14ac:dyDescent="0.45">
      <c r="A599" s="1" t="s">
        <v>1429</v>
      </c>
      <c r="B599" s="1" t="s">
        <v>1430</v>
      </c>
      <c r="C599" s="25">
        <v>136175</v>
      </c>
    </row>
    <row r="600" spans="1:3" x14ac:dyDescent="0.45">
      <c r="A600" s="1" t="s">
        <v>1431</v>
      </c>
      <c r="B600" s="1" t="s">
        <v>1432</v>
      </c>
      <c r="C600" s="25">
        <v>136007</v>
      </c>
    </row>
    <row r="601" spans="1:3" x14ac:dyDescent="0.45">
      <c r="A601" s="1" t="s">
        <v>1433</v>
      </c>
      <c r="B601" s="1" t="s">
        <v>1434</v>
      </c>
      <c r="C601" s="25">
        <v>136323</v>
      </c>
    </row>
    <row r="602" spans="1:3" x14ac:dyDescent="0.45">
      <c r="A602" s="1" t="s">
        <v>1435</v>
      </c>
      <c r="B602" s="1" t="s">
        <v>1436</v>
      </c>
      <c r="C602" s="25">
        <v>135717</v>
      </c>
    </row>
    <row r="603" spans="1:3" x14ac:dyDescent="0.45">
      <c r="A603" s="1" t="s">
        <v>1437</v>
      </c>
      <c r="B603" s="1" t="s">
        <v>1438</v>
      </c>
      <c r="C603" s="25">
        <v>135414</v>
      </c>
    </row>
    <row r="604" spans="1:3" x14ac:dyDescent="0.45">
      <c r="A604" s="1" t="s">
        <v>1439</v>
      </c>
      <c r="B604" s="1" t="s">
        <v>1440</v>
      </c>
      <c r="C604" s="25">
        <v>135262.5</v>
      </c>
    </row>
    <row r="605" spans="1:3" x14ac:dyDescent="0.45">
      <c r="A605" s="1" t="s">
        <v>1441</v>
      </c>
      <c r="B605" s="1" t="s">
        <v>1442</v>
      </c>
      <c r="C605" s="25">
        <v>135111</v>
      </c>
    </row>
    <row r="606" spans="1:3" x14ac:dyDescent="0.45">
      <c r="A606" s="1" t="s">
        <v>1443</v>
      </c>
      <c r="B606" s="1" t="s">
        <v>1444</v>
      </c>
      <c r="C606" s="25">
        <v>139586</v>
      </c>
    </row>
    <row r="607" spans="1:3" x14ac:dyDescent="0.45">
      <c r="A607" s="1" t="s">
        <v>1445</v>
      </c>
      <c r="B607" s="1" t="s">
        <v>1446</v>
      </c>
      <c r="C607" s="25">
        <v>137587</v>
      </c>
    </row>
    <row r="608" spans="1:3" x14ac:dyDescent="0.45">
      <c r="A608" s="1" t="s">
        <v>1447</v>
      </c>
      <c r="B608" s="1" t="s">
        <v>1448</v>
      </c>
      <c r="C608" s="25">
        <v>135588</v>
      </c>
    </row>
    <row r="609" spans="1:3" x14ac:dyDescent="0.45">
      <c r="A609" s="1" t="s">
        <v>1449</v>
      </c>
      <c r="B609" s="1" t="s">
        <v>1450</v>
      </c>
      <c r="C609" s="25">
        <v>139749</v>
      </c>
    </row>
    <row r="610" spans="1:3" x14ac:dyDescent="0.45">
      <c r="A610" s="1" t="s">
        <v>1451</v>
      </c>
      <c r="B610" s="1" t="s">
        <v>1452</v>
      </c>
      <c r="C610" s="25">
        <v>136251</v>
      </c>
    </row>
    <row r="611" spans="1:3" x14ac:dyDescent="0.45">
      <c r="A611" s="1" t="s">
        <v>1453</v>
      </c>
      <c r="B611" s="1" t="s">
        <v>1454</v>
      </c>
      <c r="C611" s="25">
        <v>136508</v>
      </c>
    </row>
    <row r="612" spans="1:3" x14ac:dyDescent="0.45">
      <c r="A612" s="1" t="s">
        <v>1455</v>
      </c>
      <c r="B612" s="1" t="s">
        <v>1456</v>
      </c>
      <c r="C612" s="25">
        <v>134903</v>
      </c>
    </row>
    <row r="613" spans="1:3" x14ac:dyDescent="0.45">
      <c r="A613" s="1" t="s">
        <v>1457</v>
      </c>
      <c r="B613" s="1" t="s">
        <v>1458</v>
      </c>
      <c r="C613" s="25">
        <v>136366</v>
      </c>
    </row>
    <row r="614" spans="1:3" x14ac:dyDescent="0.45">
      <c r="A614" s="1" t="s">
        <v>1459</v>
      </c>
      <c r="B614" s="1" t="s">
        <v>1460</v>
      </c>
      <c r="C614" s="25">
        <v>135439</v>
      </c>
    </row>
    <row r="615" spans="1:3" x14ac:dyDescent="0.45">
      <c r="A615" s="1" t="s">
        <v>1461</v>
      </c>
      <c r="B615" s="1" t="s">
        <v>1462</v>
      </c>
      <c r="C615" s="25">
        <v>137886</v>
      </c>
    </row>
    <row r="616" spans="1:3" x14ac:dyDescent="0.45">
      <c r="A616" s="1" t="s">
        <v>1463</v>
      </c>
      <c r="B616" s="1" t="s">
        <v>1464</v>
      </c>
      <c r="C616" s="25">
        <v>134897</v>
      </c>
    </row>
    <row r="617" spans="1:3" x14ac:dyDescent="0.45">
      <c r="A617" s="1" t="s">
        <v>1465</v>
      </c>
      <c r="B617" s="1" t="s">
        <v>1466</v>
      </c>
      <c r="C617" s="25">
        <v>138291.5</v>
      </c>
    </row>
    <row r="618" spans="1:3" x14ac:dyDescent="0.45">
      <c r="A618" s="1" t="s">
        <v>1467</v>
      </c>
      <c r="B618" s="1" t="s">
        <v>1468</v>
      </c>
      <c r="C618" s="25">
        <v>141686</v>
      </c>
    </row>
    <row r="619" spans="1:3" x14ac:dyDescent="0.45">
      <c r="A619" s="1" t="s">
        <v>1469</v>
      </c>
      <c r="B619" s="1" t="s">
        <v>1470</v>
      </c>
      <c r="C619" s="25">
        <v>136773</v>
      </c>
    </row>
    <row r="620" spans="1:3" x14ac:dyDescent="0.45">
      <c r="A620" s="1" t="s">
        <v>1471</v>
      </c>
      <c r="B620" s="1" t="s">
        <v>1472</v>
      </c>
      <c r="C620" s="25">
        <v>135197</v>
      </c>
    </row>
    <row r="621" spans="1:3" x14ac:dyDescent="0.45">
      <c r="A621" s="1" t="s">
        <v>1473</v>
      </c>
      <c r="B621" s="1" t="s">
        <v>1474</v>
      </c>
      <c r="C621" s="25">
        <v>135838</v>
      </c>
    </row>
    <row r="622" spans="1:3" x14ac:dyDescent="0.45">
      <c r="A622" s="1" t="s">
        <v>1475</v>
      </c>
      <c r="B622" s="1" t="s">
        <v>1476</v>
      </c>
      <c r="C622" s="25">
        <v>141532</v>
      </c>
    </row>
    <row r="623" spans="1:3" x14ac:dyDescent="0.45">
      <c r="A623" s="1" t="s">
        <v>1477</v>
      </c>
      <c r="B623" s="1" t="s">
        <v>1478</v>
      </c>
      <c r="C623" s="25">
        <v>139898</v>
      </c>
    </row>
    <row r="624" spans="1:3" x14ac:dyDescent="0.45">
      <c r="A624" s="1" t="s">
        <v>1479</v>
      </c>
      <c r="B624" s="1" t="s">
        <v>1480</v>
      </c>
      <c r="C624" s="25">
        <v>139081</v>
      </c>
    </row>
    <row r="625" spans="1:3" x14ac:dyDescent="0.45">
      <c r="A625" s="1" t="s">
        <v>1481</v>
      </c>
      <c r="B625" s="1" t="s">
        <v>1482</v>
      </c>
      <c r="C625" s="25">
        <v>138264</v>
      </c>
    </row>
    <row r="626" spans="1:3" x14ac:dyDescent="0.45">
      <c r="A626" s="1" t="s">
        <v>1483</v>
      </c>
      <c r="B626" s="1" t="s">
        <v>1484</v>
      </c>
      <c r="C626" s="25">
        <v>139135</v>
      </c>
    </row>
    <row r="627" spans="1:3" x14ac:dyDescent="0.45">
      <c r="A627" s="1" t="s">
        <v>1485</v>
      </c>
      <c r="B627" s="1" t="s">
        <v>1486</v>
      </c>
      <c r="C627" s="25">
        <v>139340</v>
      </c>
    </row>
    <row r="628" spans="1:3" x14ac:dyDescent="0.45">
      <c r="A628" s="1" t="s">
        <v>1487</v>
      </c>
      <c r="B628" s="1" t="s">
        <v>1488</v>
      </c>
      <c r="C628" s="25">
        <v>138106</v>
      </c>
    </row>
    <row r="629" spans="1:3" x14ac:dyDescent="0.45">
      <c r="A629" s="1" t="s">
        <v>1489</v>
      </c>
      <c r="B629" s="1" t="s">
        <v>1490</v>
      </c>
      <c r="C629" s="25">
        <v>138213.5</v>
      </c>
    </row>
    <row r="630" spans="1:3" x14ac:dyDescent="0.45">
      <c r="A630" s="1" t="s">
        <v>1491</v>
      </c>
      <c r="B630" s="1" t="s">
        <v>1492</v>
      </c>
      <c r="C630" s="25">
        <v>138267.25</v>
      </c>
    </row>
    <row r="631" spans="1:3" x14ac:dyDescent="0.45">
      <c r="A631" s="1" t="s">
        <v>1493</v>
      </c>
      <c r="B631" s="1" t="s">
        <v>1494</v>
      </c>
      <c r="C631" s="25">
        <v>138321</v>
      </c>
    </row>
    <row r="632" spans="1:3" x14ac:dyDescent="0.45">
      <c r="A632" s="1" t="s">
        <v>1495</v>
      </c>
      <c r="B632" s="1" t="s">
        <v>1496</v>
      </c>
      <c r="C632" s="25">
        <v>138177</v>
      </c>
    </row>
    <row r="633" spans="1:3" x14ac:dyDescent="0.45">
      <c r="A633" s="1" t="s">
        <v>1497</v>
      </c>
      <c r="B633" s="1" t="s">
        <v>1498</v>
      </c>
      <c r="C633" s="25">
        <v>138105</v>
      </c>
    </row>
    <row r="634" spans="1:3" x14ac:dyDescent="0.45">
      <c r="A634" s="1" t="s">
        <v>1499</v>
      </c>
      <c r="B634" s="1" t="s">
        <v>1500</v>
      </c>
      <c r="C634" s="25">
        <v>138033</v>
      </c>
    </row>
    <row r="635" spans="1:3" x14ac:dyDescent="0.45">
      <c r="A635" s="1" t="s">
        <v>1501</v>
      </c>
      <c r="B635" s="1" t="s">
        <v>1502</v>
      </c>
      <c r="C635" s="25">
        <v>137622</v>
      </c>
    </row>
    <row r="636" spans="1:3" x14ac:dyDescent="0.45">
      <c r="A636" s="1" t="s">
        <v>1503</v>
      </c>
      <c r="B636" s="1" t="s">
        <v>1504</v>
      </c>
      <c r="C636" s="25">
        <v>137447.5</v>
      </c>
    </row>
    <row r="637" spans="1:3" x14ac:dyDescent="0.45">
      <c r="A637" s="1" t="s">
        <v>1505</v>
      </c>
      <c r="B637" s="1" t="s">
        <v>1506</v>
      </c>
      <c r="C637" s="25">
        <v>137273</v>
      </c>
    </row>
    <row r="638" spans="1:3" x14ac:dyDescent="0.45">
      <c r="A638" s="1" t="s">
        <v>1507</v>
      </c>
      <c r="B638" s="1" t="s">
        <v>1508</v>
      </c>
      <c r="C638" s="25">
        <v>137134</v>
      </c>
    </row>
    <row r="639" spans="1:3" x14ac:dyDescent="0.45">
      <c r="A639" s="1" t="s">
        <v>1509</v>
      </c>
      <c r="B639" s="1" t="s">
        <v>1510</v>
      </c>
      <c r="C639" s="25">
        <v>140343</v>
      </c>
    </row>
    <row r="640" spans="1:3" x14ac:dyDescent="0.45">
      <c r="A640" s="1" t="s">
        <v>1511</v>
      </c>
      <c r="B640" s="1" t="s">
        <v>1512</v>
      </c>
      <c r="C640" s="25">
        <v>139598</v>
      </c>
    </row>
    <row r="641" spans="1:3" x14ac:dyDescent="0.45">
      <c r="A641" s="1" t="s">
        <v>1513</v>
      </c>
      <c r="B641" s="1" t="s">
        <v>1514</v>
      </c>
      <c r="C641" s="25">
        <v>149100</v>
      </c>
    </row>
    <row r="642" spans="1:3" x14ac:dyDescent="0.45">
      <c r="A642" s="1" t="s">
        <v>1515</v>
      </c>
      <c r="B642" s="1" t="s">
        <v>1516</v>
      </c>
      <c r="C642" s="25">
        <v>138531</v>
      </c>
    </row>
    <row r="643" spans="1:3" x14ac:dyDescent="0.45">
      <c r="A643" s="1" t="s">
        <v>1517</v>
      </c>
      <c r="B643" s="1" t="s">
        <v>1518</v>
      </c>
      <c r="C643" s="25">
        <v>143169.5</v>
      </c>
    </row>
    <row r="644" spans="1:3" x14ac:dyDescent="0.45">
      <c r="A644" s="1" t="s">
        <v>1519</v>
      </c>
      <c r="B644" s="1" t="s">
        <v>1520</v>
      </c>
      <c r="C644" s="25">
        <v>147808</v>
      </c>
    </row>
    <row r="645" spans="1:3" x14ac:dyDescent="0.45">
      <c r="A645" s="1" t="s">
        <v>1521</v>
      </c>
      <c r="B645" s="1" t="s">
        <v>1522</v>
      </c>
      <c r="C645" s="25">
        <v>150071</v>
      </c>
    </row>
    <row r="646" spans="1:3" x14ac:dyDescent="0.45">
      <c r="A646" s="1" t="s">
        <v>1523</v>
      </c>
      <c r="B646" s="1" t="s">
        <v>1524</v>
      </c>
      <c r="C646" s="25">
        <v>153801</v>
      </c>
    </row>
    <row r="647" spans="1:3" x14ac:dyDescent="0.45">
      <c r="A647" s="1" t="s">
        <v>1525</v>
      </c>
      <c r="B647" s="1" t="s">
        <v>1526</v>
      </c>
      <c r="C647" s="25">
        <v>153839</v>
      </c>
    </row>
    <row r="648" spans="1:3" x14ac:dyDescent="0.45">
      <c r="A648" s="1" t="s">
        <v>1527</v>
      </c>
      <c r="B648" s="1" t="s">
        <v>1528</v>
      </c>
      <c r="C648" s="25">
        <v>154228</v>
      </c>
    </row>
    <row r="649" spans="1:3" x14ac:dyDescent="0.45">
      <c r="A649" s="1" t="s">
        <v>1529</v>
      </c>
      <c r="B649" s="1" t="s">
        <v>1530</v>
      </c>
      <c r="C649" s="25">
        <v>152393</v>
      </c>
    </row>
    <row r="650" spans="1:3" x14ac:dyDescent="0.45">
      <c r="A650" s="1" t="s">
        <v>1531</v>
      </c>
      <c r="B650" s="1" t="s">
        <v>1532</v>
      </c>
      <c r="C650" s="25">
        <v>155239</v>
      </c>
    </row>
    <row r="651" spans="1:3" x14ac:dyDescent="0.45">
      <c r="A651" s="1" t="s">
        <v>1533</v>
      </c>
      <c r="B651" s="1" t="s">
        <v>1534</v>
      </c>
      <c r="C651" s="25">
        <v>152818</v>
      </c>
    </row>
    <row r="652" spans="1:3" x14ac:dyDescent="0.45">
      <c r="A652" s="1" t="s">
        <v>1535</v>
      </c>
      <c r="B652" s="1" t="s">
        <v>1536</v>
      </c>
      <c r="C652" s="25">
        <v>154622</v>
      </c>
    </row>
    <row r="653" spans="1:3" x14ac:dyDescent="0.45">
      <c r="A653" s="1" t="s">
        <v>1537</v>
      </c>
      <c r="B653" s="1" t="s">
        <v>1538</v>
      </c>
      <c r="C653" s="25">
        <v>157044</v>
      </c>
    </row>
    <row r="654" spans="1:3" x14ac:dyDescent="0.45">
      <c r="A654" s="1" t="s">
        <v>1539</v>
      </c>
      <c r="B654" s="1" t="s">
        <v>1540</v>
      </c>
      <c r="C654" s="25">
        <v>155926</v>
      </c>
    </row>
    <row r="655" spans="1:3" x14ac:dyDescent="0.45">
      <c r="A655" s="1" t="s">
        <v>1541</v>
      </c>
      <c r="B655" s="1" t="s">
        <v>1542</v>
      </c>
      <c r="C655" s="25">
        <v>156496</v>
      </c>
    </row>
    <row r="656" spans="1:3" x14ac:dyDescent="0.45">
      <c r="A656" s="1" t="s">
        <v>1543</v>
      </c>
      <c r="B656" s="1" t="s">
        <v>1544</v>
      </c>
      <c r="C656" s="25">
        <v>156806</v>
      </c>
    </row>
    <row r="657" spans="1:3" x14ac:dyDescent="0.45">
      <c r="A657" s="1" t="s">
        <v>1545</v>
      </c>
      <c r="B657" s="1" t="s">
        <v>1546</v>
      </c>
      <c r="C657" s="25">
        <v>156679</v>
      </c>
    </row>
    <row r="658" spans="1:3" x14ac:dyDescent="0.45">
      <c r="A658" s="1" t="s">
        <v>1547</v>
      </c>
      <c r="B658" s="1" t="s">
        <v>1548</v>
      </c>
      <c r="C658" s="25">
        <v>156829</v>
      </c>
    </row>
    <row r="659" spans="1:3" x14ac:dyDescent="0.45">
      <c r="A659" s="1" t="s">
        <v>1549</v>
      </c>
      <c r="B659" s="1" t="s">
        <v>1550</v>
      </c>
      <c r="C659" s="25">
        <v>157456</v>
      </c>
    </row>
    <row r="660" spans="1:3" x14ac:dyDescent="0.45">
      <c r="A660" s="1" t="s">
        <v>1551</v>
      </c>
      <c r="B660" s="1" t="s">
        <v>1552</v>
      </c>
      <c r="C660" s="25">
        <v>157245</v>
      </c>
    </row>
    <row r="661" spans="1:3" x14ac:dyDescent="0.45">
      <c r="A661" s="1" t="s">
        <v>1553</v>
      </c>
      <c r="B661" s="1" t="s">
        <v>1554</v>
      </c>
      <c r="C661" s="25">
        <v>157154</v>
      </c>
    </row>
    <row r="662" spans="1:3" x14ac:dyDescent="0.45">
      <c r="A662" s="1" t="s">
        <v>1555</v>
      </c>
      <c r="B662" s="1" t="s">
        <v>1556</v>
      </c>
      <c r="C662" s="25">
        <v>154853</v>
      </c>
    </row>
    <row r="663" spans="1:3" x14ac:dyDescent="0.45">
      <c r="A663" s="1" t="s">
        <v>1557</v>
      </c>
      <c r="B663" s="1" t="s">
        <v>1558</v>
      </c>
      <c r="C663" s="25">
        <v>158503</v>
      </c>
    </row>
    <row r="664" spans="1:3" x14ac:dyDescent="0.45">
      <c r="A664" s="1" t="s">
        <v>1559</v>
      </c>
      <c r="B664" s="1" t="s">
        <v>1560</v>
      </c>
      <c r="C664" s="25">
        <v>158091</v>
      </c>
    </row>
    <row r="665" spans="1:3" x14ac:dyDescent="0.45">
      <c r="A665" s="1" t="s">
        <v>1561</v>
      </c>
      <c r="B665" s="1" t="s">
        <v>1562</v>
      </c>
      <c r="C665" s="25">
        <v>158636</v>
      </c>
    </row>
    <row r="666" spans="1:3" x14ac:dyDescent="0.45">
      <c r="A666" s="1" t="s">
        <v>1563</v>
      </c>
      <c r="B666" s="1" t="s">
        <v>1564</v>
      </c>
      <c r="C666" s="25">
        <v>157280</v>
      </c>
    </row>
    <row r="667" spans="1:3" x14ac:dyDescent="0.45">
      <c r="A667" s="1" t="s">
        <v>1565</v>
      </c>
      <c r="B667" s="1" t="s">
        <v>1566</v>
      </c>
      <c r="C667" s="25">
        <v>158215</v>
      </c>
    </row>
    <row r="668" spans="1:3" x14ac:dyDescent="0.45">
      <c r="A668" s="1" t="s">
        <v>1567</v>
      </c>
      <c r="B668" s="1" t="s">
        <v>1568</v>
      </c>
      <c r="C668" s="25">
        <v>160264</v>
      </c>
    </row>
    <row r="669" spans="1:3" x14ac:dyDescent="0.45">
      <c r="A669" s="1" t="s">
        <v>1569</v>
      </c>
      <c r="B669" s="1" t="s">
        <v>1570</v>
      </c>
      <c r="C669" s="25">
        <v>158410</v>
      </c>
    </row>
    <row r="670" spans="1:3" x14ac:dyDescent="0.45">
      <c r="A670" s="1" t="s">
        <v>1571</v>
      </c>
      <c r="B670" s="1" t="s">
        <v>1572</v>
      </c>
      <c r="C670" s="25">
        <v>160425</v>
      </c>
    </row>
    <row r="671" spans="1:3" x14ac:dyDescent="0.45">
      <c r="A671" s="1" t="s">
        <v>1573</v>
      </c>
      <c r="B671" s="1" t="s">
        <v>1574</v>
      </c>
      <c r="C671" s="25">
        <v>161955</v>
      </c>
    </row>
    <row r="672" spans="1:3" x14ac:dyDescent="0.45">
      <c r="A672" s="1" t="s">
        <v>1575</v>
      </c>
      <c r="B672" s="1" t="s">
        <v>1576</v>
      </c>
      <c r="C672" s="25">
        <v>162761</v>
      </c>
    </row>
    <row r="673" spans="1:3" x14ac:dyDescent="0.45">
      <c r="A673" s="1" t="s">
        <v>1577</v>
      </c>
      <c r="B673" s="1" t="s">
        <v>1578</v>
      </c>
      <c r="C673" s="25">
        <v>161230</v>
      </c>
    </row>
    <row r="674" spans="1:3" x14ac:dyDescent="0.45">
      <c r="A674" s="1" t="s">
        <v>1579</v>
      </c>
      <c r="B674" s="1" t="s">
        <v>1580</v>
      </c>
      <c r="C674" s="25">
        <v>163751.5</v>
      </c>
    </row>
    <row r="675" spans="1:3" x14ac:dyDescent="0.45">
      <c r="A675" s="1" t="s">
        <v>1581</v>
      </c>
      <c r="B675" s="1" t="s">
        <v>1582</v>
      </c>
      <c r="C675" s="25">
        <v>166273</v>
      </c>
    </row>
    <row r="676" spans="1:3" x14ac:dyDescent="0.45">
      <c r="A676" s="1" t="s">
        <v>1583</v>
      </c>
      <c r="B676" s="1" t="s">
        <v>1584</v>
      </c>
      <c r="C676" s="25">
        <v>164667</v>
      </c>
    </row>
    <row r="677" spans="1:3" x14ac:dyDescent="0.45">
      <c r="A677" s="1" t="s">
        <v>1585</v>
      </c>
      <c r="B677" s="1" t="s">
        <v>1586</v>
      </c>
      <c r="C677" s="25">
        <v>164537</v>
      </c>
    </row>
    <row r="678" spans="1:3" x14ac:dyDescent="0.45">
      <c r="A678" s="1" t="s">
        <v>1587</v>
      </c>
      <c r="B678" s="1" t="s">
        <v>1588</v>
      </c>
      <c r="C678" s="25">
        <v>167733</v>
      </c>
    </row>
    <row r="679" spans="1:3" x14ac:dyDescent="0.45">
      <c r="A679" s="1" t="s">
        <v>1589</v>
      </c>
      <c r="B679" s="1" t="s">
        <v>1590</v>
      </c>
      <c r="C679" s="25">
        <v>167607</v>
      </c>
    </row>
    <row r="680" spans="1:3" x14ac:dyDescent="0.45">
      <c r="A680" s="1" t="s">
        <v>1591</v>
      </c>
      <c r="B680" s="1" t="s">
        <v>1592</v>
      </c>
      <c r="C680" s="25">
        <v>169510</v>
      </c>
    </row>
    <row r="681" spans="1:3" x14ac:dyDescent="0.45">
      <c r="A681" s="1" t="s">
        <v>1593</v>
      </c>
      <c r="B681" s="1" t="s">
        <v>1594</v>
      </c>
      <c r="C681" s="25">
        <v>168508</v>
      </c>
    </row>
    <row r="682" spans="1:3" x14ac:dyDescent="0.45">
      <c r="A682" s="1" t="s">
        <v>1595</v>
      </c>
      <c r="B682" s="1" t="s">
        <v>1596</v>
      </c>
      <c r="C682" s="25">
        <v>168688</v>
      </c>
    </row>
    <row r="683" spans="1:3" x14ac:dyDescent="0.45">
      <c r="A683" s="1" t="s">
        <v>1597</v>
      </c>
      <c r="B683" s="1" t="s">
        <v>1598</v>
      </c>
      <c r="C683" s="25">
        <v>177147</v>
      </c>
    </row>
    <row r="684" spans="1:3" x14ac:dyDescent="0.45">
      <c r="A684" s="1" t="s">
        <v>1599</v>
      </c>
      <c r="B684" s="1" t="s">
        <v>1600</v>
      </c>
      <c r="C684" s="25">
        <v>169004</v>
      </c>
    </row>
    <row r="685" spans="1:3" x14ac:dyDescent="0.45">
      <c r="A685" s="1" t="s">
        <v>1601</v>
      </c>
      <c r="B685" s="1" t="s">
        <v>1602</v>
      </c>
      <c r="C685" s="25">
        <v>174918</v>
      </c>
    </row>
    <row r="686" spans="1:3" x14ac:dyDescent="0.45">
      <c r="A686" s="1" t="s">
        <v>1603</v>
      </c>
      <c r="B686" s="1" t="s">
        <v>1604</v>
      </c>
      <c r="C686" s="25">
        <v>172239</v>
      </c>
    </row>
    <row r="687" spans="1:3" x14ac:dyDescent="0.45">
      <c r="A687" s="1" t="s">
        <v>1605</v>
      </c>
      <c r="B687" s="1" t="s">
        <v>1606</v>
      </c>
      <c r="C687" s="25">
        <v>174541</v>
      </c>
    </row>
    <row r="688" spans="1:3" x14ac:dyDescent="0.45">
      <c r="A688" s="1" t="s">
        <v>1607</v>
      </c>
      <c r="B688" s="1" t="s">
        <v>1608</v>
      </c>
      <c r="C688" s="25">
        <v>173831</v>
      </c>
    </row>
    <row r="689" spans="1:3" x14ac:dyDescent="0.45">
      <c r="A689" s="1" t="s">
        <v>1609</v>
      </c>
      <c r="B689" s="1" t="s">
        <v>1610</v>
      </c>
      <c r="C689" s="25">
        <v>172661</v>
      </c>
    </row>
    <row r="690" spans="1:3" x14ac:dyDescent="0.45">
      <c r="A690" s="1" t="s">
        <v>1611</v>
      </c>
      <c r="B690" s="1" t="s">
        <v>1612</v>
      </c>
      <c r="C690" s="25">
        <v>190191.5</v>
      </c>
    </row>
    <row r="691" spans="1:3" x14ac:dyDescent="0.45">
      <c r="A691" s="1" t="s">
        <v>1613</v>
      </c>
      <c r="B691" s="1" t="s">
        <v>1614</v>
      </c>
      <c r="C691" s="25">
        <v>207722</v>
      </c>
    </row>
    <row r="692" spans="1:3" x14ac:dyDescent="0.45">
      <c r="A692" s="1" t="s">
        <v>1615</v>
      </c>
      <c r="B692" s="1" t="s">
        <v>1616</v>
      </c>
      <c r="C692" s="25">
        <v>173346</v>
      </c>
    </row>
    <row r="693" spans="1:3" x14ac:dyDescent="0.45">
      <c r="A693" s="1" t="s">
        <v>1617</v>
      </c>
      <c r="B693" s="1" t="s">
        <v>1618</v>
      </c>
      <c r="C693" s="25">
        <v>180998</v>
      </c>
    </row>
    <row r="694" spans="1:3" x14ac:dyDescent="0.45">
      <c r="A694" s="1" t="s">
        <v>1619</v>
      </c>
      <c r="B694" s="1" t="s">
        <v>1620</v>
      </c>
      <c r="C694" s="25">
        <v>177037</v>
      </c>
    </row>
    <row r="695" spans="1:3" x14ac:dyDescent="0.45">
      <c r="A695" s="1" t="s">
        <v>1621</v>
      </c>
      <c r="B695" s="1" t="s">
        <v>1622</v>
      </c>
      <c r="C695" s="25">
        <v>180853</v>
      </c>
    </row>
    <row r="696" spans="1:3" x14ac:dyDescent="0.45">
      <c r="A696" s="1" t="s">
        <v>1623</v>
      </c>
      <c r="B696" s="1" t="s">
        <v>1624</v>
      </c>
      <c r="C696" s="25">
        <v>183541</v>
      </c>
    </row>
    <row r="697" spans="1:3" x14ac:dyDescent="0.45">
      <c r="A697" s="1" t="s">
        <v>1625</v>
      </c>
      <c r="B697" s="1" t="s">
        <v>1626</v>
      </c>
      <c r="C697" s="25">
        <v>179087</v>
      </c>
    </row>
    <row r="698" spans="1:3" x14ac:dyDescent="0.45">
      <c r="A698" s="1" t="s">
        <v>1627</v>
      </c>
      <c r="B698" s="1" t="s">
        <v>1628</v>
      </c>
      <c r="C698" s="25">
        <v>181907</v>
      </c>
    </row>
    <row r="699" spans="1:3" x14ac:dyDescent="0.45">
      <c r="A699" s="1" t="s">
        <v>1629</v>
      </c>
      <c r="B699" s="1" t="s">
        <v>1630</v>
      </c>
      <c r="C699" s="25">
        <v>179795</v>
      </c>
    </row>
    <row r="700" spans="1:3" x14ac:dyDescent="0.45">
      <c r="A700" s="1" t="s">
        <v>1631</v>
      </c>
      <c r="B700" s="1" t="s">
        <v>1632</v>
      </c>
      <c r="C700" s="25">
        <v>181718</v>
      </c>
    </row>
    <row r="701" spans="1:3" x14ac:dyDescent="0.45">
      <c r="A701" s="1" t="s">
        <v>1633</v>
      </c>
      <c r="B701" s="1" t="s">
        <v>1634</v>
      </c>
      <c r="C701" s="25">
        <v>182289</v>
      </c>
    </row>
    <row r="702" spans="1:3" x14ac:dyDescent="0.45">
      <c r="A702" s="1" t="s">
        <v>1635</v>
      </c>
      <c r="B702" s="1" t="s">
        <v>1636</v>
      </c>
      <c r="C702" s="25">
        <v>181479.5</v>
      </c>
    </row>
    <row r="703" spans="1:3" x14ac:dyDescent="0.45">
      <c r="A703" s="1" t="s">
        <v>1637</v>
      </c>
      <c r="B703" s="1" t="s">
        <v>1638</v>
      </c>
      <c r="C703" s="25">
        <v>180670</v>
      </c>
    </row>
    <row r="704" spans="1:3" x14ac:dyDescent="0.45">
      <c r="A704" s="1" t="s">
        <v>1639</v>
      </c>
      <c r="B704" s="1" t="s">
        <v>1640</v>
      </c>
      <c r="C704" s="25">
        <v>183030</v>
      </c>
    </row>
    <row r="705" spans="1:3" x14ac:dyDescent="0.45">
      <c r="A705" s="1" t="s">
        <v>1641</v>
      </c>
      <c r="B705" s="1" t="s">
        <v>1642</v>
      </c>
      <c r="C705" s="25">
        <v>181950</v>
      </c>
    </row>
    <row r="706" spans="1:3" x14ac:dyDescent="0.45">
      <c r="A706" s="1" t="s">
        <v>1643</v>
      </c>
      <c r="B706" s="1" t="s">
        <v>1644</v>
      </c>
      <c r="C706" s="25">
        <v>183254</v>
      </c>
    </row>
    <row r="707" spans="1:3" x14ac:dyDescent="0.45">
      <c r="A707" s="1" t="s">
        <v>1645</v>
      </c>
      <c r="B707" s="1" t="s">
        <v>1646</v>
      </c>
      <c r="C707" s="25">
        <v>184558</v>
      </c>
    </row>
    <row r="708" spans="1:3" x14ac:dyDescent="0.45">
      <c r="A708" s="1" t="s">
        <v>1647</v>
      </c>
      <c r="B708" s="1" t="s">
        <v>1648</v>
      </c>
      <c r="C708" s="25">
        <v>184509</v>
      </c>
    </row>
    <row r="709" spans="1:3" x14ac:dyDescent="0.45">
      <c r="A709" s="1" t="s">
        <v>1649</v>
      </c>
      <c r="B709" s="1" t="s">
        <v>1650</v>
      </c>
      <c r="C709" s="25">
        <v>184460</v>
      </c>
    </row>
    <row r="710" spans="1:3" x14ac:dyDescent="0.45">
      <c r="A710" s="1" t="s">
        <v>1651</v>
      </c>
      <c r="B710" s="1" t="s">
        <v>1652</v>
      </c>
      <c r="C710" s="25">
        <v>185501</v>
      </c>
    </row>
    <row r="711" spans="1:3" x14ac:dyDescent="0.45">
      <c r="A711" s="1" t="s">
        <v>1653</v>
      </c>
      <c r="B711" s="1" t="s">
        <v>1654</v>
      </c>
      <c r="C711" s="25">
        <v>187860</v>
      </c>
    </row>
    <row r="712" spans="1:3" x14ac:dyDescent="0.45">
      <c r="A712" s="1" t="s">
        <v>1655</v>
      </c>
      <c r="B712" s="1" t="s">
        <v>1656</v>
      </c>
      <c r="C712" s="25">
        <v>188041</v>
      </c>
    </row>
    <row r="713" spans="1:3" x14ac:dyDescent="0.45">
      <c r="A713" s="1" t="s">
        <v>1657</v>
      </c>
      <c r="B713" s="1" t="s">
        <v>1658</v>
      </c>
      <c r="C713" s="25">
        <v>188115</v>
      </c>
    </row>
    <row r="714" spans="1:3" x14ac:dyDescent="0.45">
      <c r="A714" s="1" t="s">
        <v>1659</v>
      </c>
      <c r="B714" s="1" t="s">
        <v>1660</v>
      </c>
      <c r="C714" s="25">
        <v>188189</v>
      </c>
    </row>
    <row r="715" spans="1:3" x14ac:dyDescent="0.45">
      <c r="A715" s="1" t="s">
        <v>1661</v>
      </c>
      <c r="B715" s="1" t="s">
        <v>1662</v>
      </c>
      <c r="C715" s="25">
        <v>191231</v>
      </c>
    </row>
    <row r="716" spans="1:3" x14ac:dyDescent="0.45">
      <c r="A716" s="1" t="s">
        <v>1663</v>
      </c>
      <c r="B716" s="1" t="s">
        <v>1664</v>
      </c>
      <c r="C716" s="25">
        <v>187343</v>
      </c>
    </row>
    <row r="717" spans="1:3" x14ac:dyDescent="0.45">
      <c r="A717" s="1" t="s">
        <v>1665</v>
      </c>
      <c r="B717" s="1" t="s">
        <v>1666</v>
      </c>
      <c r="C717" s="25">
        <v>197803</v>
      </c>
    </row>
    <row r="718" spans="1:3" x14ac:dyDescent="0.45">
      <c r="A718" s="1" t="s">
        <v>1667</v>
      </c>
      <c r="B718" s="1" t="s">
        <v>1668</v>
      </c>
      <c r="C718" s="25">
        <v>196525</v>
      </c>
    </row>
    <row r="719" spans="1:3" x14ac:dyDescent="0.45">
      <c r="A719" s="1" t="s">
        <v>1669</v>
      </c>
      <c r="B719" s="1" t="s">
        <v>1670</v>
      </c>
      <c r="C719" s="25">
        <v>193734</v>
      </c>
    </row>
    <row r="720" spans="1:3" x14ac:dyDescent="0.45">
      <c r="A720" s="1" t="s">
        <v>1671</v>
      </c>
      <c r="B720" s="1" t="s">
        <v>1672</v>
      </c>
      <c r="C720" s="25">
        <v>194244</v>
      </c>
    </row>
    <row r="721" spans="1:3" x14ac:dyDescent="0.45">
      <c r="A721" s="1" t="s">
        <v>1673</v>
      </c>
      <c r="B721" s="1" t="s">
        <v>1674</v>
      </c>
      <c r="C721" s="25">
        <v>194461</v>
      </c>
    </row>
    <row r="722" spans="1:3" x14ac:dyDescent="0.45">
      <c r="A722" s="1" t="s">
        <v>1675</v>
      </c>
      <c r="B722" s="1" t="s">
        <v>1676</v>
      </c>
      <c r="C722" s="25">
        <v>196978</v>
      </c>
    </row>
    <row r="723" spans="1:3" x14ac:dyDescent="0.45">
      <c r="A723" s="1" t="s">
        <v>1677</v>
      </c>
      <c r="B723" s="1" t="s">
        <v>1678</v>
      </c>
      <c r="C723" s="25">
        <v>199009</v>
      </c>
    </row>
    <row r="724" spans="1:3" x14ac:dyDescent="0.45">
      <c r="A724" s="1" t="s">
        <v>1679</v>
      </c>
      <c r="B724" s="1" t="s">
        <v>1680</v>
      </c>
      <c r="C724" s="25">
        <v>201040</v>
      </c>
    </row>
    <row r="725" spans="1:3" x14ac:dyDescent="0.45">
      <c r="A725" s="1" t="s">
        <v>1681</v>
      </c>
      <c r="B725" s="1" t="s">
        <v>1682</v>
      </c>
      <c r="C725" s="25">
        <v>200898</v>
      </c>
    </row>
    <row r="726" spans="1:3" x14ac:dyDescent="0.45">
      <c r="A726" s="1" t="s">
        <v>1683</v>
      </c>
      <c r="B726" s="1" t="s">
        <v>1684</v>
      </c>
      <c r="C726" s="25">
        <v>200756</v>
      </c>
    </row>
    <row r="727" spans="1:3" x14ac:dyDescent="0.45">
      <c r="A727" s="1" t="s">
        <v>1685</v>
      </c>
      <c r="B727" s="1" t="s">
        <v>1686</v>
      </c>
      <c r="C727" s="25">
        <v>206494</v>
      </c>
    </row>
    <row r="728" spans="1:3" x14ac:dyDescent="0.45">
      <c r="A728" s="1" t="s">
        <v>1687</v>
      </c>
      <c r="B728" s="1" t="s">
        <v>1688</v>
      </c>
      <c r="C728" s="25">
        <v>208088</v>
      </c>
    </row>
    <row r="729" spans="1:3" x14ac:dyDescent="0.45">
      <c r="A729" s="1" t="s">
        <v>1689</v>
      </c>
      <c r="B729" s="1" t="s">
        <v>1690</v>
      </c>
      <c r="C729" s="25">
        <v>205488</v>
      </c>
    </row>
    <row r="730" spans="1:3" x14ac:dyDescent="0.45">
      <c r="A730" s="1" t="s">
        <v>1691</v>
      </c>
      <c r="B730" s="1" t="s">
        <v>1692</v>
      </c>
      <c r="C730" s="25">
        <v>206649</v>
      </c>
    </row>
    <row r="731" spans="1:3" x14ac:dyDescent="0.45">
      <c r="A731" s="1" t="s">
        <v>1693</v>
      </c>
      <c r="B731" s="1" t="s">
        <v>1694</v>
      </c>
      <c r="C731" s="25">
        <v>209171</v>
      </c>
    </row>
    <row r="732" spans="1:3" x14ac:dyDescent="0.45">
      <c r="A732" s="1" t="s">
        <v>1695</v>
      </c>
      <c r="B732" s="1" t="s">
        <v>1696</v>
      </c>
      <c r="C732" s="25">
        <v>209400</v>
      </c>
    </row>
    <row r="733" spans="1:3" x14ac:dyDescent="0.45">
      <c r="A733" s="1" t="s">
        <v>1697</v>
      </c>
      <c r="B733" s="1" t="s">
        <v>1698</v>
      </c>
      <c r="C733" s="25">
        <v>208699</v>
      </c>
    </row>
    <row r="734" spans="1:3" x14ac:dyDescent="0.45">
      <c r="A734" s="1" t="s">
        <v>1699</v>
      </c>
      <c r="B734" s="1" t="s">
        <v>1700</v>
      </c>
      <c r="C734" s="25">
        <v>208818</v>
      </c>
    </row>
    <row r="735" spans="1:3" x14ac:dyDescent="0.45">
      <c r="A735" s="1" t="s">
        <v>1701</v>
      </c>
      <c r="B735" s="1" t="s">
        <v>1702</v>
      </c>
      <c r="C735" s="25">
        <v>210016</v>
      </c>
    </row>
    <row r="736" spans="1:3" x14ac:dyDescent="0.45">
      <c r="A736" s="1" t="s">
        <v>1703</v>
      </c>
      <c r="B736" s="1" t="s">
        <v>1704</v>
      </c>
      <c r="C736" s="25">
        <v>210775</v>
      </c>
    </row>
    <row r="737" spans="1:3" x14ac:dyDescent="0.45">
      <c r="A737" s="1" t="s">
        <v>1705</v>
      </c>
      <c r="B737" s="1" t="s">
        <v>1706</v>
      </c>
      <c r="C737" s="25">
        <v>210662</v>
      </c>
    </row>
    <row r="738" spans="1:3" x14ac:dyDescent="0.45">
      <c r="A738" s="1" t="s">
        <v>1707</v>
      </c>
      <c r="B738" s="1" t="s">
        <v>1708</v>
      </c>
      <c r="C738" s="25">
        <v>210986</v>
      </c>
    </row>
    <row r="739" spans="1:3" x14ac:dyDescent="0.45">
      <c r="A739" s="1" t="s">
        <v>1709</v>
      </c>
      <c r="B739" s="1" t="s">
        <v>1710</v>
      </c>
      <c r="C739" s="25">
        <v>205256</v>
      </c>
    </row>
    <row r="740" spans="1:3" x14ac:dyDescent="0.45">
      <c r="A740" s="1" t="s">
        <v>1711</v>
      </c>
      <c r="B740" s="1" t="s">
        <v>1712</v>
      </c>
      <c r="C740" s="25">
        <v>211812</v>
      </c>
    </row>
    <row r="741" spans="1:3" x14ac:dyDescent="0.45">
      <c r="A741" s="1" t="s">
        <v>1713</v>
      </c>
      <c r="B741" s="1" t="s">
        <v>1714</v>
      </c>
      <c r="C741" s="25">
        <v>215556</v>
      </c>
    </row>
    <row r="742" spans="1:3" x14ac:dyDescent="0.45">
      <c r="A742" s="1" t="s">
        <v>1715</v>
      </c>
      <c r="B742" s="1" t="s">
        <v>1716</v>
      </c>
      <c r="C742" s="25">
        <v>215375</v>
      </c>
    </row>
    <row r="743" spans="1:3" x14ac:dyDescent="0.45">
      <c r="A743" s="1" t="s">
        <v>1717</v>
      </c>
      <c r="B743" s="1" t="s">
        <v>1718</v>
      </c>
      <c r="C743" s="25">
        <v>218203</v>
      </c>
    </row>
    <row r="744" spans="1:3" x14ac:dyDescent="0.45">
      <c r="A744" s="1" t="s">
        <v>1719</v>
      </c>
      <c r="B744" s="1" t="s">
        <v>1720</v>
      </c>
      <c r="C744" s="25">
        <v>217413</v>
      </c>
    </row>
    <row r="745" spans="1:3" x14ac:dyDescent="0.45">
      <c r="A745" s="1" t="s">
        <v>1721</v>
      </c>
      <c r="B745" s="1" t="s">
        <v>1722</v>
      </c>
      <c r="C745" s="25">
        <v>229601</v>
      </c>
    </row>
    <row r="746" spans="1:3" x14ac:dyDescent="0.45">
      <c r="A746" s="1" t="s">
        <v>1723</v>
      </c>
      <c r="B746" s="1" t="s">
        <v>1724</v>
      </c>
      <c r="C746" s="25">
        <v>219595</v>
      </c>
    </row>
    <row r="747" spans="1:3" x14ac:dyDescent="0.45">
      <c r="A747" s="1" t="s">
        <v>1725</v>
      </c>
      <c r="B747" s="1" t="s">
        <v>1726</v>
      </c>
      <c r="C747" s="25">
        <v>235530</v>
      </c>
    </row>
    <row r="748" spans="1:3" x14ac:dyDescent="0.45">
      <c r="A748" s="1" t="s">
        <v>1727</v>
      </c>
      <c r="B748" s="1" t="s">
        <v>1728</v>
      </c>
      <c r="C748" s="25">
        <v>229516</v>
      </c>
    </row>
    <row r="749" spans="1:3" x14ac:dyDescent="0.45">
      <c r="A749" s="1" t="s">
        <v>1729</v>
      </c>
      <c r="B749" s="1" t="s">
        <v>1730</v>
      </c>
      <c r="C749" s="25">
        <v>230474.5</v>
      </c>
    </row>
    <row r="750" spans="1:3" x14ac:dyDescent="0.45">
      <c r="A750" s="1" t="s">
        <v>1731</v>
      </c>
      <c r="B750" s="1" t="s">
        <v>1732</v>
      </c>
      <c r="C750" s="25">
        <v>231433</v>
      </c>
    </row>
    <row r="751" spans="1:3" x14ac:dyDescent="0.45">
      <c r="A751" s="1" t="s">
        <v>1733</v>
      </c>
      <c r="B751" s="1" t="s">
        <v>1734</v>
      </c>
      <c r="C751" s="25">
        <v>235968</v>
      </c>
    </row>
    <row r="752" spans="1:3" x14ac:dyDescent="0.45">
      <c r="A752" s="1" t="s">
        <v>1735</v>
      </c>
      <c r="B752" s="1" t="s">
        <v>1736</v>
      </c>
      <c r="C752" s="25">
        <v>235951</v>
      </c>
    </row>
    <row r="753" spans="1:3" x14ac:dyDescent="0.45">
      <c r="A753" s="1" t="s">
        <v>1737</v>
      </c>
      <c r="B753" s="1" t="s">
        <v>1738</v>
      </c>
      <c r="C753" s="25">
        <v>237148</v>
      </c>
    </row>
    <row r="754" spans="1:3" x14ac:dyDescent="0.45">
      <c r="A754" s="1" t="s">
        <v>1739</v>
      </c>
      <c r="B754" s="1" t="s">
        <v>1740</v>
      </c>
      <c r="C754" s="25">
        <v>229963</v>
      </c>
    </row>
    <row r="755" spans="1:3" x14ac:dyDescent="0.45">
      <c r="A755" s="1" t="s">
        <v>1741</v>
      </c>
      <c r="B755" s="1" t="s">
        <v>1742</v>
      </c>
      <c r="C755" s="25">
        <v>232597</v>
      </c>
    </row>
    <row r="756" spans="1:3" x14ac:dyDescent="0.45">
      <c r="A756" s="1" t="s">
        <v>1743</v>
      </c>
      <c r="B756" s="1" t="s">
        <v>1744</v>
      </c>
      <c r="C756" s="25">
        <v>237019</v>
      </c>
    </row>
    <row r="757" spans="1:3" x14ac:dyDescent="0.45">
      <c r="A757" s="1" t="s">
        <v>1745</v>
      </c>
      <c r="B757" s="1" t="s">
        <v>1746</v>
      </c>
      <c r="C757" s="25">
        <v>241441</v>
      </c>
    </row>
    <row r="758" spans="1:3" x14ac:dyDescent="0.45">
      <c r="A758" s="1" t="s">
        <v>1747</v>
      </c>
      <c r="B758" s="1" t="s">
        <v>1748</v>
      </c>
      <c r="C758" s="25">
        <v>239528</v>
      </c>
    </row>
    <row r="759" spans="1:3" x14ac:dyDescent="0.45">
      <c r="A759" s="1" t="s">
        <v>1749</v>
      </c>
      <c r="B759" s="1" t="s">
        <v>1750</v>
      </c>
      <c r="C759" s="25">
        <v>232089</v>
      </c>
    </row>
    <row r="760" spans="1:3" x14ac:dyDescent="0.45">
      <c r="A760" s="1" t="s">
        <v>1751</v>
      </c>
      <c r="B760" s="1" t="s">
        <v>1752</v>
      </c>
      <c r="C760" s="25">
        <v>240318</v>
      </c>
    </row>
    <row r="761" spans="1:3" x14ac:dyDescent="0.45">
      <c r="A761" s="1" t="s">
        <v>1753</v>
      </c>
      <c r="B761" s="1" t="s">
        <v>1754</v>
      </c>
      <c r="C761" s="25">
        <v>220789</v>
      </c>
    </row>
    <row r="762" spans="1:3" x14ac:dyDescent="0.45">
      <c r="A762" s="1" t="s">
        <v>1755</v>
      </c>
      <c r="B762" s="1" t="s">
        <v>1756</v>
      </c>
      <c r="C762" s="25">
        <v>264997</v>
      </c>
    </row>
    <row r="763" spans="1:3" x14ac:dyDescent="0.45">
      <c r="A763" s="1" t="s">
        <v>1757</v>
      </c>
      <c r="B763" s="1" t="s">
        <v>1758</v>
      </c>
      <c r="C763" s="25">
        <v>239406</v>
      </c>
    </row>
    <row r="764" spans="1:3" x14ac:dyDescent="0.45">
      <c r="A764" s="1" t="s">
        <v>1759</v>
      </c>
      <c r="B764" s="1" t="s">
        <v>1760</v>
      </c>
      <c r="C764" s="25">
        <v>247074</v>
      </c>
    </row>
    <row r="765" spans="1:3" x14ac:dyDescent="0.45">
      <c r="A765" s="1" t="s">
        <v>1761</v>
      </c>
      <c r="B765" s="1" t="s">
        <v>1762</v>
      </c>
      <c r="C765" s="25">
        <v>262966</v>
      </c>
    </row>
    <row r="766" spans="1:3" x14ac:dyDescent="0.45">
      <c r="A766" s="1" t="s">
        <v>1763</v>
      </c>
      <c r="B766" s="1" t="s">
        <v>1764</v>
      </c>
      <c r="C766" s="25">
        <v>266514</v>
      </c>
    </row>
    <row r="767" spans="1:3" x14ac:dyDescent="0.45">
      <c r="A767" s="1" t="s">
        <v>1765</v>
      </c>
      <c r="B767" s="1" t="s">
        <v>1766</v>
      </c>
      <c r="C767" s="25">
        <v>258749</v>
      </c>
    </row>
    <row r="768" spans="1:3" x14ac:dyDescent="0.45">
      <c r="A768" s="1" t="s">
        <v>1767</v>
      </c>
      <c r="B768" s="1" t="s">
        <v>1768</v>
      </c>
      <c r="C768" s="25">
        <v>260091</v>
      </c>
    </row>
    <row r="769" spans="1:3" x14ac:dyDescent="0.45">
      <c r="A769" s="1" t="s">
        <v>1769</v>
      </c>
      <c r="B769" s="1" t="s">
        <v>1770</v>
      </c>
      <c r="C769" s="25">
        <v>252219</v>
      </c>
    </row>
    <row r="770" spans="1:3" x14ac:dyDescent="0.45">
      <c r="A770" s="1" t="s">
        <v>1771</v>
      </c>
      <c r="B770" s="1" t="s">
        <v>1772</v>
      </c>
      <c r="C770" s="25">
        <v>268311</v>
      </c>
    </row>
    <row r="771" spans="1:3" x14ac:dyDescent="0.45">
      <c r="A771" s="1" t="s">
        <v>1773</v>
      </c>
      <c r="B771" s="1" t="s">
        <v>1774</v>
      </c>
      <c r="C771" s="25">
        <v>267389</v>
      </c>
    </row>
    <row r="772" spans="1:3" x14ac:dyDescent="0.45">
      <c r="A772" s="1" t="s">
        <v>1775</v>
      </c>
      <c r="B772" s="1" t="s">
        <v>1776</v>
      </c>
      <c r="C772" s="25">
        <v>268730</v>
      </c>
    </row>
    <row r="773" spans="1:3" x14ac:dyDescent="0.45">
      <c r="A773" s="1" t="s">
        <v>1777</v>
      </c>
      <c r="B773" s="1" t="s">
        <v>1778</v>
      </c>
      <c r="C773" s="25">
        <v>268730</v>
      </c>
    </row>
    <row r="774" spans="1:3" x14ac:dyDescent="0.45">
      <c r="A774" s="1" t="s">
        <v>1779</v>
      </c>
      <c r="B774" s="1" t="s">
        <v>1780</v>
      </c>
      <c r="C774" s="25">
        <v>268317</v>
      </c>
    </row>
    <row r="775" spans="1:3" x14ac:dyDescent="0.45">
      <c r="A775" s="1" t="s">
        <v>1781</v>
      </c>
      <c r="B775" s="1" t="s">
        <v>1782</v>
      </c>
      <c r="C775" s="25">
        <v>260700</v>
      </c>
    </row>
    <row r="776" spans="1:3" x14ac:dyDescent="0.45">
      <c r="A776" s="1" t="s">
        <v>1783</v>
      </c>
      <c r="B776" s="1" t="s">
        <v>1784</v>
      </c>
      <c r="C776" s="25">
        <v>257820</v>
      </c>
    </row>
    <row r="777" spans="1:3" x14ac:dyDescent="0.45">
      <c r="A777" s="1" t="s">
        <v>1785</v>
      </c>
      <c r="B777" s="1" t="s">
        <v>1786</v>
      </c>
      <c r="C777" s="25">
        <v>257820</v>
      </c>
    </row>
    <row r="778" spans="1:3" x14ac:dyDescent="0.45">
      <c r="A778" s="1" t="s">
        <v>1787</v>
      </c>
      <c r="B778" s="1" t="s">
        <v>1788</v>
      </c>
      <c r="C778" s="25">
        <v>267204</v>
      </c>
    </row>
    <row r="779" spans="1:3" x14ac:dyDescent="0.45">
      <c r="A779" s="1" t="s">
        <v>1789</v>
      </c>
      <c r="B779" s="1" t="s">
        <v>1790</v>
      </c>
      <c r="C779" s="25">
        <v>261468</v>
      </c>
    </row>
    <row r="780" spans="1:3" x14ac:dyDescent="0.45">
      <c r="A780" s="1" t="s">
        <v>1791</v>
      </c>
      <c r="B780" s="1" t="s">
        <v>1792</v>
      </c>
      <c r="C780" s="25">
        <v>258451</v>
      </c>
    </row>
    <row r="781" spans="1:3" x14ac:dyDescent="0.45">
      <c r="A781" s="1" t="s">
        <v>1793</v>
      </c>
      <c r="B781" s="1" t="s">
        <v>1794</v>
      </c>
      <c r="C781" s="25">
        <v>243156</v>
      </c>
    </row>
    <row r="782" spans="1:3" x14ac:dyDescent="0.45">
      <c r="A782" s="1" t="s">
        <v>1795</v>
      </c>
      <c r="B782" s="1" t="s">
        <v>1796</v>
      </c>
      <c r="C782" s="25">
        <v>251805</v>
      </c>
    </row>
    <row r="783" spans="1:3" x14ac:dyDescent="0.45">
      <c r="A783" s="1" t="s">
        <v>1797</v>
      </c>
      <c r="B783" s="1" t="s">
        <v>1798</v>
      </c>
      <c r="C783" s="25">
        <v>251805</v>
      </c>
    </row>
    <row r="784" spans="1:3" x14ac:dyDescent="0.45">
      <c r="A784" s="1" t="s">
        <v>1799</v>
      </c>
      <c r="B784" s="1" t="s">
        <v>1800</v>
      </c>
      <c r="C784" s="25">
        <v>251805</v>
      </c>
    </row>
    <row r="785" spans="1:3" x14ac:dyDescent="0.45">
      <c r="A785" s="1" t="s">
        <v>1801</v>
      </c>
      <c r="B785" s="1" t="s">
        <v>1802</v>
      </c>
      <c r="C785" s="25">
        <v>253259</v>
      </c>
    </row>
    <row r="786" spans="1:3" x14ac:dyDescent="0.45">
      <c r="A786" s="1" t="s">
        <v>1803</v>
      </c>
      <c r="B786" s="1" t="s">
        <v>1804</v>
      </c>
      <c r="C786" s="25">
        <v>259274</v>
      </c>
    </row>
    <row r="787" spans="1:3" x14ac:dyDescent="0.45">
      <c r="A787" s="1" t="s">
        <v>1805</v>
      </c>
      <c r="B787" s="1" t="s">
        <v>1806</v>
      </c>
      <c r="C787" s="25">
        <v>259274</v>
      </c>
    </row>
    <row r="788" spans="1:3" x14ac:dyDescent="0.45">
      <c r="A788" s="1" t="s">
        <v>1807</v>
      </c>
      <c r="B788" s="1" t="s">
        <v>1808</v>
      </c>
      <c r="C788" s="25">
        <v>256469</v>
      </c>
    </row>
    <row r="789" spans="1:3" x14ac:dyDescent="0.45">
      <c r="A789" s="1" t="s">
        <v>1809</v>
      </c>
      <c r="B789" s="1" t="s">
        <v>1810</v>
      </c>
      <c r="C789" s="25">
        <v>256469</v>
      </c>
    </row>
    <row r="790" spans="1:3" x14ac:dyDescent="0.45">
      <c r="A790" s="1" t="s">
        <v>1811</v>
      </c>
      <c r="B790" s="1" t="s">
        <v>1812</v>
      </c>
      <c r="C790" s="25">
        <v>258535</v>
      </c>
    </row>
    <row r="791" spans="1:3" x14ac:dyDescent="0.45">
      <c r="A791" s="1" t="s">
        <v>1813</v>
      </c>
      <c r="B791" s="1" t="s">
        <v>1814</v>
      </c>
      <c r="C791" s="25">
        <v>258006</v>
      </c>
    </row>
    <row r="792" spans="1:3" x14ac:dyDescent="0.45">
      <c r="A792" s="1" t="s">
        <v>1815</v>
      </c>
      <c r="B792" s="1" t="s">
        <v>1816</v>
      </c>
      <c r="C792" s="25">
        <v>255701</v>
      </c>
    </row>
    <row r="793" spans="1:3" x14ac:dyDescent="0.45">
      <c r="A793" s="1" t="s">
        <v>1817</v>
      </c>
      <c r="B793" s="1" t="s">
        <v>1818</v>
      </c>
      <c r="C793" s="25">
        <v>260022</v>
      </c>
    </row>
    <row r="794" spans="1:3" x14ac:dyDescent="0.45">
      <c r="A794" s="1" t="s">
        <v>1819</v>
      </c>
      <c r="B794" s="1" t="s">
        <v>1820</v>
      </c>
      <c r="C794" s="25">
        <v>259318</v>
      </c>
    </row>
    <row r="795" spans="1:3" x14ac:dyDescent="0.45">
      <c r="A795" s="1" t="s">
        <v>1821</v>
      </c>
      <c r="B795" s="1" t="s">
        <v>1822</v>
      </c>
      <c r="C795" s="25">
        <v>259318</v>
      </c>
    </row>
    <row r="796" spans="1:3" x14ac:dyDescent="0.45">
      <c r="A796" s="1" t="s">
        <v>1823</v>
      </c>
      <c r="B796" s="1" t="s">
        <v>1824</v>
      </c>
      <c r="C796" s="25">
        <v>259715</v>
      </c>
    </row>
    <row r="797" spans="1:3" x14ac:dyDescent="0.45">
      <c r="A797" s="1" t="s">
        <v>1825</v>
      </c>
      <c r="B797" s="1" t="s">
        <v>1826</v>
      </c>
      <c r="C797" s="25">
        <v>258318</v>
      </c>
    </row>
    <row r="798" spans="1:3" x14ac:dyDescent="0.45">
      <c r="A798" s="1" t="s">
        <v>1827</v>
      </c>
      <c r="B798" s="1" t="s">
        <v>1828</v>
      </c>
      <c r="C798" s="25">
        <v>255438</v>
      </c>
    </row>
    <row r="799" spans="1:3" x14ac:dyDescent="0.45">
      <c r="A799" s="1" t="s">
        <v>1829</v>
      </c>
      <c r="B799" s="1" t="s">
        <v>1830</v>
      </c>
      <c r="C799" s="25">
        <v>255438</v>
      </c>
    </row>
    <row r="800" spans="1:3" x14ac:dyDescent="0.45">
      <c r="A800" s="1" t="s">
        <v>1831</v>
      </c>
      <c r="B800" s="1" t="s">
        <v>1832</v>
      </c>
      <c r="C800" s="25">
        <v>255544</v>
      </c>
    </row>
    <row r="801" spans="1:3" x14ac:dyDescent="0.45">
      <c r="A801" s="1" t="s">
        <v>1833</v>
      </c>
      <c r="B801" s="1" t="s">
        <v>1834</v>
      </c>
      <c r="C801" s="25">
        <v>253047</v>
      </c>
    </row>
    <row r="802" spans="1:3" x14ac:dyDescent="0.45">
      <c r="A802" s="1" t="s">
        <v>1835</v>
      </c>
      <c r="B802" s="1" t="s">
        <v>1836</v>
      </c>
      <c r="C802" s="25">
        <v>254361.5</v>
      </c>
    </row>
    <row r="803" spans="1:3" x14ac:dyDescent="0.45">
      <c r="A803" s="1" t="s">
        <v>1837</v>
      </c>
      <c r="B803" s="1" t="s">
        <v>1838</v>
      </c>
      <c r="C803" s="25">
        <v>255676</v>
      </c>
    </row>
    <row r="804" spans="1:3" x14ac:dyDescent="0.45">
      <c r="A804" s="1" t="s">
        <v>1839</v>
      </c>
      <c r="B804" s="1" t="s">
        <v>1840</v>
      </c>
      <c r="C804" s="25">
        <v>251176</v>
      </c>
    </row>
    <row r="805" spans="1:3" x14ac:dyDescent="0.45">
      <c r="A805" s="1" t="s">
        <v>1841</v>
      </c>
      <c r="B805" s="1" t="s">
        <v>1842</v>
      </c>
      <c r="C805" s="25">
        <v>253853</v>
      </c>
    </row>
    <row r="806" spans="1:3" x14ac:dyDescent="0.45">
      <c r="A806" s="1" t="s">
        <v>1843</v>
      </c>
      <c r="B806" s="1" t="s">
        <v>1844</v>
      </c>
      <c r="C806" s="25">
        <v>254378</v>
      </c>
    </row>
    <row r="807" spans="1:3" x14ac:dyDescent="0.45">
      <c r="A807" s="1" t="s">
        <v>1845</v>
      </c>
      <c r="B807" s="1" t="s">
        <v>1846</v>
      </c>
      <c r="C807" s="25">
        <v>254535</v>
      </c>
    </row>
    <row r="808" spans="1:3" x14ac:dyDescent="0.45">
      <c r="A808" s="1" t="s">
        <v>1847</v>
      </c>
      <c r="B808" s="1" t="s">
        <v>1848</v>
      </c>
      <c r="C808" s="25">
        <v>254535</v>
      </c>
    </row>
    <row r="809" spans="1:3" x14ac:dyDescent="0.45">
      <c r="A809" s="1" t="s">
        <v>1849</v>
      </c>
      <c r="B809" s="1" t="s">
        <v>1850</v>
      </c>
      <c r="C809" s="25">
        <v>256416</v>
      </c>
    </row>
    <row r="810" spans="1:3" x14ac:dyDescent="0.45">
      <c r="A810" s="1" t="s">
        <v>1851</v>
      </c>
      <c r="B810" s="1" t="s">
        <v>1852</v>
      </c>
      <c r="C810" s="25">
        <v>253411</v>
      </c>
    </row>
    <row r="811" spans="1:3" x14ac:dyDescent="0.45">
      <c r="A811" s="1" t="s">
        <v>1853</v>
      </c>
      <c r="B811" s="1" t="s">
        <v>1854</v>
      </c>
      <c r="C811" s="25">
        <v>257034</v>
      </c>
    </row>
    <row r="812" spans="1:3" x14ac:dyDescent="0.45">
      <c r="A812" s="1" t="s">
        <v>1855</v>
      </c>
      <c r="B812" s="1" t="s">
        <v>1856</v>
      </c>
      <c r="C812" s="25">
        <v>257628</v>
      </c>
    </row>
    <row r="813" spans="1:3" x14ac:dyDescent="0.45">
      <c r="A813" s="1" t="s">
        <v>1857</v>
      </c>
      <c r="B813" s="1" t="s">
        <v>1858</v>
      </c>
      <c r="C813" s="25">
        <v>255920</v>
      </c>
    </row>
    <row r="814" spans="1:3" x14ac:dyDescent="0.45">
      <c r="A814" s="1" t="s">
        <v>1859</v>
      </c>
      <c r="B814" s="1" t="s">
        <v>1860</v>
      </c>
      <c r="C814" s="25">
        <v>257032</v>
      </c>
    </row>
    <row r="815" spans="1:3" x14ac:dyDescent="0.45">
      <c r="A815" s="1" t="s">
        <v>1861</v>
      </c>
      <c r="B815" s="1" t="s">
        <v>1862</v>
      </c>
      <c r="C815" s="25">
        <v>257889</v>
      </c>
    </row>
    <row r="816" spans="1:3" x14ac:dyDescent="0.45">
      <c r="A816" s="1" t="s">
        <v>1863</v>
      </c>
      <c r="B816" s="1" t="s">
        <v>1864</v>
      </c>
      <c r="C816" s="25">
        <v>258593</v>
      </c>
    </row>
    <row r="817" spans="1:3" x14ac:dyDescent="0.45">
      <c r="A817" s="1" t="s">
        <v>1865</v>
      </c>
      <c r="B817" s="1" t="s">
        <v>1866</v>
      </c>
      <c r="C817" s="25">
        <v>256251</v>
      </c>
    </row>
    <row r="818" spans="1:3" x14ac:dyDescent="0.45">
      <c r="A818" s="1" t="s">
        <v>1867</v>
      </c>
      <c r="B818" s="1" t="s">
        <v>1868</v>
      </c>
      <c r="C818" s="25">
        <v>252902</v>
      </c>
    </row>
    <row r="819" spans="1:3" x14ac:dyDescent="0.45">
      <c r="A819" s="1" t="s">
        <v>1869</v>
      </c>
      <c r="B819" s="1" t="s">
        <v>1870</v>
      </c>
      <c r="C819" s="25">
        <v>254942</v>
      </c>
    </row>
    <row r="820" spans="1:3" x14ac:dyDescent="0.45">
      <c r="A820" s="1" t="s">
        <v>1871</v>
      </c>
      <c r="B820" s="1" t="s">
        <v>1872</v>
      </c>
      <c r="C820" s="25">
        <v>255863</v>
      </c>
    </row>
    <row r="821" spans="1:3" x14ac:dyDescent="0.45">
      <c r="A821" s="1" t="s">
        <v>1873</v>
      </c>
      <c r="B821" s="1" t="s">
        <v>1874</v>
      </c>
      <c r="C821" s="25">
        <v>255375</v>
      </c>
    </row>
    <row r="822" spans="1:3" x14ac:dyDescent="0.45">
      <c r="A822" s="1" t="s">
        <v>1875</v>
      </c>
      <c r="B822" s="1" t="s">
        <v>1876</v>
      </c>
      <c r="C822" s="25">
        <v>255071</v>
      </c>
    </row>
    <row r="823" spans="1:3" x14ac:dyDescent="0.45">
      <c r="A823" s="1" t="s">
        <v>1877</v>
      </c>
      <c r="B823" s="1" t="s">
        <v>1878</v>
      </c>
      <c r="C823" s="25">
        <v>255851</v>
      </c>
    </row>
    <row r="824" spans="1:3" x14ac:dyDescent="0.45">
      <c r="A824" s="1" t="s">
        <v>1879</v>
      </c>
      <c r="B824" s="1" t="s">
        <v>1880</v>
      </c>
      <c r="C824" s="25">
        <v>255969</v>
      </c>
    </row>
    <row r="825" spans="1:3" x14ac:dyDescent="0.45">
      <c r="A825" s="1" t="s">
        <v>1881</v>
      </c>
      <c r="B825" s="1" t="s">
        <v>1882</v>
      </c>
      <c r="C825" s="25">
        <v>251738</v>
      </c>
    </row>
    <row r="826" spans="1:3" x14ac:dyDescent="0.45">
      <c r="A826" s="1" t="s">
        <v>1883</v>
      </c>
      <c r="B826" s="1" t="s">
        <v>1884</v>
      </c>
      <c r="C826" s="25">
        <v>255294</v>
      </c>
    </row>
    <row r="827" spans="1:3" x14ac:dyDescent="0.45">
      <c r="A827" s="1" t="s">
        <v>2795</v>
      </c>
      <c r="B827" s="1" t="s">
        <v>2796</v>
      </c>
      <c r="C827" s="25">
        <v>255294</v>
      </c>
    </row>
    <row r="828" spans="1:3" x14ac:dyDescent="0.45">
      <c r="A828" s="1" t="s">
        <v>1885</v>
      </c>
      <c r="B828" s="1" t="s">
        <v>1886</v>
      </c>
      <c r="C828" s="25">
        <v>255943</v>
      </c>
    </row>
    <row r="829" spans="1:3" x14ac:dyDescent="0.45">
      <c r="A829" s="1" t="s">
        <v>1887</v>
      </c>
      <c r="B829" s="1" t="s">
        <v>1888</v>
      </c>
      <c r="C829" s="25">
        <v>255831</v>
      </c>
    </row>
    <row r="830" spans="1:3" x14ac:dyDescent="0.45">
      <c r="A830" s="1" t="s">
        <v>1889</v>
      </c>
      <c r="B830" s="1" t="s">
        <v>1890</v>
      </c>
      <c r="C830" s="25">
        <v>255595</v>
      </c>
    </row>
    <row r="831" spans="1:3" x14ac:dyDescent="0.45">
      <c r="A831" s="1" t="s">
        <v>1891</v>
      </c>
      <c r="B831" s="1" t="s">
        <v>1892</v>
      </c>
      <c r="C831" s="25">
        <v>256315</v>
      </c>
    </row>
    <row r="832" spans="1:3" x14ac:dyDescent="0.45">
      <c r="A832" s="1" t="s">
        <v>1893</v>
      </c>
      <c r="B832" s="1" t="s">
        <v>1894</v>
      </c>
      <c r="C832" s="25">
        <v>254563</v>
      </c>
    </row>
    <row r="833" spans="1:3" x14ac:dyDescent="0.45">
      <c r="A833" s="1" t="s">
        <v>1895</v>
      </c>
      <c r="B833" s="1" t="s">
        <v>1896</v>
      </c>
      <c r="C833" s="25">
        <v>255682</v>
      </c>
    </row>
    <row r="834" spans="1:3" x14ac:dyDescent="0.45">
      <c r="A834" s="1" t="s">
        <v>1897</v>
      </c>
      <c r="B834" s="1" t="s">
        <v>1898</v>
      </c>
      <c r="C834" s="25">
        <v>256172</v>
      </c>
    </row>
    <row r="835" spans="1:3" x14ac:dyDescent="0.45">
      <c r="A835" s="1" t="s">
        <v>1899</v>
      </c>
      <c r="B835" s="1" t="s">
        <v>1900</v>
      </c>
      <c r="C835" s="25">
        <v>254816</v>
      </c>
    </row>
    <row r="836" spans="1:3" x14ac:dyDescent="0.45">
      <c r="A836" s="1" t="s">
        <v>1901</v>
      </c>
      <c r="B836" s="1" t="s">
        <v>1902</v>
      </c>
      <c r="C836" s="25">
        <v>254235</v>
      </c>
    </row>
    <row r="837" spans="1:3" x14ac:dyDescent="0.45">
      <c r="A837" s="1" t="s">
        <v>1903</v>
      </c>
      <c r="B837" s="1" t="s">
        <v>1904</v>
      </c>
      <c r="C837" s="25">
        <v>251960</v>
      </c>
    </row>
    <row r="838" spans="1:3" x14ac:dyDescent="0.45">
      <c r="A838" s="1" t="s">
        <v>1905</v>
      </c>
      <c r="B838" s="1" t="s">
        <v>1906</v>
      </c>
      <c r="C838" s="25">
        <v>250570</v>
      </c>
    </row>
    <row r="839" spans="1:3" x14ac:dyDescent="0.45">
      <c r="A839" s="1" t="s">
        <v>1907</v>
      </c>
      <c r="B839" s="1" t="s">
        <v>1908</v>
      </c>
      <c r="C839" s="25">
        <v>250186</v>
      </c>
    </row>
    <row r="840" spans="1:3" x14ac:dyDescent="0.45">
      <c r="A840" s="1" t="s">
        <v>1909</v>
      </c>
      <c r="B840" s="1" t="s">
        <v>1910</v>
      </c>
      <c r="C840" s="25">
        <v>250337</v>
      </c>
    </row>
    <row r="841" spans="1:3" x14ac:dyDescent="0.45">
      <c r="A841" s="1" t="s">
        <v>1911</v>
      </c>
      <c r="B841" s="1" t="s">
        <v>1912</v>
      </c>
      <c r="C841" s="25">
        <v>249848</v>
      </c>
    </row>
    <row r="842" spans="1:3" x14ac:dyDescent="0.45">
      <c r="A842" s="1" t="s">
        <v>1913</v>
      </c>
      <c r="B842" s="1" t="s">
        <v>1914</v>
      </c>
      <c r="C842" s="25">
        <v>238178</v>
      </c>
    </row>
    <row r="843" spans="1:3" x14ac:dyDescent="0.45">
      <c r="A843" s="1" t="s">
        <v>1915</v>
      </c>
      <c r="B843" s="1" t="s">
        <v>1916</v>
      </c>
      <c r="C843" s="25">
        <v>229234</v>
      </c>
    </row>
    <row r="844" spans="1:3" x14ac:dyDescent="0.45">
      <c r="A844" s="1" t="s">
        <v>1917</v>
      </c>
      <c r="B844" s="1" t="s">
        <v>1918</v>
      </c>
      <c r="C844" s="25">
        <v>229234</v>
      </c>
    </row>
    <row r="845" spans="1:3" x14ac:dyDescent="0.45">
      <c r="A845" s="1" t="s">
        <v>1919</v>
      </c>
      <c r="B845" s="1" t="s">
        <v>1920</v>
      </c>
      <c r="C845" s="25">
        <v>225747</v>
      </c>
    </row>
    <row r="846" spans="1:3" x14ac:dyDescent="0.45">
      <c r="A846" s="1" t="s">
        <v>1921</v>
      </c>
      <c r="B846" s="1" t="s">
        <v>1922</v>
      </c>
      <c r="C846" s="25">
        <v>226223</v>
      </c>
    </row>
    <row r="847" spans="1:3" x14ac:dyDescent="0.45">
      <c r="A847" s="1" t="s">
        <v>1923</v>
      </c>
      <c r="B847" s="1" t="s">
        <v>1924</v>
      </c>
      <c r="C847" s="25">
        <v>229137</v>
      </c>
    </row>
    <row r="848" spans="1:3" x14ac:dyDescent="0.45">
      <c r="A848" s="1" t="s">
        <v>1925</v>
      </c>
      <c r="B848" s="1" t="s">
        <v>1926</v>
      </c>
      <c r="C848" s="25">
        <v>228587</v>
      </c>
    </row>
    <row r="849" spans="1:3" x14ac:dyDescent="0.45">
      <c r="A849" s="1" t="s">
        <v>1927</v>
      </c>
      <c r="B849" s="1" t="s">
        <v>1928</v>
      </c>
      <c r="C849" s="25">
        <v>230771</v>
      </c>
    </row>
    <row r="850" spans="1:3" x14ac:dyDescent="0.45">
      <c r="A850" s="1" t="s">
        <v>1929</v>
      </c>
      <c r="B850" s="1" t="s">
        <v>1930</v>
      </c>
      <c r="C850" s="25">
        <v>230098</v>
      </c>
    </row>
    <row r="851" spans="1:3" x14ac:dyDescent="0.45">
      <c r="A851" s="1" t="s">
        <v>1931</v>
      </c>
      <c r="B851" s="1" t="s">
        <v>1932</v>
      </c>
      <c r="C851" s="25">
        <v>228358</v>
      </c>
    </row>
    <row r="852" spans="1:3" x14ac:dyDescent="0.45">
      <c r="A852" s="1" t="s">
        <v>1933</v>
      </c>
      <c r="B852" s="1" t="s">
        <v>1934</v>
      </c>
      <c r="C852" s="25">
        <v>230829</v>
      </c>
    </row>
    <row r="853" spans="1:3" x14ac:dyDescent="0.45">
      <c r="A853" s="1" t="s">
        <v>1935</v>
      </c>
      <c r="B853" s="1" t="s">
        <v>1936</v>
      </c>
      <c r="C853" s="25">
        <v>230829</v>
      </c>
    </row>
    <row r="854" spans="1:3" x14ac:dyDescent="0.45">
      <c r="A854" s="1" t="s">
        <v>1937</v>
      </c>
      <c r="B854" s="1" t="s">
        <v>1938</v>
      </c>
      <c r="C854" s="25">
        <v>231000</v>
      </c>
    </row>
    <row r="855" spans="1:3" x14ac:dyDescent="0.45">
      <c r="A855" s="1" t="s">
        <v>1939</v>
      </c>
      <c r="B855" s="1" t="s">
        <v>1940</v>
      </c>
      <c r="C855" s="25">
        <v>234889</v>
      </c>
    </row>
    <row r="856" spans="1:3" x14ac:dyDescent="0.45">
      <c r="A856" s="1" t="s">
        <v>1941</v>
      </c>
      <c r="B856" s="1" t="s">
        <v>1942</v>
      </c>
      <c r="C856" s="25">
        <v>236565</v>
      </c>
    </row>
    <row r="857" spans="1:3" x14ac:dyDescent="0.45">
      <c r="A857" s="1" t="s">
        <v>1943</v>
      </c>
      <c r="B857" s="1" t="s">
        <v>1944</v>
      </c>
      <c r="C857" s="25">
        <v>238232</v>
      </c>
    </row>
    <row r="858" spans="1:3" x14ac:dyDescent="0.45">
      <c r="A858" s="1" t="s">
        <v>1945</v>
      </c>
      <c r="B858" s="1" t="s">
        <v>1946</v>
      </c>
      <c r="C858" s="25">
        <v>234310</v>
      </c>
    </row>
    <row r="859" spans="1:3" x14ac:dyDescent="0.45">
      <c r="A859" s="1" t="s">
        <v>1947</v>
      </c>
      <c r="B859" s="1" t="s">
        <v>1948</v>
      </c>
      <c r="C859" s="25">
        <v>236036</v>
      </c>
    </row>
    <row r="860" spans="1:3" x14ac:dyDescent="0.45">
      <c r="A860" s="1" t="s">
        <v>1949</v>
      </c>
      <c r="B860" s="1" t="s">
        <v>1950</v>
      </c>
      <c r="C860" s="25">
        <v>237985</v>
      </c>
    </row>
    <row r="861" spans="1:3" x14ac:dyDescent="0.45">
      <c r="A861" s="1" t="s">
        <v>1951</v>
      </c>
      <c r="B861" s="1" t="s">
        <v>1952</v>
      </c>
      <c r="C861" s="25">
        <v>236036</v>
      </c>
    </row>
    <row r="862" spans="1:3" x14ac:dyDescent="0.45">
      <c r="A862" s="1" t="s">
        <v>1953</v>
      </c>
      <c r="B862" s="1" t="s">
        <v>1954</v>
      </c>
      <c r="C862" s="25">
        <v>232239</v>
      </c>
    </row>
    <row r="863" spans="1:3" x14ac:dyDescent="0.45">
      <c r="A863" s="1" t="s">
        <v>1955</v>
      </c>
      <c r="B863" s="1" t="s">
        <v>1956</v>
      </c>
      <c r="C863" s="25">
        <v>234428</v>
      </c>
    </row>
    <row r="864" spans="1:3" x14ac:dyDescent="0.45">
      <c r="A864" s="1" t="s">
        <v>1957</v>
      </c>
      <c r="B864" s="1" t="s">
        <v>1958</v>
      </c>
      <c r="C864" s="25">
        <v>250670</v>
      </c>
    </row>
    <row r="865" spans="1:3" x14ac:dyDescent="0.45">
      <c r="A865" s="1" t="s">
        <v>1959</v>
      </c>
      <c r="B865" s="1" t="s">
        <v>1960</v>
      </c>
      <c r="C865" s="25">
        <v>248002</v>
      </c>
    </row>
    <row r="866" spans="1:3" x14ac:dyDescent="0.45">
      <c r="A866" s="1" t="s">
        <v>1961</v>
      </c>
      <c r="B866" s="1" t="s">
        <v>1962</v>
      </c>
      <c r="C866" s="25">
        <v>232773</v>
      </c>
    </row>
    <row r="867" spans="1:3" x14ac:dyDescent="0.45">
      <c r="A867" s="1" t="s">
        <v>1963</v>
      </c>
      <c r="B867" s="1" t="s">
        <v>1964</v>
      </c>
      <c r="C867" s="25">
        <v>235347</v>
      </c>
    </row>
    <row r="868" spans="1:3" x14ac:dyDescent="0.45">
      <c r="A868" s="1" t="s">
        <v>1965</v>
      </c>
      <c r="B868" s="1" t="s">
        <v>1966</v>
      </c>
      <c r="C868" s="25">
        <v>243923</v>
      </c>
    </row>
    <row r="869" spans="1:3" x14ac:dyDescent="0.45">
      <c r="A869" s="1" t="s">
        <v>1967</v>
      </c>
      <c r="B869" s="1" t="s">
        <v>1968</v>
      </c>
      <c r="C869" s="25">
        <v>242903</v>
      </c>
    </row>
    <row r="870" spans="1:3" x14ac:dyDescent="0.45">
      <c r="A870" s="1" t="s">
        <v>1969</v>
      </c>
      <c r="B870" s="1" t="s">
        <v>1970</v>
      </c>
      <c r="C870" s="25">
        <v>245399</v>
      </c>
    </row>
    <row r="871" spans="1:3" x14ac:dyDescent="0.45">
      <c r="A871" s="1" t="s">
        <v>1971</v>
      </c>
      <c r="B871" s="1" t="s">
        <v>1972</v>
      </c>
      <c r="C871" s="25">
        <v>240721</v>
      </c>
    </row>
    <row r="872" spans="1:3" x14ac:dyDescent="0.45">
      <c r="A872" s="1" t="s">
        <v>1973</v>
      </c>
      <c r="B872" s="1" t="s">
        <v>1974</v>
      </c>
      <c r="C872" s="25">
        <v>240668</v>
      </c>
    </row>
    <row r="873" spans="1:3" x14ac:dyDescent="0.45">
      <c r="A873" s="1" t="s">
        <v>1975</v>
      </c>
      <c r="B873" s="1" t="s">
        <v>1976</v>
      </c>
      <c r="C873" s="25">
        <v>240668</v>
      </c>
    </row>
    <row r="874" spans="1:3" x14ac:dyDescent="0.45">
      <c r="A874" s="1" t="s">
        <v>1977</v>
      </c>
      <c r="B874" s="1" t="s">
        <v>1978</v>
      </c>
      <c r="C874" s="25">
        <v>238558</v>
      </c>
    </row>
    <row r="875" spans="1:3" x14ac:dyDescent="0.45">
      <c r="A875" s="1" t="s">
        <v>1979</v>
      </c>
      <c r="B875" s="1" t="s">
        <v>1980</v>
      </c>
      <c r="C875" s="25">
        <v>236212</v>
      </c>
    </row>
    <row r="876" spans="1:3" x14ac:dyDescent="0.45">
      <c r="A876" s="1" t="s">
        <v>1981</v>
      </c>
      <c r="B876" s="1" t="s">
        <v>1982</v>
      </c>
      <c r="C876" s="25">
        <v>235923</v>
      </c>
    </row>
    <row r="877" spans="1:3" x14ac:dyDescent="0.45">
      <c r="A877" s="1" t="s">
        <v>1983</v>
      </c>
      <c r="B877" s="1" t="s">
        <v>1984</v>
      </c>
      <c r="C877" s="25">
        <v>239076</v>
      </c>
    </row>
    <row r="878" spans="1:3" x14ac:dyDescent="0.45">
      <c r="A878" s="1" t="s">
        <v>1985</v>
      </c>
      <c r="B878" s="1" t="s">
        <v>1986</v>
      </c>
      <c r="C878" s="25">
        <v>241010</v>
      </c>
    </row>
    <row r="879" spans="1:3" x14ac:dyDescent="0.45">
      <c r="A879" s="1" t="s">
        <v>1987</v>
      </c>
      <c r="B879" s="1" t="s">
        <v>1988</v>
      </c>
      <c r="C879" s="25">
        <v>238541</v>
      </c>
    </row>
    <row r="880" spans="1:3" x14ac:dyDescent="0.45">
      <c r="A880" s="1" t="s">
        <v>1989</v>
      </c>
      <c r="B880" s="1" t="s">
        <v>1990</v>
      </c>
      <c r="C880" s="25">
        <v>239516</v>
      </c>
    </row>
    <row r="881" spans="1:3" x14ac:dyDescent="0.45">
      <c r="A881" s="1" t="s">
        <v>1991</v>
      </c>
      <c r="B881" s="1" t="s">
        <v>1992</v>
      </c>
      <c r="C881" s="25">
        <v>240916</v>
      </c>
    </row>
    <row r="882" spans="1:3" x14ac:dyDescent="0.45">
      <c r="A882" s="1" t="s">
        <v>1993</v>
      </c>
      <c r="B882" s="1" t="s">
        <v>1994</v>
      </c>
      <c r="C882" s="25">
        <v>238018</v>
      </c>
    </row>
    <row r="883" spans="1:3" x14ac:dyDescent="0.45">
      <c r="A883" s="1" t="s">
        <v>1995</v>
      </c>
      <c r="B883" s="1" t="s">
        <v>1996</v>
      </c>
      <c r="C883" s="25">
        <v>227446</v>
      </c>
    </row>
    <row r="884" spans="1:3" x14ac:dyDescent="0.45">
      <c r="A884" s="1" t="s">
        <v>1997</v>
      </c>
      <c r="B884" s="1" t="s">
        <v>1998</v>
      </c>
      <c r="C884" s="25">
        <v>232174</v>
      </c>
    </row>
    <row r="885" spans="1:3" x14ac:dyDescent="0.45">
      <c r="A885" s="1" t="s">
        <v>1999</v>
      </c>
      <c r="B885" s="1" t="s">
        <v>2000</v>
      </c>
      <c r="C885" s="25">
        <v>232174</v>
      </c>
    </row>
    <row r="886" spans="1:3" x14ac:dyDescent="0.45">
      <c r="A886" s="1" t="s">
        <v>2001</v>
      </c>
      <c r="B886" s="1" t="s">
        <v>2002</v>
      </c>
      <c r="C886" s="25">
        <v>232033</v>
      </c>
    </row>
    <row r="887" spans="1:3" x14ac:dyDescent="0.45">
      <c r="A887" s="1" t="s">
        <v>2003</v>
      </c>
      <c r="B887" s="1" t="s">
        <v>2004</v>
      </c>
      <c r="C887" s="25">
        <v>231829</v>
      </c>
    </row>
    <row r="888" spans="1:3" x14ac:dyDescent="0.45">
      <c r="A888" s="1" t="s">
        <v>2005</v>
      </c>
      <c r="B888" s="1" t="s">
        <v>2006</v>
      </c>
      <c r="C888" s="25">
        <v>232810</v>
      </c>
    </row>
    <row r="889" spans="1:3" x14ac:dyDescent="0.45">
      <c r="A889" s="1" t="s">
        <v>2007</v>
      </c>
      <c r="B889" s="1" t="s">
        <v>2008</v>
      </c>
      <c r="C889" s="25">
        <v>232694</v>
      </c>
    </row>
    <row r="890" spans="1:3" x14ac:dyDescent="0.45">
      <c r="A890" s="1" t="s">
        <v>2009</v>
      </c>
      <c r="B890" s="1" t="s">
        <v>2010</v>
      </c>
      <c r="C890" s="25">
        <v>235188</v>
      </c>
    </row>
    <row r="891" spans="1:3" x14ac:dyDescent="0.45">
      <c r="A891" s="1" t="s">
        <v>2011</v>
      </c>
      <c r="B891" s="1" t="s">
        <v>2012</v>
      </c>
      <c r="C891" s="25">
        <v>235188</v>
      </c>
    </row>
    <row r="892" spans="1:3" x14ac:dyDescent="0.45">
      <c r="A892" s="1" t="s">
        <v>2797</v>
      </c>
      <c r="B892" s="1" t="s">
        <v>2798</v>
      </c>
      <c r="C892" s="25">
        <v>226199</v>
      </c>
    </row>
    <row r="893" spans="1:3" x14ac:dyDescent="0.45">
      <c r="A893" s="1" t="s">
        <v>2013</v>
      </c>
      <c r="B893" s="1" t="s">
        <v>2014</v>
      </c>
      <c r="C893" s="25">
        <v>226199</v>
      </c>
    </row>
    <row r="894" spans="1:3" x14ac:dyDescent="0.45">
      <c r="A894" s="1" t="s">
        <v>2015</v>
      </c>
      <c r="B894" s="1" t="s">
        <v>2016</v>
      </c>
      <c r="C894" s="25">
        <v>226199</v>
      </c>
    </row>
    <row r="895" spans="1:3" x14ac:dyDescent="0.45">
      <c r="A895" s="1" t="s">
        <v>2017</v>
      </c>
      <c r="B895" s="1" t="s">
        <v>2018</v>
      </c>
      <c r="C895" s="25">
        <v>226234</v>
      </c>
    </row>
    <row r="896" spans="1:3" x14ac:dyDescent="0.45">
      <c r="A896" s="1" t="s">
        <v>2019</v>
      </c>
      <c r="B896" s="1" t="s">
        <v>2020</v>
      </c>
      <c r="C896" s="25">
        <v>229081</v>
      </c>
    </row>
    <row r="897" spans="1:3" x14ac:dyDescent="0.45">
      <c r="A897" s="1" t="s">
        <v>2021</v>
      </c>
      <c r="B897" s="1" t="s">
        <v>2022</v>
      </c>
      <c r="C897" s="25">
        <v>229081</v>
      </c>
    </row>
    <row r="898" spans="1:3" x14ac:dyDescent="0.45">
      <c r="A898" s="1" t="s">
        <v>2023</v>
      </c>
      <c r="B898" s="1" t="s">
        <v>2024</v>
      </c>
      <c r="C898" s="25">
        <v>229023</v>
      </c>
    </row>
    <row r="899" spans="1:3" x14ac:dyDescent="0.45">
      <c r="A899" s="1" t="s">
        <v>2025</v>
      </c>
      <c r="B899" s="1" t="s">
        <v>2026</v>
      </c>
      <c r="C899" s="25">
        <v>227399</v>
      </c>
    </row>
    <row r="900" spans="1:3" x14ac:dyDescent="0.45">
      <c r="A900" s="1" t="s">
        <v>2027</v>
      </c>
      <c r="B900" s="1" t="s">
        <v>2028</v>
      </c>
      <c r="C900" s="25">
        <v>227315</v>
      </c>
    </row>
    <row r="901" spans="1:3" x14ac:dyDescent="0.45">
      <c r="A901" s="1" t="s">
        <v>2029</v>
      </c>
      <c r="B901" s="1" t="s">
        <v>2030</v>
      </c>
      <c r="C901" s="25">
        <v>227754</v>
      </c>
    </row>
    <row r="902" spans="1:3" x14ac:dyDescent="0.45">
      <c r="A902" s="1" t="s">
        <v>2031</v>
      </c>
      <c r="B902" s="1" t="s">
        <v>2032</v>
      </c>
      <c r="C902" s="25">
        <v>227276</v>
      </c>
    </row>
    <row r="903" spans="1:3" x14ac:dyDescent="0.45">
      <c r="A903" s="1" t="s">
        <v>2033</v>
      </c>
      <c r="B903" s="1" t="s">
        <v>2034</v>
      </c>
      <c r="C903" s="25">
        <v>229340</v>
      </c>
    </row>
    <row r="904" spans="1:3" x14ac:dyDescent="0.45">
      <c r="A904" s="1" t="s">
        <v>2035</v>
      </c>
      <c r="B904" s="1" t="s">
        <v>2036</v>
      </c>
      <c r="C904" s="25">
        <v>230193</v>
      </c>
    </row>
    <row r="905" spans="1:3" x14ac:dyDescent="0.45">
      <c r="A905" s="1" t="s">
        <v>2037</v>
      </c>
      <c r="B905" s="1" t="s">
        <v>2038</v>
      </c>
      <c r="C905" s="25">
        <v>229524</v>
      </c>
    </row>
    <row r="906" spans="1:3" x14ac:dyDescent="0.45">
      <c r="A906" s="1" t="s">
        <v>2039</v>
      </c>
      <c r="B906" s="1" t="s">
        <v>2040</v>
      </c>
      <c r="C906" s="25">
        <v>230644</v>
      </c>
    </row>
    <row r="907" spans="1:3" x14ac:dyDescent="0.45">
      <c r="A907" s="1" t="s">
        <v>2041</v>
      </c>
      <c r="B907" s="1" t="s">
        <v>2042</v>
      </c>
      <c r="C907" s="25">
        <v>231001</v>
      </c>
    </row>
    <row r="908" spans="1:3" x14ac:dyDescent="0.45">
      <c r="A908" s="1" t="s">
        <v>2043</v>
      </c>
      <c r="B908" s="1" t="s">
        <v>2044</v>
      </c>
      <c r="C908" s="25">
        <v>231304</v>
      </c>
    </row>
    <row r="909" spans="1:3" x14ac:dyDescent="0.45">
      <c r="A909" s="1" t="s">
        <v>2045</v>
      </c>
      <c r="B909" s="1" t="s">
        <v>2046</v>
      </c>
      <c r="C909" s="25">
        <v>232502</v>
      </c>
    </row>
    <row r="910" spans="1:3" x14ac:dyDescent="0.45">
      <c r="A910" s="1" t="s">
        <v>2047</v>
      </c>
      <c r="B910" s="1" t="s">
        <v>2048</v>
      </c>
      <c r="C910" s="25">
        <v>234693</v>
      </c>
    </row>
    <row r="911" spans="1:3" x14ac:dyDescent="0.45">
      <c r="A911" s="1" t="s">
        <v>2049</v>
      </c>
      <c r="B911" s="1" t="s">
        <v>2050</v>
      </c>
      <c r="C911" s="25">
        <v>232492</v>
      </c>
    </row>
    <row r="912" spans="1:3" x14ac:dyDescent="0.45">
      <c r="A912" s="1" t="s">
        <v>2051</v>
      </c>
      <c r="B912" s="1" t="s">
        <v>2052</v>
      </c>
      <c r="C912" s="25">
        <v>235261</v>
      </c>
    </row>
    <row r="913" spans="1:3" x14ac:dyDescent="0.45">
      <c r="A913" s="1" t="s">
        <v>2053</v>
      </c>
      <c r="B913" s="1" t="s">
        <v>2054</v>
      </c>
      <c r="C913" s="25">
        <v>232903</v>
      </c>
    </row>
    <row r="914" spans="1:3" x14ac:dyDescent="0.45">
      <c r="A914" s="1" t="s">
        <v>2055</v>
      </c>
      <c r="B914" s="1" t="s">
        <v>2056</v>
      </c>
      <c r="C914" s="25">
        <v>232288</v>
      </c>
    </row>
    <row r="915" spans="1:3" x14ac:dyDescent="0.45">
      <c r="A915" s="1" t="s">
        <v>2057</v>
      </c>
      <c r="B915" s="1" t="s">
        <v>2058</v>
      </c>
      <c r="C915" s="25">
        <v>232339</v>
      </c>
    </row>
    <row r="916" spans="1:3" x14ac:dyDescent="0.45">
      <c r="A916" s="1" t="s">
        <v>2059</v>
      </c>
      <c r="B916" s="1" t="s">
        <v>2060</v>
      </c>
      <c r="C916" s="25">
        <v>230447</v>
      </c>
    </row>
    <row r="917" spans="1:3" x14ac:dyDescent="0.45">
      <c r="A917" s="1" t="s">
        <v>2061</v>
      </c>
      <c r="B917" s="1" t="s">
        <v>2062</v>
      </c>
      <c r="C917" s="25">
        <v>231830</v>
      </c>
    </row>
    <row r="918" spans="1:3" x14ac:dyDescent="0.45">
      <c r="A918" s="1" t="s">
        <v>2063</v>
      </c>
      <c r="B918" s="1" t="s">
        <v>2064</v>
      </c>
      <c r="C918" s="25">
        <v>231901</v>
      </c>
    </row>
    <row r="919" spans="1:3" x14ac:dyDescent="0.45">
      <c r="A919" s="1" t="s">
        <v>2065</v>
      </c>
      <c r="B919" s="1" t="s">
        <v>2066</v>
      </c>
      <c r="C919" s="25">
        <v>230952</v>
      </c>
    </row>
    <row r="920" spans="1:3" x14ac:dyDescent="0.45">
      <c r="A920" s="1" t="s">
        <v>2067</v>
      </c>
      <c r="B920" s="1" t="s">
        <v>2068</v>
      </c>
      <c r="C920" s="25">
        <v>230552</v>
      </c>
    </row>
    <row r="921" spans="1:3" x14ac:dyDescent="0.45">
      <c r="A921" s="1" t="s">
        <v>2069</v>
      </c>
      <c r="B921" s="1" t="s">
        <v>2070</v>
      </c>
      <c r="C921" s="25">
        <v>231617</v>
      </c>
    </row>
    <row r="922" spans="1:3" x14ac:dyDescent="0.45">
      <c r="A922" s="1" t="s">
        <v>2071</v>
      </c>
      <c r="B922" s="1" t="s">
        <v>2072</v>
      </c>
      <c r="C922" s="25">
        <v>231617</v>
      </c>
    </row>
    <row r="923" spans="1:3" x14ac:dyDescent="0.45">
      <c r="A923" s="1" t="s">
        <v>2073</v>
      </c>
      <c r="B923" s="1" t="s">
        <v>2074</v>
      </c>
      <c r="C923" s="25">
        <v>227948</v>
      </c>
    </row>
    <row r="924" spans="1:3" x14ac:dyDescent="0.45">
      <c r="A924" s="1" t="s">
        <v>2075</v>
      </c>
      <c r="B924" s="1" t="s">
        <v>2076</v>
      </c>
      <c r="C924" s="25">
        <v>227758</v>
      </c>
    </row>
    <row r="925" spans="1:3" x14ac:dyDescent="0.45">
      <c r="A925" s="1" t="s">
        <v>2077</v>
      </c>
      <c r="B925" s="1" t="s">
        <v>2078</v>
      </c>
      <c r="C925" s="25">
        <v>212507</v>
      </c>
    </row>
    <row r="926" spans="1:3" x14ac:dyDescent="0.45">
      <c r="A926" s="1" t="s">
        <v>2079</v>
      </c>
      <c r="B926" s="1" t="s">
        <v>2080</v>
      </c>
      <c r="C926" s="25">
        <v>224661</v>
      </c>
    </row>
    <row r="927" spans="1:3" x14ac:dyDescent="0.45">
      <c r="A927" s="1" t="s">
        <v>2081</v>
      </c>
      <c r="B927" s="1" t="s">
        <v>2082</v>
      </c>
      <c r="C927" s="25">
        <v>217316</v>
      </c>
    </row>
    <row r="928" spans="1:3" x14ac:dyDescent="0.45">
      <c r="A928" s="1" t="s">
        <v>2083</v>
      </c>
      <c r="B928" s="1" t="s">
        <v>2084</v>
      </c>
      <c r="C928" s="25">
        <v>213163</v>
      </c>
    </row>
    <row r="929" spans="1:3" x14ac:dyDescent="0.45">
      <c r="A929" s="1" t="s">
        <v>2085</v>
      </c>
      <c r="B929" s="1" t="s">
        <v>2086</v>
      </c>
      <c r="C929" s="25">
        <v>209008</v>
      </c>
    </row>
    <row r="930" spans="1:3" x14ac:dyDescent="0.45">
      <c r="A930" s="1" t="s">
        <v>2087</v>
      </c>
      <c r="B930" s="1" t="s">
        <v>2088</v>
      </c>
      <c r="C930" s="25">
        <v>204887</v>
      </c>
    </row>
    <row r="931" spans="1:3" x14ac:dyDescent="0.45">
      <c r="A931" s="1" t="s">
        <v>2089</v>
      </c>
      <c r="B931" s="1" t="s">
        <v>2090</v>
      </c>
      <c r="C931" s="25">
        <v>209714</v>
      </c>
    </row>
    <row r="932" spans="1:3" x14ac:dyDescent="0.45">
      <c r="A932" s="1" t="s">
        <v>2091</v>
      </c>
      <c r="B932" s="1" t="s">
        <v>2092</v>
      </c>
      <c r="C932" s="25">
        <v>209714</v>
      </c>
    </row>
    <row r="933" spans="1:3" x14ac:dyDescent="0.45">
      <c r="A933" s="1" t="s">
        <v>2093</v>
      </c>
      <c r="B933" s="1" t="s">
        <v>2094</v>
      </c>
      <c r="C933" s="25">
        <v>206896</v>
      </c>
    </row>
    <row r="934" spans="1:3" x14ac:dyDescent="0.45">
      <c r="A934" s="1" t="s">
        <v>2095</v>
      </c>
      <c r="B934" s="1" t="s">
        <v>2096</v>
      </c>
      <c r="C934" s="25">
        <v>206862</v>
      </c>
    </row>
    <row r="935" spans="1:3" x14ac:dyDescent="0.45">
      <c r="A935" s="1" t="s">
        <v>2097</v>
      </c>
      <c r="B935" s="1" t="s">
        <v>2098</v>
      </c>
      <c r="C935" s="25">
        <v>205122</v>
      </c>
    </row>
    <row r="936" spans="1:3" x14ac:dyDescent="0.45">
      <c r="A936" s="1" t="s">
        <v>2099</v>
      </c>
      <c r="B936" s="1" t="s">
        <v>2100</v>
      </c>
      <c r="C936" s="25">
        <v>206060</v>
      </c>
    </row>
    <row r="937" spans="1:3" x14ac:dyDescent="0.45">
      <c r="A937" s="1" t="s">
        <v>2101</v>
      </c>
      <c r="B937" s="1" t="s">
        <v>2102</v>
      </c>
      <c r="C937" s="25">
        <v>204513</v>
      </c>
    </row>
    <row r="938" spans="1:3" x14ac:dyDescent="0.45">
      <c r="A938" s="1" t="s">
        <v>2103</v>
      </c>
      <c r="B938" s="1" t="s">
        <v>2104</v>
      </c>
      <c r="C938" s="25">
        <v>205474</v>
      </c>
    </row>
    <row r="939" spans="1:3" x14ac:dyDescent="0.45">
      <c r="A939" s="1" t="s">
        <v>2105</v>
      </c>
      <c r="B939" s="1" t="s">
        <v>2106</v>
      </c>
      <c r="C939" s="25">
        <v>206683</v>
      </c>
    </row>
    <row r="940" spans="1:3" x14ac:dyDescent="0.45">
      <c r="A940" s="1" t="s">
        <v>2107</v>
      </c>
      <c r="B940" s="1" t="s">
        <v>2108</v>
      </c>
      <c r="C940" s="25">
        <v>205883</v>
      </c>
    </row>
    <row r="941" spans="1:3" x14ac:dyDescent="0.45">
      <c r="A941" s="1" t="s">
        <v>2109</v>
      </c>
      <c r="B941" s="1" t="s">
        <v>2110</v>
      </c>
      <c r="C941" s="25">
        <v>205859</v>
      </c>
    </row>
    <row r="942" spans="1:3" x14ac:dyDescent="0.45">
      <c r="A942" s="1" t="s">
        <v>2111</v>
      </c>
      <c r="B942" s="1" t="s">
        <v>2112</v>
      </c>
      <c r="C942" s="25">
        <v>204509</v>
      </c>
    </row>
    <row r="943" spans="1:3" x14ac:dyDescent="0.45">
      <c r="A943" s="1" t="s">
        <v>2113</v>
      </c>
      <c r="B943" s="1" t="s">
        <v>2114</v>
      </c>
      <c r="C943" s="25">
        <v>204147</v>
      </c>
    </row>
    <row r="944" spans="1:3" x14ac:dyDescent="0.45">
      <c r="A944" s="1" t="s">
        <v>2115</v>
      </c>
      <c r="B944" s="1" t="s">
        <v>2116</v>
      </c>
      <c r="C944" s="25">
        <v>204651</v>
      </c>
    </row>
    <row r="945" spans="1:3" x14ac:dyDescent="0.45">
      <c r="A945" s="1" t="s">
        <v>2117</v>
      </c>
      <c r="B945" s="1" t="s">
        <v>2118</v>
      </c>
      <c r="C945" s="25">
        <v>204386</v>
      </c>
    </row>
    <row r="946" spans="1:3" x14ac:dyDescent="0.45">
      <c r="A946" s="1" t="s">
        <v>2119</v>
      </c>
      <c r="B946" s="1" t="s">
        <v>2120</v>
      </c>
      <c r="C946" s="25">
        <v>204337</v>
      </c>
    </row>
    <row r="947" spans="1:3" x14ac:dyDescent="0.45">
      <c r="A947" s="1" t="s">
        <v>2121</v>
      </c>
      <c r="B947" s="1" t="s">
        <v>2122</v>
      </c>
      <c r="C947" s="25">
        <v>204459</v>
      </c>
    </row>
    <row r="948" spans="1:3" x14ac:dyDescent="0.45">
      <c r="A948" s="1" t="s">
        <v>2123</v>
      </c>
      <c r="B948" s="1" t="s">
        <v>2124</v>
      </c>
      <c r="C948" s="25">
        <v>203750</v>
      </c>
    </row>
    <row r="949" spans="1:3" x14ac:dyDescent="0.45">
      <c r="A949" s="1" t="s">
        <v>2125</v>
      </c>
      <c r="B949" s="1" t="s">
        <v>2126</v>
      </c>
      <c r="C949" s="25">
        <v>203262</v>
      </c>
    </row>
    <row r="950" spans="1:3" x14ac:dyDescent="0.45">
      <c r="A950" s="1" t="s">
        <v>2127</v>
      </c>
      <c r="B950" s="1" t="s">
        <v>2128</v>
      </c>
      <c r="C950" s="25">
        <v>203262</v>
      </c>
    </row>
    <row r="951" spans="1:3" x14ac:dyDescent="0.45">
      <c r="A951" s="1" t="s">
        <v>2799</v>
      </c>
      <c r="B951" s="1" t="s">
        <v>2800</v>
      </c>
      <c r="C951" s="25">
        <v>204453</v>
      </c>
    </row>
    <row r="952" spans="1:3" x14ac:dyDescent="0.45">
      <c r="A952" s="1" t="s">
        <v>2129</v>
      </c>
      <c r="B952" s="1" t="s">
        <v>2130</v>
      </c>
      <c r="C952" s="25">
        <v>204686</v>
      </c>
    </row>
    <row r="953" spans="1:3" x14ac:dyDescent="0.45">
      <c r="A953" s="1" t="s">
        <v>2131</v>
      </c>
      <c r="B953" s="1" t="s">
        <v>2132</v>
      </c>
      <c r="C953" s="25">
        <v>203336</v>
      </c>
    </row>
    <row r="954" spans="1:3" x14ac:dyDescent="0.45">
      <c r="A954" s="1" t="s">
        <v>2133</v>
      </c>
      <c r="B954" s="1" t="s">
        <v>2134</v>
      </c>
      <c r="C954" s="25">
        <v>204020</v>
      </c>
    </row>
    <row r="955" spans="1:3" x14ac:dyDescent="0.45">
      <c r="A955" s="1" t="s">
        <v>2135</v>
      </c>
      <c r="B955" s="1" t="s">
        <v>2136</v>
      </c>
      <c r="C955" s="25">
        <v>203901</v>
      </c>
    </row>
    <row r="956" spans="1:3" x14ac:dyDescent="0.45">
      <c r="A956" s="1" t="s">
        <v>2137</v>
      </c>
      <c r="B956" s="1" t="s">
        <v>2138</v>
      </c>
      <c r="C956" s="25">
        <v>205488</v>
      </c>
    </row>
    <row r="957" spans="1:3" x14ac:dyDescent="0.45">
      <c r="A957" s="1" t="s">
        <v>2139</v>
      </c>
      <c r="B957" s="1" t="s">
        <v>2140</v>
      </c>
      <c r="C957" s="25">
        <v>204186</v>
      </c>
    </row>
    <row r="958" spans="1:3" x14ac:dyDescent="0.45">
      <c r="A958" s="1" t="s">
        <v>2141</v>
      </c>
      <c r="B958" s="1" t="s">
        <v>2142</v>
      </c>
      <c r="C958" s="25">
        <v>205693</v>
      </c>
    </row>
    <row r="959" spans="1:3" x14ac:dyDescent="0.45">
      <c r="A959" s="1" t="s">
        <v>2143</v>
      </c>
      <c r="B959" s="1" t="s">
        <v>2144</v>
      </c>
      <c r="C959" s="25">
        <v>205160</v>
      </c>
    </row>
    <row r="960" spans="1:3" x14ac:dyDescent="0.45">
      <c r="A960" s="1" t="s">
        <v>2145</v>
      </c>
      <c r="B960" s="1" t="s">
        <v>2146</v>
      </c>
      <c r="C960" s="25">
        <v>205916</v>
      </c>
    </row>
    <row r="961" spans="1:3" x14ac:dyDescent="0.45">
      <c r="A961" s="1" t="s">
        <v>2147</v>
      </c>
      <c r="B961" s="1" t="s">
        <v>2148</v>
      </c>
      <c r="C961" s="25">
        <v>207043</v>
      </c>
    </row>
    <row r="962" spans="1:3" x14ac:dyDescent="0.45">
      <c r="A962" s="1" t="s">
        <v>2149</v>
      </c>
      <c r="B962" s="1" t="s">
        <v>2150</v>
      </c>
      <c r="C962" s="25">
        <v>211177</v>
      </c>
    </row>
    <row r="963" spans="1:3" x14ac:dyDescent="0.45">
      <c r="A963" s="1" t="s">
        <v>2151</v>
      </c>
      <c r="B963" s="1" t="s">
        <v>2152</v>
      </c>
      <c r="C963" s="25">
        <v>208919</v>
      </c>
    </row>
    <row r="964" spans="1:3" x14ac:dyDescent="0.45">
      <c r="A964" s="1" t="s">
        <v>2153</v>
      </c>
      <c r="B964" s="1" t="s">
        <v>2154</v>
      </c>
      <c r="C964" s="25">
        <v>210206</v>
      </c>
    </row>
    <row r="965" spans="1:3" x14ac:dyDescent="0.45">
      <c r="A965" s="1" t="s">
        <v>2155</v>
      </c>
      <c r="B965" s="1" t="s">
        <v>2156</v>
      </c>
      <c r="C965" s="25">
        <v>209645</v>
      </c>
    </row>
    <row r="966" spans="1:3" x14ac:dyDescent="0.45">
      <c r="A966" s="1" t="s">
        <v>2157</v>
      </c>
      <c r="B966" s="1" t="s">
        <v>2158</v>
      </c>
      <c r="C966" s="25">
        <v>210319</v>
      </c>
    </row>
    <row r="967" spans="1:3" x14ac:dyDescent="0.45">
      <c r="A967" s="1" t="s">
        <v>2159</v>
      </c>
      <c r="B967" s="1" t="s">
        <v>2160</v>
      </c>
      <c r="C967" s="25">
        <v>208278</v>
      </c>
    </row>
    <row r="968" spans="1:3" x14ac:dyDescent="0.45">
      <c r="A968" s="1" t="s">
        <v>2161</v>
      </c>
      <c r="B968" s="1" t="s">
        <v>2162</v>
      </c>
      <c r="C968" s="25">
        <v>212720</v>
      </c>
    </row>
    <row r="969" spans="1:3" x14ac:dyDescent="0.45">
      <c r="A969" s="1" t="s">
        <v>2163</v>
      </c>
      <c r="B969" s="1" t="s">
        <v>2164</v>
      </c>
      <c r="C969" s="25">
        <v>213812</v>
      </c>
    </row>
    <row r="970" spans="1:3" x14ac:dyDescent="0.45">
      <c r="A970" s="1" t="s">
        <v>2165</v>
      </c>
      <c r="B970" s="1" t="s">
        <v>2166</v>
      </c>
      <c r="C970" s="25">
        <v>213661</v>
      </c>
    </row>
    <row r="971" spans="1:3" x14ac:dyDescent="0.45">
      <c r="A971" s="1" t="s">
        <v>2167</v>
      </c>
      <c r="B971" s="1" t="s">
        <v>2168</v>
      </c>
      <c r="C971" s="25">
        <v>215986</v>
      </c>
    </row>
    <row r="972" spans="1:3" x14ac:dyDescent="0.45">
      <c r="A972" s="1" t="s">
        <v>2169</v>
      </c>
      <c r="B972" s="1" t="s">
        <v>2170</v>
      </c>
      <c r="C972" s="25">
        <v>216834</v>
      </c>
    </row>
    <row r="973" spans="1:3" x14ac:dyDescent="0.45">
      <c r="A973" s="1" t="s">
        <v>2171</v>
      </c>
      <c r="B973" s="1" t="s">
        <v>2172</v>
      </c>
      <c r="C973" s="25">
        <v>219264</v>
      </c>
    </row>
    <row r="974" spans="1:3" x14ac:dyDescent="0.45">
      <c r="A974" s="1" t="s">
        <v>2173</v>
      </c>
      <c r="B974" s="1" t="s">
        <v>2174</v>
      </c>
      <c r="C974" s="25">
        <v>219823</v>
      </c>
    </row>
    <row r="975" spans="1:3" x14ac:dyDescent="0.45">
      <c r="A975" s="1" t="s">
        <v>2175</v>
      </c>
      <c r="B975" s="1" t="s">
        <v>2176</v>
      </c>
      <c r="C975" s="25">
        <v>219065</v>
      </c>
    </row>
    <row r="976" spans="1:3" x14ac:dyDescent="0.45">
      <c r="A976" s="1" t="s">
        <v>2177</v>
      </c>
      <c r="B976" s="1" t="s">
        <v>2178</v>
      </c>
      <c r="C976" s="25">
        <v>221016</v>
      </c>
    </row>
    <row r="977" spans="1:3" x14ac:dyDescent="0.45">
      <c r="A977" s="1" t="s">
        <v>2179</v>
      </c>
      <c r="B977" s="1" t="s">
        <v>2180</v>
      </c>
      <c r="C977" s="25">
        <v>221384</v>
      </c>
    </row>
    <row r="978" spans="1:3" x14ac:dyDescent="0.45">
      <c r="A978" s="1" t="s">
        <v>2181</v>
      </c>
      <c r="B978" s="1" t="s">
        <v>2182</v>
      </c>
      <c r="C978" s="25">
        <v>224076</v>
      </c>
    </row>
    <row r="979" spans="1:3" x14ac:dyDescent="0.45">
      <c r="A979" s="1" t="s">
        <v>2183</v>
      </c>
      <c r="B979" s="1" t="s">
        <v>2184</v>
      </c>
      <c r="C979" s="25">
        <v>224369</v>
      </c>
    </row>
    <row r="980" spans="1:3" x14ac:dyDescent="0.45">
      <c r="A980" s="1" t="s">
        <v>2185</v>
      </c>
      <c r="B980" s="1" t="s">
        <v>2186</v>
      </c>
      <c r="C980" s="25">
        <v>222882</v>
      </c>
    </row>
    <row r="981" spans="1:3" x14ac:dyDescent="0.45">
      <c r="A981" s="1" t="s">
        <v>2187</v>
      </c>
      <c r="B981" s="1" t="s">
        <v>2188</v>
      </c>
      <c r="C981" s="25">
        <v>221205</v>
      </c>
    </row>
    <row r="982" spans="1:3" x14ac:dyDescent="0.45">
      <c r="A982" s="1" t="s">
        <v>2189</v>
      </c>
      <c r="B982" s="1" t="s">
        <v>2190</v>
      </c>
      <c r="C982" s="25">
        <v>223331</v>
      </c>
    </row>
    <row r="983" spans="1:3" x14ac:dyDescent="0.45">
      <c r="A983" s="1" t="s">
        <v>2191</v>
      </c>
      <c r="B983" s="1" t="s">
        <v>2192</v>
      </c>
      <c r="C983" s="25">
        <v>223563</v>
      </c>
    </row>
    <row r="984" spans="1:3" x14ac:dyDescent="0.45">
      <c r="A984" s="1" t="s">
        <v>2193</v>
      </c>
      <c r="B984" s="1" t="s">
        <v>2194</v>
      </c>
      <c r="C984" s="25">
        <v>224287</v>
      </c>
    </row>
    <row r="985" spans="1:3" x14ac:dyDescent="0.45">
      <c r="A985" s="1" t="s">
        <v>2195</v>
      </c>
      <c r="B985" s="1" t="s">
        <v>2196</v>
      </c>
      <c r="C985" s="25">
        <v>224287</v>
      </c>
    </row>
    <row r="986" spans="1:3" x14ac:dyDescent="0.45">
      <c r="A986" s="1" t="s">
        <v>2197</v>
      </c>
      <c r="B986" s="1" t="s">
        <v>2198</v>
      </c>
      <c r="C986" s="25">
        <v>224025</v>
      </c>
    </row>
    <row r="987" spans="1:3" x14ac:dyDescent="0.45">
      <c r="A987" s="1" t="s">
        <v>2199</v>
      </c>
      <c r="B987" s="1" t="s">
        <v>2200</v>
      </c>
      <c r="C987" s="25">
        <v>223649</v>
      </c>
    </row>
    <row r="988" spans="1:3" x14ac:dyDescent="0.45">
      <c r="A988" s="1" t="s">
        <v>2201</v>
      </c>
      <c r="B988" s="1" t="s">
        <v>2202</v>
      </c>
      <c r="C988" s="25">
        <v>224022</v>
      </c>
    </row>
    <row r="989" spans="1:3" x14ac:dyDescent="0.45">
      <c r="A989" s="1" t="s">
        <v>2203</v>
      </c>
      <c r="B989" s="1" t="s">
        <v>2204</v>
      </c>
      <c r="C989" s="25">
        <v>224022</v>
      </c>
    </row>
    <row r="990" spans="1:3" x14ac:dyDescent="0.45">
      <c r="A990" s="1" t="s">
        <v>2205</v>
      </c>
      <c r="B990" s="1" t="s">
        <v>2206</v>
      </c>
      <c r="C990" s="25">
        <v>223681</v>
      </c>
    </row>
    <row r="991" spans="1:3" x14ac:dyDescent="0.45">
      <c r="A991" s="1" t="s">
        <v>2207</v>
      </c>
      <c r="B991" s="1" t="s">
        <v>2208</v>
      </c>
      <c r="C991" s="25">
        <v>223589</v>
      </c>
    </row>
    <row r="992" spans="1:3" x14ac:dyDescent="0.45">
      <c r="A992" s="1" t="s">
        <v>2209</v>
      </c>
      <c r="B992" s="1" t="s">
        <v>2210</v>
      </c>
      <c r="C992" s="25">
        <v>222981</v>
      </c>
    </row>
    <row r="993" spans="1:3" x14ac:dyDescent="0.45">
      <c r="A993" s="1" t="s">
        <v>2211</v>
      </c>
      <c r="B993" s="1" t="s">
        <v>2212</v>
      </c>
      <c r="C993" s="25">
        <v>222981</v>
      </c>
    </row>
    <row r="994" spans="1:3" x14ac:dyDescent="0.45">
      <c r="A994" s="1" t="s">
        <v>2213</v>
      </c>
      <c r="B994" s="1" t="s">
        <v>2214</v>
      </c>
      <c r="C994" s="25">
        <v>223212</v>
      </c>
    </row>
    <row r="995" spans="1:3" x14ac:dyDescent="0.45">
      <c r="A995" s="1" t="s">
        <v>2215</v>
      </c>
      <c r="B995" s="1" t="s">
        <v>2216</v>
      </c>
      <c r="C995" s="25">
        <v>223996</v>
      </c>
    </row>
    <row r="996" spans="1:3" x14ac:dyDescent="0.45">
      <c r="A996" s="1" t="s">
        <v>2217</v>
      </c>
      <c r="B996" s="1" t="s">
        <v>2218</v>
      </c>
      <c r="C996" s="25">
        <v>224214</v>
      </c>
    </row>
    <row r="997" spans="1:3" x14ac:dyDescent="0.45">
      <c r="A997" s="1" t="s">
        <v>2219</v>
      </c>
      <c r="B997" s="1" t="s">
        <v>2220</v>
      </c>
      <c r="C997" s="25">
        <v>224184</v>
      </c>
    </row>
    <row r="998" spans="1:3" x14ac:dyDescent="0.45">
      <c r="A998" s="1" t="s">
        <v>2221</v>
      </c>
      <c r="B998" s="1" t="s">
        <v>2222</v>
      </c>
      <c r="C998" s="25">
        <v>223179</v>
      </c>
    </row>
    <row r="999" spans="1:3" x14ac:dyDescent="0.45">
      <c r="A999" s="1" t="s">
        <v>2223</v>
      </c>
      <c r="B999" s="1" t="s">
        <v>2224</v>
      </c>
      <c r="C999" s="25">
        <v>223179</v>
      </c>
    </row>
    <row r="1000" spans="1:3" x14ac:dyDescent="0.45">
      <c r="A1000" s="1" t="s">
        <v>2225</v>
      </c>
      <c r="B1000" s="1" t="s">
        <v>2226</v>
      </c>
      <c r="C1000" s="25">
        <v>225959</v>
      </c>
    </row>
    <row r="1001" spans="1:3" x14ac:dyDescent="0.45">
      <c r="A1001" s="1" t="s">
        <v>2227</v>
      </c>
      <c r="B1001" s="1" t="s">
        <v>2228</v>
      </c>
      <c r="C1001" s="25">
        <v>226009</v>
      </c>
    </row>
    <row r="1002" spans="1:3" x14ac:dyDescent="0.45">
      <c r="A1002" s="1" t="s">
        <v>2229</v>
      </c>
      <c r="B1002" s="1" t="s">
        <v>2230</v>
      </c>
      <c r="C1002" s="25">
        <v>226961</v>
      </c>
    </row>
    <row r="1003" spans="1:3" x14ac:dyDescent="0.45">
      <c r="A1003" s="1" t="s">
        <v>2231</v>
      </c>
      <c r="B1003" s="1" t="s">
        <v>2232</v>
      </c>
      <c r="C1003" s="25">
        <v>226681</v>
      </c>
    </row>
    <row r="1004" spans="1:3" x14ac:dyDescent="0.45">
      <c r="A1004" s="1" t="s">
        <v>2233</v>
      </c>
      <c r="B1004" s="1" t="s">
        <v>2234</v>
      </c>
      <c r="C1004" s="25">
        <v>227127</v>
      </c>
    </row>
    <row r="1005" spans="1:3" x14ac:dyDescent="0.45">
      <c r="A1005" s="1" t="s">
        <v>2235</v>
      </c>
      <c r="B1005" s="1" t="s">
        <v>2236</v>
      </c>
      <c r="C1005" s="25">
        <v>227127</v>
      </c>
    </row>
    <row r="1006" spans="1:3" x14ac:dyDescent="0.45">
      <c r="A1006" s="1" t="s">
        <v>2237</v>
      </c>
      <c r="B1006" s="1" t="s">
        <v>2238</v>
      </c>
      <c r="C1006" s="25">
        <v>226878</v>
      </c>
    </row>
    <row r="1007" spans="1:3" x14ac:dyDescent="0.45">
      <c r="A1007" s="1" t="s">
        <v>2239</v>
      </c>
      <c r="B1007" s="1" t="s">
        <v>2240</v>
      </c>
      <c r="C1007" s="25">
        <v>228733</v>
      </c>
    </row>
    <row r="1008" spans="1:3" x14ac:dyDescent="0.45">
      <c r="A1008" s="1" t="s">
        <v>2241</v>
      </c>
      <c r="B1008" s="1" t="s">
        <v>2242</v>
      </c>
      <c r="C1008" s="25">
        <v>228733</v>
      </c>
    </row>
    <row r="1009" spans="1:3" x14ac:dyDescent="0.45">
      <c r="A1009" s="1" t="s">
        <v>2243</v>
      </c>
      <c r="B1009" s="1" t="s">
        <v>2244</v>
      </c>
      <c r="C1009" s="25">
        <v>230084</v>
      </c>
    </row>
    <row r="1010" spans="1:3" x14ac:dyDescent="0.45">
      <c r="A1010" s="1" t="s">
        <v>2245</v>
      </c>
      <c r="B1010" s="1" t="s">
        <v>2246</v>
      </c>
      <c r="C1010" s="25">
        <v>230718</v>
      </c>
    </row>
    <row r="1011" spans="1:3" x14ac:dyDescent="0.45">
      <c r="A1011" s="1" t="s">
        <v>2247</v>
      </c>
      <c r="B1011" s="1" t="s">
        <v>2248</v>
      </c>
      <c r="C1011" s="25">
        <v>229074</v>
      </c>
    </row>
    <row r="1012" spans="1:3" x14ac:dyDescent="0.45">
      <c r="A1012" s="1" t="s">
        <v>2249</v>
      </c>
      <c r="B1012" s="1" t="s">
        <v>2250</v>
      </c>
      <c r="C1012" s="25">
        <v>229992</v>
      </c>
    </row>
    <row r="1013" spans="1:3" x14ac:dyDescent="0.45">
      <c r="A1013" s="1" t="s">
        <v>2251</v>
      </c>
      <c r="B1013" s="1" t="s">
        <v>2252</v>
      </c>
      <c r="C1013" s="25">
        <v>230998</v>
      </c>
    </row>
    <row r="1014" spans="1:3" x14ac:dyDescent="0.45">
      <c r="A1014" s="1" t="s">
        <v>2253</v>
      </c>
      <c r="B1014" s="1" t="s">
        <v>2254</v>
      </c>
      <c r="C1014" s="25">
        <v>230487</v>
      </c>
    </row>
    <row r="1015" spans="1:3" x14ac:dyDescent="0.45">
      <c r="A1015" s="1" t="s">
        <v>2255</v>
      </c>
      <c r="B1015" s="1" t="s">
        <v>2256</v>
      </c>
      <c r="C1015" s="25">
        <v>231172</v>
      </c>
    </row>
    <row r="1016" spans="1:3" x14ac:dyDescent="0.45">
      <c r="A1016" s="1" t="s">
        <v>2257</v>
      </c>
      <c r="B1016" s="1" t="s">
        <v>2258</v>
      </c>
      <c r="C1016" s="25">
        <v>230902</v>
      </c>
    </row>
    <row r="1017" spans="1:3" x14ac:dyDescent="0.45">
      <c r="A1017" s="1" t="s">
        <v>2259</v>
      </c>
      <c r="B1017" s="1" t="s">
        <v>2260</v>
      </c>
      <c r="C1017" s="25">
        <v>230503</v>
      </c>
    </row>
    <row r="1018" spans="1:3" x14ac:dyDescent="0.45">
      <c r="A1018" s="1" t="s">
        <v>2261</v>
      </c>
      <c r="B1018" s="1" t="s">
        <v>2262</v>
      </c>
      <c r="C1018" s="25">
        <v>230024</v>
      </c>
    </row>
    <row r="1019" spans="1:3" x14ac:dyDescent="0.45">
      <c r="A1019" s="1" t="s">
        <v>2263</v>
      </c>
      <c r="B1019" s="1" t="s">
        <v>2264</v>
      </c>
      <c r="C1019" s="25">
        <v>229717</v>
      </c>
    </row>
    <row r="1020" spans="1:3" x14ac:dyDescent="0.45">
      <c r="A1020" s="1" t="s">
        <v>2265</v>
      </c>
      <c r="B1020" s="1" t="s">
        <v>2266</v>
      </c>
      <c r="C1020" s="25">
        <v>230774</v>
      </c>
    </row>
    <row r="1021" spans="1:3" x14ac:dyDescent="0.45">
      <c r="A1021" s="1" t="s">
        <v>2267</v>
      </c>
      <c r="B1021" s="1" t="s">
        <v>2268</v>
      </c>
      <c r="C1021" s="25">
        <v>229702</v>
      </c>
    </row>
    <row r="1022" spans="1:3" x14ac:dyDescent="0.45">
      <c r="A1022" s="1" t="s">
        <v>2269</v>
      </c>
      <c r="B1022" s="1" t="s">
        <v>2270</v>
      </c>
      <c r="C1022" s="25">
        <v>229789</v>
      </c>
    </row>
    <row r="1023" spans="1:3" x14ac:dyDescent="0.45">
      <c r="A1023" s="1" t="s">
        <v>2271</v>
      </c>
      <c r="B1023" s="1" t="s">
        <v>2272</v>
      </c>
      <c r="C1023" s="25">
        <v>231045</v>
      </c>
    </row>
    <row r="1024" spans="1:3" x14ac:dyDescent="0.45">
      <c r="A1024" s="1" t="s">
        <v>2273</v>
      </c>
      <c r="B1024" s="1" t="s">
        <v>2274</v>
      </c>
      <c r="C1024" s="25">
        <v>230172</v>
      </c>
    </row>
    <row r="1025" spans="1:3" x14ac:dyDescent="0.45">
      <c r="A1025" s="1" t="s">
        <v>2275</v>
      </c>
      <c r="B1025" s="1" t="s">
        <v>2276</v>
      </c>
      <c r="C1025" s="25">
        <v>230172</v>
      </c>
    </row>
    <row r="1026" spans="1:3" x14ac:dyDescent="0.45">
      <c r="A1026" s="1" t="s">
        <v>2277</v>
      </c>
      <c r="B1026" s="1" t="s">
        <v>2278</v>
      </c>
      <c r="C1026" s="25">
        <v>230172</v>
      </c>
    </row>
    <row r="1027" spans="1:3" x14ac:dyDescent="0.45">
      <c r="A1027" s="1" t="s">
        <v>2279</v>
      </c>
      <c r="B1027" s="1" t="s">
        <v>2280</v>
      </c>
      <c r="C1027" s="25">
        <v>230172</v>
      </c>
    </row>
    <row r="1028" spans="1:3" x14ac:dyDescent="0.45">
      <c r="A1028" s="1" t="s">
        <v>2281</v>
      </c>
      <c r="B1028" s="1" t="s">
        <v>2282</v>
      </c>
      <c r="C1028" s="25">
        <v>231774</v>
      </c>
    </row>
    <row r="1029" spans="1:3" x14ac:dyDescent="0.45">
      <c r="A1029" s="1" t="s">
        <v>2283</v>
      </c>
      <c r="B1029" s="1" t="s">
        <v>2284</v>
      </c>
      <c r="C1029" s="25">
        <v>230616</v>
      </c>
    </row>
    <row r="1030" spans="1:3" x14ac:dyDescent="0.45">
      <c r="A1030" s="1" t="s">
        <v>2285</v>
      </c>
      <c r="B1030" s="1" t="s">
        <v>2286</v>
      </c>
      <c r="C1030" s="25">
        <v>230878</v>
      </c>
    </row>
    <row r="1031" spans="1:3" x14ac:dyDescent="0.45">
      <c r="A1031" s="1" t="s">
        <v>2287</v>
      </c>
      <c r="B1031" s="1" t="s">
        <v>2288</v>
      </c>
      <c r="C1031" s="25">
        <v>231117</v>
      </c>
    </row>
    <row r="1032" spans="1:3" x14ac:dyDescent="0.45">
      <c r="A1032" s="1" t="s">
        <v>2289</v>
      </c>
      <c r="B1032" s="1" t="s">
        <v>2290</v>
      </c>
      <c r="C1032" s="25">
        <v>232812</v>
      </c>
    </row>
    <row r="1033" spans="1:3" x14ac:dyDescent="0.45">
      <c r="A1033" s="1" t="s">
        <v>2291</v>
      </c>
      <c r="B1033" s="1" t="s">
        <v>2292</v>
      </c>
      <c r="C1033" s="25">
        <v>231949</v>
      </c>
    </row>
    <row r="1034" spans="1:3" x14ac:dyDescent="0.45">
      <c r="A1034" s="1" t="s">
        <v>2293</v>
      </c>
      <c r="B1034" s="1" t="s">
        <v>2294</v>
      </c>
      <c r="C1034" s="25">
        <v>231193</v>
      </c>
    </row>
    <row r="1035" spans="1:3" x14ac:dyDescent="0.45">
      <c r="A1035" s="1" t="s">
        <v>2295</v>
      </c>
      <c r="B1035" s="1" t="s">
        <v>2296</v>
      </c>
      <c r="C1035" s="25">
        <v>231193</v>
      </c>
    </row>
    <row r="1036" spans="1:3" x14ac:dyDescent="0.45">
      <c r="A1036" s="1" t="s">
        <v>2297</v>
      </c>
      <c r="B1036" s="1" t="s">
        <v>2298</v>
      </c>
      <c r="C1036" s="25">
        <v>231991</v>
      </c>
    </row>
    <row r="1037" spans="1:3" x14ac:dyDescent="0.45">
      <c r="A1037" s="1" t="s">
        <v>2299</v>
      </c>
      <c r="B1037" s="1" t="s">
        <v>2300</v>
      </c>
      <c r="C1037" s="25">
        <v>231147</v>
      </c>
    </row>
    <row r="1038" spans="1:3" x14ac:dyDescent="0.45">
      <c r="A1038" s="1" t="s">
        <v>2301</v>
      </c>
      <c r="B1038" s="1" t="s">
        <v>2302</v>
      </c>
      <c r="C1038" s="25">
        <v>232692</v>
      </c>
    </row>
    <row r="1039" spans="1:3" x14ac:dyDescent="0.45">
      <c r="A1039" s="1" t="s">
        <v>2303</v>
      </c>
      <c r="B1039" s="1" t="s">
        <v>2304</v>
      </c>
      <c r="C1039" s="25">
        <v>232350</v>
      </c>
    </row>
    <row r="1040" spans="1:3" x14ac:dyDescent="0.45">
      <c r="A1040" s="1" t="s">
        <v>2305</v>
      </c>
      <c r="B1040" s="1" t="s">
        <v>2306</v>
      </c>
      <c r="C1040" s="25">
        <v>232350</v>
      </c>
    </row>
    <row r="1041" spans="1:3" x14ac:dyDescent="0.45">
      <c r="A1041" s="1" t="s">
        <v>2307</v>
      </c>
      <c r="B1041" s="1" t="s">
        <v>2308</v>
      </c>
      <c r="C1041" s="25">
        <v>232403</v>
      </c>
    </row>
    <row r="1042" spans="1:3" x14ac:dyDescent="0.45">
      <c r="A1042" s="1" t="s">
        <v>2309</v>
      </c>
      <c r="B1042" s="1" t="s">
        <v>2310</v>
      </c>
      <c r="C1042" s="25">
        <v>233417</v>
      </c>
    </row>
    <row r="1043" spans="1:3" x14ac:dyDescent="0.45">
      <c r="A1043" s="1" t="s">
        <v>2311</v>
      </c>
      <c r="B1043" s="1" t="s">
        <v>2312</v>
      </c>
      <c r="C1043" s="25">
        <v>235400</v>
      </c>
    </row>
    <row r="1044" spans="1:3" x14ac:dyDescent="0.45">
      <c r="A1044" s="1" t="s">
        <v>2313</v>
      </c>
      <c r="B1044" s="1" t="s">
        <v>2314</v>
      </c>
      <c r="C1044" s="25">
        <v>233160</v>
      </c>
    </row>
    <row r="1045" spans="1:3" x14ac:dyDescent="0.45">
      <c r="A1045" s="1" t="s">
        <v>2315</v>
      </c>
      <c r="B1045" s="1" t="s">
        <v>2316</v>
      </c>
      <c r="C1045" s="25">
        <v>234170</v>
      </c>
    </row>
    <row r="1046" spans="1:3" x14ac:dyDescent="0.45">
      <c r="A1046" s="1" t="s">
        <v>2317</v>
      </c>
      <c r="B1046" s="1" t="s">
        <v>2318</v>
      </c>
      <c r="C1046" s="25">
        <v>234108</v>
      </c>
    </row>
    <row r="1047" spans="1:3" x14ac:dyDescent="0.45">
      <c r="A1047" s="1" t="s">
        <v>2319</v>
      </c>
      <c r="B1047" s="1" t="s">
        <v>2320</v>
      </c>
      <c r="C1047" s="25">
        <v>234108</v>
      </c>
    </row>
    <row r="1048" spans="1:3" x14ac:dyDescent="0.45">
      <c r="A1048" s="1" t="s">
        <v>2321</v>
      </c>
      <c r="B1048" s="1" t="s">
        <v>2322</v>
      </c>
      <c r="C1048" s="25">
        <v>233926</v>
      </c>
    </row>
    <row r="1049" spans="1:3" x14ac:dyDescent="0.45">
      <c r="A1049" s="1" t="s">
        <v>2323</v>
      </c>
      <c r="B1049" s="1" t="s">
        <v>2324</v>
      </c>
      <c r="C1049" s="25">
        <v>234370</v>
      </c>
    </row>
    <row r="1050" spans="1:3" x14ac:dyDescent="0.45">
      <c r="A1050" s="1" t="s">
        <v>2325</v>
      </c>
      <c r="B1050" s="1" t="s">
        <v>2326</v>
      </c>
      <c r="C1050" s="25">
        <v>235037</v>
      </c>
    </row>
    <row r="1051" spans="1:3" x14ac:dyDescent="0.45">
      <c r="A1051" s="1" t="s">
        <v>2327</v>
      </c>
      <c r="B1051" s="1" t="s">
        <v>2328</v>
      </c>
      <c r="C1051" s="25">
        <v>235580</v>
      </c>
    </row>
    <row r="1052" spans="1:3" x14ac:dyDescent="0.45">
      <c r="A1052" s="1" t="s">
        <v>2329</v>
      </c>
      <c r="B1052" s="1" t="s">
        <v>2330</v>
      </c>
      <c r="C1052" s="25">
        <v>236435</v>
      </c>
    </row>
    <row r="1053" spans="1:3" x14ac:dyDescent="0.45">
      <c r="A1053" s="1" t="s">
        <v>2331</v>
      </c>
      <c r="B1053" s="1" t="s">
        <v>2332</v>
      </c>
      <c r="C1053" s="25">
        <v>234501</v>
      </c>
    </row>
    <row r="1054" spans="1:3" x14ac:dyDescent="0.45">
      <c r="A1054" s="1" t="s">
        <v>2333</v>
      </c>
      <c r="B1054" s="1" t="s">
        <v>2334</v>
      </c>
      <c r="C1054" s="25">
        <v>234663</v>
      </c>
    </row>
    <row r="1055" spans="1:3" x14ac:dyDescent="0.45">
      <c r="A1055" s="1" t="s">
        <v>2335</v>
      </c>
      <c r="B1055" s="1" t="s">
        <v>2336</v>
      </c>
      <c r="C1055" s="25">
        <v>234753</v>
      </c>
    </row>
    <row r="1056" spans="1:3" x14ac:dyDescent="0.45">
      <c r="A1056" s="1" t="s">
        <v>2337</v>
      </c>
      <c r="B1056" s="1" t="s">
        <v>2338</v>
      </c>
      <c r="C1056" s="25">
        <v>234234</v>
      </c>
    </row>
    <row r="1057" spans="1:3" x14ac:dyDescent="0.45">
      <c r="A1057" s="1" t="s">
        <v>2339</v>
      </c>
      <c r="B1057" s="1" t="s">
        <v>2340</v>
      </c>
      <c r="C1057" s="25">
        <v>234065</v>
      </c>
    </row>
    <row r="1058" spans="1:3" x14ac:dyDescent="0.45">
      <c r="A1058" s="1" t="s">
        <v>2341</v>
      </c>
      <c r="B1058" s="1" t="s">
        <v>2342</v>
      </c>
      <c r="C1058" s="25">
        <v>234094</v>
      </c>
    </row>
    <row r="1059" spans="1:3" x14ac:dyDescent="0.45">
      <c r="A1059" s="1" t="s">
        <v>2343</v>
      </c>
      <c r="B1059" s="1" t="s">
        <v>2344</v>
      </c>
      <c r="C1059" s="25">
        <v>234115</v>
      </c>
    </row>
    <row r="1060" spans="1:3" x14ac:dyDescent="0.45">
      <c r="A1060" s="1" t="s">
        <v>2345</v>
      </c>
      <c r="B1060" s="1" t="s">
        <v>2346</v>
      </c>
      <c r="C1060" s="25">
        <v>233485</v>
      </c>
    </row>
    <row r="1061" spans="1:3" x14ac:dyDescent="0.45">
      <c r="A1061" s="1" t="s">
        <v>2347</v>
      </c>
      <c r="B1061" s="1" t="s">
        <v>2348</v>
      </c>
      <c r="C1061" s="25">
        <v>232866</v>
      </c>
    </row>
    <row r="1062" spans="1:3" x14ac:dyDescent="0.45">
      <c r="A1062" s="1" t="s">
        <v>2349</v>
      </c>
      <c r="B1062" s="1" t="s">
        <v>2350</v>
      </c>
      <c r="C1062" s="25">
        <v>233257</v>
      </c>
    </row>
    <row r="1063" spans="1:3" x14ac:dyDescent="0.45">
      <c r="A1063" s="1" t="s">
        <v>2351</v>
      </c>
      <c r="B1063" s="1" t="s">
        <v>2352</v>
      </c>
      <c r="C1063" s="25">
        <v>233440</v>
      </c>
    </row>
    <row r="1064" spans="1:3" x14ac:dyDescent="0.45">
      <c r="A1064" s="1" t="s">
        <v>2353</v>
      </c>
      <c r="B1064" s="1" t="s">
        <v>2354</v>
      </c>
      <c r="C1064" s="25">
        <v>233199</v>
      </c>
    </row>
    <row r="1065" spans="1:3" x14ac:dyDescent="0.45">
      <c r="A1065" s="1" t="s">
        <v>2355</v>
      </c>
      <c r="B1065" s="1" t="s">
        <v>2356</v>
      </c>
      <c r="C1065" s="25">
        <v>234392</v>
      </c>
    </row>
    <row r="1066" spans="1:3" x14ac:dyDescent="0.45">
      <c r="A1066" s="1" t="s">
        <v>2357</v>
      </c>
      <c r="B1066" s="1" t="s">
        <v>2358</v>
      </c>
      <c r="C1066" s="25">
        <v>234165</v>
      </c>
    </row>
    <row r="1067" spans="1:3" x14ac:dyDescent="0.45">
      <c r="A1067" s="1" t="s">
        <v>2359</v>
      </c>
      <c r="B1067" s="1" t="s">
        <v>2360</v>
      </c>
      <c r="C1067" s="25">
        <v>233324</v>
      </c>
    </row>
    <row r="1068" spans="1:3" x14ac:dyDescent="0.45">
      <c r="A1068" s="1" t="s">
        <v>2361</v>
      </c>
      <c r="B1068" s="1" t="s">
        <v>2362</v>
      </c>
      <c r="C1068" s="25">
        <v>232427</v>
      </c>
    </row>
    <row r="1069" spans="1:3" x14ac:dyDescent="0.45">
      <c r="A1069" s="1" t="s">
        <v>2363</v>
      </c>
      <c r="B1069" s="1" t="s">
        <v>2364</v>
      </c>
      <c r="C1069" s="25">
        <v>232511</v>
      </c>
    </row>
    <row r="1070" spans="1:3" x14ac:dyDescent="0.45">
      <c r="A1070" s="1" t="s">
        <v>2365</v>
      </c>
      <c r="B1070" s="1" t="s">
        <v>2366</v>
      </c>
      <c r="C1070" s="25">
        <v>232526</v>
      </c>
    </row>
    <row r="1071" spans="1:3" x14ac:dyDescent="0.45">
      <c r="A1071" s="1" t="s">
        <v>2367</v>
      </c>
      <c r="B1071" s="1" t="s">
        <v>2368</v>
      </c>
      <c r="C1071" s="25">
        <v>233413</v>
      </c>
    </row>
    <row r="1072" spans="1:3" x14ac:dyDescent="0.45">
      <c r="A1072" s="1" t="s">
        <v>2369</v>
      </c>
      <c r="B1072" s="1" t="s">
        <v>2370</v>
      </c>
      <c r="C1072" s="25">
        <v>232717</v>
      </c>
    </row>
    <row r="1073" spans="1:3" x14ac:dyDescent="0.45">
      <c r="A1073" s="1" t="s">
        <v>2371</v>
      </c>
      <c r="B1073" s="1" t="s">
        <v>2372</v>
      </c>
      <c r="C1073" s="25">
        <v>232574</v>
      </c>
    </row>
    <row r="1074" spans="1:3" x14ac:dyDescent="0.45">
      <c r="A1074" s="1" t="s">
        <v>2373</v>
      </c>
      <c r="B1074" s="1" t="s">
        <v>2374</v>
      </c>
      <c r="C1074" s="25">
        <v>231906</v>
      </c>
    </row>
    <row r="1075" spans="1:3" x14ac:dyDescent="0.45">
      <c r="A1075" s="1" t="s">
        <v>2375</v>
      </c>
      <c r="B1075" s="1" t="s">
        <v>2376</v>
      </c>
      <c r="C1075" s="25">
        <v>231847</v>
      </c>
    </row>
    <row r="1076" spans="1:3" x14ac:dyDescent="0.45">
      <c r="A1076" s="1" t="s">
        <v>2377</v>
      </c>
      <c r="B1076" s="1" t="s">
        <v>2378</v>
      </c>
      <c r="C1076" s="25">
        <v>233614</v>
      </c>
    </row>
    <row r="1077" spans="1:3" x14ac:dyDescent="0.45">
      <c r="A1077" s="1" t="s">
        <v>2379</v>
      </c>
      <c r="B1077" s="1" t="s">
        <v>2380</v>
      </c>
      <c r="C1077" s="25">
        <v>235034</v>
      </c>
    </row>
    <row r="1078" spans="1:3" x14ac:dyDescent="0.45">
      <c r="A1078" s="1" t="s">
        <v>2381</v>
      </c>
      <c r="B1078" s="1" t="s">
        <v>2382</v>
      </c>
      <c r="C1078" s="25">
        <v>234489</v>
      </c>
    </row>
    <row r="1079" spans="1:3" x14ac:dyDescent="0.45">
      <c r="A1079" s="1" t="s">
        <v>2383</v>
      </c>
      <c r="B1079" s="1" t="s">
        <v>2384</v>
      </c>
      <c r="C1079" s="25">
        <v>234400</v>
      </c>
    </row>
    <row r="1080" spans="1:3" x14ac:dyDescent="0.45">
      <c r="A1080" s="1" t="s">
        <v>2385</v>
      </c>
      <c r="B1080" s="1" t="s">
        <v>2386</v>
      </c>
      <c r="C1080" s="25">
        <v>234494</v>
      </c>
    </row>
    <row r="1081" spans="1:3" x14ac:dyDescent="0.45">
      <c r="A1081" s="1" t="s">
        <v>2387</v>
      </c>
      <c r="B1081" s="1" t="s">
        <v>2388</v>
      </c>
      <c r="C1081" s="25">
        <v>235818</v>
      </c>
    </row>
    <row r="1082" spans="1:3" x14ac:dyDescent="0.45">
      <c r="A1082" s="1" t="s">
        <v>2389</v>
      </c>
      <c r="B1082" s="1" t="s">
        <v>2390</v>
      </c>
      <c r="C1082" s="25">
        <v>236659</v>
      </c>
    </row>
    <row r="1083" spans="1:3" x14ac:dyDescent="0.45">
      <c r="A1083" s="1" t="s">
        <v>2391</v>
      </c>
      <c r="B1083" s="1" t="s">
        <v>2392</v>
      </c>
      <c r="C1083" s="25">
        <v>236156</v>
      </c>
    </row>
    <row r="1084" spans="1:3" x14ac:dyDescent="0.45">
      <c r="A1084" s="1" t="s">
        <v>2393</v>
      </c>
      <c r="B1084" s="1" t="s">
        <v>2394</v>
      </c>
      <c r="C1084" s="25">
        <v>236321</v>
      </c>
    </row>
    <row r="1085" spans="1:3" x14ac:dyDescent="0.45">
      <c r="A1085" s="1" t="s">
        <v>2395</v>
      </c>
      <c r="B1085" s="1" t="s">
        <v>2396</v>
      </c>
      <c r="C1085" s="25">
        <v>236041</v>
      </c>
    </row>
    <row r="1086" spans="1:3" x14ac:dyDescent="0.45">
      <c r="A1086" s="1" t="s">
        <v>2397</v>
      </c>
      <c r="B1086" s="1" t="s">
        <v>2398</v>
      </c>
      <c r="C1086" s="25">
        <v>237128</v>
      </c>
    </row>
    <row r="1087" spans="1:3" x14ac:dyDescent="0.45">
      <c r="A1087" s="1" t="s">
        <v>2399</v>
      </c>
      <c r="B1087" s="1" t="s">
        <v>2400</v>
      </c>
      <c r="C1087" s="25">
        <v>236356</v>
      </c>
    </row>
    <row r="1088" spans="1:3" x14ac:dyDescent="0.45">
      <c r="A1088" s="1" t="s">
        <v>2401</v>
      </c>
      <c r="B1088" s="1" t="s">
        <v>2402</v>
      </c>
      <c r="C1088" s="25">
        <v>238013</v>
      </c>
    </row>
    <row r="1089" spans="1:3" x14ac:dyDescent="0.45">
      <c r="A1089" s="1" t="s">
        <v>2403</v>
      </c>
      <c r="B1089" s="1" t="s">
        <v>2404</v>
      </c>
      <c r="C1089" s="25">
        <v>235250</v>
      </c>
    </row>
    <row r="1090" spans="1:3" x14ac:dyDescent="0.45">
      <c r="A1090" s="1" t="s">
        <v>2405</v>
      </c>
      <c r="B1090" s="1" t="s">
        <v>2406</v>
      </c>
      <c r="C1090" s="25">
        <v>234809</v>
      </c>
    </row>
    <row r="1091" spans="1:3" x14ac:dyDescent="0.45">
      <c r="A1091" s="1" t="s">
        <v>2407</v>
      </c>
      <c r="B1091" s="1" t="s">
        <v>2408</v>
      </c>
      <c r="C1091" s="25">
        <v>235176</v>
      </c>
    </row>
    <row r="1092" spans="1:3" x14ac:dyDescent="0.45">
      <c r="A1092" s="1" t="s">
        <v>2409</v>
      </c>
      <c r="B1092" s="1" t="s">
        <v>2410</v>
      </c>
      <c r="C1092" s="25">
        <v>236141</v>
      </c>
    </row>
    <row r="1093" spans="1:3" x14ac:dyDescent="0.45">
      <c r="A1093" s="1" t="s">
        <v>2411</v>
      </c>
      <c r="B1093" s="1" t="s">
        <v>2412</v>
      </c>
      <c r="C1093" s="25">
        <v>235399</v>
      </c>
    </row>
    <row r="1094" spans="1:3" x14ac:dyDescent="0.45">
      <c r="A1094" s="1" t="s">
        <v>2413</v>
      </c>
      <c r="B1094" s="1" t="s">
        <v>2414</v>
      </c>
      <c r="C1094" s="25">
        <v>234894</v>
      </c>
    </row>
    <row r="1095" spans="1:3" x14ac:dyDescent="0.45">
      <c r="A1095" s="1" t="s">
        <v>2415</v>
      </c>
      <c r="B1095" s="1" t="s">
        <v>2416</v>
      </c>
      <c r="C1095" s="25">
        <v>236236</v>
      </c>
    </row>
    <row r="1096" spans="1:3" x14ac:dyDescent="0.45">
      <c r="A1096" s="1" t="s">
        <v>2417</v>
      </c>
      <c r="B1096" s="1" t="s">
        <v>2418</v>
      </c>
      <c r="C1096" s="25">
        <v>236073</v>
      </c>
    </row>
    <row r="1097" spans="1:3" x14ac:dyDescent="0.45">
      <c r="A1097" s="1" t="s">
        <v>2419</v>
      </c>
      <c r="B1097" s="1" t="s">
        <v>2420</v>
      </c>
      <c r="C1097" s="25">
        <v>236721</v>
      </c>
    </row>
    <row r="1098" spans="1:3" x14ac:dyDescent="0.45">
      <c r="A1098" s="1" t="s">
        <v>2421</v>
      </c>
      <c r="B1098" s="1" t="s">
        <v>2422</v>
      </c>
      <c r="C1098" s="25">
        <v>239366</v>
      </c>
    </row>
    <row r="1099" spans="1:3" x14ac:dyDescent="0.45">
      <c r="A1099" s="1" t="s">
        <v>2423</v>
      </c>
      <c r="B1099" s="1" t="s">
        <v>2424</v>
      </c>
      <c r="C1099" s="25">
        <v>239155</v>
      </c>
    </row>
    <row r="1100" spans="1:3" x14ac:dyDescent="0.45">
      <c r="A1100" s="1" t="s">
        <v>2425</v>
      </c>
      <c r="B1100" s="1" t="s">
        <v>2426</v>
      </c>
      <c r="C1100" s="25">
        <v>239218</v>
      </c>
    </row>
    <row r="1101" spans="1:3" x14ac:dyDescent="0.45">
      <c r="A1101" s="1" t="s">
        <v>2427</v>
      </c>
      <c r="B1101" s="1" t="s">
        <v>2428</v>
      </c>
      <c r="C1101" s="25">
        <v>239401</v>
      </c>
    </row>
    <row r="1102" spans="1:3" x14ac:dyDescent="0.45">
      <c r="A1102" s="1" t="s">
        <v>2429</v>
      </c>
      <c r="B1102" s="1" t="s">
        <v>2430</v>
      </c>
      <c r="C1102" s="25">
        <v>240192</v>
      </c>
    </row>
    <row r="1103" spans="1:3" x14ac:dyDescent="0.45">
      <c r="A1103" s="1" t="s">
        <v>2431</v>
      </c>
      <c r="B1103" s="1" t="s">
        <v>2432</v>
      </c>
      <c r="C1103" s="25">
        <v>241230</v>
      </c>
    </row>
    <row r="1104" spans="1:3" x14ac:dyDescent="0.45">
      <c r="A1104" s="1" t="s">
        <v>2433</v>
      </c>
      <c r="B1104" s="1" t="s">
        <v>2434</v>
      </c>
      <c r="C1104" s="25">
        <v>242200</v>
      </c>
    </row>
    <row r="1105" spans="1:3" x14ac:dyDescent="0.45">
      <c r="A1105" s="1" t="s">
        <v>2435</v>
      </c>
      <c r="B1105" s="1" t="s">
        <v>2436</v>
      </c>
      <c r="C1105" s="25">
        <v>243265</v>
      </c>
    </row>
    <row r="1106" spans="1:3" x14ac:dyDescent="0.45">
      <c r="A1106" s="1" t="s">
        <v>2437</v>
      </c>
      <c r="B1106" s="1" t="s">
        <v>2438</v>
      </c>
      <c r="C1106" s="25">
        <v>242634</v>
      </c>
    </row>
    <row r="1107" spans="1:3" x14ac:dyDescent="0.45">
      <c r="A1107" s="1" t="s">
        <v>2439</v>
      </c>
      <c r="B1107" s="1" t="s">
        <v>2440</v>
      </c>
      <c r="C1107" s="25">
        <v>243267</v>
      </c>
    </row>
    <row r="1108" spans="1:3" x14ac:dyDescent="0.45">
      <c r="A1108" s="1" t="s">
        <v>2441</v>
      </c>
      <c r="B1108" s="1" t="s">
        <v>2442</v>
      </c>
      <c r="C1108" s="25">
        <v>244140</v>
      </c>
    </row>
    <row r="1109" spans="1:3" x14ac:dyDescent="0.45">
      <c r="A1109" s="1" t="s">
        <v>2443</v>
      </c>
      <c r="B1109" s="1" t="s">
        <v>2444</v>
      </c>
      <c r="C1109" s="25">
        <v>244804</v>
      </c>
    </row>
    <row r="1110" spans="1:3" x14ac:dyDescent="0.45">
      <c r="A1110" s="1" t="s">
        <v>2445</v>
      </c>
      <c r="B1110" s="1" t="s">
        <v>2446</v>
      </c>
      <c r="C1110" s="25">
        <v>245346</v>
      </c>
    </row>
    <row r="1111" spans="1:3" x14ac:dyDescent="0.45">
      <c r="A1111" s="1" t="s">
        <v>2447</v>
      </c>
      <c r="B1111" s="1" t="s">
        <v>2448</v>
      </c>
      <c r="C1111" s="25">
        <v>244820</v>
      </c>
    </row>
    <row r="1112" spans="1:3" x14ac:dyDescent="0.45">
      <c r="A1112" s="1" t="s">
        <v>2449</v>
      </c>
      <c r="B1112" s="1" t="s">
        <v>2450</v>
      </c>
      <c r="C1112" s="25">
        <v>243798</v>
      </c>
    </row>
    <row r="1113" spans="1:3" x14ac:dyDescent="0.45">
      <c r="A1113" s="1" t="s">
        <v>2451</v>
      </c>
      <c r="B1113" s="1" t="s">
        <v>2452</v>
      </c>
      <c r="C1113" s="25">
        <v>243942</v>
      </c>
    </row>
    <row r="1114" spans="1:3" x14ac:dyDescent="0.45">
      <c r="A1114" s="1" t="s">
        <v>2453</v>
      </c>
      <c r="B1114" s="1" t="s">
        <v>2454</v>
      </c>
      <c r="C1114" s="25">
        <v>243527</v>
      </c>
    </row>
    <row r="1115" spans="1:3" x14ac:dyDescent="0.45">
      <c r="A1115" s="1" t="s">
        <v>2455</v>
      </c>
      <c r="B1115" s="1" t="s">
        <v>2456</v>
      </c>
      <c r="C1115" s="25">
        <v>244627</v>
      </c>
    </row>
    <row r="1116" spans="1:3" x14ac:dyDescent="0.45">
      <c r="A1116" s="1" t="s">
        <v>2457</v>
      </c>
      <c r="B1116" s="1" t="s">
        <v>2458</v>
      </c>
      <c r="C1116" s="25">
        <v>244876</v>
      </c>
    </row>
    <row r="1117" spans="1:3" x14ac:dyDescent="0.45">
      <c r="A1117" s="1" t="s">
        <v>2459</v>
      </c>
      <c r="B1117" s="1" t="s">
        <v>2460</v>
      </c>
      <c r="C1117" s="25">
        <v>246228</v>
      </c>
    </row>
    <row r="1118" spans="1:3" x14ac:dyDescent="0.45">
      <c r="A1118" s="1" t="s">
        <v>2461</v>
      </c>
      <c r="B1118" s="1" t="s">
        <v>2462</v>
      </c>
      <c r="C1118" s="25">
        <v>248070</v>
      </c>
    </row>
    <row r="1119" spans="1:3" x14ac:dyDescent="0.45">
      <c r="A1119" s="1" t="s">
        <v>2463</v>
      </c>
      <c r="B1119" s="1" t="s">
        <v>2464</v>
      </c>
      <c r="C1119" s="25">
        <v>247461</v>
      </c>
    </row>
    <row r="1120" spans="1:3" x14ac:dyDescent="0.45">
      <c r="A1120" s="1" t="s">
        <v>2465</v>
      </c>
      <c r="B1120" s="1" t="s">
        <v>2466</v>
      </c>
      <c r="C1120" s="25">
        <v>246520</v>
      </c>
    </row>
    <row r="1121" spans="1:3" x14ac:dyDescent="0.45">
      <c r="A1121" s="1" t="s">
        <v>2467</v>
      </c>
      <c r="B1121" s="1" t="s">
        <v>2468</v>
      </c>
      <c r="C1121" s="25">
        <v>247378</v>
      </c>
    </row>
    <row r="1122" spans="1:3" x14ac:dyDescent="0.45">
      <c r="A1122" s="1" t="s">
        <v>2469</v>
      </c>
      <c r="B1122" s="1" t="s">
        <v>2470</v>
      </c>
      <c r="C1122" s="25">
        <v>249855</v>
      </c>
    </row>
    <row r="1123" spans="1:3" x14ac:dyDescent="0.45">
      <c r="A1123" s="1" t="s">
        <v>2471</v>
      </c>
      <c r="B1123" s="1" t="s">
        <v>2472</v>
      </c>
      <c r="C1123" s="25">
        <v>250466</v>
      </c>
    </row>
    <row r="1124" spans="1:3" x14ac:dyDescent="0.45">
      <c r="A1124" s="1" t="s">
        <v>2473</v>
      </c>
      <c r="B1124" s="1" t="s">
        <v>2474</v>
      </c>
      <c r="C1124" s="25">
        <v>250466</v>
      </c>
    </row>
    <row r="1125" spans="1:3" x14ac:dyDescent="0.45">
      <c r="A1125" s="1" t="s">
        <v>2475</v>
      </c>
      <c r="B1125" s="1" t="s">
        <v>2476</v>
      </c>
      <c r="C1125" s="25">
        <v>249282</v>
      </c>
    </row>
    <row r="1126" spans="1:3" x14ac:dyDescent="0.45">
      <c r="A1126" s="1" t="s">
        <v>2477</v>
      </c>
      <c r="B1126" s="1" t="s">
        <v>2478</v>
      </c>
      <c r="C1126" s="25">
        <v>249188</v>
      </c>
    </row>
    <row r="1127" spans="1:3" x14ac:dyDescent="0.45">
      <c r="A1127" s="1" t="s">
        <v>2479</v>
      </c>
      <c r="B1127" s="1" t="s">
        <v>2480</v>
      </c>
      <c r="C1127" s="25">
        <v>248715</v>
      </c>
    </row>
    <row r="1128" spans="1:3" x14ac:dyDescent="0.45">
      <c r="A1128" s="1" t="s">
        <v>2481</v>
      </c>
      <c r="B1128" s="1" t="s">
        <v>2482</v>
      </c>
      <c r="C1128" s="25">
        <v>249894</v>
      </c>
    </row>
    <row r="1129" spans="1:3" x14ac:dyDescent="0.45">
      <c r="A1129" s="1" t="s">
        <v>2483</v>
      </c>
      <c r="B1129" s="1" t="s">
        <v>2484</v>
      </c>
      <c r="C1129" s="25">
        <v>248269</v>
      </c>
    </row>
    <row r="1130" spans="1:3" x14ac:dyDescent="0.45">
      <c r="A1130" s="1" t="s">
        <v>2485</v>
      </c>
      <c r="B1130" s="1" t="s">
        <v>2486</v>
      </c>
      <c r="C1130" s="25">
        <v>247157</v>
      </c>
    </row>
    <row r="1131" spans="1:3" x14ac:dyDescent="0.45">
      <c r="A1131" s="1" t="s">
        <v>2487</v>
      </c>
      <c r="B1131" s="1" t="s">
        <v>2488</v>
      </c>
      <c r="C1131" s="25">
        <v>247381</v>
      </c>
    </row>
    <row r="1132" spans="1:3" x14ac:dyDescent="0.45">
      <c r="A1132" s="1" t="s">
        <v>2489</v>
      </c>
      <c r="B1132" s="1" t="s">
        <v>2490</v>
      </c>
      <c r="C1132" s="25">
        <v>246605</v>
      </c>
    </row>
    <row r="1133" spans="1:3" x14ac:dyDescent="0.45">
      <c r="A1133" s="1" t="s">
        <v>2491</v>
      </c>
      <c r="B1133" s="1" t="s">
        <v>2492</v>
      </c>
      <c r="C1133" s="25">
        <v>246861</v>
      </c>
    </row>
    <row r="1134" spans="1:3" x14ac:dyDescent="0.45">
      <c r="A1134" s="1" t="s">
        <v>2493</v>
      </c>
      <c r="B1134" s="1" t="s">
        <v>2494</v>
      </c>
      <c r="C1134" s="25">
        <v>247094</v>
      </c>
    </row>
    <row r="1135" spans="1:3" x14ac:dyDescent="0.45">
      <c r="A1135" s="1" t="s">
        <v>2495</v>
      </c>
      <c r="B1135" s="1" t="s">
        <v>2496</v>
      </c>
      <c r="C1135" s="25">
        <v>247932</v>
      </c>
    </row>
    <row r="1136" spans="1:3" x14ac:dyDescent="0.45">
      <c r="A1136" s="1" t="s">
        <v>2497</v>
      </c>
      <c r="B1136" s="1" t="s">
        <v>2498</v>
      </c>
      <c r="C1136" s="25">
        <v>247737</v>
      </c>
    </row>
    <row r="1137" spans="1:3" x14ac:dyDescent="0.45">
      <c r="A1137" s="1" t="s">
        <v>2499</v>
      </c>
      <c r="B1137" s="1" t="s">
        <v>2500</v>
      </c>
      <c r="C1137" s="25">
        <v>247691</v>
      </c>
    </row>
    <row r="1138" spans="1:3" x14ac:dyDescent="0.45">
      <c r="A1138" s="1" t="s">
        <v>2501</v>
      </c>
      <c r="B1138" s="1" t="s">
        <v>2502</v>
      </c>
      <c r="C1138" s="25">
        <v>245823</v>
      </c>
    </row>
    <row r="1139" spans="1:3" x14ac:dyDescent="0.45">
      <c r="A1139" s="1" t="s">
        <v>2503</v>
      </c>
      <c r="B1139" s="1" t="s">
        <v>2504</v>
      </c>
      <c r="C1139" s="25">
        <v>245375</v>
      </c>
    </row>
    <row r="1140" spans="1:3" x14ac:dyDescent="0.45">
      <c r="A1140" s="1" t="s">
        <v>2505</v>
      </c>
      <c r="B1140" s="1" t="s">
        <v>2506</v>
      </c>
      <c r="C1140" s="25">
        <v>246468</v>
      </c>
    </row>
    <row r="1141" spans="1:3" x14ac:dyDescent="0.45">
      <c r="A1141" s="1" t="s">
        <v>2507</v>
      </c>
      <c r="B1141" s="1" t="s">
        <v>2508</v>
      </c>
      <c r="C1141" s="25">
        <v>246670</v>
      </c>
    </row>
    <row r="1142" spans="1:3" x14ac:dyDescent="0.45">
      <c r="A1142" s="1" t="s">
        <v>2509</v>
      </c>
      <c r="B1142" s="1" t="s">
        <v>2510</v>
      </c>
      <c r="C1142" s="25">
        <v>245580</v>
      </c>
    </row>
    <row r="1143" spans="1:3" x14ac:dyDescent="0.45">
      <c r="A1143" s="1" t="s">
        <v>2511</v>
      </c>
      <c r="B1143" s="1" t="s">
        <v>2512</v>
      </c>
      <c r="C1143" s="25">
        <v>245580</v>
      </c>
    </row>
    <row r="1144" spans="1:3" x14ac:dyDescent="0.45">
      <c r="A1144" s="1" t="s">
        <v>2513</v>
      </c>
      <c r="B1144" s="1" t="s">
        <v>2514</v>
      </c>
      <c r="C1144" s="25">
        <v>246026</v>
      </c>
    </row>
    <row r="1145" spans="1:3" x14ac:dyDescent="0.45">
      <c r="A1145" s="1" t="s">
        <v>2515</v>
      </c>
      <c r="B1145" s="1" t="s">
        <v>2516</v>
      </c>
      <c r="C1145" s="25">
        <v>243730</v>
      </c>
    </row>
    <row r="1146" spans="1:3" x14ac:dyDescent="0.45">
      <c r="A1146" s="1" t="s">
        <v>2517</v>
      </c>
      <c r="B1146" s="1" t="s">
        <v>2518</v>
      </c>
      <c r="C1146" s="25">
        <v>242557</v>
      </c>
    </row>
    <row r="1147" spans="1:3" x14ac:dyDescent="0.45">
      <c r="A1147" s="1" t="s">
        <v>2519</v>
      </c>
      <c r="B1147" s="1" t="s">
        <v>2520</v>
      </c>
      <c r="C1147" s="25">
        <v>240325</v>
      </c>
    </row>
    <row r="1148" spans="1:3" x14ac:dyDescent="0.45">
      <c r="A1148" s="1" t="s">
        <v>2521</v>
      </c>
      <c r="B1148" s="1" t="s">
        <v>2522</v>
      </c>
      <c r="C1148" s="25">
        <v>240888</v>
      </c>
    </row>
    <row r="1149" spans="1:3" x14ac:dyDescent="0.45">
      <c r="A1149" s="1" t="s">
        <v>2523</v>
      </c>
      <c r="B1149" s="1" t="s">
        <v>2524</v>
      </c>
      <c r="C1149" s="25">
        <v>238486</v>
      </c>
    </row>
    <row r="1150" spans="1:3" x14ac:dyDescent="0.45">
      <c r="A1150" s="1" t="s">
        <v>2525</v>
      </c>
      <c r="B1150" s="1" t="s">
        <v>2526</v>
      </c>
      <c r="C1150" s="25">
        <v>238545</v>
      </c>
    </row>
    <row r="1151" spans="1:3" x14ac:dyDescent="0.45">
      <c r="A1151" s="1" t="s">
        <v>2527</v>
      </c>
      <c r="B1151" s="1" t="s">
        <v>2528</v>
      </c>
      <c r="C1151" s="25">
        <v>239501</v>
      </c>
    </row>
    <row r="1152" spans="1:3" x14ac:dyDescent="0.45">
      <c r="A1152" s="1" t="s">
        <v>2529</v>
      </c>
      <c r="B1152" s="1" t="s">
        <v>2530</v>
      </c>
      <c r="C1152" s="25">
        <v>240063</v>
      </c>
    </row>
    <row r="1153" spans="1:3" x14ac:dyDescent="0.45">
      <c r="A1153" s="1" t="s">
        <v>2531</v>
      </c>
      <c r="B1153" s="1" t="s">
        <v>2532</v>
      </c>
      <c r="C1153" s="25">
        <v>240563</v>
      </c>
    </row>
    <row r="1154" spans="1:3" x14ac:dyDescent="0.45">
      <c r="A1154" s="1" t="s">
        <v>2533</v>
      </c>
      <c r="B1154" s="1" t="s">
        <v>2534</v>
      </c>
      <c r="C1154" s="25">
        <v>238781</v>
      </c>
    </row>
    <row r="1155" spans="1:3" x14ac:dyDescent="0.45">
      <c r="A1155" s="1" t="s">
        <v>2535</v>
      </c>
      <c r="B1155" s="1" t="s">
        <v>2536</v>
      </c>
      <c r="C1155" s="25">
        <v>239200</v>
      </c>
    </row>
    <row r="1156" spans="1:3" x14ac:dyDescent="0.45">
      <c r="A1156" s="1" t="s">
        <v>2537</v>
      </c>
      <c r="B1156" s="1" t="s">
        <v>2538</v>
      </c>
      <c r="C1156" s="25">
        <v>240987</v>
      </c>
    </row>
    <row r="1157" spans="1:3" x14ac:dyDescent="0.45">
      <c r="A1157" s="1" t="s">
        <v>2539</v>
      </c>
      <c r="B1157" s="1" t="s">
        <v>2540</v>
      </c>
      <c r="C1157" s="25">
        <v>241915</v>
      </c>
    </row>
    <row r="1158" spans="1:3" x14ac:dyDescent="0.45">
      <c r="A1158" s="1" t="s">
        <v>2541</v>
      </c>
      <c r="B1158" s="1" t="s">
        <v>2542</v>
      </c>
      <c r="C1158" s="25">
        <v>241778</v>
      </c>
    </row>
    <row r="1159" spans="1:3" x14ac:dyDescent="0.45">
      <c r="A1159" s="1" t="s">
        <v>2543</v>
      </c>
      <c r="B1159" s="1" t="s">
        <v>2544</v>
      </c>
      <c r="C1159" s="25">
        <v>240992</v>
      </c>
    </row>
    <row r="1160" spans="1:3" x14ac:dyDescent="0.45">
      <c r="A1160" s="1" t="s">
        <v>2545</v>
      </c>
      <c r="B1160" s="1" t="s">
        <v>2546</v>
      </c>
      <c r="C1160" s="25">
        <v>242153</v>
      </c>
    </row>
    <row r="1161" spans="1:3" x14ac:dyDescent="0.45">
      <c r="A1161" s="1" t="s">
        <v>2547</v>
      </c>
      <c r="B1161" s="1" t="s">
        <v>2548</v>
      </c>
      <c r="C1161" s="25">
        <v>243170</v>
      </c>
    </row>
    <row r="1162" spans="1:3" x14ac:dyDescent="0.45">
      <c r="A1162" s="1" t="s">
        <v>2549</v>
      </c>
      <c r="B1162" s="1" t="s">
        <v>2550</v>
      </c>
      <c r="C1162" s="25">
        <v>243281</v>
      </c>
    </row>
    <row r="1163" spans="1:3" x14ac:dyDescent="0.45">
      <c r="A1163" s="1" t="s">
        <v>2551</v>
      </c>
      <c r="B1163" s="1" t="s">
        <v>2552</v>
      </c>
      <c r="C1163" s="25">
        <v>241455</v>
      </c>
    </row>
    <row r="1164" spans="1:3" x14ac:dyDescent="0.45">
      <c r="A1164" s="1" t="s">
        <v>2553</v>
      </c>
      <c r="B1164" s="1" t="s">
        <v>2554</v>
      </c>
      <c r="C1164" s="25">
        <v>239736</v>
      </c>
    </row>
    <row r="1165" spans="1:3" x14ac:dyDescent="0.45">
      <c r="A1165" s="1" t="s">
        <v>2555</v>
      </c>
      <c r="B1165" s="1" t="s">
        <v>2556</v>
      </c>
      <c r="C1165" s="25">
        <v>240079</v>
      </c>
    </row>
    <row r="1166" spans="1:3" x14ac:dyDescent="0.45">
      <c r="A1166" s="1" t="s">
        <v>2557</v>
      </c>
      <c r="B1166" s="1" t="s">
        <v>2558</v>
      </c>
      <c r="C1166" s="25">
        <v>241240</v>
      </c>
    </row>
    <row r="1167" spans="1:3" x14ac:dyDescent="0.45">
      <c r="A1167" s="1" t="s">
        <v>2559</v>
      </c>
      <c r="B1167" s="1" t="s">
        <v>2560</v>
      </c>
      <c r="C1167" s="25">
        <v>241487</v>
      </c>
    </row>
    <row r="1168" spans="1:3" x14ac:dyDescent="0.45">
      <c r="A1168" s="1" t="s">
        <v>2561</v>
      </c>
      <c r="B1168" s="1" t="s">
        <v>2562</v>
      </c>
      <c r="C1168" s="25">
        <v>240950</v>
      </c>
    </row>
    <row r="1169" spans="1:3" x14ac:dyDescent="0.45">
      <c r="A1169" s="1" t="s">
        <v>2563</v>
      </c>
      <c r="B1169" s="1" t="s">
        <v>2564</v>
      </c>
      <c r="C1169" s="25">
        <v>241743</v>
      </c>
    </row>
    <row r="1170" spans="1:3" x14ac:dyDescent="0.45">
      <c r="A1170" s="1" t="s">
        <v>2565</v>
      </c>
      <c r="B1170" s="1" t="s">
        <v>2566</v>
      </c>
      <c r="C1170" s="25">
        <v>241740</v>
      </c>
    </row>
    <row r="1171" spans="1:3" x14ac:dyDescent="0.45">
      <c r="A1171" s="1" t="s">
        <v>2567</v>
      </c>
      <c r="B1171" s="1" t="s">
        <v>2568</v>
      </c>
      <c r="C1171" s="25">
        <v>245692</v>
      </c>
    </row>
    <row r="1172" spans="1:3" x14ac:dyDescent="0.45">
      <c r="A1172" s="1" t="s">
        <v>2569</v>
      </c>
      <c r="B1172" s="1" t="s">
        <v>2570</v>
      </c>
      <c r="C1172" s="25">
        <v>243624</v>
      </c>
    </row>
    <row r="1173" spans="1:3" x14ac:dyDescent="0.45">
      <c r="A1173" s="1" t="s">
        <v>2571</v>
      </c>
      <c r="B1173" s="1" t="s">
        <v>2572</v>
      </c>
      <c r="C1173" s="25">
        <v>242198</v>
      </c>
    </row>
    <row r="1174" spans="1:3" x14ac:dyDescent="0.45">
      <c r="A1174" s="1" t="s">
        <v>2573</v>
      </c>
      <c r="B1174" s="1" t="s">
        <v>2574</v>
      </c>
      <c r="C1174" s="25">
        <v>242847</v>
      </c>
    </row>
    <row r="1175" spans="1:3" x14ac:dyDescent="0.45">
      <c r="A1175" s="1" t="s">
        <v>2575</v>
      </c>
      <c r="B1175" s="1" t="s">
        <v>2576</v>
      </c>
      <c r="C1175" s="25">
        <v>240683</v>
      </c>
    </row>
    <row r="1176" spans="1:3" x14ac:dyDescent="0.45">
      <c r="A1176" s="1" t="s">
        <v>2577</v>
      </c>
      <c r="B1176" s="1" t="s">
        <v>2578</v>
      </c>
      <c r="C1176" s="25">
        <v>237087</v>
      </c>
    </row>
    <row r="1177" spans="1:3" x14ac:dyDescent="0.45">
      <c r="A1177" s="1" t="s">
        <v>2579</v>
      </c>
      <c r="B1177" s="1" t="s">
        <v>2580</v>
      </c>
      <c r="C1177" s="25">
        <v>239832</v>
      </c>
    </row>
    <row r="1178" spans="1:3" x14ac:dyDescent="0.45">
      <c r="A1178" s="1" t="s">
        <v>2581</v>
      </c>
      <c r="B1178" s="1" t="s">
        <v>2582</v>
      </c>
      <c r="C1178" s="25">
        <v>240213</v>
      </c>
    </row>
    <row r="1179" spans="1:3" x14ac:dyDescent="0.45">
      <c r="A1179" s="1" t="s">
        <v>2583</v>
      </c>
      <c r="B1179" s="1" t="s">
        <v>2584</v>
      </c>
      <c r="C1179" s="25">
        <v>240718</v>
      </c>
    </row>
    <row r="1180" spans="1:3" x14ac:dyDescent="0.45">
      <c r="A1180" s="1" t="s">
        <v>2585</v>
      </c>
      <c r="B1180" s="1" t="s">
        <v>2586</v>
      </c>
      <c r="C1180" s="25">
        <v>239436</v>
      </c>
    </row>
    <row r="1181" spans="1:3" x14ac:dyDescent="0.45">
      <c r="A1181" s="1" t="s">
        <v>2587</v>
      </c>
      <c r="B1181" s="1" t="s">
        <v>2588</v>
      </c>
      <c r="C1181" s="25">
        <v>240524</v>
      </c>
    </row>
    <row r="1182" spans="1:3" x14ac:dyDescent="0.45">
      <c r="A1182" s="1" t="s">
        <v>2589</v>
      </c>
      <c r="B1182" s="1" t="s">
        <v>2590</v>
      </c>
      <c r="C1182" s="25">
        <v>239980</v>
      </c>
    </row>
    <row r="1183" spans="1:3" x14ac:dyDescent="0.45">
      <c r="A1183" s="1" t="s">
        <v>2591</v>
      </c>
      <c r="B1183" s="1" t="s">
        <v>2592</v>
      </c>
      <c r="C1183" s="25">
        <v>238326</v>
      </c>
    </row>
    <row r="1184" spans="1:3" x14ac:dyDescent="0.45">
      <c r="A1184" s="1" t="s">
        <v>2801</v>
      </c>
      <c r="B1184" s="1" t="s">
        <v>2802</v>
      </c>
      <c r="C1184" s="25">
        <v>238326</v>
      </c>
    </row>
    <row r="1185" spans="1:3" x14ac:dyDescent="0.45">
      <c r="A1185" s="1" t="s">
        <v>2593</v>
      </c>
      <c r="B1185" s="1" t="s">
        <v>2594</v>
      </c>
      <c r="C1185" s="25">
        <v>239266</v>
      </c>
    </row>
    <row r="1186" spans="1:3" x14ac:dyDescent="0.45">
      <c r="A1186" s="1" t="s">
        <v>2595</v>
      </c>
      <c r="B1186" s="1" t="s">
        <v>2596</v>
      </c>
      <c r="C1186" s="25">
        <v>240009</v>
      </c>
    </row>
    <row r="1187" spans="1:3" x14ac:dyDescent="0.45">
      <c r="A1187" s="1" t="s">
        <v>2597</v>
      </c>
      <c r="B1187" s="1" t="s">
        <v>2598</v>
      </c>
      <c r="C1187" s="25">
        <v>241423</v>
      </c>
    </row>
    <row r="1188" spans="1:3" x14ac:dyDescent="0.45">
      <c r="A1188" s="1" t="s">
        <v>2599</v>
      </c>
      <c r="B1188" s="1" t="s">
        <v>2600</v>
      </c>
      <c r="C1188" s="25">
        <v>241313</v>
      </c>
    </row>
    <row r="1189" spans="1:3" x14ac:dyDescent="0.45">
      <c r="A1189" s="1" t="s">
        <v>2601</v>
      </c>
      <c r="B1189" s="1" t="s">
        <v>2602</v>
      </c>
      <c r="C1189" s="25">
        <v>239665</v>
      </c>
    </row>
    <row r="1190" spans="1:3" x14ac:dyDescent="0.45">
      <c r="A1190" s="1" t="s">
        <v>2603</v>
      </c>
      <c r="B1190" s="1" t="s">
        <v>2604</v>
      </c>
      <c r="C1190" s="25">
        <v>238414</v>
      </c>
    </row>
    <row r="1191" spans="1:3" x14ac:dyDescent="0.45">
      <c r="A1191" s="1" t="s">
        <v>2605</v>
      </c>
      <c r="B1191" s="1" t="s">
        <v>2606</v>
      </c>
      <c r="C1191" s="25">
        <v>241474</v>
      </c>
    </row>
    <row r="1192" spans="1:3" x14ac:dyDescent="0.45">
      <c r="A1192" s="1" t="s">
        <v>2607</v>
      </c>
      <c r="B1192" s="1" t="s">
        <v>2608</v>
      </c>
      <c r="C1192" s="25">
        <v>242926</v>
      </c>
    </row>
    <row r="1193" spans="1:3" x14ac:dyDescent="0.45">
      <c r="A1193" s="1" t="s">
        <v>2609</v>
      </c>
      <c r="B1193" s="1" t="s">
        <v>2610</v>
      </c>
      <c r="C1193" s="25">
        <v>243983</v>
      </c>
    </row>
    <row r="1194" spans="1:3" x14ac:dyDescent="0.45">
      <c r="A1194" s="1" t="s">
        <v>2611</v>
      </c>
      <c r="B1194" s="1" t="s">
        <v>2612</v>
      </c>
      <c r="C1194" s="25">
        <v>246462</v>
      </c>
    </row>
    <row r="1195" spans="1:3" x14ac:dyDescent="0.45">
      <c r="A1195" s="1" t="s">
        <v>2613</v>
      </c>
      <c r="B1195" s="1" t="s">
        <v>2614</v>
      </c>
      <c r="C1195" s="25">
        <v>246132</v>
      </c>
    </row>
    <row r="1196" spans="1:3" x14ac:dyDescent="0.45">
      <c r="A1196" s="1" t="s">
        <v>2615</v>
      </c>
      <c r="B1196" s="1" t="s">
        <v>2616</v>
      </c>
      <c r="C1196" s="25">
        <v>247626</v>
      </c>
    </row>
    <row r="1197" spans="1:3" x14ac:dyDescent="0.45">
      <c r="A1197" s="1" t="s">
        <v>2617</v>
      </c>
      <c r="B1197" s="1" t="s">
        <v>2618</v>
      </c>
      <c r="C1197" s="25">
        <v>246595</v>
      </c>
    </row>
    <row r="1198" spans="1:3" x14ac:dyDescent="0.45">
      <c r="A1198" s="1" t="s">
        <v>2619</v>
      </c>
      <c r="B1198" s="1" t="s">
        <v>2620</v>
      </c>
      <c r="C1198" s="25">
        <v>246312</v>
      </c>
    </row>
    <row r="1199" spans="1:3" x14ac:dyDescent="0.45">
      <c r="A1199" s="1" t="s">
        <v>2621</v>
      </c>
      <c r="B1199" s="1" t="s">
        <v>2622</v>
      </c>
      <c r="C1199" s="25">
        <v>246327</v>
      </c>
    </row>
    <row r="1200" spans="1:3" x14ac:dyDescent="0.45">
      <c r="A1200" s="1" t="s">
        <v>2623</v>
      </c>
      <c r="B1200" s="1" t="s">
        <v>2624</v>
      </c>
      <c r="C1200" s="25">
        <v>247570</v>
      </c>
    </row>
    <row r="1201" spans="1:3" x14ac:dyDescent="0.45">
      <c r="A1201" s="1" t="s">
        <v>2625</v>
      </c>
      <c r="B1201" s="1" t="s">
        <v>2626</v>
      </c>
      <c r="C1201" s="25">
        <v>246510</v>
      </c>
    </row>
    <row r="1202" spans="1:3" x14ac:dyDescent="0.45">
      <c r="A1202" s="1" t="s">
        <v>2803</v>
      </c>
      <c r="B1202" s="1" t="s">
        <v>2804</v>
      </c>
      <c r="C1202" s="25">
        <v>246510</v>
      </c>
    </row>
    <row r="1203" spans="1:3" x14ac:dyDescent="0.45">
      <c r="A1203" s="1" t="s">
        <v>2627</v>
      </c>
      <c r="B1203" s="1" t="s">
        <v>2628</v>
      </c>
      <c r="C1203" s="25">
        <v>247167</v>
      </c>
    </row>
    <row r="1204" spans="1:3" x14ac:dyDescent="0.45">
      <c r="A1204" s="1" t="s">
        <v>2629</v>
      </c>
      <c r="B1204" s="1" t="s">
        <v>2630</v>
      </c>
      <c r="C1204" s="25">
        <v>246600</v>
      </c>
    </row>
    <row r="1205" spans="1:3" x14ac:dyDescent="0.45">
      <c r="A1205" s="1" t="s">
        <v>2631</v>
      </c>
      <c r="B1205" s="1" t="s">
        <v>2632</v>
      </c>
      <c r="C1205" s="25">
        <v>246342</v>
      </c>
    </row>
    <row r="1206" spans="1:3" x14ac:dyDescent="0.45">
      <c r="A1206" s="1" t="s">
        <v>2633</v>
      </c>
      <c r="B1206" s="1" t="s">
        <v>2634</v>
      </c>
      <c r="C1206" s="25">
        <v>247405</v>
      </c>
    </row>
    <row r="1207" spans="1:3" x14ac:dyDescent="0.45">
      <c r="A1207" s="1" t="s">
        <v>2635</v>
      </c>
      <c r="B1207" s="1" t="s">
        <v>2636</v>
      </c>
      <c r="C1207" s="25">
        <v>246988</v>
      </c>
    </row>
    <row r="1208" spans="1:3" x14ac:dyDescent="0.45">
      <c r="A1208" s="1" t="s">
        <v>2637</v>
      </c>
      <c r="B1208" s="1" t="s">
        <v>2638</v>
      </c>
      <c r="C1208" s="25">
        <v>245709</v>
      </c>
    </row>
    <row r="1209" spans="1:3" x14ac:dyDescent="0.45">
      <c r="A1209" s="1" t="s">
        <v>2805</v>
      </c>
      <c r="B1209" s="1" t="s">
        <v>2806</v>
      </c>
      <c r="C1209" s="25">
        <v>245709</v>
      </c>
    </row>
    <row r="1210" spans="1:3" x14ac:dyDescent="0.45">
      <c r="A1210" s="1" t="s">
        <v>2639</v>
      </c>
      <c r="B1210" s="1" t="s">
        <v>2640</v>
      </c>
      <c r="C1210" s="25">
        <v>246469</v>
      </c>
    </row>
    <row r="1211" spans="1:3" x14ac:dyDescent="0.45">
      <c r="A1211" s="1" t="s">
        <v>2641</v>
      </c>
      <c r="B1211" s="1" t="s">
        <v>2642</v>
      </c>
      <c r="C1211" s="25">
        <v>246459</v>
      </c>
    </row>
    <row r="1212" spans="1:3" x14ac:dyDescent="0.45">
      <c r="A1212" s="1" t="s">
        <v>2643</v>
      </c>
      <c r="B1212" s="1" t="s">
        <v>2644</v>
      </c>
      <c r="C1212" s="25">
        <v>248157</v>
      </c>
    </row>
    <row r="1213" spans="1:3" x14ac:dyDescent="0.45">
      <c r="A1213" s="1" t="s">
        <v>2645</v>
      </c>
      <c r="B1213" s="1" t="s">
        <v>2646</v>
      </c>
      <c r="C1213" s="25">
        <v>249074</v>
      </c>
    </row>
    <row r="1214" spans="1:3" x14ac:dyDescent="0.45">
      <c r="A1214" s="1" t="s">
        <v>2647</v>
      </c>
      <c r="B1214" s="1" t="s">
        <v>2648</v>
      </c>
      <c r="C1214" s="25">
        <v>250723</v>
      </c>
    </row>
    <row r="1215" spans="1:3" x14ac:dyDescent="0.45">
      <c r="A1215" s="1" t="s">
        <v>2807</v>
      </c>
      <c r="B1215" s="1" t="s">
        <v>2808</v>
      </c>
      <c r="C1215" s="25">
        <v>250723</v>
      </c>
    </row>
    <row r="1216" spans="1:3" x14ac:dyDescent="0.45">
      <c r="A1216" s="1" t="s">
        <v>2649</v>
      </c>
      <c r="B1216" s="1" t="s">
        <v>2650</v>
      </c>
      <c r="C1216" s="25">
        <v>251096</v>
      </c>
    </row>
    <row r="1217" spans="1:3" x14ac:dyDescent="0.45">
      <c r="A1217" s="1" t="s">
        <v>2651</v>
      </c>
      <c r="B1217" s="1" t="s">
        <v>2652</v>
      </c>
      <c r="C1217" s="25">
        <v>251300</v>
      </c>
    </row>
    <row r="1218" spans="1:3" x14ac:dyDescent="0.45">
      <c r="A1218" s="1" t="s">
        <v>2653</v>
      </c>
      <c r="B1218" s="1" t="s">
        <v>2654</v>
      </c>
      <c r="C1218" s="25">
        <v>250626</v>
      </c>
    </row>
    <row r="1219" spans="1:3" x14ac:dyDescent="0.45">
      <c r="A1219" s="1" t="s">
        <v>2809</v>
      </c>
      <c r="B1219" s="1" t="s">
        <v>2810</v>
      </c>
      <c r="C1219" s="25">
        <v>250626</v>
      </c>
    </row>
    <row r="1220" spans="1:3" x14ac:dyDescent="0.45">
      <c r="A1220" s="1" t="s">
        <v>2655</v>
      </c>
      <c r="B1220" s="1" t="s">
        <v>2656</v>
      </c>
      <c r="C1220" s="25">
        <v>251119</v>
      </c>
    </row>
    <row r="1221" spans="1:3" x14ac:dyDescent="0.45">
      <c r="A1221" s="1" t="s">
        <v>2811</v>
      </c>
      <c r="B1221" s="1" t="s">
        <v>2812</v>
      </c>
      <c r="C1221" s="25">
        <v>251119</v>
      </c>
    </row>
    <row r="1222" spans="1:3" x14ac:dyDescent="0.45">
      <c r="A1222" s="1" t="s">
        <v>2657</v>
      </c>
      <c r="B1222" s="1" t="s">
        <v>2658</v>
      </c>
      <c r="C1222" s="25">
        <v>250818</v>
      </c>
    </row>
    <row r="1223" spans="1:3" x14ac:dyDescent="0.45">
      <c r="A1223" s="1" t="s">
        <v>2659</v>
      </c>
      <c r="B1223" s="1" t="s">
        <v>2660</v>
      </c>
      <c r="C1223" s="25">
        <v>249972</v>
      </c>
    </row>
    <row r="1224" spans="1:3" x14ac:dyDescent="0.45">
      <c r="A1224" s="1" t="s">
        <v>2661</v>
      </c>
      <c r="B1224" s="1" t="s">
        <v>2662</v>
      </c>
      <c r="C1224" s="25">
        <v>249256</v>
      </c>
    </row>
    <row r="1225" spans="1:3" x14ac:dyDescent="0.45">
      <c r="A1225" s="1" t="s">
        <v>2663</v>
      </c>
      <c r="B1225" s="1" t="s">
        <v>2664</v>
      </c>
      <c r="C1225" s="25">
        <v>249602</v>
      </c>
    </row>
    <row r="1226" spans="1:3" x14ac:dyDescent="0.45">
      <c r="A1226" s="1" t="s">
        <v>2665</v>
      </c>
      <c r="B1226" s="1" t="s">
        <v>2666</v>
      </c>
      <c r="C1226" s="25">
        <v>249709</v>
      </c>
    </row>
    <row r="1227" spans="1:3" x14ac:dyDescent="0.45">
      <c r="A1227" s="1" t="s">
        <v>2667</v>
      </c>
      <c r="B1227" s="1" t="s">
        <v>2668</v>
      </c>
      <c r="C1227" s="25">
        <v>249196</v>
      </c>
    </row>
    <row r="1228" spans="1:3" x14ac:dyDescent="0.45">
      <c r="A1228" s="1" t="s">
        <v>2813</v>
      </c>
      <c r="B1228" s="1" t="s">
        <v>2814</v>
      </c>
      <c r="C1228" s="25">
        <v>249196</v>
      </c>
    </row>
    <row r="1229" spans="1:3" x14ac:dyDescent="0.45">
      <c r="A1229" s="1" t="s">
        <v>2669</v>
      </c>
      <c r="B1229" s="1" t="s">
        <v>2670</v>
      </c>
      <c r="C1229" s="25">
        <v>252172</v>
      </c>
    </row>
    <row r="1230" spans="1:3" x14ac:dyDescent="0.45">
      <c r="A1230" s="1" t="s">
        <v>2671</v>
      </c>
      <c r="B1230" s="1" t="s">
        <v>2672</v>
      </c>
      <c r="C1230" s="25">
        <v>252406</v>
      </c>
    </row>
    <row r="1231" spans="1:3" x14ac:dyDescent="0.45">
      <c r="A1231" s="1" t="s">
        <v>2673</v>
      </c>
      <c r="B1231" s="1" t="s">
        <v>2674</v>
      </c>
      <c r="C1231" s="25">
        <v>251564</v>
      </c>
    </row>
    <row r="1232" spans="1:3" x14ac:dyDescent="0.45">
      <c r="A1232" s="1" t="s">
        <v>2675</v>
      </c>
      <c r="B1232" s="1" t="s">
        <v>2676</v>
      </c>
      <c r="C1232" s="25">
        <v>251033</v>
      </c>
    </row>
    <row r="1233" spans="1:3" x14ac:dyDescent="0.45">
      <c r="A1233" s="1" t="s">
        <v>2677</v>
      </c>
      <c r="B1233" s="1" t="s">
        <v>2678</v>
      </c>
      <c r="C1233" s="25">
        <v>250027</v>
      </c>
    </row>
    <row r="1234" spans="1:3" x14ac:dyDescent="0.45">
      <c r="A1234" s="1" t="s">
        <v>2679</v>
      </c>
      <c r="B1234" s="1" t="s">
        <v>2680</v>
      </c>
      <c r="C1234" s="25">
        <v>248970</v>
      </c>
    </row>
    <row r="1235" spans="1:3" x14ac:dyDescent="0.45">
      <c r="A1235" s="1" t="s">
        <v>2815</v>
      </c>
      <c r="B1235" s="1" t="s">
        <v>2816</v>
      </c>
      <c r="C1235" s="25">
        <v>248970</v>
      </c>
    </row>
    <row r="1236" spans="1:3" x14ac:dyDescent="0.45">
      <c r="A1236" s="1" t="s">
        <v>2681</v>
      </c>
      <c r="B1236" s="1" t="s">
        <v>2682</v>
      </c>
      <c r="C1236" s="25">
        <v>247898</v>
      </c>
    </row>
    <row r="1237" spans="1:3" x14ac:dyDescent="0.45">
      <c r="A1237" s="1" t="s">
        <v>2683</v>
      </c>
      <c r="B1237" s="1" t="s">
        <v>2684</v>
      </c>
      <c r="C1237" s="25">
        <v>246397</v>
      </c>
    </row>
    <row r="1238" spans="1:3" x14ac:dyDescent="0.45">
      <c r="A1238" s="1" t="s">
        <v>2685</v>
      </c>
      <c r="B1238" s="1" t="s">
        <v>2686</v>
      </c>
      <c r="C1238" s="25">
        <v>247503</v>
      </c>
    </row>
    <row r="1239" spans="1:3" x14ac:dyDescent="0.45">
      <c r="A1239" s="1" t="s">
        <v>2687</v>
      </c>
      <c r="B1239" s="1" t="s">
        <v>2688</v>
      </c>
      <c r="C1239" s="25">
        <v>245839</v>
      </c>
    </row>
    <row r="1240" spans="1:3" x14ac:dyDescent="0.45">
      <c r="A1240" s="1" t="s">
        <v>2689</v>
      </c>
      <c r="B1240" s="1" t="s">
        <v>2690</v>
      </c>
      <c r="C1240" s="25">
        <v>244348</v>
      </c>
    </row>
    <row r="1241" spans="1:3" x14ac:dyDescent="0.45">
      <c r="A1241" s="1" t="s">
        <v>2691</v>
      </c>
      <c r="B1241" s="1" t="s">
        <v>2692</v>
      </c>
      <c r="C1241" s="25">
        <v>244890</v>
      </c>
    </row>
    <row r="1242" spans="1:3" x14ac:dyDescent="0.45">
      <c r="A1242" s="1" t="s">
        <v>2817</v>
      </c>
      <c r="B1242" s="1" t="s">
        <v>2818</v>
      </c>
      <c r="C1242" s="25">
        <v>244890</v>
      </c>
    </row>
    <row r="1243" spans="1:3" x14ac:dyDescent="0.45">
      <c r="A1243" s="1" t="s">
        <v>2693</v>
      </c>
      <c r="B1243" s="1" t="s">
        <v>2694</v>
      </c>
      <c r="C1243" s="25">
        <v>244200</v>
      </c>
    </row>
    <row r="1244" spans="1:3" x14ac:dyDescent="0.45">
      <c r="A1244" s="1" t="s">
        <v>2695</v>
      </c>
      <c r="B1244" s="1" t="s">
        <v>2696</v>
      </c>
      <c r="C1244" s="25">
        <v>243654</v>
      </c>
    </row>
    <row r="1245" spans="1:3" x14ac:dyDescent="0.45">
      <c r="A1245" s="1" t="s">
        <v>2697</v>
      </c>
      <c r="B1245" s="1" t="s">
        <v>2698</v>
      </c>
      <c r="C1245" s="25">
        <v>243319</v>
      </c>
    </row>
    <row r="1246" spans="1:3" x14ac:dyDescent="0.45">
      <c r="A1246" s="1" t="s">
        <v>2699</v>
      </c>
      <c r="B1246" s="1" t="s">
        <v>2700</v>
      </c>
      <c r="C1246" s="25">
        <v>243507</v>
      </c>
    </row>
    <row r="1247" spans="1:3" x14ac:dyDescent="0.45">
      <c r="A1247" s="1" t="s">
        <v>2701</v>
      </c>
      <c r="B1247" s="1" t="s">
        <v>2702</v>
      </c>
      <c r="C1247" s="25">
        <v>244348</v>
      </c>
    </row>
    <row r="1248" spans="1:3" x14ac:dyDescent="0.45">
      <c r="A1248" s="1" t="s">
        <v>2703</v>
      </c>
      <c r="B1248" s="1" t="s">
        <v>2704</v>
      </c>
      <c r="C1248" s="25">
        <v>245018</v>
      </c>
    </row>
    <row r="1249" spans="1:3" x14ac:dyDescent="0.45">
      <c r="A1249" s="1" t="s">
        <v>2705</v>
      </c>
      <c r="B1249" s="1" t="s">
        <v>2706</v>
      </c>
      <c r="C1249" s="25">
        <v>244924</v>
      </c>
    </row>
    <row r="1250" spans="1:3" x14ac:dyDescent="0.45">
      <c r="A1250" s="1" t="s">
        <v>2707</v>
      </c>
      <c r="B1250" s="1" t="s">
        <v>2708</v>
      </c>
      <c r="C1250" s="25">
        <v>246198</v>
      </c>
    </row>
    <row r="1251" spans="1:3" x14ac:dyDescent="0.45">
      <c r="A1251" s="1" t="s">
        <v>2709</v>
      </c>
      <c r="B1251" s="1" t="s">
        <v>2710</v>
      </c>
      <c r="C1251" s="25">
        <v>247064</v>
      </c>
    </row>
    <row r="1252" spans="1:3" x14ac:dyDescent="0.45">
      <c r="A1252" s="1" t="s">
        <v>2711</v>
      </c>
      <c r="B1252" s="1" t="s">
        <v>2712</v>
      </c>
      <c r="C1252" s="25">
        <v>247264</v>
      </c>
    </row>
    <row r="1253" spans="1:3" x14ac:dyDescent="0.45">
      <c r="A1253" s="1" t="s">
        <v>2819</v>
      </c>
      <c r="B1253" s="1" t="s">
        <v>2820</v>
      </c>
      <c r="C1253" s="25">
        <v>247264</v>
      </c>
    </row>
    <row r="1254" spans="1:3" x14ac:dyDescent="0.45">
      <c r="A1254" s="1" t="s">
        <v>2713</v>
      </c>
      <c r="B1254" s="1" t="s">
        <v>2714</v>
      </c>
      <c r="C1254" s="25">
        <v>249578</v>
      </c>
    </row>
    <row r="1255" spans="1:3" x14ac:dyDescent="0.45">
      <c r="A1255" s="1" t="s">
        <v>2715</v>
      </c>
      <c r="B1255" s="1" t="s">
        <v>2716</v>
      </c>
      <c r="C1255" s="25">
        <v>251350</v>
      </c>
    </row>
    <row r="1256" spans="1:3" x14ac:dyDescent="0.45">
      <c r="A1256" s="1" t="s">
        <v>2717</v>
      </c>
      <c r="B1256" s="1" t="s">
        <v>2718</v>
      </c>
      <c r="C1256" s="25">
        <v>251624</v>
      </c>
    </row>
    <row r="1257" spans="1:3" x14ac:dyDescent="0.45">
      <c r="A1257" s="1" t="s">
        <v>2719</v>
      </c>
      <c r="B1257" s="1" t="s">
        <v>2720</v>
      </c>
      <c r="C1257" s="25">
        <v>252898</v>
      </c>
    </row>
    <row r="1258" spans="1:3" x14ac:dyDescent="0.45">
      <c r="A1258" s="1" t="s">
        <v>2721</v>
      </c>
      <c r="B1258" s="1" t="s">
        <v>2722</v>
      </c>
      <c r="C1258" s="25">
        <v>253068</v>
      </c>
    </row>
    <row r="1259" spans="1:3" x14ac:dyDescent="0.45">
      <c r="A1259" s="1" t="s">
        <v>2723</v>
      </c>
      <c r="B1259" s="1" t="s">
        <v>2724</v>
      </c>
      <c r="C1259" s="25">
        <v>254234</v>
      </c>
    </row>
    <row r="1260" spans="1:3" x14ac:dyDescent="0.45">
      <c r="A1260" s="1" t="s">
        <v>2821</v>
      </c>
      <c r="B1260" s="1" t="s">
        <v>2822</v>
      </c>
      <c r="C1260" s="25">
        <v>254234</v>
      </c>
    </row>
    <row r="1261" spans="1:3" x14ac:dyDescent="0.45">
      <c r="A1261" s="1" t="s">
        <v>2725</v>
      </c>
      <c r="B1261" s="1" t="s">
        <v>2726</v>
      </c>
      <c r="C1261" s="25">
        <v>253210</v>
      </c>
    </row>
    <row r="1262" spans="1:3" x14ac:dyDescent="0.45">
      <c r="A1262" s="1" t="s">
        <v>2727</v>
      </c>
      <c r="B1262" s="1" t="s">
        <v>2728</v>
      </c>
      <c r="C1262" s="25">
        <v>254005</v>
      </c>
    </row>
    <row r="1263" spans="1:3" x14ac:dyDescent="0.45">
      <c r="A1263" s="1" t="s">
        <v>2729</v>
      </c>
      <c r="B1263" s="1" t="s">
        <v>2730</v>
      </c>
      <c r="C1263" s="25">
        <v>254866</v>
      </c>
    </row>
    <row r="1264" spans="1:3" x14ac:dyDescent="0.45">
      <c r="A1264" s="1" t="s">
        <v>2823</v>
      </c>
      <c r="B1264" s="1" t="s">
        <v>2824</v>
      </c>
      <c r="C1264" s="25">
        <v>254470</v>
      </c>
    </row>
    <row r="1265" spans="1:3" x14ac:dyDescent="0.45">
      <c r="A1265" s="1" t="s">
        <v>2731</v>
      </c>
      <c r="B1265" s="1" t="s">
        <v>2732</v>
      </c>
      <c r="C1265" s="25">
        <v>255255</v>
      </c>
    </row>
    <row r="1266" spans="1:3" x14ac:dyDescent="0.45">
      <c r="A1266" s="1" t="s">
        <v>2733</v>
      </c>
      <c r="B1266" s="1" t="s">
        <v>2734</v>
      </c>
      <c r="C1266" s="25">
        <v>254810</v>
      </c>
    </row>
    <row r="1267" spans="1:3" x14ac:dyDescent="0.45">
      <c r="A1267" s="1" t="s">
        <v>2825</v>
      </c>
      <c r="B1267" s="1" t="s">
        <v>2826</v>
      </c>
      <c r="C1267" s="25">
        <v>254810</v>
      </c>
    </row>
    <row r="1268" spans="1:3" x14ac:dyDescent="0.45">
      <c r="A1268" s="1" t="s">
        <v>2735</v>
      </c>
      <c r="B1268" s="1" t="s">
        <v>2736</v>
      </c>
      <c r="C1268" s="25">
        <v>255635</v>
      </c>
    </row>
    <row r="1269" spans="1:3" x14ac:dyDescent="0.45">
      <c r="A1269" s="1" t="s">
        <v>2737</v>
      </c>
      <c r="B1269" s="1" t="s">
        <v>2738</v>
      </c>
      <c r="C1269" s="25">
        <v>255317</v>
      </c>
    </row>
    <row r="1270" spans="1:3" x14ac:dyDescent="0.45">
      <c r="A1270" s="1" t="s">
        <v>2739</v>
      </c>
      <c r="B1270" s="1" t="s">
        <v>2740</v>
      </c>
      <c r="C1270" s="25">
        <v>256049</v>
      </c>
    </row>
    <row r="1271" spans="1:3" x14ac:dyDescent="0.45">
      <c r="A1271" s="1" t="s">
        <v>2741</v>
      </c>
      <c r="B1271" s="1" t="s">
        <v>2742</v>
      </c>
      <c r="C1271" s="25">
        <v>255606</v>
      </c>
    </row>
    <row r="1272" spans="1:3" x14ac:dyDescent="0.45">
      <c r="A1272" s="1" t="s">
        <v>2743</v>
      </c>
      <c r="B1272" s="1" t="s">
        <v>2744</v>
      </c>
      <c r="C1272" s="25">
        <v>255859</v>
      </c>
    </row>
    <row r="1273" spans="1:3" x14ac:dyDescent="0.45">
      <c r="A1273" s="1" t="s">
        <v>2745</v>
      </c>
      <c r="B1273" s="1" t="s">
        <v>2746</v>
      </c>
      <c r="C1273" s="25">
        <v>256565</v>
      </c>
    </row>
    <row r="1274" spans="1:3" x14ac:dyDescent="0.45">
      <c r="A1274" s="1" t="s">
        <v>2827</v>
      </c>
      <c r="B1274" s="1" t="s">
        <v>2828</v>
      </c>
      <c r="C1274" s="25">
        <v>256565</v>
      </c>
    </row>
    <row r="1275" spans="1:3" x14ac:dyDescent="0.45">
      <c r="A1275" s="1" t="s">
        <v>2747</v>
      </c>
      <c r="B1275" s="1" t="s">
        <v>2748</v>
      </c>
      <c r="C1275" s="25">
        <v>257512</v>
      </c>
    </row>
    <row r="1276" spans="1:3" x14ac:dyDescent="0.45">
      <c r="A1276" s="1" t="s">
        <v>2749</v>
      </c>
      <c r="B1276" s="1" t="s">
        <v>2750</v>
      </c>
      <c r="C1276" s="25">
        <v>257796</v>
      </c>
    </row>
    <row r="1277" spans="1:3" x14ac:dyDescent="0.45">
      <c r="A1277" s="1" t="s">
        <v>2751</v>
      </c>
      <c r="B1277" s="1" t="s">
        <v>2752</v>
      </c>
      <c r="C1277" s="25">
        <v>258568</v>
      </c>
    </row>
    <row r="1278" spans="1:3" x14ac:dyDescent="0.45">
      <c r="A1278" s="1" t="s">
        <v>2753</v>
      </c>
      <c r="B1278" s="1" t="s">
        <v>2754</v>
      </c>
      <c r="C1278" s="25">
        <v>259330</v>
      </c>
    </row>
    <row r="1279" spans="1:3" x14ac:dyDescent="0.45">
      <c r="A1279" s="1" t="s">
        <v>2755</v>
      </c>
      <c r="B1279" s="1" t="s">
        <v>2756</v>
      </c>
      <c r="C1279" s="25">
        <v>259993</v>
      </c>
    </row>
    <row r="1280" spans="1:3" x14ac:dyDescent="0.45">
      <c r="A1280" s="1" t="s">
        <v>2757</v>
      </c>
      <c r="B1280" s="1" t="s">
        <v>2758</v>
      </c>
      <c r="C1280" s="25">
        <v>261117</v>
      </c>
    </row>
    <row r="1281" spans="1:3" x14ac:dyDescent="0.45">
      <c r="A1281" s="1" t="s">
        <v>2829</v>
      </c>
      <c r="B1281" s="1" t="s">
        <v>2830</v>
      </c>
      <c r="C1281" s="25">
        <v>261852</v>
      </c>
    </row>
    <row r="1282" spans="1:3" x14ac:dyDescent="0.45">
      <c r="A1282" s="1" t="s">
        <v>2831</v>
      </c>
      <c r="B1282" s="1" t="s">
        <v>2832</v>
      </c>
      <c r="C1282" s="25">
        <v>262047</v>
      </c>
    </row>
    <row r="1283" spans="1:3" x14ac:dyDescent="0.45">
      <c r="A1283" s="1" t="s">
        <v>2833</v>
      </c>
      <c r="B1283" s="1" t="s">
        <v>2834</v>
      </c>
      <c r="C1283" s="25">
        <v>262072</v>
      </c>
    </row>
    <row r="1284" spans="1:3" x14ac:dyDescent="0.45">
      <c r="A1284" s="1" t="s">
        <v>2835</v>
      </c>
      <c r="B1284" s="1" t="s">
        <v>2836</v>
      </c>
      <c r="C1284" s="25">
        <v>262675</v>
      </c>
    </row>
    <row r="1285" spans="1:3" x14ac:dyDescent="0.45">
      <c r="A1285" s="1" t="s">
        <v>2837</v>
      </c>
      <c r="B1285" s="1" t="s">
        <v>2838</v>
      </c>
      <c r="C1285" s="25">
        <v>262787</v>
      </c>
    </row>
    <row r="1286" spans="1:3" x14ac:dyDescent="0.45">
      <c r="A1286" s="1" t="s">
        <v>2759</v>
      </c>
      <c r="B1286" s="1" t="s">
        <v>2760</v>
      </c>
      <c r="C1286" s="25">
        <v>263447</v>
      </c>
    </row>
    <row r="1287" spans="1:3" x14ac:dyDescent="0.45">
      <c r="A1287" s="1" t="s">
        <v>2761</v>
      </c>
      <c r="B1287" s="1" t="s">
        <v>2762</v>
      </c>
      <c r="C1287" s="25">
        <v>263123</v>
      </c>
    </row>
    <row r="1288" spans="1:3" x14ac:dyDescent="0.45">
      <c r="A1288" s="1" t="s">
        <v>2763</v>
      </c>
      <c r="B1288" s="1" t="s">
        <v>2764</v>
      </c>
      <c r="C1288" s="25">
        <v>262559</v>
      </c>
    </row>
    <row r="1289" spans="1:3" x14ac:dyDescent="0.45">
      <c r="A1289" s="1" t="s">
        <v>2765</v>
      </c>
      <c r="B1289" s="1" t="s">
        <v>2766</v>
      </c>
      <c r="C1289" s="25">
        <v>262321</v>
      </c>
    </row>
    <row r="1290" spans="1:3" x14ac:dyDescent="0.45">
      <c r="A1290" s="1" t="s">
        <v>2767</v>
      </c>
      <c r="B1290" s="1" t="s">
        <v>2768</v>
      </c>
      <c r="C1290" s="25">
        <v>263177</v>
      </c>
    </row>
    <row r="1291" spans="1:3" x14ac:dyDescent="0.45">
      <c r="A1291" s="1" t="s">
        <v>2769</v>
      </c>
      <c r="B1291" s="1" t="s">
        <v>2770</v>
      </c>
      <c r="C1291" s="25">
        <v>263724</v>
      </c>
    </row>
    <row r="1292" spans="1:3" x14ac:dyDescent="0.45">
      <c r="A1292" s="1" t="s">
        <v>2839</v>
      </c>
      <c r="B1292" s="1" t="s">
        <v>2840</v>
      </c>
      <c r="C1292" s="25">
        <v>263872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131"/>
  <sheetViews>
    <sheetView rightToLeft="1" workbookViewId="0">
      <selection activeCell="D34" sqref="D34:D95"/>
    </sheetView>
  </sheetViews>
  <sheetFormatPr defaultRowHeight="18" x14ac:dyDescent="0.45"/>
  <cols>
    <col min="1" max="1" width="23.28515625" style="1" bestFit="1" customWidth="1"/>
    <col min="2" max="2" width="32.42578125" style="1" bestFit="1" customWidth="1"/>
    <col min="3" max="3" width="11.28515625" style="1" bestFit="1" customWidth="1"/>
    <col min="4" max="4" width="19.7109375" style="1" bestFit="1" customWidth="1"/>
    <col min="5" max="6" width="9.85546875" style="1" bestFit="1" customWidth="1"/>
    <col min="7" max="7" width="29.42578125" style="1" bestFit="1" customWidth="1"/>
    <col min="8" max="16384" width="9.140625" style="1"/>
  </cols>
  <sheetData>
    <row r="1" spans="1:8" x14ac:dyDescent="0.45">
      <c r="A1" s="1" t="s">
        <v>94</v>
      </c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2876</v>
      </c>
    </row>
    <row r="2" spans="1:8" hidden="1" x14ac:dyDescent="0.45">
      <c r="A2" s="1" t="s">
        <v>101</v>
      </c>
      <c r="B2" s="1" t="s">
        <v>102</v>
      </c>
      <c r="C2" s="1" t="s">
        <v>103</v>
      </c>
      <c r="D2" s="1">
        <v>4565</v>
      </c>
      <c r="E2" s="1" t="s">
        <v>104</v>
      </c>
      <c r="F2" s="1" t="s">
        <v>104</v>
      </c>
      <c r="G2" s="1" t="s">
        <v>105</v>
      </c>
      <c r="H2" s="1">
        <f>D2/'دلار نیما'!$C$1292*1000</f>
        <v>17.300054571913655</v>
      </c>
    </row>
    <row r="3" spans="1:8" hidden="1" x14ac:dyDescent="0.45">
      <c r="A3" s="1" t="s">
        <v>106</v>
      </c>
      <c r="B3" s="1" t="s">
        <v>102</v>
      </c>
      <c r="C3" s="1" t="s">
        <v>103</v>
      </c>
      <c r="D3" s="1">
        <v>4387</v>
      </c>
      <c r="E3" s="1" t="s">
        <v>104</v>
      </c>
      <c r="F3" s="1" t="s">
        <v>107</v>
      </c>
      <c r="G3" s="1" t="s">
        <v>105</v>
      </c>
      <c r="H3" s="1">
        <f>D3/'دلار نیما'!$C$1292*1000</f>
        <v>16.625485083676935</v>
      </c>
    </row>
    <row r="4" spans="1:8" hidden="1" x14ac:dyDescent="0.45">
      <c r="A4" s="1" t="s">
        <v>108</v>
      </c>
      <c r="B4" s="1" t="s">
        <v>109</v>
      </c>
      <c r="C4" s="1" t="s">
        <v>103</v>
      </c>
      <c r="D4" s="1">
        <v>6232</v>
      </c>
      <c r="E4" s="1" t="s">
        <v>104</v>
      </c>
      <c r="F4" s="1" t="s">
        <v>107</v>
      </c>
      <c r="G4" s="1" t="s">
        <v>110</v>
      </c>
      <c r="H4" s="1">
        <f>D4/'دلار نیما'!$C$1292*1000</f>
        <v>23.617511520737324</v>
      </c>
    </row>
    <row r="5" spans="1:8" hidden="1" x14ac:dyDescent="0.45">
      <c r="A5" s="1" t="s">
        <v>106</v>
      </c>
      <c r="B5" s="1" t="s">
        <v>102</v>
      </c>
      <c r="C5" s="1" t="s">
        <v>103</v>
      </c>
      <c r="D5" s="1">
        <v>4387</v>
      </c>
      <c r="E5" s="1" t="s">
        <v>107</v>
      </c>
      <c r="F5" s="1" t="s">
        <v>107</v>
      </c>
      <c r="G5" s="1" t="s">
        <v>105</v>
      </c>
      <c r="H5" s="1">
        <f>D5/'دلار نیما'!$C$1292*1000</f>
        <v>16.625485083676935</v>
      </c>
    </row>
    <row r="6" spans="1:8" hidden="1" x14ac:dyDescent="0.45">
      <c r="A6" s="1" t="s">
        <v>101</v>
      </c>
      <c r="B6" s="1" t="s">
        <v>111</v>
      </c>
      <c r="C6" s="1" t="s">
        <v>112</v>
      </c>
      <c r="D6" s="1">
        <v>6336</v>
      </c>
      <c r="E6" s="1" t="s">
        <v>113</v>
      </c>
      <c r="F6" s="1" t="s">
        <v>114</v>
      </c>
      <c r="G6" s="1" t="s">
        <v>111</v>
      </c>
      <c r="H6" s="1">
        <f>D6/'دلار نیما'!$C$1292*1000</f>
        <v>24.011642008246422</v>
      </c>
    </row>
    <row r="7" spans="1:8" hidden="1" x14ac:dyDescent="0.45">
      <c r="A7" s="1" t="s">
        <v>115</v>
      </c>
      <c r="B7" s="1" t="s">
        <v>102</v>
      </c>
      <c r="C7" s="1" t="s">
        <v>112</v>
      </c>
      <c r="D7" s="1">
        <v>4812</v>
      </c>
      <c r="E7" s="1" t="s">
        <v>113</v>
      </c>
      <c r="F7" s="1" t="s">
        <v>114</v>
      </c>
      <c r="G7" s="1" t="s">
        <v>105</v>
      </c>
      <c r="H7" s="1">
        <f>D7/'دلار نیما'!$C$1292*1000</f>
        <v>18.236114479747755</v>
      </c>
    </row>
    <row r="8" spans="1:8" hidden="1" x14ac:dyDescent="0.45">
      <c r="A8" s="1" t="s">
        <v>116</v>
      </c>
      <c r="B8" s="1" t="s">
        <v>117</v>
      </c>
      <c r="C8" s="1" t="s">
        <v>112</v>
      </c>
      <c r="D8" s="1">
        <v>7951</v>
      </c>
      <c r="E8" s="1" t="s">
        <v>113</v>
      </c>
      <c r="F8" s="1" t="s">
        <v>114</v>
      </c>
      <c r="G8" s="1" t="s">
        <v>118</v>
      </c>
      <c r="H8" s="1">
        <f>D8/'دلار نیما'!$C$1292*1000</f>
        <v>30.132033713315547</v>
      </c>
    </row>
    <row r="9" spans="1:8" hidden="1" x14ac:dyDescent="0.45">
      <c r="A9" s="1" t="s">
        <v>101</v>
      </c>
      <c r="B9" s="1" t="s">
        <v>119</v>
      </c>
      <c r="C9" s="1" t="s">
        <v>112</v>
      </c>
      <c r="D9" s="1">
        <v>5715</v>
      </c>
      <c r="E9" s="1" t="s">
        <v>113</v>
      </c>
      <c r="F9" s="1" t="s">
        <v>114</v>
      </c>
      <c r="G9" s="1" t="s">
        <v>120</v>
      </c>
      <c r="H9" s="1">
        <f>D9/'دلار نیما'!$C$1292*1000</f>
        <v>21.658228231869998</v>
      </c>
    </row>
    <row r="10" spans="1:8" hidden="1" x14ac:dyDescent="0.45">
      <c r="A10" s="1" t="s">
        <v>116</v>
      </c>
      <c r="B10" s="1" t="s">
        <v>121</v>
      </c>
      <c r="C10" s="1" t="s">
        <v>112</v>
      </c>
      <c r="D10" s="1">
        <v>5607</v>
      </c>
      <c r="E10" s="1" t="s">
        <v>113</v>
      </c>
      <c r="F10" s="1" t="s">
        <v>114</v>
      </c>
      <c r="G10" s="1" t="s">
        <v>121</v>
      </c>
      <c r="H10" s="1">
        <f>D10/'دلار نیما'!$C$1292*1000</f>
        <v>21.248938879456706</v>
      </c>
    </row>
    <row r="11" spans="1:8" hidden="1" x14ac:dyDescent="0.45">
      <c r="A11" s="1" t="s">
        <v>116</v>
      </c>
      <c r="B11" s="1" t="s">
        <v>122</v>
      </c>
      <c r="C11" s="1" t="s">
        <v>112</v>
      </c>
      <c r="D11" s="1">
        <v>5068</v>
      </c>
      <c r="E11" s="1" t="s">
        <v>113</v>
      </c>
      <c r="F11" s="1" t="s">
        <v>114</v>
      </c>
      <c r="G11" s="1" t="s">
        <v>122</v>
      </c>
      <c r="H11" s="1">
        <f>D11/'دلار نیما'!$C$1292*1000</f>
        <v>19.206281833616298</v>
      </c>
    </row>
    <row r="12" spans="1:8" hidden="1" x14ac:dyDescent="0.45">
      <c r="A12" s="1" t="s">
        <v>116</v>
      </c>
      <c r="B12" s="1" t="s">
        <v>123</v>
      </c>
      <c r="C12" s="1" t="s">
        <v>112</v>
      </c>
      <c r="D12" s="1">
        <v>6081</v>
      </c>
      <c r="E12" s="1" t="s">
        <v>113</v>
      </c>
      <c r="F12" s="1" t="s">
        <v>114</v>
      </c>
      <c r="G12" s="1" t="s">
        <v>123</v>
      </c>
      <c r="H12" s="1">
        <f>D12/'دلار نیما'!$C$1292*1000</f>
        <v>23.045264370603928</v>
      </c>
    </row>
    <row r="13" spans="1:8" hidden="1" x14ac:dyDescent="0.45">
      <c r="A13" s="1" t="s">
        <v>101</v>
      </c>
      <c r="B13" s="1" t="s">
        <v>124</v>
      </c>
      <c r="C13" s="1" t="s">
        <v>112</v>
      </c>
      <c r="D13" s="1">
        <v>4565</v>
      </c>
      <c r="E13" s="1" t="s">
        <v>113</v>
      </c>
      <c r="F13" s="1" t="s">
        <v>114</v>
      </c>
      <c r="G13" s="1" t="s">
        <v>124</v>
      </c>
      <c r="H13" s="1">
        <f>D13/'دلار نیما'!$C$1292*1000</f>
        <v>17.300054571913655</v>
      </c>
    </row>
    <row r="14" spans="1:8" hidden="1" x14ac:dyDescent="0.45">
      <c r="A14" s="1" t="s">
        <v>101</v>
      </c>
      <c r="B14" s="1" t="s">
        <v>125</v>
      </c>
      <c r="C14" s="1" t="s">
        <v>112</v>
      </c>
      <c r="D14" s="1">
        <v>6993</v>
      </c>
      <c r="E14" s="1" t="s">
        <v>113</v>
      </c>
      <c r="F14" s="1" t="s">
        <v>114</v>
      </c>
      <c r="G14" s="1" t="s">
        <v>125</v>
      </c>
      <c r="H14" s="1">
        <f>D14/'دلار نیما'!$C$1292*1000</f>
        <v>26.501485568760611</v>
      </c>
    </row>
    <row r="15" spans="1:8" hidden="1" x14ac:dyDescent="0.45">
      <c r="A15" s="1" t="s">
        <v>126</v>
      </c>
      <c r="B15" s="1" t="s">
        <v>122</v>
      </c>
      <c r="C15" s="1" t="s">
        <v>112</v>
      </c>
      <c r="D15" s="1">
        <v>3896</v>
      </c>
      <c r="E15" s="1" t="s">
        <v>113</v>
      </c>
      <c r="F15" s="1" t="s">
        <v>114</v>
      </c>
      <c r="G15" s="1" t="s">
        <v>122</v>
      </c>
      <c r="H15" s="1">
        <f>D15/'دلار نیما'!$C$1292*1000</f>
        <v>14.764734416686879</v>
      </c>
    </row>
    <row r="16" spans="1:8" hidden="1" x14ac:dyDescent="0.45">
      <c r="A16" s="1" t="s">
        <v>116</v>
      </c>
      <c r="B16" s="1" t="s">
        <v>127</v>
      </c>
      <c r="C16" s="1" t="s">
        <v>112</v>
      </c>
      <c r="D16" s="1">
        <v>5607</v>
      </c>
      <c r="E16" s="1" t="s">
        <v>113</v>
      </c>
      <c r="F16" s="1" t="s">
        <v>114</v>
      </c>
      <c r="G16" s="1" t="s">
        <v>127</v>
      </c>
      <c r="H16" s="1">
        <f>D16/'دلار نیما'!$C$1292*1000</f>
        <v>21.248938879456706</v>
      </c>
    </row>
    <row r="17" spans="1:8" hidden="1" x14ac:dyDescent="0.45">
      <c r="A17" s="1" t="s">
        <v>116</v>
      </c>
      <c r="B17" s="1" t="s">
        <v>128</v>
      </c>
      <c r="C17" s="1" t="s">
        <v>112</v>
      </c>
      <c r="D17" s="1">
        <v>6413</v>
      </c>
      <c r="E17" s="1" t="s">
        <v>113</v>
      </c>
      <c r="F17" s="1" t="s">
        <v>114</v>
      </c>
      <c r="G17" s="1" t="s">
        <v>128</v>
      </c>
      <c r="H17" s="1">
        <f>D17/'دلار نیما'!$C$1292*1000</f>
        <v>24.303450157652193</v>
      </c>
    </row>
    <row r="18" spans="1:8" hidden="1" x14ac:dyDescent="0.45">
      <c r="A18" s="1" t="s">
        <v>129</v>
      </c>
      <c r="B18" s="1" t="s">
        <v>119</v>
      </c>
      <c r="C18" s="1" t="s">
        <v>112</v>
      </c>
      <c r="D18" s="1">
        <v>6197</v>
      </c>
      <c r="E18" s="1" t="s">
        <v>113</v>
      </c>
      <c r="F18" s="1" t="s">
        <v>114</v>
      </c>
      <c r="G18" s="1" t="s">
        <v>120</v>
      </c>
      <c r="H18" s="1">
        <f>D18/'دلار نیما'!$C$1292*1000</f>
        <v>23.484871452825612</v>
      </c>
    </row>
    <row r="19" spans="1:8" hidden="1" x14ac:dyDescent="0.45">
      <c r="A19" s="1" t="s">
        <v>101</v>
      </c>
      <c r="B19" s="1" t="s">
        <v>130</v>
      </c>
      <c r="C19" s="1" t="s">
        <v>112</v>
      </c>
      <c r="D19" s="1">
        <v>7094</v>
      </c>
      <c r="E19" s="1" t="s">
        <v>113</v>
      </c>
      <c r="F19" s="1" t="s">
        <v>114</v>
      </c>
      <c r="G19" s="1" t="s">
        <v>130</v>
      </c>
      <c r="H19" s="1">
        <f>D19/'دلار نیما'!$C$1292*1000</f>
        <v>26.884246907591557</v>
      </c>
    </row>
    <row r="20" spans="1:8" hidden="1" x14ac:dyDescent="0.45">
      <c r="A20" s="1" t="s">
        <v>101</v>
      </c>
      <c r="B20" s="1" t="s">
        <v>131</v>
      </c>
      <c r="C20" s="1" t="s">
        <v>112</v>
      </c>
      <c r="D20" s="1">
        <v>6926</v>
      </c>
      <c r="E20" s="1" t="s">
        <v>113</v>
      </c>
      <c r="F20" s="1" t="s">
        <v>114</v>
      </c>
      <c r="G20" s="1" t="s">
        <v>131</v>
      </c>
      <c r="H20" s="1">
        <f>D20/'دلار نیما'!$C$1292*1000</f>
        <v>26.247574581615329</v>
      </c>
    </row>
    <row r="21" spans="1:8" hidden="1" x14ac:dyDescent="0.45">
      <c r="A21" s="1" t="s">
        <v>126</v>
      </c>
      <c r="B21" s="1" t="s">
        <v>123</v>
      </c>
      <c r="C21" s="1" t="s">
        <v>112</v>
      </c>
      <c r="D21" s="1">
        <v>4851</v>
      </c>
      <c r="E21" s="1" t="s">
        <v>113</v>
      </c>
      <c r="F21" s="1" t="s">
        <v>114</v>
      </c>
      <c r="G21" s="1" t="s">
        <v>123</v>
      </c>
      <c r="H21" s="1">
        <f>D21/'دلار نیما'!$C$1292*1000</f>
        <v>18.383913412563665</v>
      </c>
    </row>
    <row r="22" spans="1:8" hidden="1" x14ac:dyDescent="0.45">
      <c r="A22" s="1" t="s">
        <v>101</v>
      </c>
      <c r="B22" s="1" t="s">
        <v>132</v>
      </c>
      <c r="C22" s="1" t="s">
        <v>133</v>
      </c>
      <c r="D22" s="1">
        <v>6803</v>
      </c>
      <c r="E22" s="1" t="s">
        <v>113</v>
      </c>
      <c r="F22" s="1" t="s">
        <v>134</v>
      </c>
      <c r="G22" s="1" t="s">
        <v>132</v>
      </c>
      <c r="H22" s="1">
        <f>D22/'دلار نیما'!$C$1292*1000</f>
        <v>25.781439485811305</v>
      </c>
    </row>
    <row r="23" spans="1:8" hidden="1" x14ac:dyDescent="0.45">
      <c r="A23" s="1" t="s">
        <v>135</v>
      </c>
      <c r="B23" s="1" t="s">
        <v>122</v>
      </c>
      <c r="C23" s="1" t="s">
        <v>112</v>
      </c>
      <c r="D23" s="1">
        <v>3831</v>
      </c>
      <c r="E23" s="1" t="s">
        <v>113</v>
      </c>
      <c r="F23" s="1" t="s">
        <v>114</v>
      </c>
      <c r="G23" s="1" t="s">
        <v>122</v>
      </c>
      <c r="H23" s="1">
        <f>D23/'دلار نیما'!$C$1292*1000</f>
        <v>14.518402861993692</v>
      </c>
    </row>
    <row r="24" spans="1:8" hidden="1" x14ac:dyDescent="0.45">
      <c r="A24" s="1" t="s">
        <v>101</v>
      </c>
      <c r="B24" s="1" t="s">
        <v>136</v>
      </c>
      <c r="C24" s="1" t="s">
        <v>112</v>
      </c>
      <c r="D24" s="1">
        <v>7646</v>
      </c>
      <c r="E24" s="1" t="s">
        <v>113</v>
      </c>
      <c r="F24" s="1" t="s">
        <v>114</v>
      </c>
      <c r="G24" s="1" t="s">
        <v>136</v>
      </c>
      <c r="H24" s="1">
        <f>D24/'دلار نیما'!$C$1292*1000</f>
        <v>28.976170264370605</v>
      </c>
    </row>
    <row r="25" spans="1:8" hidden="1" x14ac:dyDescent="0.45">
      <c r="A25" s="1" t="s">
        <v>116</v>
      </c>
      <c r="B25" s="1" t="s">
        <v>137</v>
      </c>
      <c r="C25" s="1" t="s">
        <v>112</v>
      </c>
      <c r="D25" s="1">
        <v>6513</v>
      </c>
      <c r="E25" s="1" t="s">
        <v>113</v>
      </c>
      <c r="F25" s="1" t="s">
        <v>114</v>
      </c>
      <c r="G25" s="1" t="s">
        <v>137</v>
      </c>
      <c r="H25" s="1">
        <f>D25/'دلار نیما'!$C$1292*1000</f>
        <v>24.682421780257094</v>
      </c>
    </row>
    <row r="26" spans="1:8" hidden="1" x14ac:dyDescent="0.45">
      <c r="A26" s="1" t="s">
        <v>116</v>
      </c>
      <c r="B26" s="1" t="s">
        <v>138</v>
      </c>
      <c r="C26" s="1" t="s">
        <v>112</v>
      </c>
      <c r="D26" s="1">
        <v>7303</v>
      </c>
      <c r="E26" s="1" t="s">
        <v>113</v>
      </c>
      <c r="F26" s="1" t="s">
        <v>114</v>
      </c>
      <c r="G26" s="1" t="s">
        <v>139</v>
      </c>
      <c r="H26" s="1">
        <f>D26/'دلار نیما'!$C$1292*1000</f>
        <v>27.676297598835799</v>
      </c>
    </row>
    <row r="27" spans="1:8" hidden="1" x14ac:dyDescent="0.45">
      <c r="A27" s="1" t="s">
        <v>101</v>
      </c>
      <c r="B27" s="1" t="s">
        <v>140</v>
      </c>
      <c r="C27" s="1" t="s">
        <v>112</v>
      </c>
      <c r="D27" s="1">
        <v>4565</v>
      </c>
      <c r="E27" s="1" t="s">
        <v>113</v>
      </c>
      <c r="F27" s="1" t="s">
        <v>114</v>
      </c>
      <c r="G27" s="1" t="s">
        <v>140</v>
      </c>
      <c r="H27" s="1">
        <f>D27/'دلار نیما'!$C$1292*1000</f>
        <v>17.300054571913655</v>
      </c>
    </row>
    <row r="28" spans="1:8" hidden="1" x14ac:dyDescent="0.45">
      <c r="A28" s="1" t="s">
        <v>126</v>
      </c>
      <c r="B28" s="1" t="s">
        <v>102</v>
      </c>
      <c r="C28" s="1" t="s">
        <v>112</v>
      </c>
      <c r="D28" s="1">
        <v>3809</v>
      </c>
      <c r="E28" s="1" t="s">
        <v>113</v>
      </c>
      <c r="F28" s="1" t="s">
        <v>114</v>
      </c>
      <c r="G28" s="1" t="s">
        <v>105</v>
      </c>
      <c r="H28" s="1">
        <f>D28/'دلار نیما'!$C$1292*1000</f>
        <v>14.435029105020616</v>
      </c>
    </row>
    <row r="29" spans="1:8" hidden="1" x14ac:dyDescent="0.45">
      <c r="A29" s="1" t="s">
        <v>101</v>
      </c>
      <c r="B29" s="1" t="s">
        <v>141</v>
      </c>
      <c r="C29" s="1" t="s">
        <v>112</v>
      </c>
      <c r="D29" s="1">
        <v>5919</v>
      </c>
      <c r="E29" s="1" t="s">
        <v>113</v>
      </c>
      <c r="F29" s="1" t="s">
        <v>114</v>
      </c>
      <c r="G29" s="1" t="s">
        <v>142</v>
      </c>
      <c r="H29" s="1">
        <f>D29/'دلار نیما'!$C$1292*1000</f>
        <v>22.431330341983994</v>
      </c>
    </row>
    <row r="30" spans="1:8" hidden="1" x14ac:dyDescent="0.45">
      <c r="A30" s="1" t="s">
        <v>126</v>
      </c>
      <c r="B30" s="1" t="s">
        <v>143</v>
      </c>
      <c r="C30" s="1" t="s">
        <v>112</v>
      </c>
      <c r="D30" s="1">
        <v>4437</v>
      </c>
      <c r="E30" s="1" t="s">
        <v>113</v>
      </c>
      <c r="F30" s="1" t="s">
        <v>114</v>
      </c>
      <c r="G30" s="1" t="s">
        <v>143</v>
      </c>
      <c r="H30" s="1">
        <f>D30/'دلار نیما'!$C$1292*1000</f>
        <v>16.814970894979385</v>
      </c>
    </row>
    <row r="31" spans="1:8" hidden="1" x14ac:dyDescent="0.45">
      <c r="A31" s="1" t="s">
        <v>101</v>
      </c>
      <c r="B31" s="1" t="s">
        <v>144</v>
      </c>
      <c r="C31" s="1" t="s">
        <v>112</v>
      </c>
      <c r="D31" s="1">
        <v>6166</v>
      </c>
      <c r="E31" s="1" t="s">
        <v>113</v>
      </c>
      <c r="F31" s="1" t="s">
        <v>114</v>
      </c>
      <c r="G31" s="1" t="s">
        <v>144</v>
      </c>
      <c r="H31" s="1">
        <f>D31/'دلار نیما'!$C$1292*1000</f>
        <v>23.367390249818094</v>
      </c>
    </row>
    <row r="32" spans="1:8" hidden="1" x14ac:dyDescent="0.45">
      <c r="A32" s="1" t="s">
        <v>116</v>
      </c>
      <c r="B32" s="1" t="s">
        <v>145</v>
      </c>
      <c r="C32" s="1" t="s">
        <v>112</v>
      </c>
      <c r="D32" s="1">
        <v>6216</v>
      </c>
      <c r="E32" s="1" t="s">
        <v>113</v>
      </c>
      <c r="F32" s="1" t="s">
        <v>114</v>
      </c>
      <c r="G32" s="1" t="s">
        <v>145</v>
      </c>
      <c r="H32" s="1">
        <f>D32/'دلار نیما'!$C$1292*1000</f>
        <v>23.556876061120544</v>
      </c>
    </row>
    <row r="33" spans="1:8" hidden="1" x14ac:dyDescent="0.45">
      <c r="A33" s="1" t="s">
        <v>116</v>
      </c>
      <c r="B33" s="1" t="s">
        <v>146</v>
      </c>
      <c r="C33" s="1" t="s">
        <v>112</v>
      </c>
      <c r="D33" s="1">
        <v>7005</v>
      </c>
      <c r="E33" s="1" t="s">
        <v>113</v>
      </c>
      <c r="F33" s="1" t="s">
        <v>114</v>
      </c>
      <c r="G33" s="1" t="s">
        <v>146</v>
      </c>
      <c r="H33" s="1">
        <f>D33/'دلار نیما'!$C$1292*1000</f>
        <v>26.5469621634732</v>
      </c>
    </row>
    <row r="34" spans="1:8" x14ac:dyDescent="0.45">
      <c r="A34" s="1" t="s">
        <v>101</v>
      </c>
      <c r="B34" s="1" t="s">
        <v>147</v>
      </c>
      <c r="C34" s="1" t="s">
        <v>112</v>
      </c>
      <c r="D34" s="1">
        <v>7084</v>
      </c>
      <c r="E34" s="1" t="s">
        <v>113</v>
      </c>
      <c r="F34" s="1" t="s">
        <v>114</v>
      </c>
      <c r="G34" s="1" t="s">
        <v>148</v>
      </c>
      <c r="H34" s="1">
        <f>D34/'دلار نیما'!$C$1292*1000</f>
        <v>26.846349745331068</v>
      </c>
    </row>
    <row r="35" spans="1:8" hidden="1" x14ac:dyDescent="0.45">
      <c r="A35" s="1" t="s">
        <v>129</v>
      </c>
      <c r="B35" s="1" t="s">
        <v>143</v>
      </c>
      <c r="C35" s="1" t="s">
        <v>112</v>
      </c>
      <c r="D35" s="1">
        <v>6947</v>
      </c>
      <c r="E35" s="1" t="s">
        <v>113</v>
      </c>
      <c r="F35" s="1" t="s">
        <v>114</v>
      </c>
      <c r="G35" s="1" t="s">
        <v>143</v>
      </c>
      <c r="H35" s="1">
        <f>D35/'دلار نیما'!$C$1292*1000</f>
        <v>26.327158622362354</v>
      </c>
    </row>
    <row r="36" spans="1:8" hidden="1" x14ac:dyDescent="0.45">
      <c r="A36" s="1" t="s">
        <v>116</v>
      </c>
      <c r="B36" s="1" t="s">
        <v>131</v>
      </c>
      <c r="C36" s="1" t="s">
        <v>112</v>
      </c>
      <c r="D36" s="1">
        <v>7656</v>
      </c>
      <c r="E36" s="1" t="s">
        <v>113</v>
      </c>
      <c r="F36" s="1" t="s">
        <v>114</v>
      </c>
      <c r="G36" s="1" t="s">
        <v>131</v>
      </c>
      <c r="H36" s="1">
        <f>D36/'دلار نیما'!$C$1292*1000</f>
        <v>29.014067426631094</v>
      </c>
    </row>
    <row r="37" spans="1:8" hidden="1" x14ac:dyDescent="0.45">
      <c r="A37" s="1" t="s">
        <v>101</v>
      </c>
      <c r="B37" s="1" t="s">
        <v>149</v>
      </c>
      <c r="C37" s="1" t="s">
        <v>112</v>
      </c>
      <c r="D37" s="1">
        <v>7109</v>
      </c>
      <c r="E37" s="1" t="s">
        <v>113</v>
      </c>
      <c r="F37" s="1" t="s">
        <v>114</v>
      </c>
      <c r="G37" s="1" t="s">
        <v>149</v>
      </c>
      <c r="H37" s="1">
        <f>D37/'دلار نیما'!$C$1292*1000</f>
        <v>26.941092650982295</v>
      </c>
    </row>
    <row r="38" spans="1:8" hidden="1" x14ac:dyDescent="0.45">
      <c r="A38" s="1" t="s">
        <v>115</v>
      </c>
      <c r="B38" s="1" t="s">
        <v>150</v>
      </c>
      <c r="C38" s="1" t="s">
        <v>112</v>
      </c>
      <c r="D38" s="1">
        <v>6967</v>
      </c>
      <c r="E38" s="1" t="s">
        <v>113</v>
      </c>
      <c r="F38" s="1" t="s">
        <v>114</v>
      </c>
      <c r="G38" s="1" t="s">
        <v>150</v>
      </c>
      <c r="H38" s="1">
        <f>D38/'دلار نیما'!$C$1292*1000</f>
        <v>26.402952946883335</v>
      </c>
    </row>
    <row r="39" spans="1:8" hidden="1" x14ac:dyDescent="0.45">
      <c r="A39" s="1" t="s">
        <v>116</v>
      </c>
      <c r="B39" s="1" t="s">
        <v>151</v>
      </c>
      <c r="C39" s="1" t="s">
        <v>112</v>
      </c>
      <c r="D39" s="1">
        <v>7356</v>
      </c>
      <c r="E39" s="1" t="s">
        <v>113</v>
      </c>
      <c r="F39" s="1" t="s">
        <v>114</v>
      </c>
      <c r="G39" s="1" t="s">
        <v>151</v>
      </c>
      <c r="H39" s="1">
        <f>D39/'دلار نیما'!$C$1292*1000</f>
        <v>27.877152558816395</v>
      </c>
    </row>
    <row r="40" spans="1:8" hidden="1" x14ac:dyDescent="0.45">
      <c r="A40" s="1" t="s">
        <v>152</v>
      </c>
      <c r="B40" s="1" t="s">
        <v>153</v>
      </c>
      <c r="C40" s="1" t="s">
        <v>112</v>
      </c>
      <c r="D40" s="1">
        <v>7700</v>
      </c>
      <c r="E40" s="1" t="s">
        <v>113</v>
      </c>
      <c r="F40" s="1" t="s">
        <v>114</v>
      </c>
      <c r="G40" s="1" t="s">
        <v>154</v>
      </c>
      <c r="H40" s="1">
        <f>D40/'دلار نیما'!$C$1292*1000</f>
        <v>29.18081494057725</v>
      </c>
    </row>
    <row r="41" spans="1:8" hidden="1" x14ac:dyDescent="0.45">
      <c r="A41" s="1" t="s">
        <v>116</v>
      </c>
      <c r="B41" s="1" t="s">
        <v>155</v>
      </c>
      <c r="C41" s="1" t="s">
        <v>112</v>
      </c>
      <c r="D41" s="1">
        <v>6555</v>
      </c>
      <c r="E41" s="1" t="s">
        <v>113</v>
      </c>
      <c r="F41" s="1" t="s">
        <v>114</v>
      </c>
      <c r="G41" s="1" t="s">
        <v>155</v>
      </c>
      <c r="H41" s="1">
        <f>D41/'دلار نیما'!$C$1292*1000</f>
        <v>24.841589861751153</v>
      </c>
    </row>
    <row r="42" spans="1:8" hidden="1" x14ac:dyDescent="0.45">
      <c r="A42" s="1" t="s">
        <v>101</v>
      </c>
      <c r="B42" s="1" t="s">
        <v>143</v>
      </c>
      <c r="C42" s="1" t="s">
        <v>112</v>
      </c>
      <c r="D42" s="1">
        <v>5437</v>
      </c>
      <c r="E42" s="1" t="s">
        <v>113</v>
      </c>
      <c r="F42" s="1" t="s">
        <v>114</v>
      </c>
      <c r="G42" s="1" t="s">
        <v>143</v>
      </c>
      <c r="H42" s="1">
        <f>D42/'دلار نیما'!$C$1292*1000</f>
        <v>20.604687121028377</v>
      </c>
    </row>
    <row r="43" spans="1:8" hidden="1" x14ac:dyDescent="0.45">
      <c r="A43" s="1" t="s">
        <v>101</v>
      </c>
      <c r="B43" s="1" t="s">
        <v>151</v>
      </c>
      <c r="C43" s="1" t="s">
        <v>112</v>
      </c>
      <c r="D43" s="1">
        <v>6657</v>
      </c>
      <c r="E43" s="1" t="s">
        <v>113</v>
      </c>
      <c r="F43" s="1" t="s">
        <v>114</v>
      </c>
      <c r="G43" s="1" t="s">
        <v>151</v>
      </c>
      <c r="H43" s="1">
        <f>D43/'دلار نیما'!$C$1292*1000</f>
        <v>25.228140916808151</v>
      </c>
    </row>
    <row r="44" spans="1:8" hidden="1" x14ac:dyDescent="0.45">
      <c r="A44" s="1" t="s">
        <v>129</v>
      </c>
      <c r="B44" s="1" t="s">
        <v>151</v>
      </c>
      <c r="C44" s="1" t="s">
        <v>112</v>
      </c>
      <c r="D44" s="1">
        <v>6151</v>
      </c>
      <c r="E44" s="1" t="s">
        <v>113</v>
      </c>
      <c r="F44" s="1" t="s">
        <v>114</v>
      </c>
      <c r="G44" s="1" t="s">
        <v>151</v>
      </c>
      <c r="H44" s="1">
        <f>D44/'دلار نیما'!$C$1292*1000</f>
        <v>23.310544506427359</v>
      </c>
    </row>
    <row r="45" spans="1:8" hidden="1" x14ac:dyDescent="0.45">
      <c r="A45" s="1" t="s">
        <v>101</v>
      </c>
      <c r="B45" s="1" t="s">
        <v>156</v>
      </c>
      <c r="C45" s="1" t="s">
        <v>112</v>
      </c>
      <c r="D45" s="1">
        <v>7371</v>
      </c>
      <c r="E45" s="1" t="s">
        <v>113</v>
      </c>
      <c r="F45" s="1" t="s">
        <v>114</v>
      </c>
      <c r="G45" s="1" t="s">
        <v>156</v>
      </c>
      <c r="H45" s="1">
        <f>D45/'دلار نیما'!$C$1292*1000</f>
        <v>27.933998302207133</v>
      </c>
    </row>
    <row r="46" spans="1:8" hidden="1" x14ac:dyDescent="0.45">
      <c r="A46" s="1" t="s">
        <v>101</v>
      </c>
      <c r="B46" s="1" t="s">
        <v>157</v>
      </c>
      <c r="C46" s="1" t="s">
        <v>112</v>
      </c>
      <c r="D46" s="1">
        <v>7371</v>
      </c>
      <c r="E46" s="1" t="s">
        <v>113</v>
      </c>
      <c r="F46" s="1" t="s">
        <v>158</v>
      </c>
      <c r="G46" s="1" t="s">
        <v>157</v>
      </c>
      <c r="H46" s="1">
        <f>D46/'دلار نیما'!$C$1292*1000</f>
        <v>27.933998302207133</v>
      </c>
    </row>
    <row r="47" spans="1:8" hidden="1" x14ac:dyDescent="0.45">
      <c r="A47" s="1" t="s">
        <v>101</v>
      </c>
      <c r="B47" s="1" t="s">
        <v>159</v>
      </c>
      <c r="C47" s="1" t="s">
        <v>112</v>
      </c>
      <c r="D47" s="1">
        <v>6787</v>
      </c>
      <c r="E47" s="1" t="s">
        <v>113</v>
      </c>
      <c r="F47" s="1" t="s">
        <v>160</v>
      </c>
      <c r="G47" s="1" t="s">
        <v>159</v>
      </c>
      <c r="H47" s="1">
        <f>D47/'دلار نیما'!$C$1292*1000</f>
        <v>25.720804026194518</v>
      </c>
    </row>
    <row r="48" spans="1:8" hidden="1" x14ac:dyDescent="0.45">
      <c r="A48" s="1" t="s">
        <v>116</v>
      </c>
      <c r="B48" s="1" t="s">
        <v>124</v>
      </c>
      <c r="C48" s="1" t="s">
        <v>112</v>
      </c>
      <c r="D48" s="1">
        <v>5607</v>
      </c>
      <c r="E48" s="1" t="s">
        <v>113</v>
      </c>
      <c r="F48" s="1" t="s">
        <v>114</v>
      </c>
      <c r="G48" s="1" t="s">
        <v>124</v>
      </c>
      <c r="H48" s="1">
        <f>D48/'دلار نیما'!$C$1292*1000</f>
        <v>21.248938879456706</v>
      </c>
    </row>
    <row r="49" spans="1:8" hidden="1" x14ac:dyDescent="0.45">
      <c r="A49" s="1" t="s">
        <v>116</v>
      </c>
      <c r="B49" s="1" t="s">
        <v>161</v>
      </c>
      <c r="C49" s="1" t="s">
        <v>112</v>
      </c>
      <c r="D49" s="1">
        <v>7812</v>
      </c>
      <c r="E49" s="1" t="s">
        <v>113</v>
      </c>
      <c r="F49" s="1" t="s">
        <v>114</v>
      </c>
      <c r="G49" s="1" t="s">
        <v>161</v>
      </c>
      <c r="H49" s="1">
        <f>D49/'دلار نیما'!$C$1292*1000</f>
        <v>29.605263157894736</v>
      </c>
    </row>
    <row r="50" spans="1:8" hidden="1" x14ac:dyDescent="0.45">
      <c r="A50" s="1" t="s">
        <v>101</v>
      </c>
      <c r="B50" s="1" t="s">
        <v>162</v>
      </c>
      <c r="C50" s="1" t="s">
        <v>112</v>
      </c>
      <c r="D50" s="1">
        <v>6993</v>
      </c>
      <c r="E50" s="1" t="s">
        <v>113</v>
      </c>
      <c r="F50" s="1" t="s">
        <v>158</v>
      </c>
      <c r="G50" s="1" t="s">
        <v>162</v>
      </c>
      <c r="H50" s="1">
        <f>D50/'دلار نیما'!$C$1292*1000</f>
        <v>26.501485568760611</v>
      </c>
    </row>
    <row r="51" spans="1:8" x14ac:dyDescent="0.45">
      <c r="A51" s="1" t="s">
        <v>116</v>
      </c>
      <c r="B51" s="1" t="s">
        <v>147</v>
      </c>
      <c r="C51" s="1" t="s">
        <v>112</v>
      </c>
      <c r="D51" s="1">
        <v>7262</v>
      </c>
      <c r="E51" s="1" t="s">
        <v>113</v>
      </c>
      <c r="F51" s="1" t="s">
        <v>114</v>
      </c>
      <c r="G51" s="1" t="s">
        <v>148</v>
      </c>
      <c r="H51" s="1">
        <f>D51/'دلار نیما'!$C$1292*1000</f>
        <v>27.520919233567792</v>
      </c>
    </row>
    <row r="52" spans="1:8" hidden="1" x14ac:dyDescent="0.45">
      <c r="A52" s="1" t="s">
        <v>101</v>
      </c>
      <c r="B52" s="1" t="s">
        <v>121</v>
      </c>
      <c r="C52" s="1" t="s">
        <v>112</v>
      </c>
      <c r="D52" s="1">
        <v>4385</v>
      </c>
      <c r="E52" s="1" t="s">
        <v>113</v>
      </c>
      <c r="F52" s="1" t="s">
        <v>114</v>
      </c>
      <c r="G52" s="1" t="s">
        <v>121</v>
      </c>
      <c r="H52" s="1">
        <f>D52/'دلار نیما'!$C$1292*1000</f>
        <v>16.617905651224838</v>
      </c>
    </row>
    <row r="53" spans="1:8" hidden="1" x14ac:dyDescent="0.45">
      <c r="A53" s="1" t="s">
        <v>101</v>
      </c>
      <c r="B53" s="1" t="s">
        <v>163</v>
      </c>
      <c r="C53" s="1" t="s">
        <v>112</v>
      </c>
      <c r="D53" s="1">
        <v>6803</v>
      </c>
      <c r="E53" s="1" t="s">
        <v>113</v>
      </c>
      <c r="F53" s="1" t="s">
        <v>114</v>
      </c>
      <c r="G53" s="1" t="s">
        <v>163</v>
      </c>
      <c r="H53" s="1">
        <f>D53/'دلار نیما'!$C$1292*1000</f>
        <v>25.781439485811305</v>
      </c>
    </row>
    <row r="54" spans="1:8" hidden="1" x14ac:dyDescent="0.45">
      <c r="A54" s="1" t="s">
        <v>101</v>
      </c>
      <c r="B54" s="1" t="s">
        <v>164</v>
      </c>
      <c r="C54" s="1" t="s">
        <v>112</v>
      </c>
      <c r="D54" s="1">
        <v>6427</v>
      </c>
      <c r="E54" s="1" t="s">
        <v>113</v>
      </c>
      <c r="F54" s="1" t="s">
        <v>114</v>
      </c>
      <c r="G54" s="1" t="s">
        <v>165</v>
      </c>
      <c r="H54" s="1">
        <f>D54/'دلار نیما'!$C$1292*1000</f>
        <v>24.35650618481688</v>
      </c>
    </row>
    <row r="55" spans="1:8" hidden="1" x14ac:dyDescent="0.45">
      <c r="A55" s="1" t="s">
        <v>101</v>
      </c>
      <c r="B55" s="1" t="s">
        <v>155</v>
      </c>
      <c r="C55" s="1" t="s">
        <v>112</v>
      </c>
      <c r="D55" s="1">
        <v>6427</v>
      </c>
      <c r="E55" s="1" t="s">
        <v>113</v>
      </c>
      <c r="F55" s="1" t="s">
        <v>114</v>
      </c>
      <c r="G55" s="1" t="s">
        <v>155</v>
      </c>
      <c r="H55" s="1">
        <f>D55/'دلار نیما'!$C$1292*1000</f>
        <v>24.35650618481688</v>
      </c>
    </row>
    <row r="56" spans="1:8" hidden="1" x14ac:dyDescent="0.45">
      <c r="A56" s="1" t="s">
        <v>116</v>
      </c>
      <c r="B56" s="1" t="s">
        <v>166</v>
      </c>
      <c r="C56" s="1" t="s">
        <v>112</v>
      </c>
      <c r="D56" s="1">
        <v>7205</v>
      </c>
      <c r="E56" s="1" t="s">
        <v>113</v>
      </c>
      <c r="F56" s="1" t="s">
        <v>114</v>
      </c>
      <c r="G56" s="1" t="s">
        <v>166</v>
      </c>
      <c r="H56" s="1">
        <f>D56/'دلار نیما'!$C$1292*1000</f>
        <v>27.304905408682998</v>
      </c>
    </row>
    <row r="57" spans="1:8" hidden="1" x14ac:dyDescent="0.45">
      <c r="A57" s="1" t="s">
        <v>101</v>
      </c>
      <c r="B57" s="1" t="s">
        <v>167</v>
      </c>
      <c r="C57" s="1" t="s">
        <v>112</v>
      </c>
      <c r="D57" s="1">
        <v>6340</v>
      </c>
      <c r="E57" s="1" t="s">
        <v>113</v>
      </c>
      <c r="F57" s="1" t="s">
        <v>114</v>
      </c>
      <c r="G57" s="1" t="s">
        <v>168</v>
      </c>
      <c r="H57" s="1">
        <f>D57/'دلار نیما'!$C$1292*1000</f>
        <v>24.02680087315062</v>
      </c>
    </row>
    <row r="58" spans="1:8" hidden="1" x14ac:dyDescent="0.45">
      <c r="A58" s="1" t="s">
        <v>101</v>
      </c>
      <c r="B58" s="1" t="s">
        <v>127</v>
      </c>
      <c r="C58" s="1" t="s">
        <v>112</v>
      </c>
      <c r="D58" s="1">
        <v>5806</v>
      </c>
      <c r="E58" s="1" t="s">
        <v>113</v>
      </c>
      <c r="F58" s="1" t="s">
        <v>114</v>
      </c>
      <c r="G58" s="1" t="s">
        <v>127</v>
      </c>
      <c r="H58" s="1">
        <f>D58/'دلار نیما'!$C$1292*1000</f>
        <v>22.003092408440455</v>
      </c>
    </row>
    <row r="59" spans="1:8" hidden="1" x14ac:dyDescent="0.45">
      <c r="A59" s="1" t="s">
        <v>126</v>
      </c>
      <c r="B59" s="1" t="s">
        <v>128</v>
      </c>
      <c r="C59" s="1" t="s">
        <v>112</v>
      </c>
      <c r="D59" s="1">
        <v>5698</v>
      </c>
      <c r="E59" s="1" t="s">
        <v>113</v>
      </c>
      <c r="F59" s="1" t="s">
        <v>114</v>
      </c>
      <c r="G59" s="1" t="s">
        <v>128</v>
      </c>
      <c r="H59" s="1">
        <f>D59/'دلار نیما'!$C$1292*1000</f>
        <v>21.593803056027163</v>
      </c>
    </row>
    <row r="60" spans="1:8" hidden="1" x14ac:dyDescent="0.45">
      <c r="A60" s="1" t="s">
        <v>101</v>
      </c>
      <c r="B60" s="1" t="s">
        <v>169</v>
      </c>
      <c r="C60" s="1" t="s">
        <v>112</v>
      </c>
      <c r="D60" s="1">
        <v>7799</v>
      </c>
      <c r="E60" s="1" t="s">
        <v>113</v>
      </c>
      <c r="F60" s="1" t="s">
        <v>114</v>
      </c>
      <c r="G60" s="1" t="s">
        <v>169</v>
      </c>
      <c r="H60" s="1">
        <f>D60/'دلار نیما'!$C$1292*1000</f>
        <v>29.555996846956099</v>
      </c>
    </row>
    <row r="61" spans="1:8" hidden="1" x14ac:dyDescent="0.45">
      <c r="A61" s="1" t="s">
        <v>116</v>
      </c>
      <c r="B61" s="1" t="s">
        <v>111</v>
      </c>
      <c r="C61" s="1" t="s">
        <v>112</v>
      </c>
      <c r="D61" s="1">
        <v>7269</v>
      </c>
      <c r="E61" s="1" t="s">
        <v>113</v>
      </c>
      <c r="F61" s="1" t="s">
        <v>114</v>
      </c>
      <c r="G61" s="1" t="s">
        <v>111</v>
      </c>
      <c r="H61" s="1">
        <f>D61/'دلار نیما'!$C$1292*1000</f>
        <v>27.547447247150131</v>
      </c>
    </row>
    <row r="62" spans="1:8" hidden="1" x14ac:dyDescent="0.45">
      <c r="A62" s="1" t="s">
        <v>116</v>
      </c>
      <c r="B62" s="1" t="s">
        <v>125</v>
      </c>
      <c r="C62" s="1" t="s">
        <v>112</v>
      </c>
      <c r="D62" s="1">
        <v>6731</v>
      </c>
      <c r="E62" s="1" t="s">
        <v>113</v>
      </c>
      <c r="F62" s="1" t="s">
        <v>114</v>
      </c>
      <c r="G62" s="1" t="s">
        <v>125</v>
      </c>
      <c r="H62" s="1">
        <f>D62/'دلار نیما'!$C$1292*1000</f>
        <v>25.508579917535776</v>
      </c>
    </row>
    <row r="63" spans="1:8" hidden="1" x14ac:dyDescent="0.45">
      <c r="A63" s="1" t="s">
        <v>101</v>
      </c>
      <c r="B63" s="1" t="s">
        <v>170</v>
      </c>
      <c r="C63" s="1" t="s">
        <v>112</v>
      </c>
      <c r="D63" s="1">
        <v>4565</v>
      </c>
      <c r="E63" s="1" t="s">
        <v>113</v>
      </c>
      <c r="F63" s="1" t="s">
        <v>114</v>
      </c>
      <c r="G63" s="1" t="s">
        <v>170</v>
      </c>
      <c r="H63" s="1">
        <f>D63/'دلار نیما'!$C$1292*1000</f>
        <v>17.300054571913655</v>
      </c>
    </row>
    <row r="64" spans="1:8" hidden="1" x14ac:dyDescent="0.45">
      <c r="A64" s="1" t="s">
        <v>101</v>
      </c>
      <c r="B64" s="1" t="s">
        <v>117</v>
      </c>
      <c r="C64" s="1" t="s">
        <v>112</v>
      </c>
      <c r="D64" s="1">
        <v>7876</v>
      </c>
      <c r="E64" s="1" t="s">
        <v>113</v>
      </c>
      <c r="F64" s="1" t="s">
        <v>114</v>
      </c>
      <c r="G64" s="1" t="s">
        <v>118</v>
      </c>
      <c r="H64" s="1">
        <f>D64/'دلار نیما'!$C$1292*1000</f>
        <v>29.847804996361873</v>
      </c>
    </row>
    <row r="65" spans="1:8" hidden="1" x14ac:dyDescent="0.45">
      <c r="A65" s="1" t="s">
        <v>116</v>
      </c>
      <c r="B65" s="1" t="s">
        <v>171</v>
      </c>
      <c r="C65" s="1" t="s">
        <v>112</v>
      </c>
      <c r="D65" s="1">
        <v>5676</v>
      </c>
      <c r="E65" s="1" t="s">
        <v>113</v>
      </c>
      <c r="F65" s="1" t="s">
        <v>114</v>
      </c>
      <c r="G65" s="1" t="s">
        <v>171</v>
      </c>
      <c r="H65" s="1">
        <f>D65/'دلار نیما'!$C$1292*1000</f>
        <v>21.510429299054088</v>
      </c>
    </row>
    <row r="66" spans="1:8" hidden="1" x14ac:dyDescent="0.45">
      <c r="A66" s="1" t="s">
        <v>116</v>
      </c>
      <c r="B66" s="1" t="s">
        <v>162</v>
      </c>
      <c r="C66" s="1" t="s">
        <v>112</v>
      </c>
      <c r="D66" s="1">
        <v>7812</v>
      </c>
      <c r="E66" s="1" t="s">
        <v>113</v>
      </c>
      <c r="F66" s="1" t="s">
        <v>158</v>
      </c>
      <c r="G66" s="1" t="s">
        <v>162</v>
      </c>
      <c r="H66" s="1">
        <f>D66/'دلار نیما'!$C$1292*1000</f>
        <v>29.605263157894736</v>
      </c>
    </row>
    <row r="67" spans="1:8" hidden="1" x14ac:dyDescent="0.45">
      <c r="A67" s="1" t="s">
        <v>101</v>
      </c>
      <c r="B67" s="1" t="s">
        <v>172</v>
      </c>
      <c r="C67" s="1" t="s">
        <v>112</v>
      </c>
      <c r="D67" s="1">
        <v>5488</v>
      </c>
      <c r="E67" s="1" t="s">
        <v>113</v>
      </c>
      <c r="F67" s="1" t="s">
        <v>114</v>
      </c>
      <c r="G67" s="1" t="s">
        <v>172</v>
      </c>
      <c r="H67" s="1">
        <f>D67/'دلار نیما'!$C$1292*1000</f>
        <v>20.797962648556876</v>
      </c>
    </row>
    <row r="68" spans="1:8" hidden="1" x14ac:dyDescent="0.45">
      <c r="A68" s="1" t="s">
        <v>101</v>
      </c>
      <c r="B68" s="1" t="s">
        <v>173</v>
      </c>
      <c r="C68" s="1" t="s">
        <v>112</v>
      </c>
      <c r="D68" s="1">
        <v>5154</v>
      </c>
      <c r="E68" s="1" t="s">
        <v>113</v>
      </c>
      <c r="F68" s="1" t="s">
        <v>114</v>
      </c>
      <c r="G68" s="1" t="s">
        <v>173</v>
      </c>
      <c r="H68" s="1">
        <f>D68/'دلار نیما'!$C$1292*1000</f>
        <v>19.532197429056513</v>
      </c>
    </row>
    <row r="69" spans="1:8" hidden="1" x14ac:dyDescent="0.45">
      <c r="A69" s="1" t="s">
        <v>116</v>
      </c>
      <c r="B69" s="1" t="s">
        <v>161</v>
      </c>
      <c r="C69" s="1" t="s">
        <v>103</v>
      </c>
      <c r="D69" s="1">
        <v>7812</v>
      </c>
      <c r="E69" s="1" t="s">
        <v>113</v>
      </c>
      <c r="F69" s="1" t="s">
        <v>114</v>
      </c>
      <c r="G69" s="1" t="s">
        <v>161</v>
      </c>
      <c r="H69" s="1">
        <f>D69/'دلار نیما'!$C$1292*1000</f>
        <v>29.605263157894736</v>
      </c>
    </row>
    <row r="70" spans="1:8" hidden="1" x14ac:dyDescent="0.45">
      <c r="A70" s="1" t="s">
        <v>101</v>
      </c>
      <c r="B70" s="1" t="s">
        <v>161</v>
      </c>
      <c r="C70" s="1" t="s">
        <v>112</v>
      </c>
      <c r="D70" s="1">
        <v>7222</v>
      </c>
      <c r="E70" s="1" t="s">
        <v>113</v>
      </c>
      <c r="F70" s="1" t="s">
        <v>114</v>
      </c>
      <c r="G70" s="1" t="s">
        <v>161</v>
      </c>
      <c r="H70" s="1">
        <f>D70/'دلار نیما'!$C$1292*1000</f>
        <v>27.36933058452583</v>
      </c>
    </row>
    <row r="71" spans="1:8" hidden="1" x14ac:dyDescent="0.45">
      <c r="A71" s="1" t="s">
        <v>101</v>
      </c>
      <c r="B71" s="1" t="s">
        <v>174</v>
      </c>
      <c r="C71" s="1" t="s">
        <v>103</v>
      </c>
      <c r="D71" s="1">
        <v>7055</v>
      </c>
      <c r="E71" s="1" t="s">
        <v>113</v>
      </c>
      <c r="F71" s="1" t="s">
        <v>114</v>
      </c>
      <c r="G71" s="1" t="s">
        <v>174</v>
      </c>
      <c r="H71" s="1">
        <f>D71/'دلار نیما'!$C$1292*1000</f>
        <v>26.73644797477565</v>
      </c>
    </row>
    <row r="72" spans="1:8" hidden="1" x14ac:dyDescent="0.45">
      <c r="A72" s="1" t="s">
        <v>101</v>
      </c>
      <c r="B72" s="1" t="s">
        <v>174</v>
      </c>
      <c r="C72" s="1" t="s">
        <v>112</v>
      </c>
      <c r="D72" s="1">
        <v>7055</v>
      </c>
      <c r="E72" s="1" t="s">
        <v>113</v>
      </c>
      <c r="F72" s="1" t="s">
        <v>114</v>
      </c>
      <c r="G72" s="1" t="s">
        <v>174</v>
      </c>
      <c r="H72" s="1">
        <f>D72/'دلار نیما'!$C$1292*1000</f>
        <v>26.73644797477565</v>
      </c>
    </row>
    <row r="73" spans="1:8" hidden="1" x14ac:dyDescent="0.45">
      <c r="A73" s="1" t="s">
        <v>116</v>
      </c>
      <c r="B73" s="1" t="s">
        <v>174</v>
      </c>
      <c r="C73" s="1" t="s">
        <v>112</v>
      </c>
      <c r="D73" s="1">
        <v>7593</v>
      </c>
      <c r="E73" s="1" t="s">
        <v>113</v>
      </c>
      <c r="F73" s="1" t="s">
        <v>114</v>
      </c>
      <c r="G73" s="1" t="s">
        <v>174</v>
      </c>
      <c r="H73" s="1">
        <f>D73/'دلار نیما'!$C$1292*1000</f>
        <v>28.775315304390009</v>
      </c>
    </row>
    <row r="74" spans="1:8" hidden="1" x14ac:dyDescent="0.45">
      <c r="A74" s="1" t="s">
        <v>101</v>
      </c>
      <c r="B74" s="1" t="s">
        <v>156</v>
      </c>
      <c r="C74" s="1" t="s">
        <v>103</v>
      </c>
      <c r="D74" s="1">
        <v>7371</v>
      </c>
      <c r="E74" s="1" t="s">
        <v>113</v>
      </c>
      <c r="F74" s="1" t="s">
        <v>114</v>
      </c>
      <c r="G74" s="1" t="s">
        <v>156</v>
      </c>
      <c r="H74" s="1">
        <f>D74/'دلار نیما'!$C$1292*1000</f>
        <v>27.933998302207133</v>
      </c>
    </row>
    <row r="75" spans="1:8" hidden="1" x14ac:dyDescent="0.45">
      <c r="A75" s="1" t="s">
        <v>115</v>
      </c>
      <c r="B75" s="1" t="s">
        <v>156</v>
      </c>
      <c r="C75" s="1" t="s">
        <v>103</v>
      </c>
      <c r="D75" s="1">
        <v>7355</v>
      </c>
      <c r="E75" s="1" t="s">
        <v>113</v>
      </c>
      <c r="F75" s="1" t="s">
        <v>114</v>
      </c>
      <c r="G75" s="1" t="s">
        <v>156</v>
      </c>
      <c r="H75" s="1">
        <f>D75/'دلار نیما'!$C$1292*1000</f>
        <v>27.873362842590346</v>
      </c>
    </row>
    <row r="76" spans="1:8" hidden="1" x14ac:dyDescent="0.45">
      <c r="A76" s="1" t="s">
        <v>115</v>
      </c>
      <c r="B76" s="1" t="s">
        <v>156</v>
      </c>
      <c r="C76" s="1" t="s">
        <v>112</v>
      </c>
      <c r="D76" s="1">
        <v>7355</v>
      </c>
      <c r="E76" s="1" t="s">
        <v>113</v>
      </c>
      <c r="F76" s="1" t="s">
        <v>114</v>
      </c>
      <c r="G76" s="1" t="s">
        <v>156</v>
      </c>
      <c r="H76" s="1">
        <f>D76/'دلار نیما'!$C$1292*1000</f>
        <v>27.873362842590346</v>
      </c>
    </row>
    <row r="77" spans="1:8" hidden="1" x14ac:dyDescent="0.45">
      <c r="A77" s="1" t="s">
        <v>116</v>
      </c>
      <c r="B77" s="1" t="s">
        <v>140</v>
      </c>
      <c r="C77" s="1" t="s">
        <v>112</v>
      </c>
      <c r="D77" s="1">
        <v>5607</v>
      </c>
      <c r="E77" s="1" t="s">
        <v>113</v>
      </c>
      <c r="F77" s="1" t="s">
        <v>114</v>
      </c>
      <c r="G77" s="1" t="s">
        <v>140</v>
      </c>
      <c r="H77" s="1">
        <f>D77/'دلار نیما'!$C$1292*1000</f>
        <v>21.248938879456706</v>
      </c>
    </row>
    <row r="78" spans="1:8" hidden="1" x14ac:dyDescent="0.45">
      <c r="A78" s="1" t="s">
        <v>116</v>
      </c>
      <c r="B78" s="1" t="s">
        <v>140</v>
      </c>
      <c r="C78" s="1" t="s">
        <v>103</v>
      </c>
      <c r="D78" s="1">
        <v>5607</v>
      </c>
      <c r="E78" s="1" t="s">
        <v>113</v>
      </c>
      <c r="F78" s="1" t="s">
        <v>114</v>
      </c>
      <c r="G78" s="1" t="s">
        <v>140</v>
      </c>
      <c r="H78" s="1">
        <f>D78/'دلار نیما'!$C$1292*1000</f>
        <v>21.248938879456706</v>
      </c>
    </row>
    <row r="79" spans="1:8" hidden="1" x14ac:dyDescent="0.45">
      <c r="A79" s="1" t="s">
        <v>101</v>
      </c>
      <c r="B79" s="1" t="s">
        <v>140</v>
      </c>
      <c r="C79" s="1" t="s">
        <v>103</v>
      </c>
      <c r="D79" s="1">
        <v>4565</v>
      </c>
      <c r="E79" s="1" t="s">
        <v>113</v>
      </c>
      <c r="F79" s="1" t="s">
        <v>114</v>
      </c>
      <c r="G79" s="1" t="s">
        <v>140</v>
      </c>
      <c r="H79" s="1">
        <f>D79/'دلار نیما'!$C$1292*1000</f>
        <v>17.300054571913655</v>
      </c>
    </row>
    <row r="80" spans="1:8" hidden="1" x14ac:dyDescent="0.45">
      <c r="A80" s="1" t="s">
        <v>116</v>
      </c>
      <c r="B80" s="1" t="s">
        <v>119</v>
      </c>
      <c r="C80" s="1" t="s">
        <v>112</v>
      </c>
      <c r="D80" s="1">
        <v>6257</v>
      </c>
      <c r="E80" s="1" t="s">
        <v>113</v>
      </c>
      <c r="F80" s="1" t="s">
        <v>114</v>
      </c>
      <c r="G80" s="1" t="s">
        <v>120</v>
      </c>
      <c r="H80" s="1">
        <f>D80/'دلار نیما'!$C$1292*1000</f>
        <v>23.712254426388551</v>
      </c>
    </row>
    <row r="81" spans="1:8" hidden="1" x14ac:dyDescent="0.45">
      <c r="A81" s="1" t="s">
        <v>116</v>
      </c>
      <c r="B81" s="1" t="s">
        <v>119</v>
      </c>
      <c r="C81" s="1" t="s">
        <v>103</v>
      </c>
      <c r="D81" s="1">
        <v>6257</v>
      </c>
      <c r="E81" s="1" t="s">
        <v>113</v>
      </c>
      <c r="F81" s="1" t="s">
        <v>114</v>
      </c>
      <c r="G81" s="1" t="s">
        <v>120</v>
      </c>
      <c r="H81" s="1">
        <f>D81/'دلار نیما'!$C$1292*1000</f>
        <v>23.712254426388551</v>
      </c>
    </row>
    <row r="82" spans="1:8" hidden="1" x14ac:dyDescent="0.45">
      <c r="A82" s="1" t="s">
        <v>126</v>
      </c>
      <c r="B82" s="1" t="s">
        <v>119</v>
      </c>
      <c r="C82" s="1" t="s">
        <v>103</v>
      </c>
      <c r="D82" s="1">
        <v>4908</v>
      </c>
      <c r="E82" s="1" t="s">
        <v>113</v>
      </c>
      <c r="F82" s="1" t="s">
        <v>114</v>
      </c>
      <c r="G82" s="1" t="s">
        <v>120</v>
      </c>
      <c r="H82" s="1">
        <f>D82/'دلار نیما'!$C$1292*1000</f>
        <v>18.599927237448458</v>
      </c>
    </row>
    <row r="83" spans="1:8" hidden="1" x14ac:dyDescent="0.45">
      <c r="A83" s="1" t="s">
        <v>126</v>
      </c>
      <c r="B83" s="1" t="s">
        <v>119</v>
      </c>
      <c r="C83" s="1" t="s">
        <v>112</v>
      </c>
      <c r="D83" s="1">
        <v>4908</v>
      </c>
      <c r="E83" s="1" t="s">
        <v>113</v>
      </c>
      <c r="F83" s="1" t="s">
        <v>114</v>
      </c>
      <c r="G83" s="1" t="s">
        <v>120</v>
      </c>
      <c r="H83" s="1">
        <f>D83/'دلار نیما'!$C$1292*1000</f>
        <v>18.599927237448458</v>
      </c>
    </row>
    <row r="84" spans="1:8" hidden="1" x14ac:dyDescent="0.45">
      <c r="A84" s="1" t="s">
        <v>129</v>
      </c>
      <c r="B84" s="1" t="s">
        <v>119</v>
      </c>
      <c r="C84" s="1" t="s">
        <v>103</v>
      </c>
      <c r="D84" s="1">
        <v>6197</v>
      </c>
      <c r="E84" s="1" t="s">
        <v>113</v>
      </c>
      <c r="F84" s="1" t="s">
        <v>114</v>
      </c>
      <c r="G84" s="1" t="s">
        <v>120</v>
      </c>
      <c r="H84" s="1">
        <f>D84/'دلار نیما'!$C$1292*1000</f>
        <v>23.484871452825612</v>
      </c>
    </row>
    <row r="85" spans="1:8" hidden="1" x14ac:dyDescent="0.45">
      <c r="A85" s="1" t="s">
        <v>101</v>
      </c>
      <c r="B85" s="1" t="s">
        <v>119</v>
      </c>
      <c r="C85" s="1" t="s">
        <v>103</v>
      </c>
      <c r="D85" s="1">
        <v>5715</v>
      </c>
      <c r="E85" s="1" t="s">
        <v>113</v>
      </c>
      <c r="F85" s="1" t="s">
        <v>114</v>
      </c>
      <c r="G85" s="1" t="s">
        <v>120</v>
      </c>
      <c r="H85" s="1">
        <f>D85/'دلار نیما'!$C$1292*1000</f>
        <v>21.658228231869998</v>
      </c>
    </row>
    <row r="86" spans="1:8" hidden="1" x14ac:dyDescent="0.45">
      <c r="A86" s="1" t="s">
        <v>101</v>
      </c>
      <c r="B86" s="1" t="s">
        <v>136</v>
      </c>
      <c r="C86" s="1" t="s">
        <v>103</v>
      </c>
      <c r="D86" s="1">
        <v>7646</v>
      </c>
      <c r="E86" s="1" t="s">
        <v>113</v>
      </c>
      <c r="F86" s="1" t="s">
        <v>114</v>
      </c>
      <c r="G86" s="1" t="s">
        <v>136</v>
      </c>
      <c r="H86" s="1">
        <f>D86/'دلار نیما'!$C$1292*1000</f>
        <v>28.976170264370605</v>
      </c>
    </row>
    <row r="87" spans="1:8" hidden="1" x14ac:dyDescent="0.45">
      <c r="A87" s="1" t="s">
        <v>116</v>
      </c>
      <c r="B87" s="1" t="s">
        <v>136</v>
      </c>
      <c r="C87" s="1" t="s">
        <v>112</v>
      </c>
      <c r="D87" s="1">
        <v>9631</v>
      </c>
      <c r="E87" s="1" t="s">
        <v>113</v>
      </c>
      <c r="F87" s="1" t="s">
        <v>114</v>
      </c>
      <c r="G87" s="1" t="s">
        <v>136</v>
      </c>
      <c r="H87" s="1">
        <f>D87/'دلار نیما'!$C$1292*1000</f>
        <v>36.498756973077853</v>
      </c>
    </row>
    <row r="88" spans="1:8" hidden="1" x14ac:dyDescent="0.45">
      <c r="A88" s="1" t="s">
        <v>101</v>
      </c>
      <c r="B88" s="1" t="s">
        <v>169</v>
      </c>
      <c r="C88" s="1" t="s">
        <v>103</v>
      </c>
      <c r="D88" s="1">
        <v>7799</v>
      </c>
      <c r="E88" s="1" t="s">
        <v>113</v>
      </c>
      <c r="F88" s="1" t="s">
        <v>114</v>
      </c>
      <c r="G88" s="1" t="s">
        <v>169</v>
      </c>
      <c r="H88" s="1">
        <f>D88/'دلار نیما'!$C$1292*1000</f>
        <v>29.555996846956099</v>
      </c>
    </row>
    <row r="89" spans="1:8" hidden="1" x14ac:dyDescent="0.45">
      <c r="A89" s="1" t="s">
        <v>116</v>
      </c>
      <c r="B89" s="1" t="s">
        <v>175</v>
      </c>
      <c r="C89" s="1" t="s">
        <v>112</v>
      </c>
      <c r="D89" s="1">
        <v>7783</v>
      </c>
      <c r="E89" s="1" t="s">
        <v>113</v>
      </c>
      <c r="F89" s="1" t="s">
        <v>114</v>
      </c>
      <c r="G89" s="1" t="s">
        <v>176</v>
      </c>
      <c r="H89" s="1">
        <f>D89/'دلار نیما'!$C$1292*1000</f>
        <v>29.495361387339315</v>
      </c>
    </row>
    <row r="90" spans="1:8" hidden="1" x14ac:dyDescent="0.45">
      <c r="A90" s="1" t="s">
        <v>101</v>
      </c>
      <c r="B90" s="1" t="s">
        <v>175</v>
      </c>
      <c r="C90" s="1" t="s">
        <v>103</v>
      </c>
      <c r="D90" s="1">
        <v>6779</v>
      </c>
      <c r="E90" s="1" t="s">
        <v>113</v>
      </c>
      <c r="F90" s="1" t="s">
        <v>114</v>
      </c>
      <c r="G90" s="1" t="s">
        <v>176</v>
      </c>
      <c r="H90" s="1">
        <f>D90/'دلار نیما'!$C$1292*1000</f>
        <v>25.690486296386126</v>
      </c>
    </row>
    <row r="91" spans="1:8" hidden="1" x14ac:dyDescent="0.45">
      <c r="A91" s="1" t="s">
        <v>101</v>
      </c>
      <c r="B91" s="1" t="s">
        <v>175</v>
      </c>
      <c r="C91" s="1" t="s">
        <v>112</v>
      </c>
      <c r="D91" s="1">
        <v>6779</v>
      </c>
      <c r="E91" s="1" t="s">
        <v>113</v>
      </c>
      <c r="F91" s="1" t="s">
        <v>114</v>
      </c>
      <c r="G91" s="1" t="s">
        <v>176</v>
      </c>
      <c r="H91" s="1">
        <f>D91/'دلار نیما'!$C$1292*1000</f>
        <v>25.690486296386126</v>
      </c>
    </row>
    <row r="92" spans="1:8" hidden="1" x14ac:dyDescent="0.45">
      <c r="A92" s="1" t="s">
        <v>116</v>
      </c>
      <c r="B92" s="1" t="s">
        <v>102</v>
      </c>
      <c r="C92" s="1" t="s">
        <v>112</v>
      </c>
      <c r="D92" s="1">
        <v>5607</v>
      </c>
      <c r="E92" s="1" t="s">
        <v>113</v>
      </c>
      <c r="F92" s="1" t="s">
        <v>114</v>
      </c>
      <c r="G92" s="1" t="s">
        <v>105</v>
      </c>
      <c r="H92" s="1">
        <f>D92/'دلار نیما'!$C$1292*1000</f>
        <v>21.248938879456706</v>
      </c>
    </row>
    <row r="93" spans="1:8" hidden="1" x14ac:dyDescent="0.45">
      <c r="A93" s="1" t="s">
        <v>101</v>
      </c>
      <c r="B93" s="1" t="s">
        <v>102</v>
      </c>
      <c r="C93" s="1" t="s">
        <v>112</v>
      </c>
      <c r="D93" s="1">
        <v>4565</v>
      </c>
      <c r="E93" s="1" t="s">
        <v>113</v>
      </c>
      <c r="F93" s="1" t="s">
        <v>114</v>
      </c>
      <c r="G93" s="1" t="s">
        <v>105</v>
      </c>
      <c r="H93" s="1">
        <f>D93/'دلار نیما'!$C$1292*1000</f>
        <v>17.300054571913655</v>
      </c>
    </row>
    <row r="94" spans="1:8" hidden="1" x14ac:dyDescent="0.45">
      <c r="A94" s="1" t="s">
        <v>115</v>
      </c>
      <c r="B94" s="1" t="s">
        <v>102</v>
      </c>
      <c r="C94" s="1" t="s">
        <v>103</v>
      </c>
      <c r="D94" s="1">
        <v>4812</v>
      </c>
      <c r="E94" s="1" t="s">
        <v>113</v>
      </c>
      <c r="F94" s="1" t="s">
        <v>114</v>
      </c>
      <c r="G94" s="1" t="s">
        <v>105</v>
      </c>
      <c r="H94" s="1">
        <f>D94/'دلار نیما'!$C$1292*1000</f>
        <v>18.236114479747755</v>
      </c>
    </row>
    <row r="95" spans="1:8" x14ac:dyDescent="0.45">
      <c r="A95" s="1" t="s">
        <v>101</v>
      </c>
      <c r="B95" s="1" t="s">
        <v>147</v>
      </c>
      <c r="C95" s="1" t="s">
        <v>103</v>
      </c>
      <c r="D95" s="1">
        <v>7084</v>
      </c>
      <c r="E95" s="1" t="s">
        <v>113</v>
      </c>
      <c r="F95" s="1" t="s">
        <v>114</v>
      </c>
      <c r="G95" s="1" t="s">
        <v>148</v>
      </c>
      <c r="H95" s="1">
        <f>D95/'دلار نیما'!$C$1292*1000</f>
        <v>26.846349745331068</v>
      </c>
    </row>
    <row r="96" spans="1:8" hidden="1" x14ac:dyDescent="0.45">
      <c r="A96" s="1" t="s">
        <v>116</v>
      </c>
      <c r="B96" s="1" t="s">
        <v>177</v>
      </c>
      <c r="C96" s="1" t="s">
        <v>103</v>
      </c>
      <c r="D96" s="1">
        <v>7161</v>
      </c>
      <c r="E96" s="1" t="s">
        <v>113</v>
      </c>
      <c r="F96" s="1" t="s">
        <v>114</v>
      </c>
      <c r="G96" s="1" t="s">
        <v>177</v>
      </c>
      <c r="H96" s="1">
        <f>D96/'دلار نیما'!$C$1292*1000</f>
        <v>27.138157894736842</v>
      </c>
    </row>
    <row r="97" spans="1:8" hidden="1" x14ac:dyDescent="0.45">
      <c r="A97" s="1" t="s">
        <v>116</v>
      </c>
      <c r="B97" s="1" t="s">
        <v>177</v>
      </c>
      <c r="C97" s="1" t="s">
        <v>112</v>
      </c>
      <c r="D97" s="1">
        <v>7161</v>
      </c>
      <c r="E97" s="1" t="s">
        <v>113</v>
      </c>
      <c r="F97" s="1" t="s">
        <v>114</v>
      </c>
      <c r="G97" s="1" t="s">
        <v>177</v>
      </c>
      <c r="H97" s="1">
        <f>D97/'دلار نیما'!$C$1292*1000</f>
        <v>27.138157894736842</v>
      </c>
    </row>
    <row r="98" spans="1:8" hidden="1" x14ac:dyDescent="0.45">
      <c r="A98" s="1" t="s">
        <v>116</v>
      </c>
      <c r="B98" s="1" t="s">
        <v>155</v>
      </c>
      <c r="C98" s="1" t="s">
        <v>103</v>
      </c>
      <c r="D98" s="1">
        <v>6555</v>
      </c>
      <c r="E98" s="1" t="s">
        <v>113</v>
      </c>
      <c r="F98" s="1" t="s">
        <v>114</v>
      </c>
      <c r="G98" s="1" t="s">
        <v>155</v>
      </c>
      <c r="H98" s="1">
        <f>D98/'دلار نیما'!$C$1292*1000</f>
        <v>24.841589861751153</v>
      </c>
    </row>
    <row r="99" spans="1:8" hidden="1" x14ac:dyDescent="0.45">
      <c r="A99" s="1" t="s">
        <v>115</v>
      </c>
      <c r="B99" s="1" t="s">
        <v>155</v>
      </c>
      <c r="C99" s="1" t="s">
        <v>112</v>
      </c>
      <c r="D99" s="1">
        <v>5610</v>
      </c>
      <c r="E99" s="1" t="s">
        <v>113</v>
      </c>
      <c r="F99" s="1" t="s">
        <v>114</v>
      </c>
      <c r="G99" s="1" t="s">
        <v>155</v>
      </c>
      <c r="H99" s="1">
        <f>D99/'دلار نیما'!$C$1292*1000</f>
        <v>21.260308028134855</v>
      </c>
    </row>
    <row r="100" spans="1:8" hidden="1" x14ac:dyDescent="0.45">
      <c r="A100" s="1" t="s">
        <v>129</v>
      </c>
      <c r="B100" s="1" t="s">
        <v>155</v>
      </c>
      <c r="C100" s="1" t="s">
        <v>112</v>
      </c>
      <c r="D100" s="1">
        <v>6445</v>
      </c>
      <c r="E100" s="1" t="s">
        <v>113</v>
      </c>
      <c r="F100" s="1" t="s">
        <v>114</v>
      </c>
      <c r="G100" s="1" t="s">
        <v>155</v>
      </c>
      <c r="H100" s="1">
        <f>D100/'دلار نیما'!$C$1292*1000</f>
        <v>24.42472107688576</v>
      </c>
    </row>
    <row r="101" spans="1:8" hidden="1" x14ac:dyDescent="0.45">
      <c r="A101" s="1" t="s">
        <v>101</v>
      </c>
      <c r="B101" s="1" t="s">
        <v>178</v>
      </c>
      <c r="C101" s="1" t="s">
        <v>112</v>
      </c>
      <c r="D101" s="1">
        <v>5022</v>
      </c>
      <c r="E101" s="1" t="s">
        <v>113</v>
      </c>
      <c r="F101" s="1" t="s">
        <v>114</v>
      </c>
      <c r="G101" s="1" t="s">
        <v>178</v>
      </c>
      <c r="H101" s="1">
        <f>D101/'دلار نیما'!$C$1292*1000</f>
        <v>19.031954887218046</v>
      </c>
    </row>
    <row r="102" spans="1:8" hidden="1" x14ac:dyDescent="0.45">
      <c r="A102" s="1" t="s">
        <v>116</v>
      </c>
      <c r="B102" s="1" t="s">
        <v>178</v>
      </c>
      <c r="C102" s="1" t="s">
        <v>112</v>
      </c>
      <c r="D102" s="1">
        <v>7303</v>
      </c>
      <c r="E102" s="1" t="s">
        <v>113</v>
      </c>
      <c r="F102" s="1" t="s">
        <v>114</v>
      </c>
      <c r="G102" s="1" t="s">
        <v>178</v>
      </c>
      <c r="H102" s="1">
        <f>D102/'دلار نیما'!$C$1292*1000</f>
        <v>27.676297598835799</v>
      </c>
    </row>
    <row r="103" spans="1:8" hidden="1" x14ac:dyDescent="0.45">
      <c r="A103" s="1" t="s">
        <v>126</v>
      </c>
      <c r="B103" s="1" t="s">
        <v>178</v>
      </c>
      <c r="C103" s="1" t="s">
        <v>112</v>
      </c>
      <c r="D103" s="1">
        <v>5012</v>
      </c>
      <c r="E103" s="1" t="s">
        <v>113</v>
      </c>
      <c r="F103" s="1" t="s">
        <v>114</v>
      </c>
      <c r="G103" s="1" t="s">
        <v>178</v>
      </c>
      <c r="H103" s="1">
        <f>D103/'دلار نیما'!$C$1292*1000</f>
        <v>18.994057724957553</v>
      </c>
    </row>
    <row r="104" spans="1:8" hidden="1" x14ac:dyDescent="0.45">
      <c r="A104" s="1" t="s">
        <v>129</v>
      </c>
      <c r="B104" s="1" t="s">
        <v>178</v>
      </c>
      <c r="C104" s="1" t="s">
        <v>112</v>
      </c>
      <c r="D104" s="1">
        <v>6610</v>
      </c>
      <c r="E104" s="1" t="s">
        <v>113</v>
      </c>
      <c r="F104" s="1" t="s">
        <v>114</v>
      </c>
      <c r="G104" s="1" t="s">
        <v>178</v>
      </c>
      <c r="H104" s="1">
        <f>D104/'دلار نیما'!$C$1292*1000</f>
        <v>25.05002425418385</v>
      </c>
    </row>
    <row r="105" spans="1:8" hidden="1" x14ac:dyDescent="0.45">
      <c r="A105" s="1" t="s">
        <v>116</v>
      </c>
      <c r="B105" s="1" t="s">
        <v>141</v>
      </c>
      <c r="C105" s="1" t="s">
        <v>112</v>
      </c>
      <c r="D105" s="1">
        <v>6081</v>
      </c>
      <c r="E105" s="1" t="s">
        <v>113</v>
      </c>
      <c r="F105" s="1" t="s">
        <v>114</v>
      </c>
      <c r="G105" s="1" t="s">
        <v>142</v>
      </c>
      <c r="H105" s="1">
        <f>D105/'دلار نیما'!$C$1292*1000</f>
        <v>23.045264370603928</v>
      </c>
    </row>
    <row r="106" spans="1:8" hidden="1" x14ac:dyDescent="0.45">
      <c r="A106" s="1" t="s">
        <v>116</v>
      </c>
      <c r="B106" s="1" t="s">
        <v>125</v>
      </c>
      <c r="C106" s="1" t="s">
        <v>103</v>
      </c>
      <c r="D106" s="1">
        <v>6731</v>
      </c>
      <c r="E106" s="1" t="s">
        <v>113</v>
      </c>
      <c r="F106" s="1" t="s">
        <v>114</v>
      </c>
      <c r="G106" s="1" t="s">
        <v>125</v>
      </c>
      <c r="H106" s="1">
        <f>D106/'دلار نیما'!$C$1292*1000</f>
        <v>25.508579917535776</v>
      </c>
    </row>
    <row r="107" spans="1:8" hidden="1" x14ac:dyDescent="0.45">
      <c r="A107" s="1" t="s">
        <v>101</v>
      </c>
      <c r="B107" s="1" t="s">
        <v>125</v>
      </c>
      <c r="C107" s="1" t="s">
        <v>103</v>
      </c>
      <c r="D107" s="1">
        <v>6993</v>
      </c>
      <c r="E107" s="1" t="s">
        <v>113</v>
      </c>
      <c r="F107" s="1" t="s">
        <v>114</v>
      </c>
      <c r="G107" s="1" t="s">
        <v>125</v>
      </c>
      <c r="H107" s="1">
        <f>D107/'دلار نیما'!$C$1292*1000</f>
        <v>26.501485568760611</v>
      </c>
    </row>
    <row r="108" spans="1:8" hidden="1" x14ac:dyDescent="0.45">
      <c r="A108" s="1" t="s">
        <v>101</v>
      </c>
      <c r="B108" s="1" t="s">
        <v>179</v>
      </c>
      <c r="C108" s="1" t="s">
        <v>112</v>
      </c>
      <c r="D108" s="1">
        <v>4565</v>
      </c>
      <c r="E108" s="1" t="s">
        <v>113</v>
      </c>
      <c r="F108" s="1" t="s">
        <v>160</v>
      </c>
      <c r="G108" s="1" t="s">
        <v>179</v>
      </c>
      <c r="H108" s="1">
        <f>D108/'دلار نیما'!$C$1292*1000</f>
        <v>17.300054571913655</v>
      </c>
    </row>
    <row r="109" spans="1:8" hidden="1" x14ac:dyDescent="0.45">
      <c r="A109" s="1" t="s">
        <v>101</v>
      </c>
      <c r="B109" s="1" t="s">
        <v>180</v>
      </c>
      <c r="C109" s="1" t="s">
        <v>112</v>
      </c>
      <c r="D109" s="1">
        <v>5994</v>
      </c>
      <c r="E109" s="1" t="s">
        <v>113</v>
      </c>
      <c r="F109" s="1" t="s">
        <v>114</v>
      </c>
      <c r="G109" s="1" t="s">
        <v>180</v>
      </c>
      <c r="H109" s="1">
        <f>D109/'دلار نیما'!$C$1292*1000</f>
        <v>22.715559058937668</v>
      </c>
    </row>
    <row r="110" spans="1:8" hidden="1" x14ac:dyDescent="0.45">
      <c r="A110" s="1" t="s">
        <v>101</v>
      </c>
      <c r="B110" s="1" t="s">
        <v>181</v>
      </c>
      <c r="C110" s="1" t="s">
        <v>112</v>
      </c>
      <c r="D110" s="1">
        <v>6205</v>
      </c>
      <c r="E110" s="1" t="s">
        <v>113</v>
      </c>
      <c r="F110" s="1" t="s">
        <v>114</v>
      </c>
      <c r="G110" s="1" t="s">
        <v>182</v>
      </c>
      <c r="H110" s="1">
        <f>D110/'دلار نیما'!$C$1292*1000</f>
        <v>23.515189182634003</v>
      </c>
    </row>
    <row r="111" spans="1:8" hidden="1" x14ac:dyDescent="0.45">
      <c r="A111" s="1" t="s">
        <v>101</v>
      </c>
      <c r="B111" s="1" t="s">
        <v>123</v>
      </c>
      <c r="C111" s="1" t="s">
        <v>112</v>
      </c>
      <c r="D111" s="1">
        <v>6427</v>
      </c>
      <c r="E111" s="1" t="s">
        <v>113</v>
      </c>
      <c r="F111" s="1" t="s">
        <v>114</v>
      </c>
      <c r="G111" s="1" t="s">
        <v>123</v>
      </c>
      <c r="H111" s="1">
        <f>D111/'دلار نیما'!$C$1292*1000</f>
        <v>24.35650618481688</v>
      </c>
    </row>
    <row r="112" spans="1:8" hidden="1" x14ac:dyDescent="0.45">
      <c r="A112" s="1" t="s">
        <v>116</v>
      </c>
      <c r="B112" s="1" t="s">
        <v>163</v>
      </c>
      <c r="C112" s="1" t="s">
        <v>112</v>
      </c>
      <c r="D112" s="1">
        <v>6685</v>
      </c>
      <c r="E112" s="1" t="s">
        <v>113</v>
      </c>
      <c r="F112" s="1" t="s">
        <v>114</v>
      </c>
      <c r="G112" s="1" t="s">
        <v>163</v>
      </c>
      <c r="H112" s="1">
        <f>D112/'دلار نیما'!$C$1292*1000</f>
        <v>25.334252971137524</v>
      </c>
    </row>
    <row r="113" spans="1:8" hidden="1" x14ac:dyDescent="0.45">
      <c r="A113" s="1" t="s">
        <v>101</v>
      </c>
      <c r="B113" s="1" t="s">
        <v>163</v>
      </c>
      <c r="C113" s="1" t="s">
        <v>103</v>
      </c>
      <c r="D113" s="1">
        <v>6803</v>
      </c>
      <c r="E113" s="1" t="s">
        <v>113</v>
      </c>
      <c r="F113" s="1" t="s">
        <v>114</v>
      </c>
      <c r="G113" s="1" t="s">
        <v>163</v>
      </c>
      <c r="H113" s="1">
        <f>D113/'دلار نیما'!$C$1292*1000</f>
        <v>25.781439485811305</v>
      </c>
    </row>
    <row r="114" spans="1:8" hidden="1" x14ac:dyDescent="0.45">
      <c r="A114" s="1" t="s">
        <v>126</v>
      </c>
      <c r="B114" s="1" t="s">
        <v>123</v>
      </c>
      <c r="C114" s="1" t="s">
        <v>103</v>
      </c>
      <c r="D114" s="1">
        <v>4851</v>
      </c>
      <c r="E114" s="1" t="s">
        <v>113</v>
      </c>
      <c r="F114" s="1" t="s">
        <v>114</v>
      </c>
      <c r="G114" s="1" t="s">
        <v>123</v>
      </c>
      <c r="H114" s="1">
        <f>D114/'دلار نیما'!$C$1292*1000</f>
        <v>18.383913412563665</v>
      </c>
    </row>
    <row r="115" spans="1:8" hidden="1" x14ac:dyDescent="0.45">
      <c r="A115" s="1" t="s">
        <v>115</v>
      </c>
      <c r="B115" s="1" t="s">
        <v>163</v>
      </c>
      <c r="C115" s="1" t="s">
        <v>112</v>
      </c>
      <c r="D115" s="1">
        <v>7134</v>
      </c>
      <c r="E115" s="1" t="s">
        <v>113</v>
      </c>
      <c r="F115" s="1" t="s">
        <v>114</v>
      </c>
      <c r="G115" s="1" t="s">
        <v>163</v>
      </c>
      <c r="H115" s="1">
        <f>D115/'دلار نیما'!$C$1292*1000</f>
        <v>27.035835556633518</v>
      </c>
    </row>
    <row r="116" spans="1:8" hidden="1" x14ac:dyDescent="0.45">
      <c r="A116" s="1" t="s">
        <v>116</v>
      </c>
      <c r="B116" s="1" t="s">
        <v>183</v>
      </c>
      <c r="C116" s="1" t="s">
        <v>112</v>
      </c>
      <c r="D116" s="1">
        <v>6474</v>
      </c>
      <c r="E116" s="1" t="s">
        <v>113</v>
      </c>
      <c r="F116" s="1" t="s">
        <v>114</v>
      </c>
      <c r="G116" s="1" t="s">
        <v>183</v>
      </c>
      <c r="H116" s="1">
        <f>D116/'دلار نیما'!$C$1292*1000</f>
        <v>24.534622847441181</v>
      </c>
    </row>
    <row r="117" spans="1:8" hidden="1" x14ac:dyDescent="0.45">
      <c r="A117" s="1" t="s">
        <v>101</v>
      </c>
      <c r="B117" s="1" t="s">
        <v>183</v>
      </c>
      <c r="C117" s="1" t="s">
        <v>112</v>
      </c>
      <c r="D117" s="1">
        <v>6580</v>
      </c>
      <c r="E117" s="1" t="s">
        <v>113</v>
      </c>
      <c r="F117" s="1" t="s">
        <v>114</v>
      </c>
      <c r="G117" s="1" t="s">
        <v>183</v>
      </c>
      <c r="H117" s="1">
        <f>D117/'دلار نیما'!$C$1292*1000</f>
        <v>24.936332767402376</v>
      </c>
    </row>
    <row r="118" spans="1:8" hidden="1" x14ac:dyDescent="0.45">
      <c r="A118" s="1" t="s">
        <v>116</v>
      </c>
      <c r="B118" s="1" t="s">
        <v>146</v>
      </c>
      <c r="C118" s="1" t="s">
        <v>103</v>
      </c>
      <c r="D118" s="1">
        <v>7005</v>
      </c>
      <c r="E118" s="1" t="s">
        <v>113</v>
      </c>
      <c r="F118" s="1" t="s">
        <v>114</v>
      </c>
      <c r="G118" s="1" t="s">
        <v>146</v>
      </c>
      <c r="H118" s="1">
        <f>D118/'دلار نیما'!$C$1292*1000</f>
        <v>26.5469621634732</v>
      </c>
    </row>
    <row r="119" spans="1:8" hidden="1" x14ac:dyDescent="0.45">
      <c r="A119" s="1" t="s">
        <v>101</v>
      </c>
      <c r="B119" s="1" t="s">
        <v>146</v>
      </c>
      <c r="C119" s="1" t="s">
        <v>112</v>
      </c>
      <c r="D119" s="1">
        <v>7227</v>
      </c>
      <c r="E119" s="1" t="s">
        <v>113</v>
      </c>
      <c r="F119" s="1" t="s">
        <v>114</v>
      </c>
      <c r="G119" s="1" t="s">
        <v>146</v>
      </c>
      <c r="H119" s="1">
        <f>D119/'دلار نیما'!$C$1292*1000</f>
        <v>27.388279165656076</v>
      </c>
    </row>
    <row r="120" spans="1:8" hidden="1" x14ac:dyDescent="0.45">
      <c r="A120" s="1" t="s">
        <v>101</v>
      </c>
      <c r="B120" s="1" t="s">
        <v>184</v>
      </c>
      <c r="C120" s="1" t="s">
        <v>112</v>
      </c>
      <c r="D120" s="1">
        <v>6615</v>
      </c>
      <c r="E120" s="1" t="s">
        <v>113</v>
      </c>
      <c r="F120" s="1" t="s">
        <v>114</v>
      </c>
      <c r="G120" s="1" t="s">
        <v>184</v>
      </c>
      <c r="H120" s="1">
        <f>D120/'دلار نیما'!$C$1292*1000</f>
        <v>25.068972835314092</v>
      </c>
    </row>
    <row r="121" spans="1:8" hidden="1" x14ac:dyDescent="0.45">
      <c r="A121" s="1" t="s">
        <v>126</v>
      </c>
      <c r="B121" s="1" t="s">
        <v>185</v>
      </c>
      <c r="C121" s="1" t="s">
        <v>112</v>
      </c>
      <c r="D121" s="1">
        <v>5961</v>
      </c>
      <c r="E121" s="1" t="s">
        <v>113</v>
      </c>
      <c r="F121" s="1" t="s">
        <v>114</v>
      </c>
      <c r="G121" s="1" t="s">
        <v>185</v>
      </c>
      <c r="H121" s="1">
        <f>D121/'دلار نیما'!$C$1292*1000</f>
        <v>22.590498423478049</v>
      </c>
    </row>
    <row r="122" spans="1:8" hidden="1" x14ac:dyDescent="0.45">
      <c r="A122" s="1" t="s">
        <v>129</v>
      </c>
      <c r="B122" s="1" t="s">
        <v>185</v>
      </c>
      <c r="C122" s="1" t="s">
        <v>112</v>
      </c>
      <c r="D122" s="1">
        <v>6797</v>
      </c>
      <c r="E122" s="1" t="s">
        <v>113</v>
      </c>
      <c r="F122" s="1" t="s">
        <v>114</v>
      </c>
      <c r="G122" s="1" t="s">
        <v>185</v>
      </c>
      <c r="H122" s="1">
        <f>D122/'دلار نیما'!$C$1292*1000</f>
        <v>25.758701188455007</v>
      </c>
    </row>
    <row r="123" spans="1:8" hidden="1" x14ac:dyDescent="0.45">
      <c r="A123" s="1" t="s">
        <v>101</v>
      </c>
      <c r="B123" s="1" t="s">
        <v>185</v>
      </c>
      <c r="C123" s="1" t="s">
        <v>112</v>
      </c>
      <c r="D123" s="1">
        <v>6809</v>
      </c>
      <c r="E123" s="1" t="s">
        <v>113</v>
      </c>
      <c r="F123" s="1" t="s">
        <v>114</v>
      </c>
      <c r="G123" s="1" t="s">
        <v>185</v>
      </c>
      <c r="H123" s="1">
        <f>D123/'دلار نیما'!$C$1292*1000</f>
        <v>25.804177783167599</v>
      </c>
    </row>
    <row r="124" spans="1:8" hidden="1" x14ac:dyDescent="0.45">
      <c r="A124" s="1" t="s">
        <v>116</v>
      </c>
      <c r="B124" s="1" t="s">
        <v>185</v>
      </c>
      <c r="C124" s="1" t="s">
        <v>112</v>
      </c>
      <c r="D124" s="1">
        <v>7183</v>
      </c>
      <c r="E124" s="1" t="s">
        <v>113</v>
      </c>
      <c r="F124" s="1" t="s">
        <v>114</v>
      </c>
      <c r="G124" s="1" t="s">
        <v>185</v>
      </c>
      <c r="H124" s="1">
        <f>D124/'دلار نیما'!$C$1292*1000</f>
        <v>27.22153165170992</v>
      </c>
    </row>
    <row r="125" spans="1:8" hidden="1" x14ac:dyDescent="0.45">
      <c r="A125" s="1" t="s">
        <v>101</v>
      </c>
      <c r="B125" s="1" t="s">
        <v>132</v>
      </c>
      <c r="C125" s="1" t="s">
        <v>186</v>
      </c>
      <c r="D125" s="1">
        <v>6803</v>
      </c>
      <c r="E125" s="1" t="s">
        <v>113</v>
      </c>
      <c r="F125" s="1" t="s">
        <v>134</v>
      </c>
      <c r="G125" s="1" t="s">
        <v>132</v>
      </c>
      <c r="H125" s="1">
        <f>D125/'دلار نیما'!$C$1292*1000</f>
        <v>25.781439485811305</v>
      </c>
    </row>
    <row r="126" spans="1:8" hidden="1" x14ac:dyDescent="0.45">
      <c r="A126" s="1" t="s">
        <v>116</v>
      </c>
      <c r="B126" s="1" t="s">
        <v>132</v>
      </c>
      <c r="C126" s="1" t="s">
        <v>133</v>
      </c>
      <c r="D126" s="1">
        <v>7005</v>
      </c>
      <c r="E126" s="1" t="s">
        <v>113</v>
      </c>
      <c r="F126" s="1" t="s">
        <v>134</v>
      </c>
      <c r="G126" s="1" t="s">
        <v>132</v>
      </c>
      <c r="H126" s="1">
        <f>D126/'دلار نیما'!$C$1292*1000</f>
        <v>26.5469621634732</v>
      </c>
    </row>
    <row r="127" spans="1:8" hidden="1" x14ac:dyDescent="0.45">
      <c r="A127" s="1" t="s">
        <v>116</v>
      </c>
      <c r="B127" s="1" t="s">
        <v>164</v>
      </c>
      <c r="C127" s="1" t="s">
        <v>112</v>
      </c>
      <c r="D127" s="1">
        <v>5607</v>
      </c>
      <c r="E127" s="1" t="s">
        <v>113</v>
      </c>
      <c r="F127" s="1" t="s">
        <v>114</v>
      </c>
      <c r="G127" s="1" t="s">
        <v>165</v>
      </c>
      <c r="H127" s="1">
        <f>D127/'دلار نیما'!$C$1292*1000</f>
        <v>21.248938879456706</v>
      </c>
    </row>
    <row r="128" spans="1:8" hidden="1" x14ac:dyDescent="0.45">
      <c r="A128" s="1" t="s">
        <v>116</v>
      </c>
      <c r="B128" s="1" t="s">
        <v>137</v>
      </c>
      <c r="C128" s="1" t="s">
        <v>103</v>
      </c>
      <c r="D128" s="1">
        <v>6513</v>
      </c>
      <c r="E128" s="1" t="s">
        <v>113</v>
      </c>
      <c r="F128" s="1" t="s">
        <v>114</v>
      </c>
      <c r="G128" s="1" t="s">
        <v>137</v>
      </c>
      <c r="H128" s="1">
        <f>D128/'دلار نیما'!$C$1292*1000</f>
        <v>24.682421780257094</v>
      </c>
    </row>
    <row r="129" spans="1:8" hidden="1" x14ac:dyDescent="0.45">
      <c r="A129" s="1" t="s">
        <v>101</v>
      </c>
      <c r="B129" s="1" t="s">
        <v>162</v>
      </c>
      <c r="C129" s="1" t="s">
        <v>103</v>
      </c>
      <c r="D129" s="1">
        <v>6993</v>
      </c>
      <c r="E129" s="1" t="s">
        <v>113</v>
      </c>
      <c r="F129" s="1" t="s">
        <v>158</v>
      </c>
      <c r="G129" s="1" t="s">
        <v>162</v>
      </c>
      <c r="H129" s="1">
        <f>D129/'دلار نیما'!$C$1292*1000</f>
        <v>26.501485568760611</v>
      </c>
    </row>
    <row r="130" spans="1:8" hidden="1" x14ac:dyDescent="0.45">
      <c r="A130" s="1" t="s">
        <v>116</v>
      </c>
      <c r="B130" s="1" t="s">
        <v>162</v>
      </c>
      <c r="C130" s="1" t="s">
        <v>103</v>
      </c>
      <c r="D130" s="1">
        <v>7812</v>
      </c>
      <c r="E130" s="1" t="s">
        <v>113</v>
      </c>
      <c r="F130" s="1" t="s">
        <v>158</v>
      </c>
      <c r="G130" s="1" t="s">
        <v>162</v>
      </c>
      <c r="H130" s="1">
        <f>D130/'دلار نیما'!$C$1292*1000</f>
        <v>29.605263157894736</v>
      </c>
    </row>
    <row r="131" spans="1:8" hidden="1" x14ac:dyDescent="0.45">
      <c r="A131" s="1" t="s">
        <v>101</v>
      </c>
      <c r="B131" s="1" t="s">
        <v>187</v>
      </c>
      <c r="C131" s="1" t="s">
        <v>112</v>
      </c>
      <c r="D131" s="1">
        <v>6803</v>
      </c>
      <c r="E131" s="1" t="s">
        <v>113</v>
      </c>
      <c r="F131" s="1" t="s">
        <v>114</v>
      </c>
      <c r="G131" s="1" t="s">
        <v>187</v>
      </c>
      <c r="H131" s="1">
        <f>D131/'دلار نیما'!$C$1292*1000</f>
        <v>25.781439485811305</v>
      </c>
    </row>
    <row r="132" spans="1:8" hidden="1" x14ac:dyDescent="0.45">
      <c r="A132" s="1" t="s">
        <v>116</v>
      </c>
      <c r="B132" s="1" t="s">
        <v>187</v>
      </c>
      <c r="C132" s="1" t="s">
        <v>112</v>
      </c>
      <c r="D132" s="1">
        <v>7205</v>
      </c>
      <c r="E132" s="1" t="s">
        <v>113</v>
      </c>
      <c r="F132" s="1" t="s">
        <v>114</v>
      </c>
      <c r="G132" s="1" t="s">
        <v>187</v>
      </c>
      <c r="H132" s="1">
        <f>D132/'دلار نیما'!$C$1292*1000</f>
        <v>27.304905408682998</v>
      </c>
    </row>
    <row r="133" spans="1:8" hidden="1" x14ac:dyDescent="0.45">
      <c r="A133" s="1" t="s">
        <v>101</v>
      </c>
      <c r="B133" s="1" t="s">
        <v>124</v>
      </c>
      <c r="C133" s="1" t="s">
        <v>103</v>
      </c>
      <c r="D133" s="1">
        <v>4565</v>
      </c>
      <c r="E133" s="1" t="s">
        <v>113</v>
      </c>
      <c r="F133" s="1" t="s">
        <v>114</v>
      </c>
      <c r="G133" s="1" t="s">
        <v>124</v>
      </c>
      <c r="H133" s="1">
        <f>D133/'دلار نیما'!$C$1292*1000</f>
        <v>17.300054571913655</v>
      </c>
    </row>
    <row r="134" spans="1:8" hidden="1" x14ac:dyDescent="0.45">
      <c r="A134" s="1" t="s">
        <v>101</v>
      </c>
      <c r="B134" s="1" t="s">
        <v>151</v>
      </c>
      <c r="C134" s="1" t="s">
        <v>103</v>
      </c>
      <c r="D134" s="1">
        <v>6657</v>
      </c>
      <c r="E134" s="1" t="s">
        <v>113</v>
      </c>
      <c r="F134" s="1" t="s">
        <v>114</v>
      </c>
      <c r="G134" s="1" t="s">
        <v>151</v>
      </c>
      <c r="H134" s="1">
        <f>D134/'دلار نیما'!$C$1292*1000</f>
        <v>25.228140916808151</v>
      </c>
    </row>
    <row r="135" spans="1:8" hidden="1" x14ac:dyDescent="0.45">
      <c r="A135" s="1" t="s">
        <v>116</v>
      </c>
      <c r="B135" s="1" t="s">
        <v>151</v>
      </c>
      <c r="C135" s="1" t="s">
        <v>103</v>
      </c>
      <c r="D135" s="1">
        <v>7356</v>
      </c>
      <c r="E135" s="1" t="s">
        <v>113</v>
      </c>
      <c r="F135" s="1" t="s">
        <v>114</v>
      </c>
      <c r="G135" s="1" t="s">
        <v>151</v>
      </c>
      <c r="H135" s="1">
        <f>D135/'دلار نیما'!$C$1292*1000</f>
        <v>27.877152558816395</v>
      </c>
    </row>
    <row r="136" spans="1:8" hidden="1" x14ac:dyDescent="0.45">
      <c r="A136" s="1" t="s">
        <v>129</v>
      </c>
      <c r="B136" s="1" t="s">
        <v>151</v>
      </c>
      <c r="C136" s="1" t="s">
        <v>103</v>
      </c>
      <c r="D136" s="1">
        <v>6151</v>
      </c>
      <c r="E136" s="1" t="s">
        <v>113</v>
      </c>
      <c r="F136" s="1" t="s">
        <v>114</v>
      </c>
      <c r="G136" s="1" t="s">
        <v>151</v>
      </c>
      <c r="H136" s="1">
        <f>D136/'دلار نیما'!$C$1292*1000</f>
        <v>23.310544506427359</v>
      </c>
    </row>
    <row r="137" spans="1:8" hidden="1" x14ac:dyDescent="0.45">
      <c r="A137" s="1" t="s">
        <v>101</v>
      </c>
      <c r="B137" s="1" t="s">
        <v>121</v>
      </c>
      <c r="C137" s="1" t="s">
        <v>103</v>
      </c>
      <c r="D137" s="1">
        <v>4385</v>
      </c>
      <c r="E137" s="1" t="s">
        <v>113</v>
      </c>
      <c r="F137" s="1" t="s">
        <v>114</v>
      </c>
      <c r="G137" s="1" t="s">
        <v>121</v>
      </c>
      <c r="H137" s="1">
        <f>D137/'دلار نیما'!$C$1292*1000</f>
        <v>16.617905651224838</v>
      </c>
    </row>
    <row r="138" spans="1:8" hidden="1" x14ac:dyDescent="0.45">
      <c r="A138" s="1" t="s">
        <v>116</v>
      </c>
      <c r="B138" s="1" t="s">
        <v>188</v>
      </c>
      <c r="C138" s="1" t="s">
        <v>112</v>
      </c>
      <c r="D138" s="1">
        <v>7712</v>
      </c>
      <c r="E138" s="1" t="s">
        <v>113</v>
      </c>
      <c r="F138" s="1" t="s">
        <v>114</v>
      </c>
      <c r="G138" s="1" t="s">
        <v>188</v>
      </c>
      <c r="H138" s="1">
        <f>D138/'دلار نیما'!$C$1292*1000</f>
        <v>29.226291535289839</v>
      </c>
    </row>
    <row r="139" spans="1:8" hidden="1" x14ac:dyDescent="0.45">
      <c r="A139" s="1" t="s">
        <v>101</v>
      </c>
      <c r="B139" s="1" t="s">
        <v>157</v>
      </c>
      <c r="C139" s="1" t="s">
        <v>103</v>
      </c>
      <c r="D139" s="1">
        <v>7371</v>
      </c>
      <c r="E139" s="1" t="s">
        <v>113</v>
      </c>
      <c r="F139" s="1" t="s">
        <v>158</v>
      </c>
      <c r="G139" s="1" t="s">
        <v>157</v>
      </c>
      <c r="H139" s="1">
        <f>D139/'دلار نیما'!$C$1292*1000</f>
        <v>27.933998302207133</v>
      </c>
    </row>
    <row r="140" spans="1:8" hidden="1" x14ac:dyDescent="0.45">
      <c r="A140" s="1" t="s">
        <v>116</v>
      </c>
      <c r="B140" s="1" t="s">
        <v>153</v>
      </c>
      <c r="C140" s="1" t="s">
        <v>112</v>
      </c>
      <c r="D140" s="1">
        <v>7672</v>
      </c>
      <c r="E140" s="1" t="s">
        <v>113</v>
      </c>
      <c r="F140" s="1" t="s">
        <v>114</v>
      </c>
      <c r="G140" s="1" t="s">
        <v>154</v>
      </c>
      <c r="H140" s="1">
        <f>D140/'دلار نیما'!$C$1292*1000</f>
        <v>29.074702886247877</v>
      </c>
    </row>
    <row r="141" spans="1:8" hidden="1" x14ac:dyDescent="0.45">
      <c r="A141" s="1" t="s">
        <v>189</v>
      </c>
      <c r="B141" s="1" t="s">
        <v>153</v>
      </c>
      <c r="C141" s="1" t="s">
        <v>112</v>
      </c>
      <c r="D141" s="1">
        <v>7652</v>
      </c>
      <c r="E141" s="1" t="s">
        <v>113</v>
      </c>
      <c r="F141" s="1" t="s">
        <v>114</v>
      </c>
      <c r="G141" s="1" t="s">
        <v>154</v>
      </c>
      <c r="H141" s="1">
        <f>D141/'دلار نیما'!$C$1292*1000</f>
        <v>28.998908561726896</v>
      </c>
    </row>
    <row r="142" spans="1:8" hidden="1" x14ac:dyDescent="0.45">
      <c r="A142" s="1" t="s">
        <v>101</v>
      </c>
      <c r="B142" s="1" t="s">
        <v>150</v>
      </c>
      <c r="C142" s="1" t="s">
        <v>112</v>
      </c>
      <c r="D142" s="1">
        <v>7214</v>
      </c>
      <c r="E142" s="1" t="s">
        <v>113</v>
      </c>
      <c r="F142" s="1" t="s">
        <v>114</v>
      </c>
      <c r="G142" s="1" t="s">
        <v>150</v>
      </c>
      <c r="H142" s="1">
        <f>D142/'دلار نیما'!$C$1292*1000</f>
        <v>27.339012854717438</v>
      </c>
    </row>
    <row r="143" spans="1:8" hidden="1" x14ac:dyDescent="0.45">
      <c r="A143" s="1" t="s">
        <v>152</v>
      </c>
      <c r="B143" s="1" t="s">
        <v>153</v>
      </c>
      <c r="C143" s="1" t="s">
        <v>103</v>
      </c>
      <c r="D143" s="1">
        <v>7700</v>
      </c>
      <c r="E143" s="1" t="s">
        <v>113</v>
      </c>
      <c r="F143" s="1" t="s">
        <v>114</v>
      </c>
      <c r="G143" s="1" t="s">
        <v>154</v>
      </c>
      <c r="H143" s="1">
        <f>D143/'دلار نیما'!$C$1292*1000</f>
        <v>29.18081494057725</v>
      </c>
    </row>
    <row r="144" spans="1:8" hidden="1" x14ac:dyDescent="0.45">
      <c r="A144" s="1" t="s">
        <v>116</v>
      </c>
      <c r="B144" s="1" t="s">
        <v>150</v>
      </c>
      <c r="C144" s="1" t="s">
        <v>112</v>
      </c>
      <c r="D144" s="1">
        <v>7371</v>
      </c>
      <c r="E144" s="1" t="s">
        <v>113</v>
      </c>
      <c r="F144" s="1" t="s">
        <v>114</v>
      </c>
      <c r="G144" s="1" t="s">
        <v>150</v>
      </c>
      <c r="H144" s="1">
        <f>D144/'دلار نیما'!$C$1292*1000</f>
        <v>27.933998302207133</v>
      </c>
    </row>
    <row r="145" spans="1:8" hidden="1" x14ac:dyDescent="0.45">
      <c r="A145" s="1" t="s">
        <v>116</v>
      </c>
      <c r="B145" s="1" t="s">
        <v>144</v>
      </c>
      <c r="C145" s="1" t="s">
        <v>133</v>
      </c>
      <c r="D145" s="1">
        <v>6393</v>
      </c>
      <c r="E145" s="1" t="s">
        <v>113</v>
      </c>
      <c r="F145" s="1" t="s">
        <v>190</v>
      </c>
      <c r="G145" s="1" t="s">
        <v>144</v>
      </c>
      <c r="H145" s="1">
        <f>D145/'دلار نیما'!$C$1292*1000</f>
        <v>24.227655833131212</v>
      </c>
    </row>
    <row r="146" spans="1:8" hidden="1" x14ac:dyDescent="0.45">
      <c r="A146" s="1" t="s">
        <v>101</v>
      </c>
      <c r="B146" s="1" t="s">
        <v>144</v>
      </c>
      <c r="C146" s="1" t="s">
        <v>103</v>
      </c>
      <c r="D146" s="1">
        <v>6166</v>
      </c>
      <c r="E146" s="1" t="s">
        <v>113</v>
      </c>
      <c r="F146" s="1" t="s">
        <v>114</v>
      </c>
      <c r="G146" s="1" t="s">
        <v>144</v>
      </c>
      <c r="H146" s="1">
        <f>D146/'دلار نیما'!$C$1292*1000</f>
        <v>23.367390249818094</v>
      </c>
    </row>
    <row r="147" spans="1:8" hidden="1" x14ac:dyDescent="0.45">
      <c r="A147" s="1" t="s">
        <v>115</v>
      </c>
      <c r="B147" s="1" t="s">
        <v>150</v>
      </c>
      <c r="C147" s="1" t="s">
        <v>103</v>
      </c>
      <c r="D147" s="1">
        <v>6967</v>
      </c>
      <c r="E147" s="1" t="s">
        <v>113</v>
      </c>
      <c r="F147" s="1" t="s">
        <v>114</v>
      </c>
      <c r="G147" s="1" t="s">
        <v>150</v>
      </c>
      <c r="H147" s="1">
        <f>D147/'دلار نیما'!$C$1292*1000</f>
        <v>26.402952946883335</v>
      </c>
    </row>
    <row r="148" spans="1:8" hidden="1" x14ac:dyDescent="0.45">
      <c r="A148" s="1" t="s">
        <v>116</v>
      </c>
      <c r="B148" s="1" t="s">
        <v>145</v>
      </c>
      <c r="C148" s="1" t="s">
        <v>103</v>
      </c>
      <c r="D148" s="1">
        <v>6216</v>
      </c>
      <c r="E148" s="1" t="s">
        <v>113</v>
      </c>
      <c r="F148" s="1" t="s">
        <v>114</v>
      </c>
      <c r="G148" s="1" t="s">
        <v>145</v>
      </c>
      <c r="H148" s="1">
        <f>D148/'دلار نیما'!$C$1292*1000</f>
        <v>23.556876061120544</v>
      </c>
    </row>
    <row r="149" spans="1:8" hidden="1" x14ac:dyDescent="0.45">
      <c r="A149" s="1" t="s">
        <v>101</v>
      </c>
      <c r="B149" s="1" t="s">
        <v>109</v>
      </c>
      <c r="C149" s="1" t="s">
        <v>112</v>
      </c>
      <c r="D149" s="1">
        <v>5787</v>
      </c>
      <c r="E149" s="1" t="s">
        <v>113</v>
      </c>
      <c r="F149" s="1" t="s">
        <v>114</v>
      </c>
      <c r="G149" s="1" t="s">
        <v>110</v>
      </c>
      <c r="H149" s="1">
        <f>D149/'دلار نیما'!$C$1292*1000</f>
        <v>21.931087800145523</v>
      </c>
    </row>
    <row r="150" spans="1:8" hidden="1" x14ac:dyDescent="0.45">
      <c r="A150" s="1" t="s">
        <v>116</v>
      </c>
      <c r="B150" s="1" t="s">
        <v>191</v>
      </c>
      <c r="C150" s="1" t="s">
        <v>112</v>
      </c>
      <c r="D150" s="1">
        <v>5607</v>
      </c>
      <c r="E150" s="1" t="s">
        <v>113</v>
      </c>
      <c r="F150" s="1" t="s">
        <v>114</v>
      </c>
      <c r="G150" s="1" t="s">
        <v>191</v>
      </c>
      <c r="H150" s="1">
        <f>D150/'دلار نیما'!$C$1292*1000</f>
        <v>21.248938879456706</v>
      </c>
    </row>
    <row r="151" spans="1:8" hidden="1" x14ac:dyDescent="0.45">
      <c r="A151" s="1" t="s">
        <v>116</v>
      </c>
      <c r="B151" s="1" t="s">
        <v>109</v>
      </c>
      <c r="C151" s="1" t="s">
        <v>112</v>
      </c>
      <c r="D151" s="1">
        <v>6568</v>
      </c>
      <c r="E151" s="1" t="s">
        <v>113</v>
      </c>
      <c r="F151" s="1" t="s">
        <v>114</v>
      </c>
      <c r="G151" s="1" t="s">
        <v>110</v>
      </c>
      <c r="H151" s="1">
        <f>D151/'دلار نیما'!$C$1292*1000</f>
        <v>24.890856172689787</v>
      </c>
    </row>
    <row r="152" spans="1:8" hidden="1" x14ac:dyDescent="0.45">
      <c r="A152" s="1" t="s">
        <v>101</v>
      </c>
      <c r="B152" s="1" t="s">
        <v>191</v>
      </c>
      <c r="C152" s="1" t="s">
        <v>112</v>
      </c>
      <c r="D152" s="1">
        <v>4385</v>
      </c>
      <c r="E152" s="1" t="s">
        <v>113</v>
      </c>
      <c r="F152" s="1" t="s">
        <v>114</v>
      </c>
      <c r="G152" s="1" t="s">
        <v>191</v>
      </c>
      <c r="H152" s="1">
        <f>D152/'دلار نیما'!$C$1292*1000</f>
        <v>16.617905651224838</v>
      </c>
    </row>
    <row r="153" spans="1:8" hidden="1" x14ac:dyDescent="0.45">
      <c r="A153" s="1" t="s">
        <v>101</v>
      </c>
      <c r="B153" s="1" t="s">
        <v>159</v>
      </c>
      <c r="C153" s="1" t="s">
        <v>103</v>
      </c>
      <c r="D153" s="1">
        <v>6787</v>
      </c>
      <c r="E153" s="1" t="s">
        <v>113</v>
      </c>
      <c r="F153" s="1" t="s">
        <v>160</v>
      </c>
      <c r="G153" s="1" t="s">
        <v>159</v>
      </c>
      <c r="H153" s="1">
        <f>D153/'دلار نیما'!$C$1292*1000</f>
        <v>25.720804026194518</v>
      </c>
    </row>
    <row r="154" spans="1:8" hidden="1" x14ac:dyDescent="0.45">
      <c r="A154" s="1" t="s">
        <v>101</v>
      </c>
      <c r="B154" s="1" t="s">
        <v>122</v>
      </c>
      <c r="C154" s="1" t="s">
        <v>112</v>
      </c>
      <c r="D154" s="1">
        <v>4474</v>
      </c>
      <c r="E154" s="1" t="s">
        <v>113</v>
      </c>
      <c r="F154" s="1" t="s">
        <v>114</v>
      </c>
      <c r="G154" s="1" t="s">
        <v>122</v>
      </c>
      <c r="H154" s="1">
        <f>D154/'دلار نیما'!$C$1292*1000</f>
        <v>16.955190395343198</v>
      </c>
    </row>
    <row r="155" spans="1:8" hidden="1" x14ac:dyDescent="0.45">
      <c r="A155" s="1" t="s">
        <v>116</v>
      </c>
      <c r="B155" s="1" t="s">
        <v>159</v>
      </c>
      <c r="C155" s="1" t="s">
        <v>112</v>
      </c>
      <c r="D155" s="1">
        <v>6081</v>
      </c>
      <c r="E155" s="1" t="s">
        <v>113</v>
      </c>
      <c r="F155" s="1" t="s">
        <v>160</v>
      </c>
      <c r="G155" s="1" t="s">
        <v>159</v>
      </c>
      <c r="H155" s="1">
        <f>D155/'دلار نیما'!$C$1292*1000</f>
        <v>23.045264370603928</v>
      </c>
    </row>
    <row r="156" spans="1:8" hidden="1" x14ac:dyDescent="0.45">
      <c r="A156" s="1" t="s">
        <v>115</v>
      </c>
      <c r="B156" s="1" t="s">
        <v>122</v>
      </c>
      <c r="C156" s="1" t="s">
        <v>112</v>
      </c>
      <c r="D156" s="1">
        <v>5098</v>
      </c>
      <c r="E156" s="1" t="s">
        <v>113</v>
      </c>
      <c r="F156" s="1" t="s">
        <v>114</v>
      </c>
      <c r="G156" s="1" t="s">
        <v>122</v>
      </c>
      <c r="H156" s="1">
        <f>D156/'دلار نیما'!$C$1292*1000</f>
        <v>19.319973320397768</v>
      </c>
    </row>
    <row r="157" spans="1:8" hidden="1" x14ac:dyDescent="0.45">
      <c r="A157" s="1" t="s">
        <v>135</v>
      </c>
      <c r="B157" s="1" t="s">
        <v>122</v>
      </c>
      <c r="C157" s="1" t="s">
        <v>103</v>
      </c>
      <c r="D157" s="1">
        <v>3831</v>
      </c>
      <c r="E157" s="1" t="s">
        <v>113</v>
      </c>
      <c r="F157" s="1" t="s">
        <v>114</v>
      </c>
      <c r="G157" s="1" t="s">
        <v>122</v>
      </c>
      <c r="H157" s="1">
        <f>D157/'دلار نیما'!$C$1292*1000</f>
        <v>14.518402861993692</v>
      </c>
    </row>
    <row r="158" spans="1:8" hidden="1" x14ac:dyDescent="0.45">
      <c r="A158" s="1" t="s">
        <v>126</v>
      </c>
      <c r="B158" s="1" t="s">
        <v>122</v>
      </c>
      <c r="C158" s="1" t="s">
        <v>103</v>
      </c>
      <c r="D158" s="1">
        <v>3896</v>
      </c>
      <c r="E158" s="1" t="s">
        <v>113</v>
      </c>
      <c r="F158" s="1" t="s">
        <v>114</v>
      </c>
      <c r="G158" s="1" t="s">
        <v>122</v>
      </c>
      <c r="H158" s="1">
        <f>D158/'دلار نیما'!$C$1292*1000</f>
        <v>14.764734416686879</v>
      </c>
    </row>
    <row r="159" spans="1:8" hidden="1" x14ac:dyDescent="0.45">
      <c r="A159" s="1" t="s">
        <v>116</v>
      </c>
      <c r="B159" s="1" t="s">
        <v>122</v>
      </c>
      <c r="C159" s="1" t="s">
        <v>103</v>
      </c>
      <c r="D159" s="1">
        <v>5068</v>
      </c>
      <c r="E159" s="1" t="s">
        <v>113</v>
      </c>
      <c r="F159" s="1" t="s">
        <v>114</v>
      </c>
      <c r="G159" s="1" t="s">
        <v>122</v>
      </c>
      <c r="H159" s="1">
        <f>D159/'دلار نیما'!$C$1292*1000</f>
        <v>19.206281833616298</v>
      </c>
    </row>
    <row r="160" spans="1:8" hidden="1" x14ac:dyDescent="0.45">
      <c r="A160" s="1" t="s">
        <v>101</v>
      </c>
      <c r="B160" s="1" t="s">
        <v>172</v>
      </c>
      <c r="C160" s="1" t="s">
        <v>103</v>
      </c>
      <c r="D160" s="1">
        <v>5488</v>
      </c>
      <c r="E160" s="1" t="s">
        <v>113</v>
      </c>
      <c r="F160" s="1" t="s">
        <v>114</v>
      </c>
      <c r="G160" s="1" t="s">
        <v>172</v>
      </c>
      <c r="H160" s="1">
        <f>D160/'دلار نیما'!$C$1292*1000</f>
        <v>20.797962648556876</v>
      </c>
    </row>
    <row r="161" spans="1:8" hidden="1" x14ac:dyDescent="0.45">
      <c r="A161" s="1" t="s">
        <v>101</v>
      </c>
      <c r="B161" s="1" t="s">
        <v>167</v>
      </c>
      <c r="C161" s="1" t="s">
        <v>103</v>
      </c>
      <c r="D161" s="1">
        <v>6340</v>
      </c>
      <c r="E161" s="1" t="s">
        <v>113</v>
      </c>
      <c r="F161" s="1" t="s">
        <v>114</v>
      </c>
      <c r="G161" s="1" t="s">
        <v>168</v>
      </c>
      <c r="H161" s="1">
        <f>D161/'دلار نیما'!$C$1292*1000</f>
        <v>24.02680087315062</v>
      </c>
    </row>
    <row r="162" spans="1:8" hidden="1" x14ac:dyDescent="0.45">
      <c r="A162" s="1" t="s">
        <v>116</v>
      </c>
      <c r="B162" s="1" t="s">
        <v>167</v>
      </c>
      <c r="C162" s="1" t="s">
        <v>112</v>
      </c>
      <c r="D162" s="1">
        <v>7043</v>
      </c>
      <c r="E162" s="1" t="s">
        <v>113</v>
      </c>
      <c r="F162" s="1" t="s">
        <v>114</v>
      </c>
      <c r="G162" s="1" t="s">
        <v>168</v>
      </c>
      <c r="H162" s="1">
        <f>D162/'دلار نیما'!$C$1292*1000</f>
        <v>26.690971380063061</v>
      </c>
    </row>
    <row r="163" spans="1:8" hidden="1" x14ac:dyDescent="0.45">
      <c r="A163" s="1" t="s">
        <v>101</v>
      </c>
      <c r="B163" s="1" t="s">
        <v>149</v>
      </c>
      <c r="C163" s="1" t="s">
        <v>103</v>
      </c>
      <c r="D163" s="1">
        <v>7109</v>
      </c>
      <c r="E163" s="1" t="s">
        <v>113</v>
      </c>
      <c r="F163" s="1" t="s">
        <v>114</v>
      </c>
      <c r="G163" s="1" t="s">
        <v>149</v>
      </c>
      <c r="H163" s="1">
        <f>D163/'دلار نیما'!$C$1292*1000</f>
        <v>26.941092650982295</v>
      </c>
    </row>
    <row r="164" spans="1:8" hidden="1" x14ac:dyDescent="0.45">
      <c r="A164" s="1" t="s">
        <v>116</v>
      </c>
      <c r="B164" s="1" t="s">
        <v>149</v>
      </c>
      <c r="C164" s="1" t="s">
        <v>112</v>
      </c>
      <c r="D164" s="1">
        <v>7656</v>
      </c>
      <c r="E164" s="1" t="s">
        <v>113</v>
      </c>
      <c r="F164" s="1" t="s">
        <v>114</v>
      </c>
      <c r="G164" s="1" t="s">
        <v>149</v>
      </c>
      <c r="H164" s="1">
        <f>D164/'دلار نیما'!$C$1292*1000</f>
        <v>29.014067426631094</v>
      </c>
    </row>
    <row r="165" spans="1:8" hidden="1" x14ac:dyDescent="0.45">
      <c r="A165" s="1" t="s">
        <v>115</v>
      </c>
      <c r="B165" s="1" t="s">
        <v>149</v>
      </c>
      <c r="C165" s="1" t="s">
        <v>112</v>
      </c>
      <c r="D165" s="1">
        <v>7431</v>
      </c>
      <c r="E165" s="1" t="s">
        <v>113</v>
      </c>
      <c r="F165" s="1" t="s">
        <v>114</v>
      </c>
      <c r="G165" s="1" t="s">
        <v>149</v>
      </c>
      <c r="H165" s="1">
        <f>D165/'دلار نیما'!$C$1292*1000</f>
        <v>28.161381275770069</v>
      </c>
    </row>
    <row r="166" spans="1:8" hidden="1" x14ac:dyDescent="0.45">
      <c r="A166" s="1" t="s">
        <v>101</v>
      </c>
      <c r="B166" s="1" t="s">
        <v>192</v>
      </c>
      <c r="C166" s="1" t="s">
        <v>112</v>
      </c>
      <c r="D166" s="1">
        <v>4565</v>
      </c>
      <c r="E166" s="1" t="s">
        <v>113</v>
      </c>
      <c r="F166" s="1" t="s">
        <v>114</v>
      </c>
      <c r="G166" s="1" t="s">
        <v>192</v>
      </c>
      <c r="H166" s="1">
        <f>D166/'دلار نیما'!$C$1292*1000</f>
        <v>17.300054571913655</v>
      </c>
    </row>
    <row r="167" spans="1:8" hidden="1" x14ac:dyDescent="0.45">
      <c r="A167" s="1" t="s">
        <v>116</v>
      </c>
      <c r="B167" s="1" t="s">
        <v>192</v>
      </c>
      <c r="C167" s="1" t="s">
        <v>112</v>
      </c>
      <c r="D167" s="1">
        <v>5607</v>
      </c>
      <c r="E167" s="1" t="s">
        <v>113</v>
      </c>
      <c r="F167" s="1" t="s">
        <v>114</v>
      </c>
      <c r="G167" s="1" t="s">
        <v>192</v>
      </c>
      <c r="H167" s="1">
        <f>D167/'دلار نیما'!$C$1292*1000</f>
        <v>21.248938879456706</v>
      </c>
    </row>
    <row r="168" spans="1:8" hidden="1" x14ac:dyDescent="0.45">
      <c r="A168" s="1" t="s">
        <v>101</v>
      </c>
      <c r="B168" s="1" t="s">
        <v>170</v>
      </c>
      <c r="C168" s="1" t="s">
        <v>103</v>
      </c>
      <c r="D168" s="1">
        <v>4565</v>
      </c>
      <c r="E168" s="1" t="s">
        <v>113</v>
      </c>
      <c r="F168" s="1" t="s">
        <v>114</v>
      </c>
      <c r="G168" s="1" t="s">
        <v>170</v>
      </c>
      <c r="H168" s="1">
        <f>D168/'دلار نیما'!$C$1292*1000</f>
        <v>17.300054571913655</v>
      </c>
    </row>
    <row r="169" spans="1:8" hidden="1" x14ac:dyDescent="0.45">
      <c r="A169" s="1" t="s">
        <v>116</v>
      </c>
      <c r="B169" s="1" t="s">
        <v>170</v>
      </c>
      <c r="C169" s="1" t="s">
        <v>112</v>
      </c>
      <c r="D169" s="1">
        <v>5607</v>
      </c>
      <c r="E169" s="1" t="s">
        <v>113</v>
      </c>
      <c r="F169" s="1" t="s">
        <v>114</v>
      </c>
      <c r="G169" s="1" t="s">
        <v>170</v>
      </c>
      <c r="H169" s="1">
        <f>D169/'دلار نیما'!$C$1292*1000</f>
        <v>21.248938879456706</v>
      </c>
    </row>
    <row r="170" spans="1:8" hidden="1" x14ac:dyDescent="0.45">
      <c r="A170" s="1" t="s">
        <v>115</v>
      </c>
      <c r="B170" s="1" t="s">
        <v>193</v>
      </c>
      <c r="C170" s="1" t="s">
        <v>112</v>
      </c>
      <c r="D170" s="1">
        <v>7595</v>
      </c>
      <c r="E170" s="1" t="s">
        <v>113</v>
      </c>
      <c r="F170" s="1" t="s">
        <v>114</v>
      </c>
      <c r="G170" s="1" t="s">
        <v>193</v>
      </c>
      <c r="H170" s="1">
        <f>D170/'دلار نیما'!$C$1292*1000</f>
        <v>28.782894736842106</v>
      </c>
    </row>
    <row r="171" spans="1:8" hidden="1" x14ac:dyDescent="0.45">
      <c r="A171" s="1" t="s">
        <v>126</v>
      </c>
      <c r="B171" s="1" t="s">
        <v>128</v>
      </c>
      <c r="C171" s="1" t="s">
        <v>103</v>
      </c>
      <c r="D171" s="1">
        <v>5698</v>
      </c>
      <c r="E171" s="1" t="s">
        <v>113</v>
      </c>
      <c r="F171" s="1" t="s">
        <v>114</v>
      </c>
      <c r="G171" s="1" t="s">
        <v>128</v>
      </c>
      <c r="H171" s="1">
        <f>D171/'دلار نیما'!$C$1292*1000</f>
        <v>21.593803056027163</v>
      </c>
    </row>
    <row r="172" spans="1:8" hidden="1" x14ac:dyDescent="0.45">
      <c r="A172" s="1" t="s">
        <v>101</v>
      </c>
      <c r="B172" s="1" t="s">
        <v>194</v>
      </c>
      <c r="C172" s="1" t="s">
        <v>112</v>
      </c>
      <c r="D172" s="1">
        <v>7228</v>
      </c>
      <c r="E172" s="1" t="s">
        <v>113</v>
      </c>
      <c r="F172" s="1" t="s">
        <v>114</v>
      </c>
      <c r="G172" s="1" t="s">
        <v>195</v>
      </c>
      <c r="H172" s="1">
        <f>D172/'دلار نیما'!$C$1292*1000</f>
        <v>27.392068881882125</v>
      </c>
    </row>
    <row r="173" spans="1:8" hidden="1" x14ac:dyDescent="0.45">
      <c r="A173" s="1" t="s">
        <v>116</v>
      </c>
      <c r="B173" s="1" t="s">
        <v>194</v>
      </c>
      <c r="C173" s="1" t="s">
        <v>112</v>
      </c>
      <c r="D173" s="1">
        <v>7544</v>
      </c>
      <c r="E173" s="1" t="s">
        <v>113</v>
      </c>
      <c r="F173" s="1" t="s">
        <v>114</v>
      </c>
      <c r="G173" s="1" t="s">
        <v>195</v>
      </c>
      <c r="H173" s="1">
        <f>D173/'دلار نیما'!$C$1292*1000</f>
        <v>28.589619209313607</v>
      </c>
    </row>
    <row r="174" spans="1:8" hidden="1" x14ac:dyDescent="0.45">
      <c r="A174" s="1" t="s">
        <v>116</v>
      </c>
      <c r="B174" s="1" t="s">
        <v>128</v>
      </c>
      <c r="C174" s="1" t="s">
        <v>103</v>
      </c>
      <c r="D174" s="1">
        <v>6413</v>
      </c>
      <c r="E174" s="1" t="s">
        <v>113</v>
      </c>
      <c r="F174" s="1" t="s">
        <v>114</v>
      </c>
      <c r="G174" s="1" t="s">
        <v>128</v>
      </c>
      <c r="H174" s="1">
        <f>D174/'دلار نیما'!$C$1292*1000</f>
        <v>24.303450157652193</v>
      </c>
    </row>
    <row r="175" spans="1:8" hidden="1" x14ac:dyDescent="0.45">
      <c r="A175" s="1" t="s">
        <v>115</v>
      </c>
      <c r="B175" s="1" t="s">
        <v>111</v>
      </c>
      <c r="C175" s="1" t="s">
        <v>112</v>
      </c>
      <c r="D175" s="1">
        <v>6920</v>
      </c>
      <c r="E175" s="1" t="s">
        <v>113</v>
      </c>
      <c r="F175" s="1" t="s">
        <v>114</v>
      </c>
      <c r="G175" s="1" t="s">
        <v>111</v>
      </c>
      <c r="H175" s="1">
        <f>D175/'دلار نیما'!$C$1292*1000</f>
        <v>26.224836284259034</v>
      </c>
    </row>
    <row r="176" spans="1:8" hidden="1" x14ac:dyDescent="0.45">
      <c r="A176" s="1" t="s">
        <v>116</v>
      </c>
      <c r="B176" s="1" t="s">
        <v>111</v>
      </c>
      <c r="C176" s="1" t="s">
        <v>103</v>
      </c>
      <c r="D176" s="1">
        <v>7269</v>
      </c>
      <c r="E176" s="1" t="s">
        <v>113</v>
      </c>
      <c r="F176" s="1" t="s">
        <v>114</v>
      </c>
      <c r="G176" s="1" t="s">
        <v>111</v>
      </c>
      <c r="H176" s="1">
        <f>D176/'دلار نیما'!$C$1292*1000</f>
        <v>27.547447247150131</v>
      </c>
    </row>
    <row r="177" spans="1:8" hidden="1" x14ac:dyDescent="0.45">
      <c r="A177" s="1" t="s">
        <v>101</v>
      </c>
      <c r="B177" s="1" t="s">
        <v>111</v>
      </c>
      <c r="C177" s="1" t="s">
        <v>103</v>
      </c>
      <c r="D177" s="1">
        <v>6336</v>
      </c>
      <c r="E177" s="1" t="s">
        <v>113</v>
      </c>
      <c r="F177" s="1" t="s">
        <v>114</v>
      </c>
      <c r="G177" s="1" t="s">
        <v>111</v>
      </c>
      <c r="H177" s="1">
        <f>D177/'دلار نیما'!$C$1292*1000</f>
        <v>24.011642008246422</v>
      </c>
    </row>
    <row r="178" spans="1:8" hidden="1" x14ac:dyDescent="0.45">
      <c r="A178" s="1" t="s">
        <v>116</v>
      </c>
      <c r="B178" s="1" t="s">
        <v>138</v>
      </c>
      <c r="C178" s="1" t="s">
        <v>103</v>
      </c>
      <c r="D178" s="1">
        <v>7303</v>
      </c>
      <c r="E178" s="1" t="s">
        <v>113</v>
      </c>
      <c r="F178" s="1" t="s">
        <v>114</v>
      </c>
      <c r="G178" s="1" t="s">
        <v>139</v>
      </c>
      <c r="H178" s="1">
        <f>D178/'دلار نیما'!$C$1292*1000</f>
        <v>27.676297598835799</v>
      </c>
    </row>
    <row r="179" spans="1:8" hidden="1" x14ac:dyDescent="0.45">
      <c r="A179" s="1" t="s">
        <v>101</v>
      </c>
      <c r="B179" s="1" t="s">
        <v>196</v>
      </c>
      <c r="C179" s="1" t="s">
        <v>112</v>
      </c>
      <c r="D179" s="1">
        <v>7181</v>
      </c>
      <c r="E179" s="1" t="s">
        <v>113</v>
      </c>
      <c r="F179" s="1" t="s">
        <v>160</v>
      </c>
      <c r="G179" s="1" t="s">
        <v>196</v>
      </c>
      <c r="H179" s="1">
        <f>D179/'دلار نیما'!$C$1292*1000</f>
        <v>27.213952219257823</v>
      </c>
    </row>
    <row r="180" spans="1:8" hidden="1" x14ac:dyDescent="0.45">
      <c r="A180" s="1" t="s">
        <v>116</v>
      </c>
      <c r="B180" s="1" t="s">
        <v>196</v>
      </c>
      <c r="C180" s="1" t="s">
        <v>112</v>
      </c>
      <c r="D180" s="1">
        <v>7593</v>
      </c>
      <c r="E180" s="1" t="s">
        <v>113</v>
      </c>
      <c r="F180" s="1" t="s">
        <v>160</v>
      </c>
      <c r="G180" s="1" t="s">
        <v>196</v>
      </c>
      <c r="H180" s="1">
        <f>D180/'دلار نیما'!$C$1292*1000</f>
        <v>28.775315304390009</v>
      </c>
    </row>
    <row r="181" spans="1:8" hidden="1" x14ac:dyDescent="0.45">
      <c r="A181" s="1" t="s">
        <v>101</v>
      </c>
      <c r="B181" s="1" t="s">
        <v>130</v>
      </c>
      <c r="C181" s="1" t="s">
        <v>103</v>
      </c>
      <c r="D181" s="1">
        <v>7094</v>
      </c>
      <c r="E181" s="1" t="s">
        <v>113</v>
      </c>
      <c r="F181" s="1" t="s">
        <v>114</v>
      </c>
      <c r="G181" s="1" t="s">
        <v>130</v>
      </c>
      <c r="H181" s="1">
        <f>D181/'دلار نیما'!$C$1292*1000</f>
        <v>26.884246907591557</v>
      </c>
    </row>
    <row r="182" spans="1:8" hidden="1" x14ac:dyDescent="0.45">
      <c r="A182" s="1" t="s">
        <v>116</v>
      </c>
      <c r="B182" s="1" t="s">
        <v>130</v>
      </c>
      <c r="C182" s="1" t="s">
        <v>103</v>
      </c>
      <c r="D182" s="1">
        <v>7657</v>
      </c>
      <c r="E182" s="1" t="s">
        <v>113</v>
      </c>
      <c r="F182" s="1" t="s">
        <v>114</v>
      </c>
      <c r="G182" s="1" t="s">
        <v>130</v>
      </c>
      <c r="H182" s="1">
        <f>D182/'دلار نیما'!$C$1292*1000</f>
        <v>29.017857142857142</v>
      </c>
    </row>
    <row r="183" spans="1:8" hidden="1" x14ac:dyDescent="0.45">
      <c r="A183" s="1" t="s">
        <v>116</v>
      </c>
      <c r="B183" s="1" t="s">
        <v>130</v>
      </c>
      <c r="C183" s="1" t="s">
        <v>112</v>
      </c>
      <c r="D183" s="1">
        <v>7657</v>
      </c>
      <c r="E183" s="1" t="s">
        <v>113</v>
      </c>
      <c r="F183" s="1" t="s">
        <v>114</v>
      </c>
      <c r="G183" s="1" t="s">
        <v>130</v>
      </c>
      <c r="H183" s="1">
        <f>D183/'دلار نیما'!$C$1292*1000</f>
        <v>29.017857142857142</v>
      </c>
    </row>
    <row r="184" spans="1:8" hidden="1" x14ac:dyDescent="0.45">
      <c r="A184" s="1" t="s">
        <v>115</v>
      </c>
      <c r="B184" s="1" t="s">
        <v>130</v>
      </c>
      <c r="C184" s="1" t="s">
        <v>112</v>
      </c>
      <c r="D184" s="1">
        <v>7147</v>
      </c>
      <c r="E184" s="1" t="s">
        <v>113</v>
      </c>
      <c r="F184" s="1" t="s">
        <v>114</v>
      </c>
      <c r="G184" s="1" t="s">
        <v>130</v>
      </c>
      <c r="H184" s="1">
        <f>D184/'دلار نیما'!$C$1292*1000</f>
        <v>27.085101867572156</v>
      </c>
    </row>
    <row r="185" spans="1:8" hidden="1" x14ac:dyDescent="0.45">
      <c r="A185" s="1" t="s">
        <v>101</v>
      </c>
      <c r="B185" s="1" t="s">
        <v>117</v>
      </c>
      <c r="C185" s="1" t="s">
        <v>103</v>
      </c>
      <c r="D185" s="1">
        <v>7876</v>
      </c>
      <c r="E185" s="1" t="s">
        <v>113</v>
      </c>
      <c r="F185" s="1" t="s">
        <v>114</v>
      </c>
      <c r="G185" s="1" t="s">
        <v>118</v>
      </c>
      <c r="H185" s="1">
        <f>D185/'دلار نیما'!$C$1292*1000</f>
        <v>29.847804996361873</v>
      </c>
    </row>
    <row r="186" spans="1:8" hidden="1" x14ac:dyDescent="0.45">
      <c r="A186" s="1" t="s">
        <v>116</v>
      </c>
      <c r="B186" s="1" t="s">
        <v>117</v>
      </c>
      <c r="C186" s="1" t="s">
        <v>103</v>
      </c>
      <c r="D186" s="1">
        <v>7951</v>
      </c>
      <c r="E186" s="1" t="s">
        <v>113</v>
      </c>
      <c r="F186" s="1" t="s">
        <v>114</v>
      </c>
      <c r="G186" s="1" t="s">
        <v>118</v>
      </c>
      <c r="H186" s="1">
        <f>D186/'دلار نیما'!$C$1292*1000</f>
        <v>30.132033713315547</v>
      </c>
    </row>
    <row r="187" spans="1:8" hidden="1" x14ac:dyDescent="0.45">
      <c r="A187" s="1" t="s">
        <v>116</v>
      </c>
      <c r="B187" s="1" t="s">
        <v>197</v>
      </c>
      <c r="C187" s="1" t="s">
        <v>112</v>
      </c>
      <c r="D187" s="1">
        <v>8110</v>
      </c>
      <c r="E187" s="1" t="s">
        <v>113</v>
      </c>
      <c r="F187" s="1" t="s">
        <v>114</v>
      </c>
      <c r="G187" s="1" t="s">
        <v>198</v>
      </c>
      <c r="H187" s="1">
        <f>D187/'دلار نیما'!$C$1292*1000</f>
        <v>30.734598593257338</v>
      </c>
    </row>
    <row r="188" spans="1:8" hidden="1" x14ac:dyDescent="0.45">
      <c r="A188" s="1" t="s">
        <v>116</v>
      </c>
      <c r="B188" s="1" t="s">
        <v>199</v>
      </c>
      <c r="C188" s="1" t="s">
        <v>112</v>
      </c>
      <c r="D188" s="1">
        <v>5607</v>
      </c>
      <c r="E188" s="1" t="s">
        <v>113</v>
      </c>
      <c r="F188" s="1" t="s">
        <v>114</v>
      </c>
      <c r="G188" s="1" t="s">
        <v>199</v>
      </c>
      <c r="H188" s="1">
        <f>D188/'دلار نیما'!$C$1292*1000</f>
        <v>21.248938879456706</v>
      </c>
    </row>
    <row r="189" spans="1:8" hidden="1" x14ac:dyDescent="0.45">
      <c r="A189" s="1" t="s">
        <v>101</v>
      </c>
      <c r="B189" s="1" t="s">
        <v>199</v>
      </c>
      <c r="C189" s="1" t="s">
        <v>112</v>
      </c>
      <c r="D189" s="1">
        <v>6427</v>
      </c>
      <c r="E189" s="1" t="s">
        <v>113</v>
      </c>
      <c r="F189" s="1" t="s">
        <v>114</v>
      </c>
      <c r="G189" s="1" t="s">
        <v>199</v>
      </c>
      <c r="H189" s="1">
        <f>D189/'دلار نیما'!$C$1292*1000</f>
        <v>24.35650618481688</v>
      </c>
    </row>
    <row r="190" spans="1:8" hidden="1" x14ac:dyDescent="0.45">
      <c r="A190" s="1" t="s">
        <v>101</v>
      </c>
      <c r="B190" s="1" t="s">
        <v>143</v>
      </c>
      <c r="C190" s="1" t="s">
        <v>103</v>
      </c>
      <c r="D190" s="1">
        <v>5437</v>
      </c>
      <c r="E190" s="1" t="s">
        <v>113</v>
      </c>
      <c r="F190" s="1" t="s">
        <v>114</v>
      </c>
      <c r="G190" s="1" t="s">
        <v>143</v>
      </c>
      <c r="H190" s="1">
        <f>D190/'دلار نیما'!$C$1292*1000</f>
        <v>20.604687121028377</v>
      </c>
    </row>
    <row r="191" spans="1:8" hidden="1" x14ac:dyDescent="0.45">
      <c r="A191" s="1" t="s">
        <v>116</v>
      </c>
      <c r="B191" s="1" t="s">
        <v>143</v>
      </c>
      <c r="C191" s="1" t="s">
        <v>112</v>
      </c>
      <c r="D191" s="1">
        <v>7293</v>
      </c>
      <c r="E191" s="1" t="s">
        <v>113</v>
      </c>
      <c r="F191" s="1" t="s">
        <v>114</v>
      </c>
      <c r="G191" s="1" t="s">
        <v>143</v>
      </c>
      <c r="H191" s="1">
        <f>D191/'دلار نیما'!$C$1292*1000</f>
        <v>27.638400436575306</v>
      </c>
    </row>
    <row r="192" spans="1:8" hidden="1" x14ac:dyDescent="0.45">
      <c r="A192" s="1" t="s">
        <v>116</v>
      </c>
      <c r="B192" s="1" t="s">
        <v>122</v>
      </c>
      <c r="C192" s="1" t="s">
        <v>133</v>
      </c>
      <c r="D192" s="1">
        <v>5068</v>
      </c>
      <c r="E192" s="1" t="s">
        <v>113</v>
      </c>
      <c r="F192" s="1" t="s">
        <v>200</v>
      </c>
      <c r="G192" s="1" t="s">
        <v>122</v>
      </c>
      <c r="H192" s="1">
        <f>D192/'دلار نیما'!$C$1292*1000</f>
        <v>19.206281833616298</v>
      </c>
    </row>
    <row r="193" spans="1:8" hidden="1" x14ac:dyDescent="0.45">
      <c r="A193" s="1" t="s">
        <v>129</v>
      </c>
      <c r="B193" s="1" t="s">
        <v>143</v>
      </c>
      <c r="C193" s="1" t="s">
        <v>103</v>
      </c>
      <c r="D193" s="1">
        <v>6947</v>
      </c>
      <c r="E193" s="1" t="s">
        <v>113</v>
      </c>
      <c r="F193" s="1" t="s">
        <v>114</v>
      </c>
      <c r="G193" s="1" t="s">
        <v>143</v>
      </c>
      <c r="H193" s="1">
        <f>D193/'دلار نیما'!$C$1292*1000</f>
        <v>26.327158622362354</v>
      </c>
    </row>
    <row r="194" spans="1:8" hidden="1" x14ac:dyDescent="0.45">
      <c r="A194" s="1" t="s">
        <v>126</v>
      </c>
      <c r="B194" s="1" t="s">
        <v>143</v>
      </c>
      <c r="C194" s="1" t="s">
        <v>103</v>
      </c>
      <c r="D194" s="1">
        <v>4437</v>
      </c>
      <c r="E194" s="1" t="s">
        <v>113</v>
      </c>
      <c r="F194" s="1" t="s">
        <v>114</v>
      </c>
      <c r="G194" s="1" t="s">
        <v>143</v>
      </c>
      <c r="H194" s="1">
        <f>D194/'دلار نیما'!$C$1292*1000</f>
        <v>16.814970894979385</v>
      </c>
    </row>
    <row r="195" spans="1:8" hidden="1" x14ac:dyDescent="0.45">
      <c r="A195" s="1" t="s">
        <v>115</v>
      </c>
      <c r="B195" s="1" t="s">
        <v>122</v>
      </c>
      <c r="C195" s="1" t="s">
        <v>133</v>
      </c>
      <c r="D195" s="1">
        <v>5098</v>
      </c>
      <c r="E195" s="1" t="s">
        <v>113</v>
      </c>
      <c r="F195" s="1" t="s">
        <v>200</v>
      </c>
      <c r="G195" s="1" t="s">
        <v>122</v>
      </c>
      <c r="H195" s="1">
        <f>D195/'دلار نیما'!$C$1292*1000</f>
        <v>19.319973320397768</v>
      </c>
    </row>
    <row r="196" spans="1:8" hidden="1" x14ac:dyDescent="0.45">
      <c r="A196" s="1" t="s">
        <v>116</v>
      </c>
      <c r="B196" s="1" t="s">
        <v>131</v>
      </c>
      <c r="C196" s="1" t="s">
        <v>103</v>
      </c>
      <c r="D196" s="1">
        <v>7656</v>
      </c>
      <c r="E196" s="1" t="s">
        <v>113</v>
      </c>
      <c r="F196" s="1" t="s">
        <v>114</v>
      </c>
      <c r="G196" s="1" t="s">
        <v>131</v>
      </c>
      <c r="H196" s="1">
        <f>D196/'دلار نیما'!$C$1292*1000</f>
        <v>29.014067426631094</v>
      </c>
    </row>
    <row r="197" spans="1:8" hidden="1" x14ac:dyDescent="0.45">
      <c r="A197" s="1" t="s">
        <v>101</v>
      </c>
      <c r="B197" s="1" t="s">
        <v>166</v>
      </c>
      <c r="C197" s="1" t="s">
        <v>112</v>
      </c>
      <c r="D197" s="1">
        <v>6803</v>
      </c>
      <c r="E197" s="1" t="s">
        <v>113</v>
      </c>
      <c r="F197" s="1" t="s">
        <v>114</v>
      </c>
      <c r="G197" s="1" t="s">
        <v>166</v>
      </c>
      <c r="H197" s="1">
        <f>D197/'دلار نیما'!$C$1292*1000</f>
        <v>25.781439485811305</v>
      </c>
    </row>
    <row r="198" spans="1:8" hidden="1" x14ac:dyDescent="0.45">
      <c r="A198" s="1" t="s">
        <v>116</v>
      </c>
      <c r="B198" s="1" t="s">
        <v>166</v>
      </c>
      <c r="C198" s="1" t="s">
        <v>103</v>
      </c>
      <c r="D198" s="1">
        <v>7205</v>
      </c>
      <c r="E198" s="1" t="s">
        <v>113</v>
      </c>
      <c r="F198" s="1" t="s">
        <v>114</v>
      </c>
      <c r="G198" s="1" t="s">
        <v>166</v>
      </c>
      <c r="H198" s="1">
        <f>D198/'دلار نیما'!$C$1292*1000</f>
        <v>27.304905408682998</v>
      </c>
    </row>
    <row r="199" spans="1:8" hidden="1" x14ac:dyDescent="0.45">
      <c r="A199" s="1" t="s">
        <v>101</v>
      </c>
      <c r="B199" s="1" t="s">
        <v>131</v>
      </c>
      <c r="C199" s="1" t="s">
        <v>103</v>
      </c>
      <c r="D199" s="1">
        <v>6926</v>
      </c>
      <c r="E199" s="1" t="s">
        <v>113</v>
      </c>
      <c r="F199" s="1" t="s">
        <v>114</v>
      </c>
      <c r="G199" s="1" t="s">
        <v>131</v>
      </c>
      <c r="H199" s="1">
        <f>D199/'دلار نیما'!$C$1292*1000</f>
        <v>26.247574581615329</v>
      </c>
    </row>
    <row r="200" spans="1:8" hidden="1" x14ac:dyDescent="0.45">
      <c r="A200" s="1" t="s">
        <v>116</v>
      </c>
      <c r="B200" s="1" t="s">
        <v>173</v>
      </c>
      <c r="C200" s="1" t="s">
        <v>112</v>
      </c>
      <c r="D200" s="1">
        <v>5583</v>
      </c>
      <c r="E200" s="1" t="s">
        <v>113</v>
      </c>
      <c r="F200" s="1" t="s">
        <v>114</v>
      </c>
      <c r="G200" s="1" t="s">
        <v>173</v>
      </c>
      <c r="H200" s="1">
        <f>D200/'دلار نیما'!$C$1292*1000</f>
        <v>21.157985690031531</v>
      </c>
    </row>
    <row r="201" spans="1:8" hidden="1" x14ac:dyDescent="0.45">
      <c r="A201" s="1" t="s">
        <v>101</v>
      </c>
      <c r="B201" s="1" t="s">
        <v>161</v>
      </c>
      <c r="C201" s="1" t="s">
        <v>103</v>
      </c>
      <c r="D201" s="1">
        <v>7222</v>
      </c>
      <c r="E201" s="1" t="s">
        <v>113</v>
      </c>
      <c r="F201" s="1" t="s">
        <v>114</v>
      </c>
      <c r="G201" s="1" t="s">
        <v>161</v>
      </c>
      <c r="H201" s="1">
        <f>D201/'دلار نیما'!$C$1292*1000</f>
        <v>27.36933058452583</v>
      </c>
    </row>
    <row r="202" spans="1:8" hidden="1" x14ac:dyDescent="0.45">
      <c r="A202" s="1" t="s">
        <v>108</v>
      </c>
      <c r="B202" s="1" t="s">
        <v>174</v>
      </c>
      <c r="C202" s="1" t="s">
        <v>112</v>
      </c>
      <c r="D202" s="1">
        <v>7736</v>
      </c>
      <c r="E202" s="1" t="s">
        <v>201</v>
      </c>
      <c r="F202" s="1" t="s">
        <v>158</v>
      </c>
      <c r="G202" s="1" t="s">
        <v>174</v>
      </c>
      <c r="H202" s="1">
        <f>D202/'دلار نیما'!$C$1292*1000</f>
        <v>29.317244724715014</v>
      </c>
    </row>
    <row r="203" spans="1:8" hidden="1" x14ac:dyDescent="0.45">
      <c r="A203" s="1" t="s">
        <v>116</v>
      </c>
      <c r="B203" s="1" t="s">
        <v>156</v>
      </c>
      <c r="C203" s="1" t="s">
        <v>112</v>
      </c>
      <c r="D203" s="1">
        <v>7812</v>
      </c>
      <c r="E203" s="1" t="s">
        <v>113</v>
      </c>
      <c r="F203" s="1" t="s">
        <v>114</v>
      </c>
      <c r="G203" s="1" t="s">
        <v>156</v>
      </c>
      <c r="H203" s="1">
        <f>D203/'دلار نیما'!$C$1292*1000</f>
        <v>29.605263157894736</v>
      </c>
    </row>
    <row r="204" spans="1:8" hidden="1" x14ac:dyDescent="0.45">
      <c r="A204" s="1" t="s">
        <v>116</v>
      </c>
      <c r="B204" s="1" t="s">
        <v>156</v>
      </c>
      <c r="C204" s="1" t="s">
        <v>103</v>
      </c>
      <c r="D204" s="1">
        <v>7812</v>
      </c>
      <c r="E204" s="1" t="s">
        <v>113</v>
      </c>
      <c r="F204" s="1" t="s">
        <v>114</v>
      </c>
      <c r="G204" s="1" t="s">
        <v>156</v>
      </c>
      <c r="H204" s="1">
        <f>D204/'دلار نیما'!$C$1292*1000</f>
        <v>29.605263157894736</v>
      </c>
    </row>
    <row r="205" spans="1:8" hidden="1" x14ac:dyDescent="0.45">
      <c r="A205" s="1" t="s">
        <v>116</v>
      </c>
      <c r="B205" s="1" t="s">
        <v>156</v>
      </c>
      <c r="C205" s="1" t="s">
        <v>103</v>
      </c>
      <c r="D205" s="1">
        <v>7812</v>
      </c>
      <c r="E205" s="1" t="s">
        <v>201</v>
      </c>
      <c r="F205" s="1" t="s">
        <v>114</v>
      </c>
      <c r="G205" s="1" t="s">
        <v>156</v>
      </c>
      <c r="H205" s="1">
        <f>D205/'دلار نیما'!$C$1292*1000</f>
        <v>29.605263157894736</v>
      </c>
    </row>
    <row r="206" spans="1:8" hidden="1" x14ac:dyDescent="0.45">
      <c r="A206" s="1" t="s">
        <v>101</v>
      </c>
      <c r="B206" s="1" t="s">
        <v>156</v>
      </c>
      <c r="C206" s="1" t="s">
        <v>103</v>
      </c>
      <c r="D206" s="1">
        <v>7371</v>
      </c>
      <c r="E206" s="1" t="s">
        <v>201</v>
      </c>
      <c r="F206" s="1" t="s">
        <v>114</v>
      </c>
      <c r="G206" s="1" t="s">
        <v>156</v>
      </c>
      <c r="H206" s="1">
        <f>D206/'دلار نیما'!$C$1292*1000</f>
        <v>27.933998302207133</v>
      </c>
    </row>
    <row r="207" spans="1:8" hidden="1" x14ac:dyDescent="0.45">
      <c r="A207" s="1" t="s">
        <v>116</v>
      </c>
      <c r="B207" s="1" t="s">
        <v>140</v>
      </c>
      <c r="C207" s="1" t="s">
        <v>103</v>
      </c>
      <c r="D207" s="1">
        <v>5607</v>
      </c>
      <c r="E207" s="1" t="s">
        <v>201</v>
      </c>
      <c r="F207" s="1" t="s">
        <v>114</v>
      </c>
      <c r="G207" s="1" t="s">
        <v>140</v>
      </c>
      <c r="H207" s="1">
        <f>D207/'دلار نیما'!$C$1292*1000</f>
        <v>21.248938879456706</v>
      </c>
    </row>
    <row r="208" spans="1:8" hidden="1" x14ac:dyDescent="0.45">
      <c r="A208" s="1" t="s">
        <v>101</v>
      </c>
      <c r="B208" s="1" t="s">
        <v>140</v>
      </c>
      <c r="C208" s="1" t="s">
        <v>103</v>
      </c>
      <c r="D208" s="1">
        <v>4565</v>
      </c>
      <c r="E208" s="1" t="s">
        <v>201</v>
      </c>
      <c r="F208" s="1" t="s">
        <v>114</v>
      </c>
      <c r="G208" s="1" t="s">
        <v>140</v>
      </c>
      <c r="H208" s="1">
        <f>D208/'دلار نیما'!$C$1292*1000</f>
        <v>17.300054571913655</v>
      </c>
    </row>
    <row r="209" spans="1:8" hidden="1" x14ac:dyDescent="0.45">
      <c r="A209" s="1" t="s">
        <v>116</v>
      </c>
      <c r="B209" s="1" t="s">
        <v>119</v>
      </c>
      <c r="C209" s="1" t="s">
        <v>103</v>
      </c>
      <c r="D209" s="1">
        <v>6257</v>
      </c>
      <c r="E209" s="1" t="s">
        <v>201</v>
      </c>
      <c r="F209" s="1" t="s">
        <v>114</v>
      </c>
      <c r="G209" s="1" t="s">
        <v>120</v>
      </c>
      <c r="H209" s="1">
        <f>D209/'دلار نیما'!$C$1292*1000</f>
        <v>23.712254426388551</v>
      </c>
    </row>
    <row r="210" spans="1:8" hidden="1" x14ac:dyDescent="0.45">
      <c r="A210" s="1" t="s">
        <v>126</v>
      </c>
      <c r="B210" s="1" t="s">
        <v>119</v>
      </c>
      <c r="C210" s="1" t="s">
        <v>103</v>
      </c>
      <c r="D210" s="1">
        <v>4908</v>
      </c>
      <c r="E210" s="1" t="s">
        <v>201</v>
      </c>
      <c r="F210" s="1" t="s">
        <v>114</v>
      </c>
      <c r="G210" s="1" t="s">
        <v>120</v>
      </c>
      <c r="H210" s="1">
        <f>D210/'دلار نیما'!$C$1292*1000</f>
        <v>18.599927237448458</v>
      </c>
    </row>
    <row r="211" spans="1:8" hidden="1" x14ac:dyDescent="0.45">
      <c r="A211" s="1" t="s">
        <v>101</v>
      </c>
      <c r="B211" s="1" t="s">
        <v>119</v>
      </c>
      <c r="C211" s="1" t="s">
        <v>103</v>
      </c>
      <c r="D211" s="1">
        <v>5715</v>
      </c>
      <c r="E211" s="1" t="s">
        <v>201</v>
      </c>
      <c r="F211" s="1" t="s">
        <v>114</v>
      </c>
      <c r="G211" s="1" t="s">
        <v>120</v>
      </c>
      <c r="H211" s="1">
        <f>D211/'دلار نیما'!$C$1292*1000</f>
        <v>21.658228231869998</v>
      </c>
    </row>
    <row r="212" spans="1:8" hidden="1" x14ac:dyDescent="0.45">
      <c r="A212" s="1" t="s">
        <v>202</v>
      </c>
      <c r="B212" s="1" t="s">
        <v>119</v>
      </c>
      <c r="C212" s="1" t="s">
        <v>112</v>
      </c>
      <c r="D212" s="1">
        <v>6858</v>
      </c>
      <c r="E212" s="1" t="s">
        <v>201</v>
      </c>
      <c r="F212" s="1" t="s">
        <v>158</v>
      </c>
      <c r="G212" s="1" t="s">
        <v>120</v>
      </c>
      <c r="H212" s="1">
        <f>D212/'دلار نیما'!$C$1292*1000</f>
        <v>25.989873878243998</v>
      </c>
    </row>
    <row r="213" spans="1:8" hidden="1" x14ac:dyDescent="0.45">
      <c r="A213" s="1" t="s">
        <v>202</v>
      </c>
      <c r="B213" s="1" t="s">
        <v>119</v>
      </c>
      <c r="C213" s="1" t="s">
        <v>103</v>
      </c>
      <c r="D213" s="1">
        <v>6858</v>
      </c>
      <c r="E213" s="1" t="s">
        <v>201</v>
      </c>
      <c r="F213" s="1" t="s">
        <v>158</v>
      </c>
      <c r="G213" s="1" t="s">
        <v>120</v>
      </c>
      <c r="H213" s="1">
        <f>D213/'دلار نیما'!$C$1292*1000</f>
        <v>25.989873878243998</v>
      </c>
    </row>
    <row r="214" spans="1:8" hidden="1" x14ac:dyDescent="0.45">
      <c r="A214" s="1" t="s">
        <v>106</v>
      </c>
      <c r="B214" s="1" t="s">
        <v>136</v>
      </c>
      <c r="C214" s="1" t="s">
        <v>112</v>
      </c>
      <c r="D214" s="1">
        <v>7265</v>
      </c>
      <c r="E214" s="1" t="s">
        <v>201</v>
      </c>
      <c r="F214" s="1" t="s">
        <v>158</v>
      </c>
      <c r="G214" s="1" t="s">
        <v>136</v>
      </c>
      <c r="H214" s="1">
        <f>D214/'دلار نیما'!$C$1292*1000</f>
        <v>27.532288382245937</v>
      </c>
    </row>
    <row r="215" spans="1:8" hidden="1" x14ac:dyDescent="0.45">
      <c r="A215" s="1" t="s">
        <v>116</v>
      </c>
      <c r="B215" s="1" t="s">
        <v>169</v>
      </c>
      <c r="C215" s="1" t="s">
        <v>112</v>
      </c>
      <c r="D215" s="1">
        <v>8219</v>
      </c>
      <c r="E215" s="1" t="s">
        <v>113</v>
      </c>
      <c r="F215" s="1" t="s">
        <v>114</v>
      </c>
      <c r="G215" s="1" t="s">
        <v>169</v>
      </c>
      <c r="H215" s="1">
        <f>D215/'دلار نیما'!$C$1292*1000</f>
        <v>31.14767766189668</v>
      </c>
    </row>
    <row r="216" spans="1:8" hidden="1" x14ac:dyDescent="0.45">
      <c r="A216" s="1" t="s">
        <v>152</v>
      </c>
      <c r="B216" s="1" t="s">
        <v>169</v>
      </c>
      <c r="C216" s="1" t="s">
        <v>112</v>
      </c>
      <c r="D216" s="1">
        <v>8977</v>
      </c>
      <c r="E216" s="1" t="s">
        <v>113</v>
      </c>
      <c r="F216" s="1" t="s">
        <v>114</v>
      </c>
      <c r="G216" s="1" t="s">
        <v>169</v>
      </c>
      <c r="H216" s="1">
        <f>D216/'دلار نیما'!$C$1292*1000</f>
        <v>34.020282561241814</v>
      </c>
    </row>
    <row r="217" spans="1:8" hidden="1" x14ac:dyDescent="0.45">
      <c r="A217" s="1" t="s">
        <v>189</v>
      </c>
      <c r="B217" s="1" t="s">
        <v>169</v>
      </c>
      <c r="C217" s="1" t="s">
        <v>112</v>
      </c>
      <c r="D217" s="1">
        <v>8210</v>
      </c>
      <c r="E217" s="1" t="s">
        <v>113</v>
      </c>
      <c r="F217" s="1" t="s">
        <v>114</v>
      </c>
      <c r="G217" s="1" t="s">
        <v>169</v>
      </c>
      <c r="H217" s="1">
        <f>D217/'دلار نیما'!$C$1292*1000</f>
        <v>31.113570215862239</v>
      </c>
    </row>
    <row r="218" spans="1:8" hidden="1" x14ac:dyDescent="0.45">
      <c r="A218" s="1" t="s">
        <v>126</v>
      </c>
      <c r="B218" s="1" t="s">
        <v>175</v>
      </c>
      <c r="C218" s="1" t="s">
        <v>112</v>
      </c>
      <c r="D218" s="1">
        <v>5596</v>
      </c>
      <c r="E218" s="1" t="s">
        <v>113</v>
      </c>
      <c r="F218" s="1" t="s">
        <v>114</v>
      </c>
      <c r="G218" s="1" t="s">
        <v>176</v>
      </c>
      <c r="H218" s="1">
        <f>D218/'دلار نیما'!$C$1292*1000</f>
        <v>21.207252000970168</v>
      </c>
    </row>
    <row r="219" spans="1:8" hidden="1" x14ac:dyDescent="0.45">
      <c r="A219" s="1" t="s">
        <v>203</v>
      </c>
      <c r="B219" s="1" t="s">
        <v>175</v>
      </c>
      <c r="C219" s="1" t="s">
        <v>112</v>
      </c>
      <c r="D219" s="1">
        <v>8064</v>
      </c>
      <c r="E219" s="1" t="s">
        <v>113</v>
      </c>
      <c r="F219" s="1" t="s">
        <v>114</v>
      </c>
      <c r="G219" s="1" t="s">
        <v>176</v>
      </c>
      <c r="H219" s="1">
        <f>D219/'دلار نیما'!$C$1292*1000</f>
        <v>30.560271646859082</v>
      </c>
    </row>
    <row r="220" spans="1:8" hidden="1" x14ac:dyDescent="0.45">
      <c r="A220" s="1" t="s">
        <v>203</v>
      </c>
      <c r="B220" s="1" t="s">
        <v>175</v>
      </c>
      <c r="C220" s="1" t="s">
        <v>103</v>
      </c>
      <c r="D220" s="1">
        <v>8064</v>
      </c>
      <c r="E220" s="1" t="s">
        <v>113</v>
      </c>
      <c r="F220" s="1" t="s">
        <v>114</v>
      </c>
      <c r="G220" s="1" t="s">
        <v>176</v>
      </c>
      <c r="H220" s="1">
        <f>D220/'دلار نیما'!$C$1292*1000</f>
        <v>30.560271646859082</v>
      </c>
    </row>
    <row r="221" spans="1:8" hidden="1" x14ac:dyDescent="0.45">
      <c r="A221" s="1" t="s">
        <v>204</v>
      </c>
      <c r="B221" s="1" t="s">
        <v>175</v>
      </c>
      <c r="C221" s="1" t="s">
        <v>112</v>
      </c>
      <c r="D221" s="1">
        <v>6677</v>
      </c>
      <c r="E221" s="1" t="s">
        <v>201</v>
      </c>
      <c r="F221" s="1" t="s">
        <v>158</v>
      </c>
      <c r="G221" s="1" t="s">
        <v>176</v>
      </c>
      <c r="H221" s="1">
        <f>D221/'دلار نیما'!$C$1292*1000</f>
        <v>25.303935241329128</v>
      </c>
    </row>
    <row r="222" spans="1:8" hidden="1" x14ac:dyDescent="0.45">
      <c r="A222" s="1" t="s">
        <v>205</v>
      </c>
      <c r="B222" s="1" t="s">
        <v>175</v>
      </c>
      <c r="C222" s="1" t="s">
        <v>103</v>
      </c>
      <c r="D222" s="1">
        <v>6391</v>
      </c>
      <c r="E222" s="1" t="s">
        <v>201</v>
      </c>
      <c r="F222" s="1" t="s">
        <v>158</v>
      </c>
      <c r="G222" s="1" t="s">
        <v>176</v>
      </c>
      <c r="H222" s="1">
        <f>D222/'دلار نیما'!$C$1292*1000</f>
        <v>24.220076400679119</v>
      </c>
    </row>
    <row r="223" spans="1:8" hidden="1" x14ac:dyDescent="0.45">
      <c r="A223" s="1" t="s">
        <v>205</v>
      </c>
      <c r="B223" s="1" t="s">
        <v>175</v>
      </c>
      <c r="C223" s="1" t="s">
        <v>112</v>
      </c>
      <c r="D223" s="1">
        <v>6391</v>
      </c>
      <c r="E223" s="1" t="s">
        <v>201</v>
      </c>
      <c r="F223" s="1" t="s">
        <v>158</v>
      </c>
      <c r="G223" s="1" t="s">
        <v>176</v>
      </c>
      <c r="H223" s="1">
        <f>D223/'دلار نیما'!$C$1292*1000</f>
        <v>24.220076400679119</v>
      </c>
    </row>
    <row r="224" spans="1:8" hidden="1" x14ac:dyDescent="0.45">
      <c r="A224" s="1" t="s">
        <v>101</v>
      </c>
      <c r="B224" s="1" t="s">
        <v>102</v>
      </c>
      <c r="C224" s="1" t="s">
        <v>103</v>
      </c>
      <c r="D224" s="1">
        <v>4565</v>
      </c>
      <c r="E224" s="1" t="s">
        <v>201</v>
      </c>
      <c r="F224" s="1" t="s">
        <v>114</v>
      </c>
      <c r="G224" s="1" t="s">
        <v>105</v>
      </c>
      <c r="H224" s="1">
        <f>D224/'دلار نیما'!$C$1292*1000</f>
        <v>17.300054571913655</v>
      </c>
    </row>
    <row r="225" spans="1:8" hidden="1" x14ac:dyDescent="0.45">
      <c r="A225" s="1" t="s">
        <v>106</v>
      </c>
      <c r="B225" s="1" t="s">
        <v>102</v>
      </c>
      <c r="C225" s="1" t="s">
        <v>112</v>
      </c>
      <c r="D225" s="1">
        <v>4387</v>
      </c>
      <c r="E225" s="1" t="s">
        <v>201</v>
      </c>
      <c r="F225" s="1" t="s">
        <v>158</v>
      </c>
      <c r="G225" s="1" t="s">
        <v>105</v>
      </c>
      <c r="H225" s="1">
        <f>D225/'دلار نیما'!$C$1292*1000</f>
        <v>16.625485083676935</v>
      </c>
    </row>
    <row r="226" spans="1:8" hidden="1" x14ac:dyDescent="0.45">
      <c r="A226" s="1" t="s">
        <v>202</v>
      </c>
      <c r="B226" s="1" t="s">
        <v>102</v>
      </c>
      <c r="C226" s="1" t="s">
        <v>112</v>
      </c>
      <c r="D226" s="1">
        <v>5489</v>
      </c>
      <c r="E226" s="1" t="s">
        <v>201</v>
      </c>
      <c r="F226" s="1" t="s">
        <v>158</v>
      </c>
      <c r="G226" s="1" t="s">
        <v>105</v>
      </c>
      <c r="H226" s="1">
        <f>D226/'دلار نیما'!$C$1292*1000</f>
        <v>20.801752364782924</v>
      </c>
    </row>
    <row r="227" spans="1:8" hidden="1" x14ac:dyDescent="0.45">
      <c r="A227" s="1" t="s">
        <v>202</v>
      </c>
      <c r="B227" s="1" t="s">
        <v>102</v>
      </c>
      <c r="C227" s="1" t="s">
        <v>103</v>
      </c>
      <c r="D227" s="1">
        <v>5489</v>
      </c>
      <c r="E227" s="1" t="s">
        <v>201</v>
      </c>
      <c r="F227" s="1" t="s">
        <v>158</v>
      </c>
      <c r="G227" s="1" t="s">
        <v>105</v>
      </c>
      <c r="H227" s="1">
        <f>D227/'دلار نیما'!$C$1292*1000</f>
        <v>20.801752364782924</v>
      </c>
    </row>
    <row r="228" spans="1:8" hidden="1" x14ac:dyDescent="0.45">
      <c r="A228" s="1" t="s">
        <v>116</v>
      </c>
      <c r="B228" s="1" t="s">
        <v>206</v>
      </c>
      <c r="C228" s="1" t="s">
        <v>103</v>
      </c>
      <c r="D228" s="1">
        <v>6555</v>
      </c>
      <c r="E228" s="1" t="s">
        <v>113</v>
      </c>
      <c r="F228" s="1" t="s">
        <v>114</v>
      </c>
      <c r="G228" s="1" t="s">
        <v>206</v>
      </c>
      <c r="H228" s="1">
        <f>D228/'دلار نیما'!$C$1292*1000</f>
        <v>24.841589861751153</v>
      </c>
    </row>
    <row r="229" spans="1:8" hidden="1" x14ac:dyDescent="0.45">
      <c r="A229" s="1" t="s">
        <v>116</v>
      </c>
      <c r="B229" s="1" t="s">
        <v>206</v>
      </c>
      <c r="C229" s="1" t="s">
        <v>103</v>
      </c>
      <c r="D229" s="1">
        <v>6555</v>
      </c>
      <c r="E229" s="1" t="s">
        <v>201</v>
      </c>
      <c r="F229" s="1" t="s">
        <v>114</v>
      </c>
      <c r="G229" s="1" t="s">
        <v>206</v>
      </c>
      <c r="H229" s="1">
        <f>D229/'دلار نیما'!$C$1292*1000</f>
        <v>24.841589861751153</v>
      </c>
    </row>
    <row r="230" spans="1:8" hidden="1" x14ac:dyDescent="0.45">
      <c r="A230" s="1" t="s">
        <v>116</v>
      </c>
      <c r="B230" s="1" t="s">
        <v>206</v>
      </c>
      <c r="C230" s="1" t="s">
        <v>112</v>
      </c>
      <c r="D230" s="1">
        <v>6555</v>
      </c>
      <c r="E230" s="1" t="s">
        <v>113</v>
      </c>
      <c r="F230" s="1" t="s">
        <v>114</v>
      </c>
      <c r="G230" s="1" t="s">
        <v>206</v>
      </c>
      <c r="H230" s="1">
        <f>D230/'دلار نیما'!$C$1292*1000</f>
        <v>24.841589861751153</v>
      </c>
    </row>
    <row r="231" spans="1:8" hidden="1" x14ac:dyDescent="0.45">
      <c r="A231" s="1" t="s">
        <v>101</v>
      </c>
      <c r="B231" s="1" t="s">
        <v>206</v>
      </c>
      <c r="C231" s="1" t="s">
        <v>112</v>
      </c>
      <c r="D231" s="1">
        <v>5722</v>
      </c>
      <c r="E231" s="1" t="s">
        <v>113</v>
      </c>
      <c r="F231" s="1" t="s">
        <v>114</v>
      </c>
      <c r="G231" s="1" t="s">
        <v>206</v>
      </c>
      <c r="H231" s="1">
        <f>D231/'دلار نیما'!$C$1292*1000</f>
        <v>21.684756245452341</v>
      </c>
    </row>
    <row r="232" spans="1:8" hidden="1" x14ac:dyDescent="0.45">
      <c r="A232" s="1" t="s">
        <v>106</v>
      </c>
      <c r="B232" s="1" t="s">
        <v>206</v>
      </c>
      <c r="C232" s="1" t="s">
        <v>112</v>
      </c>
      <c r="D232" s="1">
        <v>4956</v>
      </c>
      <c r="E232" s="1" t="s">
        <v>201</v>
      </c>
      <c r="F232" s="1" t="s">
        <v>158</v>
      </c>
      <c r="G232" s="1" t="s">
        <v>206</v>
      </c>
      <c r="H232" s="1">
        <f>D232/'دلار نیما'!$C$1292*1000</f>
        <v>18.781833616298812</v>
      </c>
    </row>
    <row r="233" spans="1:8" hidden="1" x14ac:dyDescent="0.45">
      <c r="A233" s="1" t="s">
        <v>106</v>
      </c>
      <c r="B233" s="1" t="s">
        <v>206</v>
      </c>
      <c r="C233" s="1" t="s">
        <v>103</v>
      </c>
      <c r="D233" s="1">
        <v>4956</v>
      </c>
      <c r="E233" s="1" t="s">
        <v>201</v>
      </c>
      <c r="F233" s="1" t="s">
        <v>158</v>
      </c>
      <c r="G233" s="1" t="s">
        <v>206</v>
      </c>
      <c r="H233" s="1">
        <f>D233/'دلار نیما'!$C$1292*1000</f>
        <v>18.781833616298812</v>
      </c>
    </row>
    <row r="234" spans="1:8" hidden="1" x14ac:dyDescent="0.45">
      <c r="A234" s="1" t="s">
        <v>116</v>
      </c>
      <c r="B234" s="1" t="s">
        <v>177</v>
      </c>
      <c r="C234" s="1" t="s">
        <v>103</v>
      </c>
      <c r="D234" s="1">
        <v>7161</v>
      </c>
      <c r="E234" s="1" t="s">
        <v>201</v>
      </c>
      <c r="F234" s="1" t="s">
        <v>114</v>
      </c>
      <c r="G234" s="1" t="s">
        <v>177</v>
      </c>
      <c r="H234" s="1">
        <f>D234/'دلار نیما'!$C$1292*1000</f>
        <v>27.138157894736842</v>
      </c>
    </row>
    <row r="235" spans="1:8" hidden="1" x14ac:dyDescent="0.45">
      <c r="A235" s="1" t="s">
        <v>101</v>
      </c>
      <c r="B235" s="1" t="s">
        <v>177</v>
      </c>
      <c r="C235" s="1" t="s">
        <v>112</v>
      </c>
      <c r="D235" s="1">
        <v>6299</v>
      </c>
      <c r="E235" s="1" t="s">
        <v>113</v>
      </c>
      <c r="F235" s="1" t="s">
        <v>114</v>
      </c>
      <c r="G235" s="1" t="s">
        <v>177</v>
      </c>
      <c r="H235" s="1">
        <f>D235/'دلار نیما'!$C$1292*1000</f>
        <v>23.87142250788261</v>
      </c>
    </row>
    <row r="236" spans="1:8" hidden="1" x14ac:dyDescent="0.45">
      <c r="A236" s="1" t="s">
        <v>207</v>
      </c>
      <c r="B236" s="1" t="s">
        <v>177</v>
      </c>
      <c r="C236" s="1" t="s">
        <v>103</v>
      </c>
      <c r="D236" s="1">
        <v>5330</v>
      </c>
      <c r="E236" s="1" t="s">
        <v>201</v>
      </c>
      <c r="F236" s="1" t="s">
        <v>158</v>
      </c>
      <c r="G236" s="1" t="s">
        <v>177</v>
      </c>
      <c r="H236" s="1">
        <f>D236/'دلار نیما'!$C$1292*1000</f>
        <v>20.199187484841136</v>
      </c>
    </row>
    <row r="237" spans="1:8" hidden="1" x14ac:dyDescent="0.45">
      <c r="A237" s="1" t="s">
        <v>207</v>
      </c>
      <c r="B237" s="1" t="s">
        <v>177</v>
      </c>
      <c r="C237" s="1" t="s">
        <v>112</v>
      </c>
      <c r="D237" s="1">
        <v>5330</v>
      </c>
      <c r="E237" s="1" t="s">
        <v>201</v>
      </c>
      <c r="F237" s="1" t="s">
        <v>158</v>
      </c>
      <c r="G237" s="1" t="s">
        <v>177</v>
      </c>
      <c r="H237" s="1">
        <f>D237/'دلار نیما'!$C$1292*1000</f>
        <v>20.199187484841136</v>
      </c>
    </row>
    <row r="238" spans="1:8" hidden="1" x14ac:dyDescent="0.45">
      <c r="A238" s="1" t="s">
        <v>204</v>
      </c>
      <c r="B238" s="1" t="s">
        <v>177</v>
      </c>
      <c r="C238" s="1" t="s">
        <v>112</v>
      </c>
      <c r="D238" s="1">
        <v>5398</v>
      </c>
      <c r="E238" s="1" t="s">
        <v>201</v>
      </c>
      <c r="F238" s="1" t="s">
        <v>158</v>
      </c>
      <c r="G238" s="1" t="s">
        <v>177</v>
      </c>
      <c r="H238" s="1">
        <f>D238/'دلار نیما'!$C$1292*1000</f>
        <v>20.456888188212467</v>
      </c>
    </row>
    <row r="239" spans="1:8" hidden="1" x14ac:dyDescent="0.45">
      <c r="A239" s="1" t="s">
        <v>204</v>
      </c>
      <c r="B239" s="1" t="s">
        <v>177</v>
      </c>
      <c r="C239" s="1" t="s">
        <v>103</v>
      </c>
      <c r="D239" s="1">
        <v>5398</v>
      </c>
      <c r="E239" s="1" t="s">
        <v>201</v>
      </c>
      <c r="F239" s="1" t="s">
        <v>158</v>
      </c>
      <c r="G239" s="1" t="s">
        <v>177</v>
      </c>
      <c r="H239" s="1">
        <f>D239/'دلار نیما'!$C$1292*1000</f>
        <v>20.456888188212467</v>
      </c>
    </row>
    <row r="240" spans="1:8" hidden="1" x14ac:dyDescent="0.45">
      <c r="A240" s="1" t="s">
        <v>116</v>
      </c>
      <c r="B240" s="1" t="s">
        <v>155</v>
      </c>
      <c r="C240" s="1" t="s">
        <v>103</v>
      </c>
      <c r="D240" s="1">
        <v>6555</v>
      </c>
      <c r="E240" s="1" t="s">
        <v>201</v>
      </c>
      <c r="F240" s="1" t="s">
        <v>114</v>
      </c>
      <c r="G240" s="1" t="s">
        <v>155</v>
      </c>
      <c r="H240" s="1">
        <f>D240/'دلار نیما'!$C$1292*1000</f>
        <v>24.841589861751153</v>
      </c>
    </row>
    <row r="241" spans="1:8" hidden="1" x14ac:dyDescent="0.45">
      <c r="A241" s="1" t="s">
        <v>101</v>
      </c>
      <c r="B241" s="1" t="s">
        <v>155</v>
      </c>
      <c r="C241" s="1" t="s">
        <v>103</v>
      </c>
      <c r="D241" s="1">
        <v>6427</v>
      </c>
      <c r="E241" s="1" t="s">
        <v>201</v>
      </c>
      <c r="F241" s="1" t="s">
        <v>114</v>
      </c>
      <c r="G241" s="1" t="s">
        <v>155</v>
      </c>
      <c r="H241" s="1">
        <f>D241/'دلار نیما'!$C$1292*1000</f>
        <v>24.35650618481688</v>
      </c>
    </row>
    <row r="242" spans="1:8" hidden="1" x14ac:dyDescent="0.45">
      <c r="A242" s="1" t="s">
        <v>101</v>
      </c>
      <c r="B242" s="1" t="s">
        <v>155</v>
      </c>
      <c r="C242" s="1" t="s">
        <v>103</v>
      </c>
      <c r="D242" s="1">
        <v>6427</v>
      </c>
      <c r="E242" s="1" t="s">
        <v>113</v>
      </c>
      <c r="F242" s="1" t="s">
        <v>114</v>
      </c>
      <c r="G242" s="1" t="s">
        <v>155</v>
      </c>
      <c r="H242" s="1">
        <f>D242/'دلار نیما'!$C$1292*1000</f>
        <v>24.35650618481688</v>
      </c>
    </row>
    <row r="243" spans="1:8" hidden="1" x14ac:dyDescent="0.45">
      <c r="A243" s="1" t="s">
        <v>115</v>
      </c>
      <c r="B243" s="1" t="s">
        <v>155</v>
      </c>
      <c r="C243" s="1" t="s">
        <v>103</v>
      </c>
      <c r="D243" s="1">
        <v>5610</v>
      </c>
      <c r="E243" s="1" t="s">
        <v>201</v>
      </c>
      <c r="F243" s="1" t="s">
        <v>114</v>
      </c>
      <c r="G243" s="1" t="s">
        <v>155</v>
      </c>
      <c r="H243" s="1">
        <f>D243/'دلار نیما'!$C$1292*1000</f>
        <v>21.260308028134855</v>
      </c>
    </row>
    <row r="244" spans="1:8" hidden="1" x14ac:dyDescent="0.45">
      <c r="A244" s="1" t="s">
        <v>115</v>
      </c>
      <c r="B244" s="1" t="s">
        <v>155</v>
      </c>
      <c r="C244" s="1" t="s">
        <v>103</v>
      </c>
      <c r="D244" s="1">
        <v>5610</v>
      </c>
      <c r="E244" s="1" t="s">
        <v>113</v>
      </c>
      <c r="F244" s="1" t="s">
        <v>114</v>
      </c>
      <c r="G244" s="1" t="s">
        <v>155</v>
      </c>
      <c r="H244" s="1">
        <f>D244/'دلار نیما'!$C$1292*1000</f>
        <v>21.260308028134855</v>
      </c>
    </row>
    <row r="245" spans="1:8" hidden="1" x14ac:dyDescent="0.45">
      <c r="A245" s="1" t="s">
        <v>126</v>
      </c>
      <c r="B245" s="1" t="s">
        <v>155</v>
      </c>
      <c r="C245" s="1" t="s">
        <v>112</v>
      </c>
      <c r="D245" s="1">
        <v>4803</v>
      </c>
      <c r="E245" s="1" t="s">
        <v>113</v>
      </c>
      <c r="F245" s="1" t="s">
        <v>114</v>
      </c>
      <c r="G245" s="1" t="s">
        <v>155</v>
      </c>
      <c r="H245" s="1">
        <f>D245/'دلار نیما'!$C$1292*1000</f>
        <v>18.202007033713315</v>
      </c>
    </row>
    <row r="246" spans="1:8" hidden="1" x14ac:dyDescent="0.45">
      <c r="A246" s="1" t="s">
        <v>129</v>
      </c>
      <c r="B246" s="1" t="s">
        <v>155</v>
      </c>
      <c r="C246" s="1" t="s">
        <v>103</v>
      </c>
      <c r="D246" s="1">
        <v>6445</v>
      </c>
      <c r="E246" s="1" t="s">
        <v>201</v>
      </c>
      <c r="F246" s="1" t="s">
        <v>114</v>
      </c>
      <c r="G246" s="1" t="s">
        <v>155</v>
      </c>
      <c r="H246" s="1">
        <f>D246/'دلار نیما'!$C$1292*1000</f>
        <v>24.42472107688576</v>
      </c>
    </row>
    <row r="247" spans="1:8" hidden="1" x14ac:dyDescent="0.45">
      <c r="A247" s="1" t="s">
        <v>204</v>
      </c>
      <c r="B247" s="1" t="s">
        <v>155</v>
      </c>
      <c r="C247" s="1" t="s">
        <v>112</v>
      </c>
      <c r="D247" s="1">
        <v>5262</v>
      </c>
      <c r="E247" s="1" t="s">
        <v>201</v>
      </c>
      <c r="F247" s="1" t="s">
        <v>158</v>
      </c>
      <c r="G247" s="1" t="s">
        <v>155</v>
      </c>
      <c r="H247" s="1">
        <f>D247/'دلار نیما'!$C$1292*1000</f>
        <v>19.941486781469802</v>
      </c>
    </row>
    <row r="248" spans="1:8" hidden="1" x14ac:dyDescent="0.45">
      <c r="A248" s="1" t="s">
        <v>204</v>
      </c>
      <c r="B248" s="1" t="s">
        <v>155</v>
      </c>
      <c r="C248" s="1" t="s">
        <v>103</v>
      </c>
      <c r="D248" s="1">
        <v>5262</v>
      </c>
      <c r="E248" s="1" t="s">
        <v>201</v>
      </c>
      <c r="F248" s="1" t="s">
        <v>158</v>
      </c>
      <c r="G248" s="1" t="s">
        <v>155</v>
      </c>
      <c r="H248" s="1">
        <f>D248/'دلار نیما'!$C$1292*1000</f>
        <v>19.941486781469802</v>
      </c>
    </row>
    <row r="249" spans="1:8" hidden="1" x14ac:dyDescent="0.45">
      <c r="A249" s="1" t="s">
        <v>202</v>
      </c>
      <c r="B249" s="1" t="s">
        <v>208</v>
      </c>
      <c r="C249" s="1" t="s">
        <v>112</v>
      </c>
      <c r="D249" s="1">
        <v>7215</v>
      </c>
      <c r="E249" s="1" t="s">
        <v>201</v>
      </c>
      <c r="F249" s="1" t="s">
        <v>158</v>
      </c>
      <c r="G249" s="1" t="s">
        <v>208</v>
      </c>
      <c r="H249" s="1">
        <f>D249/'دلار نیما'!$C$1292*1000</f>
        <v>27.342802570943487</v>
      </c>
    </row>
    <row r="250" spans="1:8" hidden="1" x14ac:dyDescent="0.45">
      <c r="A250" s="1" t="s">
        <v>116</v>
      </c>
      <c r="B250" s="1" t="s">
        <v>178</v>
      </c>
      <c r="C250" s="1" t="s">
        <v>103</v>
      </c>
      <c r="D250" s="1">
        <v>7303</v>
      </c>
      <c r="E250" s="1" t="s">
        <v>201</v>
      </c>
      <c r="F250" s="1" t="s">
        <v>114</v>
      </c>
      <c r="G250" s="1" t="s">
        <v>178</v>
      </c>
      <c r="H250" s="1">
        <f>D250/'دلار نیما'!$C$1292*1000</f>
        <v>27.676297598835799</v>
      </c>
    </row>
    <row r="251" spans="1:8" hidden="1" x14ac:dyDescent="0.45">
      <c r="A251" s="1" t="s">
        <v>116</v>
      </c>
      <c r="B251" s="1" t="s">
        <v>178</v>
      </c>
      <c r="C251" s="1" t="s">
        <v>103</v>
      </c>
      <c r="D251" s="1">
        <v>7303</v>
      </c>
      <c r="E251" s="1" t="s">
        <v>113</v>
      </c>
      <c r="F251" s="1" t="s">
        <v>114</v>
      </c>
      <c r="G251" s="1" t="s">
        <v>178</v>
      </c>
      <c r="H251" s="1">
        <f>D251/'دلار نیما'!$C$1292*1000</f>
        <v>27.676297598835799</v>
      </c>
    </row>
    <row r="252" spans="1:8" hidden="1" x14ac:dyDescent="0.45">
      <c r="A252" s="1" t="s">
        <v>126</v>
      </c>
      <c r="B252" s="1" t="s">
        <v>141</v>
      </c>
      <c r="C252" s="1" t="s">
        <v>112</v>
      </c>
      <c r="D252" s="1">
        <v>5380</v>
      </c>
      <c r="E252" s="1" t="s">
        <v>113</v>
      </c>
      <c r="F252" s="1" t="s">
        <v>114</v>
      </c>
      <c r="G252" s="1" t="s">
        <v>142</v>
      </c>
      <c r="H252" s="1">
        <f>D252/'دلار نیما'!$C$1292*1000</f>
        <v>20.388673296143583</v>
      </c>
    </row>
    <row r="253" spans="1:8" hidden="1" x14ac:dyDescent="0.45">
      <c r="A253" s="1" t="s">
        <v>116</v>
      </c>
      <c r="B253" s="1" t="s">
        <v>141</v>
      </c>
      <c r="C253" s="1" t="s">
        <v>103</v>
      </c>
      <c r="D253" s="1">
        <v>6081</v>
      </c>
      <c r="E253" s="1" t="s">
        <v>113</v>
      </c>
      <c r="F253" s="1" t="s">
        <v>114</v>
      </c>
      <c r="G253" s="1" t="s">
        <v>142</v>
      </c>
      <c r="H253" s="1">
        <f>D253/'دلار نیما'!$C$1292*1000</f>
        <v>23.045264370603928</v>
      </c>
    </row>
    <row r="254" spans="1:8" hidden="1" x14ac:dyDescent="0.45">
      <c r="A254" s="1" t="s">
        <v>116</v>
      </c>
      <c r="B254" s="1" t="s">
        <v>141</v>
      </c>
      <c r="C254" s="1" t="s">
        <v>103</v>
      </c>
      <c r="D254" s="1">
        <v>6081</v>
      </c>
      <c r="E254" s="1" t="s">
        <v>201</v>
      </c>
      <c r="F254" s="1" t="s">
        <v>114</v>
      </c>
      <c r="G254" s="1" t="s">
        <v>142</v>
      </c>
      <c r="H254" s="1">
        <f>D254/'دلار نیما'!$C$1292*1000</f>
        <v>23.045264370603928</v>
      </c>
    </row>
    <row r="255" spans="1:8" hidden="1" x14ac:dyDescent="0.45">
      <c r="A255" s="1" t="s">
        <v>101</v>
      </c>
      <c r="B255" s="1" t="s">
        <v>141</v>
      </c>
      <c r="C255" s="1" t="s">
        <v>103</v>
      </c>
      <c r="D255" s="1">
        <v>5919</v>
      </c>
      <c r="E255" s="1" t="s">
        <v>201</v>
      </c>
      <c r="F255" s="1" t="s">
        <v>114</v>
      </c>
      <c r="G255" s="1" t="s">
        <v>142</v>
      </c>
      <c r="H255" s="1">
        <f>D255/'دلار نیما'!$C$1292*1000</f>
        <v>22.431330341983994</v>
      </c>
    </row>
    <row r="256" spans="1:8" hidden="1" x14ac:dyDescent="0.45">
      <c r="A256" s="1" t="s">
        <v>101</v>
      </c>
      <c r="B256" s="1" t="s">
        <v>141</v>
      </c>
      <c r="C256" s="1" t="s">
        <v>103</v>
      </c>
      <c r="D256" s="1">
        <v>5919</v>
      </c>
      <c r="E256" s="1" t="s">
        <v>113</v>
      </c>
      <c r="F256" s="1" t="s">
        <v>114</v>
      </c>
      <c r="G256" s="1" t="s">
        <v>142</v>
      </c>
      <c r="H256" s="1">
        <f>D256/'دلار نیما'!$C$1292*1000</f>
        <v>22.431330341983994</v>
      </c>
    </row>
    <row r="257" spans="1:8" hidden="1" x14ac:dyDescent="0.45">
      <c r="A257" s="1" t="s">
        <v>108</v>
      </c>
      <c r="B257" s="1" t="s">
        <v>141</v>
      </c>
      <c r="C257" s="1" t="s">
        <v>112</v>
      </c>
      <c r="D257" s="1">
        <v>5101</v>
      </c>
      <c r="E257" s="1" t="s">
        <v>201</v>
      </c>
      <c r="F257" s="1" t="s">
        <v>158</v>
      </c>
      <c r="G257" s="1" t="s">
        <v>142</v>
      </c>
      <c r="H257" s="1">
        <f>D257/'دلار نیما'!$C$1292*1000</f>
        <v>19.331342469075913</v>
      </c>
    </row>
    <row r="258" spans="1:8" hidden="1" x14ac:dyDescent="0.45">
      <c r="A258" s="1" t="s">
        <v>108</v>
      </c>
      <c r="B258" s="1" t="s">
        <v>141</v>
      </c>
      <c r="C258" s="1" t="s">
        <v>103</v>
      </c>
      <c r="D258" s="1">
        <v>5101</v>
      </c>
      <c r="E258" s="1" t="s">
        <v>201</v>
      </c>
      <c r="F258" s="1" t="s">
        <v>158</v>
      </c>
      <c r="G258" s="1" t="s">
        <v>142</v>
      </c>
      <c r="H258" s="1">
        <f>D258/'دلار نیما'!$C$1292*1000</f>
        <v>19.331342469075913</v>
      </c>
    </row>
    <row r="259" spans="1:8" hidden="1" x14ac:dyDescent="0.45">
      <c r="A259" s="1" t="s">
        <v>116</v>
      </c>
      <c r="B259" s="1" t="s">
        <v>179</v>
      </c>
      <c r="C259" s="1" t="s">
        <v>112</v>
      </c>
      <c r="D259" s="1">
        <v>6081</v>
      </c>
      <c r="E259" s="1" t="s">
        <v>113</v>
      </c>
      <c r="F259" s="1" t="s">
        <v>160</v>
      </c>
      <c r="G259" s="1" t="s">
        <v>179</v>
      </c>
      <c r="H259" s="1">
        <f>D259/'دلار نیما'!$C$1292*1000</f>
        <v>23.045264370603928</v>
      </c>
    </row>
    <row r="260" spans="1:8" hidden="1" x14ac:dyDescent="0.45">
      <c r="A260" s="1" t="s">
        <v>116</v>
      </c>
      <c r="B260" s="1" t="s">
        <v>179</v>
      </c>
      <c r="C260" s="1" t="s">
        <v>103</v>
      </c>
      <c r="D260" s="1">
        <v>6081</v>
      </c>
      <c r="E260" s="1" t="s">
        <v>201</v>
      </c>
      <c r="F260" s="1" t="s">
        <v>160</v>
      </c>
      <c r="G260" s="1" t="s">
        <v>179</v>
      </c>
      <c r="H260" s="1">
        <f>D260/'دلار نیما'!$C$1292*1000</f>
        <v>23.045264370603928</v>
      </c>
    </row>
    <row r="261" spans="1:8" hidden="1" x14ac:dyDescent="0.45">
      <c r="A261" s="1" t="s">
        <v>116</v>
      </c>
      <c r="B261" s="1" t="s">
        <v>179</v>
      </c>
      <c r="C261" s="1" t="s">
        <v>103</v>
      </c>
      <c r="D261" s="1">
        <v>6081</v>
      </c>
      <c r="E261" s="1" t="s">
        <v>113</v>
      </c>
      <c r="F261" s="1" t="s">
        <v>160</v>
      </c>
      <c r="G261" s="1" t="s">
        <v>179</v>
      </c>
      <c r="H261" s="1">
        <f>D261/'دلار نیما'!$C$1292*1000</f>
        <v>23.045264370603928</v>
      </c>
    </row>
    <row r="262" spans="1:8" hidden="1" x14ac:dyDescent="0.45">
      <c r="A262" s="1" t="s">
        <v>101</v>
      </c>
      <c r="B262" s="1" t="s">
        <v>179</v>
      </c>
      <c r="C262" s="1" t="s">
        <v>103</v>
      </c>
      <c r="D262" s="1">
        <v>4565</v>
      </c>
      <c r="E262" s="1" t="s">
        <v>201</v>
      </c>
      <c r="F262" s="1" t="s">
        <v>160</v>
      </c>
      <c r="G262" s="1" t="s">
        <v>179</v>
      </c>
      <c r="H262" s="1">
        <f>D262/'دلار نیما'!$C$1292*1000</f>
        <v>17.300054571913655</v>
      </c>
    </row>
    <row r="263" spans="1:8" hidden="1" x14ac:dyDescent="0.45">
      <c r="A263" s="1" t="s">
        <v>101</v>
      </c>
      <c r="B263" s="1" t="s">
        <v>179</v>
      </c>
      <c r="C263" s="1" t="s">
        <v>103</v>
      </c>
      <c r="D263" s="1">
        <v>4565</v>
      </c>
      <c r="E263" s="1" t="s">
        <v>113</v>
      </c>
      <c r="F263" s="1" t="s">
        <v>160</v>
      </c>
      <c r="G263" s="1" t="s">
        <v>179</v>
      </c>
      <c r="H263" s="1">
        <f>D263/'دلار نیما'!$C$1292*1000</f>
        <v>17.300054571913655</v>
      </c>
    </row>
    <row r="264" spans="1:8" hidden="1" x14ac:dyDescent="0.45">
      <c r="A264" s="1" t="s">
        <v>101</v>
      </c>
      <c r="B264" s="1" t="s">
        <v>180</v>
      </c>
      <c r="C264" s="1" t="s">
        <v>103</v>
      </c>
      <c r="D264" s="1">
        <v>5994</v>
      </c>
      <c r="E264" s="1" t="s">
        <v>113</v>
      </c>
      <c r="F264" s="1" t="s">
        <v>114</v>
      </c>
      <c r="G264" s="1" t="s">
        <v>180</v>
      </c>
      <c r="H264" s="1">
        <f>D264/'دلار نیما'!$C$1292*1000</f>
        <v>22.715559058937668</v>
      </c>
    </row>
    <row r="265" spans="1:8" hidden="1" x14ac:dyDescent="0.45">
      <c r="A265" s="1" t="s">
        <v>116</v>
      </c>
      <c r="B265" s="1" t="s">
        <v>180</v>
      </c>
      <c r="C265" s="1" t="s">
        <v>112</v>
      </c>
      <c r="D265" s="1">
        <v>6555</v>
      </c>
      <c r="E265" s="1" t="s">
        <v>113</v>
      </c>
      <c r="F265" s="1" t="s">
        <v>114</v>
      </c>
      <c r="G265" s="1" t="s">
        <v>180</v>
      </c>
      <c r="H265" s="1">
        <f>D265/'دلار نیما'!$C$1292*1000</f>
        <v>24.841589861751153</v>
      </c>
    </row>
    <row r="266" spans="1:8" hidden="1" x14ac:dyDescent="0.45">
      <c r="A266" s="1" t="s">
        <v>116</v>
      </c>
      <c r="B266" s="1" t="s">
        <v>180</v>
      </c>
      <c r="C266" s="1" t="s">
        <v>103</v>
      </c>
      <c r="D266" s="1">
        <v>6555</v>
      </c>
      <c r="E266" s="1" t="s">
        <v>113</v>
      </c>
      <c r="F266" s="1" t="s">
        <v>114</v>
      </c>
      <c r="G266" s="1" t="s">
        <v>180</v>
      </c>
      <c r="H266" s="1">
        <f>D266/'دلار نیما'!$C$1292*1000</f>
        <v>24.841589861751153</v>
      </c>
    </row>
    <row r="267" spans="1:8" hidden="1" x14ac:dyDescent="0.45">
      <c r="A267" s="1" t="s">
        <v>116</v>
      </c>
      <c r="B267" s="1" t="s">
        <v>127</v>
      </c>
      <c r="C267" s="1" t="s">
        <v>103</v>
      </c>
      <c r="D267" s="1">
        <v>5607</v>
      </c>
      <c r="E267" s="1" t="s">
        <v>201</v>
      </c>
      <c r="F267" s="1" t="s">
        <v>114</v>
      </c>
      <c r="G267" s="1" t="s">
        <v>127</v>
      </c>
      <c r="H267" s="1">
        <f>D267/'دلار نیما'!$C$1292*1000</f>
        <v>21.248938879456706</v>
      </c>
    </row>
    <row r="268" spans="1:8" hidden="1" x14ac:dyDescent="0.45">
      <c r="A268" s="1" t="s">
        <v>116</v>
      </c>
      <c r="B268" s="1" t="s">
        <v>127</v>
      </c>
      <c r="C268" s="1" t="s">
        <v>103</v>
      </c>
      <c r="D268" s="1">
        <v>5607</v>
      </c>
      <c r="E268" s="1" t="s">
        <v>113</v>
      </c>
      <c r="F268" s="1" t="s">
        <v>114</v>
      </c>
      <c r="G268" s="1" t="s">
        <v>127</v>
      </c>
      <c r="H268" s="1">
        <f>D268/'دلار نیما'!$C$1292*1000</f>
        <v>21.248938879456706</v>
      </c>
    </row>
    <row r="269" spans="1:8" hidden="1" x14ac:dyDescent="0.45">
      <c r="A269" s="1" t="s">
        <v>116</v>
      </c>
      <c r="B269" s="1" t="s">
        <v>181</v>
      </c>
      <c r="C269" s="1" t="s">
        <v>112</v>
      </c>
      <c r="D269" s="1">
        <v>6712</v>
      </c>
      <c r="E269" s="1" t="s">
        <v>113</v>
      </c>
      <c r="F269" s="1" t="s">
        <v>114</v>
      </c>
      <c r="G269" s="1" t="s">
        <v>182</v>
      </c>
      <c r="H269" s="1">
        <f>D269/'دلار نیما'!$C$1292*1000</f>
        <v>25.436575309240844</v>
      </c>
    </row>
    <row r="270" spans="1:8" hidden="1" x14ac:dyDescent="0.45">
      <c r="A270" s="1" t="s">
        <v>101</v>
      </c>
      <c r="B270" s="1" t="s">
        <v>127</v>
      </c>
      <c r="C270" s="1" t="s">
        <v>103</v>
      </c>
      <c r="D270" s="1">
        <v>5806</v>
      </c>
      <c r="E270" s="1" t="s">
        <v>201</v>
      </c>
      <c r="F270" s="1" t="s">
        <v>114</v>
      </c>
      <c r="G270" s="1" t="s">
        <v>127</v>
      </c>
      <c r="H270" s="1">
        <f>D270/'دلار نیما'!$C$1292*1000</f>
        <v>22.003092408440455</v>
      </c>
    </row>
    <row r="271" spans="1:8" hidden="1" x14ac:dyDescent="0.45">
      <c r="A271" s="1" t="s">
        <v>101</v>
      </c>
      <c r="B271" s="1" t="s">
        <v>127</v>
      </c>
      <c r="C271" s="1" t="s">
        <v>103</v>
      </c>
      <c r="D271" s="1">
        <v>5806</v>
      </c>
      <c r="E271" s="1" t="s">
        <v>113</v>
      </c>
      <c r="F271" s="1" t="s">
        <v>114</v>
      </c>
      <c r="G271" s="1" t="s">
        <v>127</v>
      </c>
      <c r="H271" s="1">
        <f>D271/'دلار نیما'!$C$1292*1000</f>
        <v>22.003092408440455</v>
      </c>
    </row>
    <row r="272" spans="1:8" hidden="1" x14ac:dyDescent="0.45">
      <c r="A272" s="1" t="s">
        <v>101</v>
      </c>
      <c r="B272" s="1" t="s">
        <v>181</v>
      </c>
      <c r="C272" s="1" t="s">
        <v>103</v>
      </c>
      <c r="D272" s="1">
        <v>6205</v>
      </c>
      <c r="E272" s="1" t="s">
        <v>113</v>
      </c>
      <c r="F272" s="1" t="s">
        <v>114</v>
      </c>
      <c r="G272" s="1" t="s">
        <v>182</v>
      </c>
      <c r="H272" s="1">
        <f>D272/'دلار نیما'!$C$1292*1000</f>
        <v>23.515189182634003</v>
      </c>
    </row>
    <row r="273" spans="1:8" hidden="1" x14ac:dyDescent="0.45">
      <c r="A273" s="1" t="s">
        <v>101</v>
      </c>
      <c r="B273" s="1" t="s">
        <v>181</v>
      </c>
      <c r="C273" s="1" t="s">
        <v>103</v>
      </c>
      <c r="D273" s="1">
        <v>6205</v>
      </c>
      <c r="E273" s="1" t="s">
        <v>201</v>
      </c>
      <c r="F273" s="1" t="s">
        <v>114</v>
      </c>
      <c r="G273" s="1" t="s">
        <v>182</v>
      </c>
      <c r="H273" s="1">
        <f>D273/'دلار نیما'!$C$1292*1000</f>
        <v>23.515189182634003</v>
      </c>
    </row>
    <row r="274" spans="1:8" hidden="1" x14ac:dyDescent="0.45">
      <c r="A274" s="1" t="s">
        <v>116</v>
      </c>
      <c r="B274" s="1" t="s">
        <v>123</v>
      </c>
      <c r="C274" s="1" t="s">
        <v>103</v>
      </c>
      <c r="D274" s="1">
        <v>6081</v>
      </c>
      <c r="E274" s="1" t="s">
        <v>113</v>
      </c>
      <c r="F274" s="1" t="s">
        <v>114</v>
      </c>
      <c r="G274" s="1" t="s">
        <v>123</v>
      </c>
      <c r="H274" s="1">
        <f>D274/'دلار نیما'!$C$1292*1000</f>
        <v>23.045264370603928</v>
      </c>
    </row>
    <row r="275" spans="1:8" hidden="1" x14ac:dyDescent="0.45">
      <c r="A275" s="1" t="s">
        <v>116</v>
      </c>
      <c r="B275" s="1" t="s">
        <v>123</v>
      </c>
      <c r="C275" s="1" t="s">
        <v>103</v>
      </c>
      <c r="D275" s="1">
        <v>6081</v>
      </c>
      <c r="E275" s="1" t="s">
        <v>201</v>
      </c>
      <c r="F275" s="1" t="s">
        <v>114</v>
      </c>
      <c r="G275" s="1" t="s">
        <v>123</v>
      </c>
      <c r="H275" s="1">
        <f>D275/'دلار نیما'!$C$1292*1000</f>
        <v>23.045264370603928</v>
      </c>
    </row>
    <row r="276" spans="1:8" hidden="1" x14ac:dyDescent="0.45">
      <c r="A276" s="1" t="s">
        <v>101</v>
      </c>
      <c r="B276" s="1" t="s">
        <v>123</v>
      </c>
      <c r="C276" s="1" t="s">
        <v>103</v>
      </c>
      <c r="D276" s="1">
        <v>6427</v>
      </c>
      <c r="E276" s="1" t="s">
        <v>201</v>
      </c>
      <c r="F276" s="1" t="s">
        <v>114</v>
      </c>
      <c r="G276" s="1" t="s">
        <v>123</v>
      </c>
      <c r="H276" s="1">
        <f>D276/'دلار نیما'!$C$1292*1000</f>
        <v>24.35650618481688</v>
      </c>
    </row>
    <row r="277" spans="1:8" hidden="1" x14ac:dyDescent="0.45">
      <c r="A277" s="1" t="s">
        <v>101</v>
      </c>
      <c r="B277" s="1" t="s">
        <v>123</v>
      </c>
      <c r="C277" s="1" t="s">
        <v>103</v>
      </c>
      <c r="D277" s="1">
        <v>6427</v>
      </c>
      <c r="E277" s="1" t="s">
        <v>113</v>
      </c>
      <c r="F277" s="1" t="s">
        <v>114</v>
      </c>
      <c r="G277" s="1" t="s">
        <v>123</v>
      </c>
      <c r="H277" s="1">
        <f>D277/'دلار نیما'!$C$1292*1000</f>
        <v>24.35650618481688</v>
      </c>
    </row>
    <row r="278" spans="1:8" hidden="1" x14ac:dyDescent="0.45">
      <c r="A278" s="1" t="s">
        <v>116</v>
      </c>
      <c r="B278" s="1" t="s">
        <v>163</v>
      </c>
      <c r="C278" s="1" t="s">
        <v>103</v>
      </c>
      <c r="D278" s="1">
        <v>6685</v>
      </c>
      <c r="E278" s="1" t="s">
        <v>113</v>
      </c>
      <c r="F278" s="1" t="s">
        <v>114</v>
      </c>
      <c r="G278" s="1" t="s">
        <v>163</v>
      </c>
      <c r="H278" s="1">
        <f>D278/'دلار نیما'!$C$1292*1000</f>
        <v>25.334252971137524</v>
      </c>
    </row>
    <row r="279" spans="1:8" hidden="1" x14ac:dyDescent="0.45">
      <c r="A279" s="1" t="s">
        <v>115</v>
      </c>
      <c r="B279" s="1" t="s">
        <v>163</v>
      </c>
      <c r="C279" s="1" t="s">
        <v>103</v>
      </c>
      <c r="D279" s="1">
        <v>7134</v>
      </c>
      <c r="E279" s="1" t="s">
        <v>113</v>
      </c>
      <c r="F279" s="1" t="s">
        <v>114</v>
      </c>
      <c r="G279" s="1" t="s">
        <v>163</v>
      </c>
      <c r="H279" s="1">
        <f>D279/'دلار نیما'!$C$1292*1000</f>
        <v>27.035835556633518</v>
      </c>
    </row>
    <row r="280" spans="1:8" hidden="1" x14ac:dyDescent="0.45">
      <c r="A280" s="1" t="s">
        <v>209</v>
      </c>
      <c r="B280" s="1" t="s">
        <v>210</v>
      </c>
      <c r="C280" s="1" t="s">
        <v>112</v>
      </c>
      <c r="D280" s="1">
        <v>17659</v>
      </c>
      <c r="E280" s="1" t="s">
        <v>201</v>
      </c>
      <c r="F280" s="1" t="s">
        <v>158</v>
      </c>
      <c r="G280" s="1" t="s">
        <v>210</v>
      </c>
      <c r="H280" s="1">
        <f>D280/'دلار نیما'!$C$1292*1000</f>
        <v>66.922598835799178</v>
      </c>
    </row>
    <row r="281" spans="1:8" hidden="1" x14ac:dyDescent="0.45">
      <c r="A281" s="1" t="s">
        <v>211</v>
      </c>
      <c r="B281" s="1" t="s">
        <v>210</v>
      </c>
      <c r="C281" s="1" t="s">
        <v>112</v>
      </c>
      <c r="D281" s="1">
        <v>15413</v>
      </c>
      <c r="E281" s="1" t="s">
        <v>201</v>
      </c>
      <c r="F281" s="1" t="s">
        <v>158</v>
      </c>
      <c r="G281" s="1" t="s">
        <v>210</v>
      </c>
      <c r="H281" s="1">
        <f>D281/'دلار نیما'!$C$1292*1000</f>
        <v>58.410896192093134</v>
      </c>
    </row>
    <row r="282" spans="1:8" hidden="1" x14ac:dyDescent="0.45">
      <c r="A282" s="1" t="s">
        <v>211</v>
      </c>
      <c r="B282" s="1" t="s">
        <v>210</v>
      </c>
      <c r="C282" s="1" t="s">
        <v>103</v>
      </c>
      <c r="D282" s="1">
        <v>15413</v>
      </c>
      <c r="E282" s="1" t="s">
        <v>201</v>
      </c>
      <c r="F282" s="1" t="s">
        <v>158</v>
      </c>
      <c r="G282" s="1" t="s">
        <v>210</v>
      </c>
      <c r="H282" s="1">
        <f>D282/'دلار نیما'!$C$1292*1000</f>
        <v>58.410896192093134</v>
      </c>
    </row>
    <row r="283" spans="1:8" hidden="1" x14ac:dyDescent="0.45">
      <c r="A283" s="1" t="s">
        <v>212</v>
      </c>
      <c r="B283" s="1" t="s">
        <v>210</v>
      </c>
      <c r="C283" s="1" t="s">
        <v>103</v>
      </c>
      <c r="D283" s="1">
        <v>15633</v>
      </c>
      <c r="E283" s="1" t="s">
        <v>201</v>
      </c>
      <c r="F283" s="1" t="s">
        <v>158</v>
      </c>
      <c r="G283" s="1" t="s">
        <v>210</v>
      </c>
      <c r="H283" s="1">
        <f>D283/'دلار نیما'!$C$1292*1000</f>
        <v>59.244633761823913</v>
      </c>
    </row>
    <row r="284" spans="1:8" hidden="1" x14ac:dyDescent="0.45">
      <c r="A284" s="1" t="s">
        <v>212</v>
      </c>
      <c r="B284" s="1" t="s">
        <v>210</v>
      </c>
      <c r="C284" s="1" t="s">
        <v>112</v>
      </c>
      <c r="D284" s="1">
        <v>15633</v>
      </c>
      <c r="E284" s="1" t="s">
        <v>201</v>
      </c>
      <c r="F284" s="1" t="s">
        <v>158</v>
      </c>
      <c r="G284" s="1" t="s">
        <v>210</v>
      </c>
      <c r="H284" s="1">
        <f>D284/'دلار نیما'!$C$1292*1000</f>
        <v>59.244633761823913</v>
      </c>
    </row>
    <row r="285" spans="1:8" hidden="1" x14ac:dyDescent="0.45">
      <c r="A285" s="1" t="s">
        <v>213</v>
      </c>
      <c r="B285" s="1" t="s">
        <v>210</v>
      </c>
      <c r="C285" s="1" t="s">
        <v>112</v>
      </c>
      <c r="D285" s="1">
        <v>12283</v>
      </c>
      <c r="E285" s="1" t="s">
        <v>201</v>
      </c>
      <c r="F285" s="1" t="s">
        <v>158</v>
      </c>
      <c r="G285" s="1" t="s">
        <v>210</v>
      </c>
      <c r="H285" s="1">
        <f>D285/'دلار نیما'!$C$1292*1000</f>
        <v>46.549084404559785</v>
      </c>
    </row>
    <row r="286" spans="1:8" hidden="1" x14ac:dyDescent="0.45">
      <c r="A286" s="1" t="s">
        <v>213</v>
      </c>
      <c r="B286" s="1" t="s">
        <v>210</v>
      </c>
      <c r="C286" s="1" t="s">
        <v>103</v>
      </c>
      <c r="D286" s="1">
        <v>12283</v>
      </c>
      <c r="E286" s="1" t="s">
        <v>201</v>
      </c>
      <c r="F286" s="1" t="s">
        <v>158</v>
      </c>
      <c r="G286" s="1" t="s">
        <v>210</v>
      </c>
      <c r="H286" s="1">
        <f>D286/'دلار نیما'!$C$1292*1000</f>
        <v>46.549084404559785</v>
      </c>
    </row>
    <row r="287" spans="1:8" hidden="1" x14ac:dyDescent="0.45">
      <c r="A287" s="1" t="s">
        <v>116</v>
      </c>
      <c r="B287" s="1" t="s">
        <v>146</v>
      </c>
      <c r="C287" s="1" t="s">
        <v>103</v>
      </c>
      <c r="D287" s="1">
        <v>7005</v>
      </c>
      <c r="E287" s="1" t="s">
        <v>201</v>
      </c>
      <c r="F287" s="1" t="s">
        <v>114</v>
      </c>
      <c r="G287" s="1" t="s">
        <v>146</v>
      </c>
      <c r="H287" s="1">
        <f>D287/'دلار نیما'!$C$1292*1000</f>
        <v>26.5469621634732</v>
      </c>
    </row>
    <row r="288" spans="1:8" hidden="1" x14ac:dyDescent="0.45">
      <c r="A288" s="1" t="s">
        <v>101</v>
      </c>
      <c r="B288" s="1" t="s">
        <v>146</v>
      </c>
      <c r="C288" s="1" t="s">
        <v>103</v>
      </c>
      <c r="D288" s="1">
        <v>7227</v>
      </c>
      <c r="E288" s="1" t="s">
        <v>201</v>
      </c>
      <c r="F288" s="1" t="s">
        <v>114</v>
      </c>
      <c r="G288" s="1" t="s">
        <v>146</v>
      </c>
      <c r="H288" s="1">
        <f>D288/'دلار نیما'!$C$1292*1000</f>
        <v>27.388279165656076</v>
      </c>
    </row>
    <row r="289" spans="1:8" hidden="1" x14ac:dyDescent="0.45">
      <c r="A289" s="1" t="s">
        <v>101</v>
      </c>
      <c r="B289" s="1" t="s">
        <v>146</v>
      </c>
      <c r="C289" s="1" t="s">
        <v>103</v>
      </c>
      <c r="D289" s="1">
        <v>7227</v>
      </c>
      <c r="E289" s="1" t="s">
        <v>113</v>
      </c>
      <c r="F289" s="1" t="s">
        <v>114</v>
      </c>
      <c r="G289" s="1" t="s">
        <v>146</v>
      </c>
      <c r="H289" s="1">
        <f>D289/'دلار نیما'!$C$1292*1000</f>
        <v>27.388279165656076</v>
      </c>
    </row>
    <row r="290" spans="1:8" hidden="1" x14ac:dyDescent="0.45">
      <c r="A290" s="1" t="s">
        <v>116</v>
      </c>
      <c r="B290" s="1" t="s">
        <v>184</v>
      </c>
      <c r="C290" s="1" t="s">
        <v>112</v>
      </c>
      <c r="D290" s="1">
        <v>7380</v>
      </c>
      <c r="E290" s="1" t="s">
        <v>113</v>
      </c>
      <c r="F290" s="1" t="s">
        <v>114</v>
      </c>
      <c r="G290" s="1" t="s">
        <v>184</v>
      </c>
      <c r="H290" s="1">
        <f>D290/'دلار نیما'!$C$1292*1000</f>
        <v>27.968105748241573</v>
      </c>
    </row>
    <row r="291" spans="1:8" hidden="1" x14ac:dyDescent="0.45">
      <c r="A291" s="1" t="s">
        <v>116</v>
      </c>
      <c r="B291" s="1" t="s">
        <v>184</v>
      </c>
      <c r="C291" s="1" t="s">
        <v>103</v>
      </c>
      <c r="D291" s="1">
        <v>7380</v>
      </c>
      <c r="E291" s="1" t="s">
        <v>113</v>
      </c>
      <c r="F291" s="1" t="s">
        <v>114</v>
      </c>
      <c r="G291" s="1" t="s">
        <v>184</v>
      </c>
      <c r="H291" s="1">
        <f>D291/'دلار نیما'!$C$1292*1000</f>
        <v>27.968105748241573</v>
      </c>
    </row>
    <row r="292" spans="1:8" hidden="1" x14ac:dyDescent="0.45">
      <c r="A292" s="1" t="s">
        <v>101</v>
      </c>
      <c r="B292" s="1" t="s">
        <v>184</v>
      </c>
      <c r="C292" s="1" t="s">
        <v>103</v>
      </c>
      <c r="D292" s="1">
        <v>6615</v>
      </c>
      <c r="E292" s="1" t="s">
        <v>113</v>
      </c>
      <c r="F292" s="1" t="s">
        <v>114</v>
      </c>
      <c r="G292" s="1" t="s">
        <v>184</v>
      </c>
      <c r="H292" s="1">
        <f>D292/'دلار نیما'!$C$1292*1000</f>
        <v>25.068972835314092</v>
      </c>
    </row>
    <row r="293" spans="1:8" hidden="1" x14ac:dyDescent="0.45">
      <c r="A293" s="1" t="s">
        <v>126</v>
      </c>
      <c r="B293" s="1" t="s">
        <v>185</v>
      </c>
      <c r="C293" s="1" t="s">
        <v>103</v>
      </c>
      <c r="D293" s="1">
        <v>5961</v>
      </c>
      <c r="E293" s="1" t="s">
        <v>113</v>
      </c>
      <c r="F293" s="1" t="s">
        <v>114</v>
      </c>
      <c r="G293" s="1" t="s">
        <v>185</v>
      </c>
      <c r="H293" s="1">
        <f>D293/'دلار نیما'!$C$1292*1000</f>
        <v>22.590498423478049</v>
      </c>
    </row>
    <row r="294" spans="1:8" hidden="1" x14ac:dyDescent="0.45">
      <c r="A294" s="1" t="s">
        <v>129</v>
      </c>
      <c r="B294" s="1" t="s">
        <v>185</v>
      </c>
      <c r="C294" s="1" t="s">
        <v>103</v>
      </c>
      <c r="D294" s="1">
        <v>6797</v>
      </c>
      <c r="E294" s="1" t="s">
        <v>113</v>
      </c>
      <c r="F294" s="1" t="s">
        <v>114</v>
      </c>
      <c r="G294" s="1" t="s">
        <v>185</v>
      </c>
      <c r="H294" s="1">
        <f>D294/'دلار نیما'!$C$1292*1000</f>
        <v>25.758701188455007</v>
      </c>
    </row>
    <row r="295" spans="1:8" hidden="1" x14ac:dyDescent="0.45">
      <c r="A295" s="1" t="s">
        <v>101</v>
      </c>
      <c r="B295" s="1" t="s">
        <v>185</v>
      </c>
      <c r="C295" s="1" t="s">
        <v>103</v>
      </c>
      <c r="D295" s="1">
        <v>6809</v>
      </c>
      <c r="E295" s="1" t="s">
        <v>113</v>
      </c>
      <c r="F295" s="1" t="s">
        <v>114</v>
      </c>
      <c r="G295" s="1" t="s">
        <v>185</v>
      </c>
      <c r="H295" s="1">
        <f>D295/'دلار نیما'!$C$1292*1000</f>
        <v>25.804177783167599</v>
      </c>
    </row>
    <row r="296" spans="1:8" hidden="1" x14ac:dyDescent="0.45">
      <c r="A296" s="1" t="s">
        <v>101</v>
      </c>
      <c r="B296" s="1" t="s">
        <v>185</v>
      </c>
      <c r="C296" s="1" t="s">
        <v>103</v>
      </c>
      <c r="D296" s="1">
        <v>6809</v>
      </c>
      <c r="E296" s="1" t="s">
        <v>201</v>
      </c>
      <c r="F296" s="1" t="s">
        <v>114</v>
      </c>
      <c r="G296" s="1" t="s">
        <v>185</v>
      </c>
      <c r="H296" s="1">
        <f>D296/'دلار نیما'!$C$1292*1000</f>
        <v>25.804177783167599</v>
      </c>
    </row>
    <row r="297" spans="1:8" hidden="1" x14ac:dyDescent="0.45">
      <c r="A297" s="1" t="s">
        <v>101</v>
      </c>
      <c r="B297" s="1" t="s">
        <v>132</v>
      </c>
      <c r="C297" s="1" t="s">
        <v>186</v>
      </c>
      <c r="D297" s="1">
        <v>6803</v>
      </c>
      <c r="E297" s="1" t="s">
        <v>201</v>
      </c>
      <c r="F297" s="1" t="s">
        <v>134</v>
      </c>
      <c r="G297" s="1" t="s">
        <v>132</v>
      </c>
      <c r="H297" s="1">
        <f>D297/'دلار نیما'!$C$1292*1000</f>
        <v>25.781439485811305</v>
      </c>
    </row>
    <row r="298" spans="1:8" hidden="1" x14ac:dyDescent="0.45">
      <c r="A298" s="1" t="s">
        <v>202</v>
      </c>
      <c r="B298" s="1" t="s">
        <v>185</v>
      </c>
      <c r="C298" s="1" t="s">
        <v>103</v>
      </c>
      <c r="D298" s="1">
        <v>7269</v>
      </c>
      <c r="E298" s="1" t="s">
        <v>201</v>
      </c>
      <c r="F298" s="1" t="s">
        <v>158</v>
      </c>
      <c r="G298" s="1" t="s">
        <v>185</v>
      </c>
      <c r="H298" s="1">
        <f>D298/'دلار نیما'!$C$1292*1000</f>
        <v>27.547447247150131</v>
      </c>
    </row>
    <row r="299" spans="1:8" hidden="1" x14ac:dyDescent="0.45">
      <c r="A299" s="1" t="s">
        <v>202</v>
      </c>
      <c r="B299" s="1" t="s">
        <v>185</v>
      </c>
      <c r="C299" s="1" t="s">
        <v>112</v>
      </c>
      <c r="D299" s="1">
        <v>7269</v>
      </c>
      <c r="E299" s="1" t="s">
        <v>201</v>
      </c>
      <c r="F299" s="1" t="s">
        <v>158</v>
      </c>
      <c r="G299" s="1" t="s">
        <v>185</v>
      </c>
      <c r="H299" s="1">
        <f>D299/'دلار نیما'!$C$1292*1000</f>
        <v>27.547447247150131</v>
      </c>
    </row>
    <row r="300" spans="1:8" hidden="1" x14ac:dyDescent="0.45">
      <c r="A300" s="1" t="s">
        <v>106</v>
      </c>
      <c r="B300" s="1" t="s">
        <v>185</v>
      </c>
      <c r="C300" s="1" t="s">
        <v>112</v>
      </c>
      <c r="D300" s="1">
        <v>5733</v>
      </c>
      <c r="E300" s="1" t="s">
        <v>201</v>
      </c>
      <c r="F300" s="1" t="s">
        <v>158</v>
      </c>
      <c r="G300" s="1" t="s">
        <v>185</v>
      </c>
      <c r="H300" s="1">
        <f>D300/'دلار نیما'!$C$1292*1000</f>
        <v>21.726443123938878</v>
      </c>
    </row>
    <row r="301" spans="1:8" hidden="1" x14ac:dyDescent="0.45">
      <c r="A301" s="1" t="s">
        <v>116</v>
      </c>
      <c r="B301" s="1" t="s">
        <v>132</v>
      </c>
      <c r="C301" s="1" t="s">
        <v>186</v>
      </c>
      <c r="D301" s="1">
        <v>7005</v>
      </c>
      <c r="E301" s="1" t="s">
        <v>201</v>
      </c>
      <c r="F301" s="1" t="s">
        <v>134</v>
      </c>
      <c r="G301" s="1" t="s">
        <v>132</v>
      </c>
      <c r="H301" s="1">
        <f>D301/'دلار نیما'!$C$1292*1000</f>
        <v>26.5469621634732</v>
      </c>
    </row>
    <row r="302" spans="1:8" hidden="1" x14ac:dyDescent="0.45">
      <c r="A302" s="1" t="s">
        <v>116</v>
      </c>
      <c r="B302" s="1" t="s">
        <v>132</v>
      </c>
      <c r="C302" s="1" t="s">
        <v>186</v>
      </c>
      <c r="D302" s="1">
        <v>7005</v>
      </c>
      <c r="E302" s="1" t="s">
        <v>113</v>
      </c>
      <c r="F302" s="1" t="s">
        <v>134</v>
      </c>
      <c r="G302" s="1" t="s">
        <v>132</v>
      </c>
      <c r="H302" s="1">
        <f>D302/'دلار نیما'!$C$1292*1000</f>
        <v>26.5469621634732</v>
      </c>
    </row>
    <row r="303" spans="1:8" hidden="1" x14ac:dyDescent="0.45">
      <c r="A303" s="1" t="s">
        <v>116</v>
      </c>
      <c r="B303" s="1" t="s">
        <v>164</v>
      </c>
      <c r="C303" s="1" t="s">
        <v>103</v>
      </c>
      <c r="D303" s="1">
        <v>5607</v>
      </c>
      <c r="E303" s="1" t="s">
        <v>113</v>
      </c>
      <c r="F303" s="1" t="s">
        <v>114</v>
      </c>
      <c r="G303" s="1" t="s">
        <v>165</v>
      </c>
      <c r="H303" s="1">
        <f>D303/'دلار نیما'!$C$1292*1000</f>
        <v>21.248938879456706</v>
      </c>
    </row>
    <row r="304" spans="1:8" hidden="1" x14ac:dyDescent="0.45">
      <c r="A304" s="1" t="s">
        <v>116</v>
      </c>
      <c r="B304" s="1" t="s">
        <v>164</v>
      </c>
      <c r="C304" s="1" t="s">
        <v>103</v>
      </c>
      <c r="D304" s="1">
        <v>5607</v>
      </c>
      <c r="E304" s="1" t="s">
        <v>201</v>
      </c>
      <c r="F304" s="1" t="s">
        <v>114</v>
      </c>
      <c r="G304" s="1" t="s">
        <v>165</v>
      </c>
      <c r="H304" s="1">
        <f>D304/'دلار نیما'!$C$1292*1000</f>
        <v>21.248938879456706</v>
      </c>
    </row>
    <row r="305" spans="1:8" hidden="1" x14ac:dyDescent="0.45">
      <c r="A305" s="1" t="s">
        <v>101</v>
      </c>
      <c r="B305" s="1" t="s">
        <v>164</v>
      </c>
      <c r="C305" s="1" t="s">
        <v>103</v>
      </c>
      <c r="D305" s="1">
        <v>6427</v>
      </c>
      <c r="E305" s="1" t="s">
        <v>201</v>
      </c>
      <c r="F305" s="1" t="s">
        <v>114</v>
      </c>
      <c r="G305" s="1" t="s">
        <v>165</v>
      </c>
      <c r="H305" s="1">
        <f>D305/'دلار نیما'!$C$1292*1000</f>
        <v>24.35650618481688</v>
      </c>
    </row>
    <row r="306" spans="1:8" hidden="1" x14ac:dyDescent="0.45">
      <c r="A306" s="1" t="s">
        <v>101</v>
      </c>
      <c r="B306" s="1" t="s">
        <v>164</v>
      </c>
      <c r="C306" s="1" t="s">
        <v>103</v>
      </c>
      <c r="D306" s="1">
        <v>6427</v>
      </c>
      <c r="E306" s="1" t="s">
        <v>113</v>
      </c>
      <c r="F306" s="1" t="s">
        <v>114</v>
      </c>
      <c r="G306" s="1" t="s">
        <v>165</v>
      </c>
      <c r="H306" s="1">
        <f>D306/'دلار نیما'!$C$1292*1000</f>
        <v>24.35650618481688</v>
      </c>
    </row>
    <row r="307" spans="1:8" hidden="1" x14ac:dyDescent="0.45">
      <c r="A307" s="1" t="s">
        <v>101</v>
      </c>
      <c r="B307" s="1" t="s">
        <v>137</v>
      </c>
      <c r="C307" s="1" t="s">
        <v>112</v>
      </c>
      <c r="D307" s="1">
        <v>6320</v>
      </c>
      <c r="E307" s="1" t="s">
        <v>113</v>
      </c>
      <c r="F307" s="1" t="s">
        <v>114</v>
      </c>
      <c r="G307" s="1" t="s">
        <v>137</v>
      </c>
      <c r="H307" s="1">
        <f>D307/'دلار نیما'!$C$1292*1000</f>
        <v>23.951006548629639</v>
      </c>
    </row>
    <row r="308" spans="1:8" hidden="1" x14ac:dyDescent="0.45">
      <c r="A308" s="1" t="s">
        <v>101</v>
      </c>
      <c r="B308" s="1" t="s">
        <v>137</v>
      </c>
      <c r="C308" s="1" t="s">
        <v>103</v>
      </c>
      <c r="D308" s="1">
        <v>6320</v>
      </c>
      <c r="E308" s="1" t="s">
        <v>201</v>
      </c>
      <c r="F308" s="1" t="s">
        <v>114</v>
      </c>
      <c r="G308" s="1" t="s">
        <v>137</v>
      </c>
      <c r="H308" s="1">
        <f>D308/'دلار نیما'!$C$1292*1000</f>
        <v>23.951006548629639</v>
      </c>
    </row>
    <row r="309" spans="1:8" hidden="1" x14ac:dyDescent="0.45">
      <c r="A309" s="1" t="s">
        <v>101</v>
      </c>
      <c r="B309" s="1" t="s">
        <v>137</v>
      </c>
      <c r="C309" s="1" t="s">
        <v>103</v>
      </c>
      <c r="D309" s="1">
        <v>6320</v>
      </c>
      <c r="E309" s="1" t="s">
        <v>113</v>
      </c>
      <c r="F309" s="1" t="s">
        <v>114</v>
      </c>
      <c r="G309" s="1" t="s">
        <v>137</v>
      </c>
      <c r="H309" s="1">
        <f>D309/'دلار نیما'!$C$1292*1000</f>
        <v>23.951006548629639</v>
      </c>
    </row>
    <row r="310" spans="1:8" hidden="1" x14ac:dyDescent="0.45">
      <c r="A310" s="1" t="s">
        <v>101</v>
      </c>
      <c r="B310" s="1" t="s">
        <v>187</v>
      </c>
      <c r="C310" s="1" t="s">
        <v>103</v>
      </c>
      <c r="D310" s="1">
        <v>6803</v>
      </c>
      <c r="E310" s="1" t="s">
        <v>201</v>
      </c>
      <c r="F310" s="1" t="s">
        <v>114</v>
      </c>
      <c r="G310" s="1" t="s">
        <v>187</v>
      </c>
      <c r="H310" s="1">
        <f>D310/'دلار نیما'!$C$1292*1000</f>
        <v>25.781439485811305</v>
      </c>
    </row>
    <row r="311" spans="1:8" hidden="1" x14ac:dyDescent="0.45">
      <c r="A311" s="1" t="s">
        <v>101</v>
      </c>
      <c r="B311" s="1" t="s">
        <v>187</v>
      </c>
      <c r="C311" s="1" t="s">
        <v>103</v>
      </c>
      <c r="D311" s="1">
        <v>6803</v>
      </c>
      <c r="E311" s="1" t="s">
        <v>113</v>
      </c>
      <c r="F311" s="1" t="s">
        <v>114</v>
      </c>
      <c r="G311" s="1" t="s">
        <v>187</v>
      </c>
      <c r="H311" s="1">
        <f>D311/'دلار نیما'!$C$1292*1000</f>
        <v>25.781439485811305</v>
      </c>
    </row>
    <row r="312" spans="1:8" hidden="1" x14ac:dyDescent="0.45">
      <c r="A312" s="1" t="s">
        <v>116</v>
      </c>
      <c r="B312" s="1" t="s">
        <v>187</v>
      </c>
      <c r="C312" s="1" t="s">
        <v>103</v>
      </c>
      <c r="D312" s="1">
        <v>7205</v>
      </c>
      <c r="E312" s="1" t="s">
        <v>113</v>
      </c>
      <c r="F312" s="1" t="s">
        <v>114</v>
      </c>
      <c r="G312" s="1" t="s">
        <v>187</v>
      </c>
      <c r="H312" s="1">
        <f>D312/'دلار نیما'!$C$1292*1000</f>
        <v>27.304905408682998</v>
      </c>
    </row>
    <row r="313" spans="1:8" hidden="1" x14ac:dyDescent="0.45">
      <c r="A313" s="1" t="s">
        <v>116</v>
      </c>
      <c r="B313" s="1" t="s">
        <v>187</v>
      </c>
      <c r="C313" s="1" t="s">
        <v>103</v>
      </c>
      <c r="D313" s="1">
        <v>7205</v>
      </c>
      <c r="E313" s="1" t="s">
        <v>201</v>
      </c>
      <c r="F313" s="1" t="s">
        <v>114</v>
      </c>
      <c r="G313" s="1" t="s">
        <v>187</v>
      </c>
      <c r="H313" s="1">
        <f>D313/'دلار نیما'!$C$1292*1000</f>
        <v>27.304905408682998</v>
      </c>
    </row>
    <row r="314" spans="1:8" hidden="1" x14ac:dyDescent="0.45">
      <c r="A314" s="1" t="s">
        <v>207</v>
      </c>
      <c r="B314" s="1" t="s">
        <v>187</v>
      </c>
      <c r="C314" s="1" t="s">
        <v>112</v>
      </c>
      <c r="D314" s="1">
        <v>6002</v>
      </c>
      <c r="E314" s="1" t="s">
        <v>201</v>
      </c>
      <c r="F314" s="1" t="s">
        <v>158</v>
      </c>
      <c r="G314" s="1" t="s">
        <v>187</v>
      </c>
      <c r="H314" s="1">
        <f>D314/'دلار نیما'!$C$1292*1000</f>
        <v>22.74587678874606</v>
      </c>
    </row>
    <row r="315" spans="1:8" hidden="1" x14ac:dyDescent="0.45">
      <c r="A315" s="1" t="s">
        <v>207</v>
      </c>
      <c r="B315" s="1" t="s">
        <v>187</v>
      </c>
      <c r="C315" s="1" t="s">
        <v>103</v>
      </c>
      <c r="D315" s="1">
        <v>6002</v>
      </c>
      <c r="E315" s="1" t="s">
        <v>201</v>
      </c>
      <c r="F315" s="1" t="s">
        <v>158</v>
      </c>
      <c r="G315" s="1" t="s">
        <v>187</v>
      </c>
      <c r="H315" s="1">
        <f>D315/'دلار نیما'!$C$1292*1000</f>
        <v>22.74587678874606</v>
      </c>
    </row>
    <row r="316" spans="1:8" hidden="1" x14ac:dyDescent="0.45">
      <c r="A316" s="1" t="s">
        <v>116</v>
      </c>
      <c r="B316" s="1" t="s">
        <v>171</v>
      </c>
      <c r="C316" s="1" t="s">
        <v>103</v>
      </c>
      <c r="D316" s="1">
        <v>5676</v>
      </c>
      <c r="E316" s="1" t="s">
        <v>201</v>
      </c>
      <c r="F316" s="1" t="s">
        <v>114</v>
      </c>
      <c r="G316" s="1" t="s">
        <v>171</v>
      </c>
      <c r="H316" s="1">
        <f>D316/'دلار نیما'!$C$1292*1000</f>
        <v>21.510429299054088</v>
      </c>
    </row>
    <row r="317" spans="1:8" hidden="1" x14ac:dyDescent="0.45">
      <c r="A317" s="1" t="s">
        <v>116</v>
      </c>
      <c r="B317" s="1" t="s">
        <v>171</v>
      </c>
      <c r="C317" s="1" t="s">
        <v>103</v>
      </c>
      <c r="D317" s="1">
        <v>5676</v>
      </c>
      <c r="E317" s="1" t="s">
        <v>113</v>
      </c>
      <c r="F317" s="1" t="s">
        <v>114</v>
      </c>
      <c r="G317" s="1" t="s">
        <v>171</v>
      </c>
      <c r="H317" s="1">
        <f>D317/'دلار نیما'!$C$1292*1000</f>
        <v>21.510429299054088</v>
      </c>
    </row>
    <row r="318" spans="1:8" hidden="1" x14ac:dyDescent="0.45">
      <c r="A318" s="1" t="s">
        <v>101</v>
      </c>
      <c r="B318" s="1" t="s">
        <v>124</v>
      </c>
      <c r="C318" s="1" t="s">
        <v>103</v>
      </c>
      <c r="D318" s="1">
        <v>4565</v>
      </c>
      <c r="E318" s="1" t="s">
        <v>201</v>
      </c>
      <c r="F318" s="1" t="s">
        <v>114</v>
      </c>
      <c r="G318" s="1" t="s">
        <v>124</v>
      </c>
      <c r="H318" s="1">
        <f>D318/'دلار نیما'!$C$1292*1000</f>
        <v>17.300054571913655</v>
      </c>
    </row>
    <row r="319" spans="1:8" hidden="1" x14ac:dyDescent="0.45">
      <c r="A319" s="1" t="s">
        <v>116</v>
      </c>
      <c r="B319" s="1" t="s">
        <v>124</v>
      </c>
      <c r="C319" s="1" t="s">
        <v>103</v>
      </c>
      <c r="D319" s="1">
        <v>5607</v>
      </c>
      <c r="E319" s="1" t="s">
        <v>201</v>
      </c>
      <c r="F319" s="1" t="s">
        <v>114</v>
      </c>
      <c r="G319" s="1" t="s">
        <v>124</v>
      </c>
      <c r="H319" s="1">
        <f>D319/'دلار نیما'!$C$1292*1000</f>
        <v>21.248938879456706</v>
      </c>
    </row>
    <row r="320" spans="1:8" hidden="1" x14ac:dyDescent="0.45">
      <c r="A320" s="1" t="s">
        <v>116</v>
      </c>
      <c r="B320" s="1" t="s">
        <v>124</v>
      </c>
      <c r="C320" s="1" t="s">
        <v>103</v>
      </c>
      <c r="D320" s="1">
        <v>5607</v>
      </c>
      <c r="E320" s="1" t="s">
        <v>113</v>
      </c>
      <c r="F320" s="1" t="s">
        <v>114</v>
      </c>
      <c r="G320" s="1" t="s">
        <v>124</v>
      </c>
      <c r="H320" s="1">
        <f>D320/'دلار نیما'!$C$1292*1000</f>
        <v>21.248938879456706</v>
      </c>
    </row>
    <row r="321" spans="1:8" hidden="1" x14ac:dyDescent="0.45">
      <c r="A321" s="1" t="s">
        <v>106</v>
      </c>
      <c r="B321" s="1" t="s">
        <v>124</v>
      </c>
      <c r="C321" s="1" t="s">
        <v>103</v>
      </c>
      <c r="D321" s="1">
        <v>4387</v>
      </c>
      <c r="E321" s="1" t="s">
        <v>201</v>
      </c>
      <c r="F321" s="1" t="s">
        <v>158</v>
      </c>
      <c r="G321" s="1" t="s">
        <v>124</v>
      </c>
      <c r="H321" s="1">
        <f>D321/'دلار نیما'!$C$1292*1000</f>
        <v>16.625485083676935</v>
      </c>
    </row>
    <row r="322" spans="1:8" hidden="1" x14ac:dyDescent="0.45">
      <c r="A322" s="1" t="s">
        <v>106</v>
      </c>
      <c r="B322" s="1" t="s">
        <v>124</v>
      </c>
      <c r="C322" s="1" t="s">
        <v>112</v>
      </c>
      <c r="D322" s="1">
        <v>4387</v>
      </c>
      <c r="E322" s="1" t="s">
        <v>201</v>
      </c>
      <c r="F322" s="1" t="s">
        <v>158</v>
      </c>
      <c r="G322" s="1" t="s">
        <v>124</v>
      </c>
      <c r="H322" s="1">
        <f>D322/'دلار نیما'!$C$1292*1000</f>
        <v>16.625485083676935</v>
      </c>
    </row>
    <row r="323" spans="1:8" hidden="1" x14ac:dyDescent="0.45">
      <c r="A323" s="1" t="s">
        <v>204</v>
      </c>
      <c r="B323" s="1" t="s">
        <v>124</v>
      </c>
      <c r="C323" s="1" t="s">
        <v>112</v>
      </c>
      <c r="D323" s="1">
        <v>4794</v>
      </c>
      <c r="E323" s="1" t="s">
        <v>201</v>
      </c>
      <c r="F323" s="1" t="s">
        <v>158</v>
      </c>
      <c r="G323" s="1" t="s">
        <v>124</v>
      </c>
      <c r="H323" s="1">
        <f>D323/'دلار نیما'!$C$1292*1000</f>
        <v>18.167899587678875</v>
      </c>
    </row>
    <row r="324" spans="1:8" hidden="1" x14ac:dyDescent="0.45">
      <c r="A324" s="1" t="s">
        <v>202</v>
      </c>
      <c r="B324" s="1" t="s">
        <v>151</v>
      </c>
      <c r="C324" s="1" t="s">
        <v>112</v>
      </c>
      <c r="D324" s="1">
        <v>7240</v>
      </c>
      <c r="E324" s="1" t="s">
        <v>201</v>
      </c>
      <c r="F324" s="1" t="s">
        <v>158</v>
      </c>
      <c r="G324" s="1" t="s">
        <v>151</v>
      </c>
      <c r="H324" s="1">
        <f>D324/'دلار نیما'!$C$1292*1000</f>
        <v>27.437545476594714</v>
      </c>
    </row>
    <row r="325" spans="1:8" hidden="1" x14ac:dyDescent="0.45">
      <c r="A325" s="1" t="s">
        <v>116</v>
      </c>
      <c r="B325" s="1" t="s">
        <v>157</v>
      </c>
      <c r="C325" s="1" t="s">
        <v>112</v>
      </c>
      <c r="D325" s="1">
        <v>7812</v>
      </c>
      <c r="E325" s="1" t="s">
        <v>113</v>
      </c>
      <c r="F325" s="1" t="s">
        <v>158</v>
      </c>
      <c r="G325" s="1" t="s">
        <v>157</v>
      </c>
      <c r="H325" s="1">
        <f>D325/'دلار نیما'!$C$1292*1000</f>
        <v>29.605263157894736</v>
      </c>
    </row>
    <row r="326" spans="1:8" hidden="1" x14ac:dyDescent="0.45">
      <c r="A326" s="1" t="s">
        <v>116</v>
      </c>
      <c r="B326" s="1" t="s">
        <v>157</v>
      </c>
      <c r="C326" s="1" t="s">
        <v>103</v>
      </c>
      <c r="D326" s="1">
        <v>7812</v>
      </c>
      <c r="E326" s="1" t="s">
        <v>201</v>
      </c>
      <c r="F326" s="1" t="s">
        <v>158</v>
      </c>
      <c r="G326" s="1" t="s">
        <v>157</v>
      </c>
      <c r="H326" s="1">
        <f>D326/'دلار نیما'!$C$1292*1000</f>
        <v>29.605263157894736</v>
      </c>
    </row>
    <row r="327" spans="1:8" hidden="1" x14ac:dyDescent="0.45">
      <c r="A327" s="1" t="s">
        <v>116</v>
      </c>
      <c r="B327" s="1" t="s">
        <v>157</v>
      </c>
      <c r="C327" s="1" t="s">
        <v>103</v>
      </c>
      <c r="D327" s="1">
        <v>7812</v>
      </c>
      <c r="E327" s="1" t="s">
        <v>113</v>
      </c>
      <c r="F327" s="1" t="s">
        <v>158</v>
      </c>
      <c r="G327" s="1" t="s">
        <v>157</v>
      </c>
      <c r="H327" s="1">
        <f>D327/'دلار نیما'!$C$1292*1000</f>
        <v>29.605263157894736</v>
      </c>
    </row>
    <row r="328" spans="1:8" hidden="1" x14ac:dyDescent="0.45">
      <c r="A328" s="1" t="s">
        <v>116</v>
      </c>
      <c r="B328" s="1" t="s">
        <v>188</v>
      </c>
      <c r="C328" s="1" t="s">
        <v>103</v>
      </c>
      <c r="D328" s="1">
        <v>7712</v>
      </c>
      <c r="E328" s="1" t="s">
        <v>113</v>
      </c>
      <c r="F328" s="1" t="s">
        <v>114</v>
      </c>
      <c r="G328" s="1" t="s">
        <v>188</v>
      </c>
      <c r="H328" s="1">
        <f>D328/'دلار نیما'!$C$1292*1000</f>
        <v>29.226291535289839</v>
      </c>
    </row>
    <row r="329" spans="1:8" hidden="1" x14ac:dyDescent="0.45">
      <c r="A329" s="1" t="s">
        <v>101</v>
      </c>
      <c r="B329" s="1" t="s">
        <v>188</v>
      </c>
      <c r="C329" s="1" t="s">
        <v>112</v>
      </c>
      <c r="D329" s="1">
        <v>6728</v>
      </c>
      <c r="E329" s="1" t="s">
        <v>113</v>
      </c>
      <c r="F329" s="1" t="s">
        <v>114</v>
      </c>
      <c r="G329" s="1" t="s">
        <v>188</v>
      </c>
      <c r="H329" s="1">
        <f>D329/'دلار نیما'!$C$1292*1000</f>
        <v>25.497210768857631</v>
      </c>
    </row>
    <row r="330" spans="1:8" hidden="1" x14ac:dyDescent="0.45">
      <c r="A330" s="1" t="s">
        <v>202</v>
      </c>
      <c r="B330" s="1" t="s">
        <v>157</v>
      </c>
      <c r="C330" s="1" t="s">
        <v>112</v>
      </c>
      <c r="D330" s="1">
        <v>6995</v>
      </c>
      <c r="E330" s="1" t="s">
        <v>201</v>
      </c>
      <c r="F330" s="1" t="s">
        <v>158</v>
      </c>
      <c r="G330" s="1" t="s">
        <v>157</v>
      </c>
      <c r="H330" s="1">
        <f>D330/'دلار نیما'!$C$1292*1000</f>
        <v>26.509065001212708</v>
      </c>
    </row>
    <row r="331" spans="1:8" hidden="1" x14ac:dyDescent="0.45">
      <c r="A331" s="1" t="s">
        <v>207</v>
      </c>
      <c r="B331" s="1" t="s">
        <v>188</v>
      </c>
      <c r="C331" s="1" t="s">
        <v>112</v>
      </c>
      <c r="D331" s="1">
        <v>6196</v>
      </c>
      <c r="E331" s="1" t="s">
        <v>201</v>
      </c>
      <c r="F331" s="1" t="s">
        <v>158</v>
      </c>
      <c r="G331" s="1" t="s">
        <v>188</v>
      </c>
      <c r="H331" s="1">
        <f>D331/'دلار نیما'!$C$1292*1000</f>
        <v>23.481081736599563</v>
      </c>
    </row>
    <row r="332" spans="1:8" hidden="1" x14ac:dyDescent="0.45">
      <c r="A332" s="1" t="s">
        <v>126</v>
      </c>
      <c r="B332" s="1" t="s">
        <v>187</v>
      </c>
      <c r="C332" s="1" t="s">
        <v>112</v>
      </c>
      <c r="D332" s="1">
        <v>5029</v>
      </c>
      <c r="E332" s="1" t="s">
        <v>113</v>
      </c>
      <c r="F332" s="1" t="s">
        <v>114</v>
      </c>
      <c r="G332" s="1" t="s">
        <v>187</v>
      </c>
      <c r="H332" s="1">
        <f>D332/'دلار نیما'!$C$1292*1000</f>
        <v>19.058482900800389</v>
      </c>
    </row>
    <row r="333" spans="1:8" hidden="1" x14ac:dyDescent="0.45">
      <c r="A333" s="1" t="s">
        <v>116</v>
      </c>
      <c r="B333" s="1" t="s">
        <v>121</v>
      </c>
      <c r="C333" s="1" t="s">
        <v>103</v>
      </c>
      <c r="D333" s="1">
        <v>5607</v>
      </c>
      <c r="E333" s="1" t="s">
        <v>201</v>
      </c>
      <c r="F333" s="1" t="s">
        <v>114</v>
      </c>
      <c r="G333" s="1" t="s">
        <v>121</v>
      </c>
      <c r="H333" s="1">
        <f>D333/'دلار نیما'!$C$1292*1000</f>
        <v>21.248938879456706</v>
      </c>
    </row>
    <row r="334" spans="1:8" hidden="1" x14ac:dyDescent="0.45">
      <c r="A334" s="1" t="s">
        <v>101</v>
      </c>
      <c r="B334" s="1" t="s">
        <v>153</v>
      </c>
      <c r="C334" s="1" t="s">
        <v>112</v>
      </c>
      <c r="D334" s="1">
        <v>7719</v>
      </c>
      <c r="E334" s="1" t="s">
        <v>113</v>
      </c>
      <c r="F334" s="1" t="s">
        <v>114</v>
      </c>
      <c r="G334" s="1" t="s">
        <v>154</v>
      </c>
      <c r="H334" s="1">
        <f>D334/'دلار نیما'!$C$1292*1000</f>
        <v>29.252819548872179</v>
      </c>
    </row>
    <row r="335" spans="1:8" hidden="1" x14ac:dyDescent="0.45">
      <c r="A335" s="1" t="s">
        <v>116</v>
      </c>
      <c r="B335" s="1" t="s">
        <v>153</v>
      </c>
      <c r="C335" s="1" t="s">
        <v>103</v>
      </c>
      <c r="D335" s="1">
        <v>7672</v>
      </c>
      <c r="E335" s="1" t="s">
        <v>113</v>
      </c>
      <c r="F335" s="1" t="s">
        <v>114</v>
      </c>
      <c r="G335" s="1" t="s">
        <v>154</v>
      </c>
      <c r="H335" s="1">
        <f>D335/'دلار نیما'!$C$1292*1000</f>
        <v>29.074702886247877</v>
      </c>
    </row>
    <row r="336" spans="1:8" hidden="1" x14ac:dyDescent="0.45">
      <c r="A336" s="1" t="s">
        <v>189</v>
      </c>
      <c r="B336" s="1" t="s">
        <v>153</v>
      </c>
      <c r="C336" s="1" t="s">
        <v>103</v>
      </c>
      <c r="D336" s="1">
        <v>7652</v>
      </c>
      <c r="E336" s="1" t="s">
        <v>113</v>
      </c>
      <c r="F336" s="1" t="s">
        <v>114</v>
      </c>
      <c r="G336" s="1" t="s">
        <v>154</v>
      </c>
      <c r="H336" s="1">
        <f>D336/'دلار نیما'!$C$1292*1000</f>
        <v>28.998908561726896</v>
      </c>
    </row>
    <row r="337" spans="1:8" hidden="1" x14ac:dyDescent="0.45">
      <c r="A337" s="1" t="s">
        <v>101</v>
      </c>
      <c r="B337" s="1" t="s">
        <v>150</v>
      </c>
      <c r="C337" s="1" t="s">
        <v>103</v>
      </c>
      <c r="D337" s="1">
        <v>7214</v>
      </c>
      <c r="E337" s="1" t="s">
        <v>113</v>
      </c>
      <c r="F337" s="1" t="s">
        <v>114</v>
      </c>
      <c r="G337" s="1" t="s">
        <v>150</v>
      </c>
      <c r="H337" s="1">
        <f>D337/'دلار نیما'!$C$1292*1000</f>
        <v>27.339012854717438</v>
      </c>
    </row>
    <row r="338" spans="1:8" hidden="1" x14ac:dyDescent="0.45">
      <c r="A338" s="1" t="s">
        <v>116</v>
      </c>
      <c r="B338" s="1" t="s">
        <v>150</v>
      </c>
      <c r="C338" s="1" t="s">
        <v>103</v>
      </c>
      <c r="D338" s="1">
        <v>7371</v>
      </c>
      <c r="E338" s="1" t="s">
        <v>113</v>
      </c>
      <c r="F338" s="1" t="s">
        <v>114</v>
      </c>
      <c r="G338" s="1" t="s">
        <v>150</v>
      </c>
      <c r="H338" s="1">
        <f>D338/'دلار نیما'!$C$1292*1000</f>
        <v>27.933998302207133</v>
      </c>
    </row>
    <row r="339" spans="1:8" hidden="1" x14ac:dyDescent="0.45">
      <c r="A339" s="1" t="s">
        <v>116</v>
      </c>
      <c r="B339" s="1" t="s">
        <v>144</v>
      </c>
      <c r="C339" s="1" t="s">
        <v>186</v>
      </c>
      <c r="D339" s="1">
        <v>6393</v>
      </c>
      <c r="E339" s="1" t="s">
        <v>113</v>
      </c>
      <c r="F339" s="1" t="s">
        <v>190</v>
      </c>
      <c r="G339" s="1" t="s">
        <v>144</v>
      </c>
      <c r="H339" s="1">
        <f>D339/'دلار نیما'!$C$1292*1000</f>
        <v>24.227655833131212</v>
      </c>
    </row>
    <row r="340" spans="1:8" hidden="1" x14ac:dyDescent="0.45">
      <c r="A340" s="1" t="s">
        <v>214</v>
      </c>
      <c r="B340" s="1" t="s">
        <v>150</v>
      </c>
      <c r="C340" s="1" t="s">
        <v>112</v>
      </c>
      <c r="D340" s="1">
        <v>7661</v>
      </c>
      <c r="E340" s="1" t="s">
        <v>201</v>
      </c>
      <c r="F340" s="1" t="s">
        <v>158</v>
      </c>
      <c r="G340" s="1" t="s">
        <v>150</v>
      </c>
      <c r="H340" s="1">
        <f>D340/'دلار نیما'!$C$1292*1000</f>
        <v>29.03301600776134</v>
      </c>
    </row>
    <row r="341" spans="1:8" hidden="1" x14ac:dyDescent="0.45">
      <c r="A341" s="1" t="s">
        <v>214</v>
      </c>
      <c r="B341" s="1" t="s">
        <v>150</v>
      </c>
      <c r="C341" s="1" t="s">
        <v>103</v>
      </c>
      <c r="D341" s="1">
        <v>7661</v>
      </c>
      <c r="E341" s="1" t="s">
        <v>201</v>
      </c>
      <c r="F341" s="1" t="s">
        <v>158</v>
      </c>
      <c r="G341" s="1" t="s">
        <v>150</v>
      </c>
      <c r="H341" s="1">
        <f>D341/'دلار نیما'!$C$1292*1000</f>
        <v>29.03301600776134</v>
      </c>
    </row>
    <row r="342" spans="1:8" hidden="1" x14ac:dyDescent="0.45">
      <c r="A342" s="1" t="s">
        <v>101</v>
      </c>
      <c r="B342" s="1" t="s">
        <v>109</v>
      </c>
      <c r="C342" s="1" t="s">
        <v>103</v>
      </c>
      <c r="D342" s="1">
        <v>5787</v>
      </c>
      <c r="E342" s="1" t="s">
        <v>201</v>
      </c>
      <c r="F342" s="1" t="s">
        <v>114</v>
      </c>
      <c r="G342" s="1" t="s">
        <v>110</v>
      </c>
      <c r="H342" s="1">
        <f>D342/'دلار نیما'!$C$1292*1000</f>
        <v>21.931087800145523</v>
      </c>
    </row>
    <row r="343" spans="1:8" hidden="1" x14ac:dyDescent="0.45">
      <c r="A343" s="1" t="s">
        <v>101</v>
      </c>
      <c r="B343" s="1" t="s">
        <v>109</v>
      </c>
      <c r="C343" s="1" t="s">
        <v>103</v>
      </c>
      <c r="D343" s="1">
        <v>5787</v>
      </c>
      <c r="E343" s="1" t="s">
        <v>113</v>
      </c>
      <c r="F343" s="1" t="s">
        <v>114</v>
      </c>
      <c r="G343" s="1" t="s">
        <v>110</v>
      </c>
      <c r="H343" s="1">
        <f>D343/'دلار نیما'!$C$1292*1000</f>
        <v>21.931087800145523</v>
      </c>
    </row>
    <row r="344" spans="1:8" hidden="1" x14ac:dyDescent="0.45">
      <c r="A344" s="1" t="s">
        <v>116</v>
      </c>
      <c r="B344" s="1" t="s">
        <v>191</v>
      </c>
      <c r="C344" s="1" t="s">
        <v>103</v>
      </c>
      <c r="D344" s="1">
        <v>5607</v>
      </c>
      <c r="E344" s="1" t="s">
        <v>113</v>
      </c>
      <c r="F344" s="1" t="s">
        <v>114</v>
      </c>
      <c r="G344" s="1" t="s">
        <v>191</v>
      </c>
      <c r="H344" s="1">
        <f>D344/'دلار نیما'!$C$1292*1000</f>
        <v>21.248938879456706</v>
      </c>
    </row>
    <row r="345" spans="1:8" hidden="1" x14ac:dyDescent="0.45">
      <c r="A345" s="1" t="s">
        <v>116</v>
      </c>
      <c r="B345" s="1" t="s">
        <v>191</v>
      </c>
      <c r="C345" s="1" t="s">
        <v>103</v>
      </c>
      <c r="D345" s="1">
        <v>5607</v>
      </c>
      <c r="E345" s="1" t="s">
        <v>201</v>
      </c>
      <c r="F345" s="1" t="s">
        <v>114</v>
      </c>
      <c r="G345" s="1" t="s">
        <v>191</v>
      </c>
      <c r="H345" s="1">
        <f>D345/'دلار نیما'!$C$1292*1000</f>
        <v>21.248938879456706</v>
      </c>
    </row>
    <row r="346" spans="1:8" hidden="1" x14ac:dyDescent="0.45">
      <c r="A346" s="1" t="s">
        <v>116</v>
      </c>
      <c r="B346" s="1" t="s">
        <v>109</v>
      </c>
      <c r="C346" s="1" t="s">
        <v>103</v>
      </c>
      <c r="D346" s="1">
        <v>6568</v>
      </c>
      <c r="E346" s="1" t="s">
        <v>201</v>
      </c>
      <c r="F346" s="1" t="s">
        <v>114</v>
      </c>
      <c r="G346" s="1" t="s">
        <v>110</v>
      </c>
      <c r="H346" s="1">
        <f>D346/'دلار نیما'!$C$1292*1000</f>
        <v>24.890856172689787</v>
      </c>
    </row>
    <row r="347" spans="1:8" hidden="1" x14ac:dyDescent="0.45">
      <c r="A347" s="1" t="s">
        <v>116</v>
      </c>
      <c r="B347" s="1" t="s">
        <v>109</v>
      </c>
      <c r="C347" s="1" t="s">
        <v>103</v>
      </c>
      <c r="D347" s="1">
        <v>6568</v>
      </c>
      <c r="E347" s="1" t="s">
        <v>113</v>
      </c>
      <c r="F347" s="1" t="s">
        <v>114</v>
      </c>
      <c r="G347" s="1" t="s">
        <v>110</v>
      </c>
      <c r="H347" s="1">
        <f>D347/'دلار نیما'!$C$1292*1000</f>
        <v>24.890856172689787</v>
      </c>
    </row>
    <row r="348" spans="1:8" hidden="1" x14ac:dyDescent="0.45">
      <c r="A348" s="1" t="s">
        <v>215</v>
      </c>
      <c r="B348" s="1" t="s">
        <v>109</v>
      </c>
      <c r="C348" s="1" t="s">
        <v>112</v>
      </c>
      <c r="D348" s="1">
        <v>5090</v>
      </c>
      <c r="E348" s="1" t="s">
        <v>201</v>
      </c>
      <c r="F348" s="1" t="s">
        <v>158</v>
      </c>
      <c r="G348" s="1" t="s">
        <v>110</v>
      </c>
      <c r="H348" s="1">
        <f>D348/'دلار نیما'!$C$1292*1000</f>
        <v>19.289655590589376</v>
      </c>
    </row>
    <row r="349" spans="1:8" hidden="1" x14ac:dyDescent="0.45">
      <c r="A349" s="1" t="s">
        <v>108</v>
      </c>
      <c r="B349" s="1" t="s">
        <v>109</v>
      </c>
      <c r="C349" s="1" t="s">
        <v>112</v>
      </c>
      <c r="D349" s="1">
        <v>6232</v>
      </c>
      <c r="E349" s="1" t="s">
        <v>201</v>
      </c>
      <c r="F349" s="1" t="s">
        <v>158</v>
      </c>
      <c r="G349" s="1" t="s">
        <v>110</v>
      </c>
      <c r="H349" s="1">
        <f>D349/'دلار نیما'!$C$1292*1000</f>
        <v>23.617511520737324</v>
      </c>
    </row>
    <row r="350" spans="1:8" hidden="1" x14ac:dyDescent="0.45">
      <c r="A350" s="1" t="s">
        <v>108</v>
      </c>
      <c r="B350" s="1" t="s">
        <v>109</v>
      </c>
      <c r="C350" s="1" t="s">
        <v>103</v>
      </c>
      <c r="D350" s="1">
        <v>6232</v>
      </c>
      <c r="E350" s="1" t="s">
        <v>201</v>
      </c>
      <c r="F350" s="1" t="s">
        <v>158</v>
      </c>
      <c r="G350" s="1" t="s">
        <v>110</v>
      </c>
      <c r="H350" s="1">
        <f>D350/'دلار نیما'!$C$1292*1000</f>
        <v>23.617511520737324</v>
      </c>
    </row>
    <row r="351" spans="1:8" hidden="1" x14ac:dyDescent="0.45">
      <c r="A351" s="1" t="s">
        <v>101</v>
      </c>
      <c r="B351" s="1" t="s">
        <v>216</v>
      </c>
      <c r="C351" s="1" t="s">
        <v>112</v>
      </c>
      <c r="D351" s="1">
        <v>5823</v>
      </c>
      <c r="E351" s="1" t="s">
        <v>113</v>
      </c>
      <c r="F351" s="1" t="s">
        <v>114</v>
      </c>
      <c r="G351" s="1" t="s">
        <v>216</v>
      </c>
      <c r="H351" s="1">
        <f>D351/'دلار نیما'!$C$1292*1000</f>
        <v>22.067517584283291</v>
      </c>
    </row>
    <row r="352" spans="1:8" hidden="1" x14ac:dyDescent="0.45">
      <c r="A352" s="1" t="s">
        <v>116</v>
      </c>
      <c r="B352" s="1" t="s">
        <v>216</v>
      </c>
      <c r="C352" s="1" t="s">
        <v>112</v>
      </c>
      <c r="D352" s="1">
        <v>7648</v>
      </c>
      <c r="E352" s="1" t="s">
        <v>113</v>
      </c>
      <c r="F352" s="1" t="s">
        <v>114</v>
      </c>
      <c r="G352" s="1" t="s">
        <v>216</v>
      </c>
      <c r="H352" s="1">
        <f>D352/'دلار نیما'!$C$1292*1000</f>
        <v>28.983749696822702</v>
      </c>
    </row>
    <row r="353" spans="1:8" hidden="1" x14ac:dyDescent="0.45">
      <c r="A353" s="1" t="s">
        <v>101</v>
      </c>
      <c r="B353" s="1" t="s">
        <v>122</v>
      </c>
      <c r="C353" s="1" t="s">
        <v>103</v>
      </c>
      <c r="D353" s="1">
        <v>4474</v>
      </c>
      <c r="E353" s="1" t="s">
        <v>113</v>
      </c>
      <c r="F353" s="1" t="s">
        <v>114</v>
      </c>
      <c r="G353" s="1" t="s">
        <v>122</v>
      </c>
      <c r="H353" s="1">
        <f>D353/'دلار نیما'!$C$1292*1000</f>
        <v>16.955190395343198</v>
      </c>
    </row>
    <row r="354" spans="1:8" hidden="1" x14ac:dyDescent="0.45">
      <c r="A354" s="1" t="s">
        <v>116</v>
      </c>
      <c r="B354" s="1" t="s">
        <v>159</v>
      </c>
      <c r="C354" s="1" t="s">
        <v>103</v>
      </c>
      <c r="D354" s="1">
        <v>6081</v>
      </c>
      <c r="E354" s="1" t="s">
        <v>201</v>
      </c>
      <c r="F354" s="1" t="s">
        <v>160</v>
      </c>
      <c r="G354" s="1" t="s">
        <v>159</v>
      </c>
      <c r="H354" s="1">
        <f>D354/'دلار نیما'!$C$1292*1000</f>
        <v>23.045264370603928</v>
      </c>
    </row>
    <row r="355" spans="1:8" hidden="1" x14ac:dyDescent="0.45">
      <c r="A355" s="1" t="s">
        <v>116</v>
      </c>
      <c r="B355" s="1" t="s">
        <v>159</v>
      </c>
      <c r="C355" s="1" t="s">
        <v>103</v>
      </c>
      <c r="D355" s="1">
        <v>6081</v>
      </c>
      <c r="E355" s="1" t="s">
        <v>113</v>
      </c>
      <c r="F355" s="1" t="s">
        <v>160</v>
      </c>
      <c r="G355" s="1" t="s">
        <v>159</v>
      </c>
      <c r="H355" s="1">
        <f>D355/'دلار نیما'!$C$1292*1000</f>
        <v>23.045264370603928</v>
      </c>
    </row>
    <row r="356" spans="1:8" hidden="1" x14ac:dyDescent="0.45">
      <c r="A356" s="1" t="s">
        <v>126</v>
      </c>
      <c r="B356" s="1" t="s">
        <v>159</v>
      </c>
      <c r="C356" s="1" t="s">
        <v>112</v>
      </c>
      <c r="E356" s="1" t="s">
        <v>113</v>
      </c>
      <c r="F356" s="1" t="s">
        <v>160</v>
      </c>
      <c r="G356" s="1" t="s">
        <v>159</v>
      </c>
      <c r="H356" s="1">
        <f>D356/'دلار نیما'!$C$1292*1000</f>
        <v>0</v>
      </c>
    </row>
    <row r="357" spans="1:8" hidden="1" x14ac:dyDescent="0.45">
      <c r="A357" s="1" t="s">
        <v>129</v>
      </c>
      <c r="B357" s="1" t="s">
        <v>159</v>
      </c>
      <c r="C357" s="1" t="s">
        <v>112</v>
      </c>
      <c r="E357" s="1" t="s">
        <v>113</v>
      </c>
      <c r="F357" s="1" t="s">
        <v>160</v>
      </c>
      <c r="G357" s="1" t="s">
        <v>159</v>
      </c>
      <c r="H357" s="1">
        <f>D357/'دلار نیما'!$C$1292*1000</f>
        <v>0</v>
      </c>
    </row>
    <row r="358" spans="1:8" hidden="1" x14ac:dyDescent="0.45">
      <c r="A358" s="1" t="s">
        <v>108</v>
      </c>
      <c r="B358" s="1" t="s">
        <v>159</v>
      </c>
      <c r="C358" s="1" t="s">
        <v>112</v>
      </c>
      <c r="D358" s="1">
        <v>5410</v>
      </c>
      <c r="E358" s="1" t="s">
        <v>201</v>
      </c>
      <c r="F358" s="1" t="s">
        <v>134</v>
      </c>
      <c r="G358" s="1" t="s">
        <v>159</v>
      </c>
      <c r="H358" s="1">
        <f>D358/'دلار نیما'!$C$1292*1000</f>
        <v>20.502364782925053</v>
      </c>
    </row>
    <row r="359" spans="1:8" hidden="1" x14ac:dyDescent="0.45">
      <c r="A359" s="1" t="s">
        <v>108</v>
      </c>
      <c r="B359" s="1" t="s">
        <v>159</v>
      </c>
      <c r="C359" s="1" t="s">
        <v>103</v>
      </c>
      <c r="D359" s="1">
        <v>5410</v>
      </c>
      <c r="E359" s="1" t="s">
        <v>201</v>
      </c>
      <c r="F359" s="1" t="s">
        <v>134</v>
      </c>
      <c r="G359" s="1" t="s">
        <v>159</v>
      </c>
      <c r="H359" s="1">
        <f>D359/'دلار نیما'!$C$1292*1000</f>
        <v>20.502364782925053</v>
      </c>
    </row>
    <row r="360" spans="1:8" hidden="1" x14ac:dyDescent="0.45">
      <c r="A360" s="1" t="s">
        <v>204</v>
      </c>
      <c r="B360" s="1" t="s">
        <v>122</v>
      </c>
      <c r="C360" s="1" t="s">
        <v>112</v>
      </c>
      <c r="D360" s="1">
        <v>5047</v>
      </c>
      <c r="E360" s="1" t="s">
        <v>201</v>
      </c>
      <c r="F360" s="1" t="s">
        <v>158</v>
      </c>
      <c r="G360" s="1" t="s">
        <v>122</v>
      </c>
      <c r="H360" s="1">
        <f>D360/'دلار نیما'!$C$1292*1000</f>
        <v>19.126697792869269</v>
      </c>
    </row>
    <row r="361" spans="1:8" hidden="1" x14ac:dyDescent="0.45">
      <c r="A361" s="1" t="s">
        <v>204</v>
      </c>
      <c r="B361" s="1" t="s">
        <v>122</v>
      </c>
      <c r="C361" s="1" t="s">
        <v>103</v>
      </c>
      <c r="D361" s="1">
        <v>5047</v>
      </c>
      <c r="E361" s="1" t="s">
        <v>201</v>
      </c>
      <c r="F361" s="1" t="s">
        <v>158</v>
      </c>
      <c r="G361" s="1" t="s">
        <v>122</v>
      </c>
      <c r="H361" s="1">
        <f>D361/'دلار نیما'!$C$1292*1000</f>
        <v>19.126697792869269</v>
      </c>
    </row>
    <row r="362" spans="1:8" hidden="1" x14ac:dyDescent="0.45">
      <c r="A362" s="1" t="s">
        <v>116</v>
      </c>
      <c r="B362" s="1" t="s">
        <v>149</v>
      </c>
      <c r="C362" s="1" t="s">
        <v>103</v>
      </c>
      <c r="D362" s="1">
        <v>7656</v>
      </c>
      <c r="E362" s="1" t="s">
        <v>113</v>
      </c>
      <c r="F362" s="1" t="s">
        <v>114</v>
      </c>
      <c r="G362" s="1" t="s">
        <v>149</v>
      </c>
      <c r="H362" s="1">
        <f>D362/'دلار نیما'!$C$1292*1000</f>
        <v>29.014067426631094</v>
      </c>
    </row>
    <row r="363" spans="1:8" hidden="1" x14ac:dyDescent="0.45">
      <c r="A363" s="1" t="s">
        <v>115</v>
      </c>
      <c r="B363" s="1" t="s">
        <v>149</v>
      </c>
      <c r="C363" s="1" t="s">
        <v>103</v>
      </c>
      <c r="D363" s="1">
        <v>7431</v>
      </c>
      <c r="E363" s="1" t="s">
        <v>113</v>
      </c>
      <c r="F363" s="1" t="s">
        <v>114</v>
      </c>
      <c r="G363" s="1" t="s">
        <v>149</v>
      </c>
      <c r="H363" s="1">
        <f>D363/'دلار نیما'!$C$1292*1000</f>
        <v>28.161381275770069</v>
      </c>
    </row>
    <row r="364" spans="1:8" hidden="1" x14ac:dyDescent="0.45">
      <c r="A364" s="1" t="s">
        <v>205</v>
      </c>
      <c r="B364" s="1" t="s">
        <v>187</v>
      </c>
      <c r="C364" s="1" t="s">
        <v>112</v>
      </c>
      <c r="D364" s="1">
        <v>4794</v>
      </c>
      <c r="E364" s="1" t="s">
        <v>201</v>
      </c>
      <c r="F364" s="1" t="s">
        <v>158</v>
      </c>
      <c r="G364" s="1" t="s">
        <v>187</v>
      </c>
      <c r="H364" s="1">
        <f>D364/'دلار نیما'!$C$1292*1000</f>
        <v>18.167899587678875</v>
      </c>
    </row>
    <row r="365" spans="1:8" hidden="1" x14ac:dyDescent="0.45">
      <c r="A365" s="1" t="s">
        <v>101</v>
      </c>
      <c r="B365" s="1" t="s">
        <v>192</v>
      </c>
      <c r="C365" s="1" t="s">
        <v>103</v>
      </c>
      <c r="D365" s="1">
        <v>4565</v>
      </c>
      <c r="E365" s="1" t="s">
        <v>201</v>
      </c>
      <c r="F365" s="1" t="s">
        <v>114</v>
      </c>
      <c r="G365" s="1" t="s">
        <v>192</v>
      </c>
      <c r="H365" s="1">
        <f>D365/'دلار نیما'!$C$1292*1000</f>
        <v>17.300054571913655</v>
      </c>
    </row>
    <row r="366" spans="1:8" hidden="1" x14ac:dyDescent="0.45">
      <c r="A366" s="1" t="s">
        <v>116</v>
      </c>
      <c r="B366" s="1" t="s">
        <v>192</v>
      </c>
      <c r="C366" s="1" t="s">
        <v>103</v>
      </c>
      <c r="D366" s="1">
        <v>5607</v>
      </c>
      <c r="E366" s="1" t="s">
        <v>201</v>
      </c>
      <c r="F366" s="1" t="s">
        <v>114</v>
      </c>
      <c r="G366" s="1" t="s">
        <v>192</v>
      </c>
      <c r="H366" s="1">
        <f>D366/'دلار نیما'!$C$1292*1000</f>
        <v>21.248938879456706</v>
      </c>
    </row>
    <row r="367" spans="1:8" hidden="1" x14ac:dyDescent="0.45">
      <c r="A367" s="1" t="s">
        <v>101</v>
      </c>
      <c r="B367" s="1" t="s">
        <v>170</v>
      </c>
      <c r="C367" s="1" t="s">
        <v>103</v>
      </c>
      <c r="D367" s="1">
        <v>4565</v>
      </c>
      <c r="E367" s="1" t="s">
        <v>201</v>
      </c>
      <c r="F367" s="1" t="s">
        <v>114</v>
      </c>
      <c r="G367" s="1" t="s">
        <v>170</v>
      </c>
      <c r="H367" s="1">
        <f>D367/'دلار نیما'!$C$1292*1000</f>
        <v>17.300054571913655</v>
      </c>
    </row>
    <row r="368" spans="1:8" hidden="1" x14ac:dyDescent="0.45">
      <c r="A368" s="1" t="s">
        <v>116</v>
      </c>
      <c r="B368" s="1" t="s">
        <v>170</v>
      </c>
      <c r="C368" s="1" t="s">
        <v>103</v>
      </c>
      <c r="D368" s="1">
        <v>5607</v>
      </c>
      <c r="E368" s="1" t="s">
        <v>113</v>
      </c>
      <c r="F368" s="1" t="s">
        <v>114</v>
      </c>
      <c r="G368" s="1" t="s">
        <v>170</v>
      </c>
      <c r="H368" s="1">
        <f>D368/'دلار نیما'!$C$1292*1000</f>
        <v>21.248938879456706</v>
      </c>
    </row>
    <row r="369" spans="1:8" hidden="1" x14ac:dyDescent="0.45">
      <c r="A369" s="1" t="s">
        <v>101</v>
      </c>
      <c r="B369" s="1" t="s">
        <v>170</v>
      </c>
      <c r="C369" s="1" t="s">
        <v>133</v>
      </c>
      <c r="E369" s="1" t="s">
        <v>113</v>
      </c>
      <c r="F369" s="1" t="s">
        <v>217</v>
      </c>
      <c r="G369" s="1" t="s">
        <v>170</v>
      </c>
      <c r="H369" s="1">
        <f>D369/'دلار نیما'!$C$1292*1000</f>
        <v>0</v>
      </c>
    </row>
    <row r="370" spans="1:8" hidden="1" x14ac:dyDescent="0.45">
      <c r="A370" s="1" t="s">
        <v>116</v>
      </c>
      <c r="B370" s="1" t="s">
        <v>170</v>
      </c>
      <c r="C370" s="1" t="s">
        <v>133</v>
      </c>
      <c r="E370" s="1" t="s">
        <v>113</v>
      </c>
      <c r="F370" s="1" t="s">
        <v>217</v>
      </c>
      <c r="G370" s="1" t="s">
        <v>170</v>
      </c>
      <c r="H370" s="1">
        <f>D370/'دلار نیما'!$C$1292*1000</f>
        <v>0</v>
      </c>
    </row>
    <row r="371" spans="1:8" hidden="1" x14ac:dyDescent="0.45">
      <c r="A371" s="1" t="s">
        <v>126</v>
      </c>
      <c r="B371" s="1" t="s">
        <v>193</v>
      </c>
      <c r="C371" s="1" t="s">
        <v>112</v>
      </c>
      <c r="D371" s="1">
        <v>6158</v>
      </c>
      <c r="E371" s="1" t="s">
        <v>113</v>
      </c>
      <c r="F371" s="1" t="s">
        <v>114</v>
      </c>
      <c r="G371" s="1" t="s">
        <v>193</v>
      </c>
      <c r="H371" s="1">
        <f>D371/'دلار نیما'!$C$1292*1000</f>
        <v>23.337072520009702</v>
      </c>
    </row>
    <row r="372" spans="1:8" hidden="1" x14ac:dyDescent="0.45">
      <c r="A372" s="1" t="s">
        <v>202</v>
      </c>
      <c r="B372" s="1" t="s">
        <v>170</v>
      </c>
      <c r="C372" s="1" t="s">
        <v>112</v>
      </c>
      <c r="D372" s="1">
        <v>5601</v>
      </c>
      <c r="E372" s="1" t="s">
        <v>201</v>
      </c>
      <c r="F372" s="1" t="s">
        <v>158</v>
      </c>
      <c r="G372" s="1" t="s">
        <v>170</v>
      </c>
      <c r="H372" s="1">
        <f>D372/'دلار نیما'!$C$1292*1000</f>
        <v>21.226200582100414</v>
      </c>
    </row>
    <row r="373" spans="1:8" hidden="1" x14ac:dyDescent="0.45">
      <c r="A373" s="1" t="s">
        <v>202</v>
      </c>
      <c r="B373" s="1" t="s">
        <v>170</v>
      </c>
      <c r="C373" s="1" t="s">
        <v>103</v>
      </c>
      <c r="D373" s="1">
        <v>5601</v>
      </c>
      <c r="E373" s="1" t="s">
        <v>201</v>
      </c>
      <c r="F373" s="1" t="s">
        <v>158</v>
      </c>
      <c r="G373" s="1" t="s">
        <v>170</v>
      </c>
      <c r="H373" s="1">
        <f>D373/'دلار نیما'!$C$1292*1000</f>
        <v>21.226200582100414</v>
      </c>
    </row>
    <row r="374" spans="1:8" hidden="1" x14ac:dyDescent="0.45">
      <c r="A374" s="1" t="s">
        <v>115</v>
      </c>
      <c r="B374" s="1" t="s">
        <v>193</v>
      </c>
      <c r="C374" s="1" t="s">
        <v>103</v>
      </c>
      <c r="D374" s="1">
        <v>7595</v>
      </c>
      <c r="E374" s="1" t="s">
        <v>113</v>
      </c>
      <c r="F374" s="1" t="s">
        <v>114</v>
      </c>
      <c r="G374" s="1" t="s">
        <v>193</v>
      </c>
      <c r="H374" s="1">
        <f>D374/'دلار نیما'!$C$1292*1000</f>
        <v>28.782894736842106</v>
      </c>
    </row>
    <row r="375" spans="1:8" hidden="1" x14ac:dyDescent="0.45">
      <c r="A375" s="1" t="s">
        <v>101</v>
      </c>
      <c r="B375" s="1" t="s">
        <v>194</v>
      </c>
      <c r="C375" s="1" t="s">
        <v>103</v>
      </c>
      <c r="D375" s="1">
        <v>7228</v>
      </c>
      <c r="E375" s="1" t="s">
        <v>113</v>
      </c>
      <c r="F375" s="1" t="s">
        <v>114</v>
      </c>
      <c r="G375" s="1" t="s">
        <v>195</v>
      </c>
      <c r="H375" s="1">
        <f>D375/'دلار نیما'!$C$1292*1000</f>
        <v>27.392068881882125</v>
      </c>
    </row>
    <row r="376" spans="1:8" hidden="1" x14ac:dyDescent="0.45">
      <c r="A376" s="1" t="s">
        <v>101</v>
      </c>
      <c r="B376" s="1" t="s">
        <v>194</v>
      </c>
      <c r="C376" s="1" t="s">
        <v>103</v>
      </c>
      <c r="D376" s="1">
        <v>7228</v>
      </c>
      <c r="E376" s="1" t="s">
        <v>201</v>
      </c>
      <c r="F376" s="1" t="s">
        <v>114</v>
      </c>
      <c r="G376" s="1" t="s">
        <v>195</v>
      </c>
      <c r="H376" s="1">
        <f>D376/'دلار نیما'!$C$1292*1000</f>
        <v>27.392068881882125</v>
      </c>
    </row>
    <row r="377" spans="1:8" hidden="1" x14ac:dyDescent="0.45">
      <c r="A377" s="1" t="s">
        <v>129</v>
      </c>
      <c r="B377" s="1" t="s">
        <v>128</v>
      </c>
      <c r="C377" s="1" t="s">
        <v>112</v>
      </c>
      <c r="D377" s="1">
        <v>6532</v>
      </c>
      <c r="E377" s="1" t="s">
        <v>113</v>
      </c>
      <c r="F377" s="1" t="s">
        <v>114</v>
      </c>
      <c r="G377" s="1" t="s">
        <v>128</v>
      </c>
      <c r="H377" s="1">
        <f>D377/'دلار نیما'!$C$1292*1000</f>
        <v>24.754426388552027</v>
      </c>
    </row>
    <row r="378" spans="1:8" hidden="1" x14ac:dyDescent="0.45">
      <c r="A378" s="1" t="s">
        <v>101</v>
      </c>
      <c r="B378" s="1" t="s">
        <v>128</v>
      </c>
      <c r="C378" s="1" t="s">
        <v>112</v>
      </c>
      <c r="D378" s="1">
        <v>6181</v>
      </c>
      <c r="E378" s="1" t="s">
        <v>113</v>
      </c>
      <c r="F378" s="1" t="s">
        <v>114</v>
      </c>
      <c r="G378" s="1" t="s">
        <v>128</v>
      </c>
      <c r="H378" s="1">
        <f>D378/'دلار نیما'!$C$1292*1000</f>
        <v>23.424235993208828</v>
      </c>
    </row>
    <row r="379" spans="1:8" hidden="1" x14ac:dyDescent="0.45">
      <c r="A379" s="1" t="s">
        <v>115</v>
      </c>
      <c r="B379" s="1" t="s">
        <v>111</v>
      </c>
      <c r="C379" s="1" t="s">
        <v>103</v>
      </c>
      <c r="D379" s="1">
        <v>6920</v>
      </c>
      <c r="E379" s="1" t="s">
        <v>113</v>
      </c>
      <c r="F379" s="1" t="s">
        <v>114</v>
      </c>
      <c r="G379" s="1" t="s">
        <v>111</v>
      </c>
      <c r="H379" s="1">
        <f>D379/'دلار نیما'!$C$1292*1000</f>
        <v>26.224836284259034</v>
      </c>
    </row>
    <row r="380" spans="1:8" hidden="1" x14ac:dyDescent="0.45">
      <c r="A380" s="1" t="s">
        <v>202</v>
      </c>
      <c r="B380" s="1" t="s">
        <v>128</v>
      </c>
      <c r="C380" s="1" t="s">
        <v>112</v>
      </c>
      <c r="D380" s="1">
        <v>6012</v>
      </c>
      <c r="E380" s="1" t="s">
        <v>201</v>
      </c>
      <c r="F380" s="1" t="s">
        <v>158</v>
      </c>
      <c r="G380" s="1" t="s">
        <v>128</v>
      </c>
      <c r="H380" s="1">
        <f>D380/'دلار نیما'!$C$1292*1000</f>
        <v>22.783773951006548</v>
      </c>
    </row>
    <row r="381" spans="1:8" hidden="1" x14ac:dyDescent="0.45">
      <c r="A381" s="1" t="s">
        <v>202</v>
      </c>
      <c r="B381" s="1" t="s">
        <v>128</v>
      </c>
      <c r="C381" s="1" t="s">
        <v>103</v>
      </c>
      <c r="D381" s="1">
        <v>6012</v>
      </c>
      <c r="E381" s="1" t="s">
        <v>201</v>
      </c>
      <c r="F381" s="1" t="s">
        <v>158</v>
      </c>
      <c r="G381" s="1" t="s">
        <v>128</v>
      </c>
      <c r="H381" s="1">
        <f>D381/'دلار نیما'!$C$1292*1000</f>
        <v>22.783773951006548</v>
      </c>
    </row>
    <row r="382" spans="1:8" hidden="1" x14ac:dyDescent="0.45">
      <c r="A382" s="1" t="s">
        <v>106</v>
      </c>
      <c r="B382" s="1" t="s">
        <v>128</v>
      </c>
      <c r="C382" s="1" t="s">
        <v>103</v>
      </c>
      <c r="D382" s="1">
        <v>4827</v>
      </c>
      <c r="E382" s="1" t="s">
        <v>201</v>
      </c>
      <c r="F382" s="1" t="s">
        <v>158</v>
      </c>
      <c r="G382" s="1" t="s">
        <v>128</v>
      </c>
      <c r="H382" s="1">
        <f>D382/'دلار نیما'!$C$1292*1000</f>
        <v>18.29296022313849</v>
      </c>
    </row>
    <row r="383" spans="1:8" hidden="1" x14ac:dyDescent="0.45">
      <c r="A383" s="1" t="s">
        <v>106</v>
      </c>
      <c r="B383" s="1" t="s">
        <v>128</v>
      </c>
      <c r="C383" s="1" t="s">
        <v>112</v>
      </c>
      <c r="D383" s="1">
        <v>4827</v>
      </c>
      <c r="E383" s="1" t="s">
        <v>201</v>
      </c>
      <c r="F383" s="1" t="s">
        <v>158</v>
      </c>
      <c r="G383" s="1" t="s">
        <v>128</v>
      </c>
      <c r="H383" s="1">
        <f>D383/'دلار نیما'!$C$1292*1000</f>
        <v>18.29296022313849</v>
      </c>
    </row>
    <row r="384" spans="1:8" hidden="1" x14ac:dyDescent="0.45">
      <c r="A384" s="1" t="s">
        <v>101</v>
      </c>
      <c r="B384" s="1" t="s">
        <v>138</v>
      </c>
      <c r="C384" s="1" t="s">
        <v>112</v>
      </c>
      <c r="D384" s="1">
        <v>6803</v>
      </c>
      <c r="E384" s="1" t="s">
        <v>113</v>
      </c>
      <c r="F384" s="1" t="s">
        <v>114</v>
      </c>
      <c r="G384" s="1" t="s">
        <v>139</v>
      </c>
      <c r="H384" s="1">
        <f>D384/'دلار نیما'!$C$1292*1000</f>
        <v>25.781439485811305</v>
      </c>
    </row>
    <row r="385" spans="1:8" hidden="1" x14ac:dyDescent="0.45">
      <c r="A385" s="1" t="s">
        <v>101</v>
      </c>
      <c r="B385" s="1" t="s">
        <v>138</v>
      </c>
      <c r="C385" s="1" t="s">
        <v>103</v>
      </c>
      <c r="D385" s="1">
        <v>6803</v>
      </c>
      <c r="E385" s="1" t="s">
        <v>201</v>
      </c>
      <c r="F385" s="1" t="s">
        <v>114</v>
      </c>
      <c r="G385" s="1" t="s">
        <v>139</v>
      </c>
      <c r="H385" s="1">
        <f>D385/'دلار نیما'!$C$1292*1000</f>
        <v>25.781439485811305</v>
      </c>
    </row>
    <row r="386" spans="1:8" hidden="1" x14ac:dyDescent="0.45">
      <c r="A386" s="1" t="s">
        <v>101</v>
      </c>
      <c r="B386" s="1" t="s">
        <v>138</v>
      </c>
      <c r="C386" s="1" t="s">
        <v>103</v>
      </c>
      <c r="D386" s="1">
        <v>6803</v>
      </c>
      <c r="E386" s="1" t="s">
        <v>113</v>
      </c>
      <c r="F386" s="1" t="s">
        <v>114</v>
      </c>
      <c r="G386" s="1" t="s">
        <v>139</v>
      </c>
      <c r="H386" s="1">
        <f>D386/'دلار نیما'!$C$1292*1000</f>
        <v>25.781439485811305</v>
      </c>
    </row>
    <row r="387" spans="1:8" hidden="1" x14ac:dyDescent="0.45">
      <c r="A387" s="1" t="s">
        <v>215</v>
      </c>
      <c r="B387" s="1" t="s">
        <v>128</v>
      </c>
      <c r="C387" s="1" t="s">
        <v>103</v>
      </c>
      <c r="D387" s="1">
        <v>4422</v>
      </c>
      <c r="E387" s="1" t="s">
        <v>201</v>
      </c>
      <c r="F387" s="1" t="s">
        <v>158</v>
      </c>
      <c r="G387" s="1" t="s">
        <v>128</v>
      </c>
      <c r="H387" s="1">
        <f>D387/'دلار نیما'!$C$1292*1000</f>
        <v>16.758125151588651</v>
      </c>
    </row>
    <row r="388" spans="1:8" hidden="1" x14ac:dyDescent="0.45">
      <c r="A388" s="1" t="s">
        <v>215</v>
      </c>
      <c r="B388" s="1" t="s">
        <v>128</v>
      </c>
      <c r="C388" s="1" t="s">
        <v>112</v>
      </c>
      <c r="D388" s="1">
        <v>4422</v>
      </c>
      <c r="E388" s="1" t="s">
        <v>201</v>
      </c>
      <c r="F388" s="1" t="s">
        <v>158</v>
      </c>
      <c r="G388" s="1" t="s">
        <v>128</v>
      </c>
      <c r="H388" s="1">
        <f>D388/'دلار نیما'!$C$1292*1000</f>
        <v>16.758125151588651</v>
      </c>
    </row>
    <row r="389" spans="1:8" hidden="1" x14ac:dyDescent="0.45">
      <c r="A389" s="1" t="s">
        <v>116</v>
      </c>
      <c r="B389" s="1" t="s">
        <v>138</v>
      </c>
      <c r="C389" s="1" t="s">
        <v>103</v>
      </c>
      <c r="D389" s="1">
        <v>7303</v>
      </c>
      <c r="E389" s="1" t="s">
        <v>201</v>
      </c>
      <c r="F389" s="1" t="s">
        <v>114</v>
      </c>
      <c r="G389" s="1" t="s">
        <v>139</v>
      </c>
      <c r="H389" s="1">
        <f>D389/'دلار نیما'!$C$1292*1000</f>
        <v>27.676297598835799</v>
      </c>
    </row>
    <row r="390" spans="1:8" hidden="1" x14ac:dyDescent="0.45">
      <c r="A390" s="1" t="s">
        <v>101</v>
      </c>
      <c r="B390" s="1" t="s">
        <v>196</v>
      </c>
      <c r="C390" s="1" t="s">
        <v>103</v>
      </c>
      <c r="D390" s="1">
        <v>7181</v>
      </c>
      <c r="E390" s="1" t="s">
        <v>113</v>
      </c>
      <c r="F390" s="1" t="s">
        <v>160</v>
      </c>
      <c r="G390" s="1" t="s">
        <v>196</v>
      </c>
      <c r="H390" s="1">
        <f>D390/'دلار نیما'!$C$1292*1000</f>
        <v>27.213952219257823</v>
      </c>
    </row>
    <row r="391" spans="1:8" hidden="1" x14ac:dyDescent="0.45">
      <c r="A391" s="1" t="s">
        <v>116</v>
      </c>
      <c r="B391" s="1" t="s">
        <v>196</v>
      </c>
      <c r="C391" s="1" t="s">
        <v>103</v>
      </c>
      <c r="D391" s="1">
        <v>7593</v>
      </c>
      <c r="E391" s="1" t="s">
        <v>113</v>
      </c>
      <c r="F391" s="1" t="s">
        <v>160</v>
      </c>
      <c r="G391" s="1" t="s">
        <v>196</v>
      </c>
      <c r="H391" s="1">
        <f>D391/'دلار نیما'!$C$1292*1000</f>
        <v>28.775315304390009</v>
      </c>
    </row>
    <row r="392" spans="1:8" hidden="1" x14ac:dyDescent="0.45">
      <c r="A392" s="1" t="s">
        <v>204</v>
      </c>
      <c r="B392" s="1" t="s">
        <v>130</v>
      </c>
      <c r="C392" s="1" t="s">
        <v>112</v>
      </c>
      <c r="D392" s="1">
        <v>6391</v>
      </c>
      <c r="E392" s="1" t="s">
        <v>201</v>
      </c>
      <c r="F392" s="1" t="s">
        <v>158</v>
      </c>
      <c r="G392" s="1" t="s">
        <v>130</v>
      </c>
      <c r="H392" s="1">
        <f>D392/'دلار نیما'!$C$1292*1000</f>
        <v>24.220076400679119</v>
      </c>
    </row>
    <row r="393" spans="1:8" hidden="1" x14ac:dyDescent="0.45">
      <c r="A393" s="1" t="s">
        <v>204</v>
      </c>
      <c r="B393" s="1" t="s">
        <v>130</v>
      </c>
      <c r="C393" s="1" t="s">
        <v>103</v>
      </c>
      <c r="D393" s="1">
        <v>6391</v>
      </c>
      <c r="E393" s="1" t="s">
        <v>201</v>
      </c>
      <c r="F393" s="1" t="s">
        <v>158</v>
      </c>
      <c r="G393" s="1" t="s">
        <v>130</v>
      </c>
      <c r="H393" s="1">
        <f>D393/'دلار نیما'!$C$1292*1000</f>
        <v>24.220076400679119</v>
      </c>
    </row>
    <row r="394" spans="1:8" hidden="1" x14ac:dyDescent="0.45">
      <c r="A394" s="1" t="s">
        <v>126</v>
      </c>
      <c r="B394" s="1" t="s">
        <v>117</v>
      </c>
      <c r="C394" s="1" t="s">
        <v>112</v>
      </c>
      <c r="D394" s="1">
        <v>7136</v>
      </c>
      <c r="E394" s="1" t="s">
        <v>113</v>
      </c>
      <c r="F394" s="1" t="s">
        <v>114</v>
      </c>
      <c r="G394" s="1" t="s">
        <v>118</v>
      </c>
      <c r="H394" s="1">
        <f>D394/'دلار نیما'!$C$1292*1000</f>
        <v>27.043414989085615</v>
      </c>
    </row>
    <row r="395" spans="1:8" hidden="1" x14ac:dyDescent="0.45">
      <c r="A395" s="1" t="s">
        <v>215</v>
      </c>
      <c r="B395" s="1" t="s">
        <v>117</v>
      </c>
      <c r="C395" s="1" t="s">
        <v>103</v>
      </c>
      <c r="D395" s="1">
        <v>6112</v>
      </c>
      <c r="E395" s="1" t="s">
        <v>201</v>
      </c>
      <c r="F395" s="1" t="s">
        <v>158</v>
      </c>
      <c r="G395" s="1" t="s">
        <v>118</v>
      </c>
      <c r="H395" s="1">
        <f>D395/'دلار نیما'!$C$1292*1000</f>
        <v>23.162745573611449</v>
      </c>
    </row>
    <row r="396" spans="1:8" hidden="1" x14ac:dyDescent="0.45">
      <c r="A396" s="1" t="s">
        <v>215</v>
      </c>
      <c r="B396" s="1" t="s">
        <v>117</v>
      </c>
      <c r="C396" s="1" t="s">
        <v>112</v>
      </c>
      <c r="D396" s="1">
        <v>6112</v>
      </c>
      <c r="E396" s="1" t="s">
        <v>201</v>
      </c>
      <c r="F396" s="1" t="s">
        <v>158</v>
      </c>
      <c r="G396" s="1" t="s">
        <v>118</v>
      </c>
      <c r="H396" s="1">
        <f>D396/'دلار نیما'!$C$1292*1000</f>
        <v>23.162745573611449</v>
      </c>
    </row>
    <row r="397" spans="1:8" hidden="1" x14ac:dyDescent="0.45">
      <c r="A397" s="1" t="s">
        <v>101</v>
      </c>
      <c r="B397" s="1" t="s">
        <v>197</v>
      </c>
      <c r="C397" s="1" t="s">
        <v>112</v>
      </c>
      <c r="D397" s="1">
        <v>7799</v>
      </c>
      <c r="E397" s="1" t="s">
        <v>113</v>
      </c>
      <c r="F397" s="1" t="s">
        <v>114</v>
      </c>
      <c r="G397" s="1" t="s">
        <v>198</v>
      </c>
      <c r="H397" s="1">
        <f>D397/'دلار نیما'!$C$1292*1000</f>
        <v>29.555996846956099</v>
      </c>
    </row>
    <row r="398" spans="1:8" hidden="1" x14ac:dyDescent="0.45">
      <c r="A398" s="1" t="s">
        <v>213</v>
      </c>
      <c r="B398" s="1" t="s">
        <v>197</v>
      </c>
      <c r="C398" s="1" t="s">
        <v>112</v>
      </c>
      <c r="D398" s="1">
        <v>6586</v>
      </c>
      <c r="E398" s="1" t="s">
        <v>201</v>
      </c>
      <c r="F398" s="1" t="s">
        <v>158</v>
      </c>
      <c r="G398" s="1" t="s">
        <v>198</v>
      </c>
      <c r="H398" s="1">
        <f>D398/'دلار نیما'!$C$1292*1000</f>
        <v>24.959071064758671</v>
      </c>
    </row>
    <row r="399" spans="1:8" hidden="1" x14ac:dyDescent="0.45">
      <c r="A399" s="1" t="s">
        <v>213</v>
      </c>
      <c r="B399" s="1" t="s">
        <v>197</v>
      </c>
      <c r="C399" s="1" t="s">
        <v>103</v>
      </c>
      <c r="D399" s="1">
        <v>6586</v>
      </c>
      <c r="E399" s="1" t="s">
        <v>201</v>
      </c>
      <c r="F399" s="1" t="s">
        <v>158</v>
      </c>
      <c r="G399" s="1" t="s">
        <v>198</v>
      </c>
      <c r="H399" s="1">
        <f>D399/'دلار نیما'!$C$1292*1000</f>
        <v>24.959071064758671</v>
      </c>
    </row>
    <row r="400" spans="1:8" hidden="1" x14ac:dyDescent="0.45">
      <c r="A400" s="1" t="s">
        <v>218</v>
      </c>
      <c r="B400" s="1" t="s">
        <v>197</v>
      </c>
      <c r="C400" s="1" t="s">
        <v>112</v>
      </c>
      <c r="D400" s="1">
        <v>10798</v>
      </c>
      <c r="E400" s="1" t="s">
        <v>201</v>
      </c>
      <c r="F400" s="1" t="s">
        <v>158</v>
      </c>
      <c r="G400" s="1" t="s">
        <v>198</v>
      </c>
      <c r="H400" s="1">
        <f>D400/'دلار نیما'!$C$1292*1000</f>
        <v>40.921355808877031</v>
      </c>
    </row>
    <row r="401" spans="1:8" hidden="1" x14ac:dyDescent="0.45">
      <c r="A401" s="1" t="s">
        <v>106</v>
      </c>
      <c r="B401" s="1" t="s">
        <v>197</v>
      </c>
      <c r="C401" s="1" t="s">
        <v>103</v>
      </c>
      <c r="D401" s="1">
        <v>6277</v>
      </c>
      <c r="E401" s="1" t="s">
        <v>201</v>
      </c>
      <c r="F401" s="1" t="s">
        <v>158</v>
      </c>
      <c r="G401" s="1" t="s">
        <v>198</v>
      </c>
      <c r="H401" s="1">
        <f>D401/'دلار نیما'!$C$1292*1000</f>
        <v>23.788048750909532</v>
      </c>
    </row>
    <row r="402" spans="1:8" hidden="1" x14ac:dyDescent="0.45">
      <c r="A402" s="1" t="s">
        <v>106</v>
      </c>
      <c r="B402" s="1" t="s">
        <v>197</v>
      </c>
      <c r="C402" s="1" t="s">
        <v>112</v>
      </c>
      <c r="D402" s="1">
        <v>6277</v>
      </c>
      <c r="E402" s="1" t="s">
        <v>201</v>
      </c>
      <c r="F402" s="1" t="s">
        <v>158</v>
      </c>
      <c r="G402" s="1" t="s">
        <v>198</v>
      </c>
      <c r="H402" s="1">
        <f>D402/'دلار نیما'!$C$1292*1000</f>
        <v>23.788048750909532</v>
      </c>
    </row>
    <row r="403" spans="1:8" hidden="1" x14ac:dyDescent="0.45">
      <c r="A403" s="1" t="s">
        <v>202</v>
      </c>
      <c r="B403" s="1" t="s">
        <v>197</v>
      </c>
      <c r="C403" s="1" t="s">
        <v>112</v>
      </c>
      <c r="D403" s="1">
        <v>7778</v>
      </c>
      <c r="E403" s="1" t="s">
        <v>201</v>
      </c>
      <c r="F403" s="1" t="s">
        <v>158</v>
      </c>
      <c r="G403" s="1" t="s">
        <v>198</v>
      </c>
      <c r="H403" s="1">
        <f>D403/'دلار نیما'!$C$1292*1000</f>
        <v>29.476412806209073</v>
      </c>
    </row>
    <row r="404" spans="1:8" hidden="1" x14ac:dyDescent="0.45">
      <c r="A404" s="1" t="s">
        <v>202</v>
      </c>
      <c r="B404" s="1" t="s">
        <v>197</v>
      </c>
      <c r="C404" s="1" t="s">
        <v>103</v>
      </c>
      <c r="D404" s="1">
        <v>7778</v>
      </c>
      <c r="E404" s="1" t="s">
        <v>201</v>
      </c>
      <c r="F404" s="1" t="s">
        <v>158</v>
      </c>
      <c r="G404" s="1" t="s">
        <v>198</v>
      </c>
      <c r="H404" s="1">
        <f>D404/'دلار نیما'!$C$1292*1000</f>
        <v>29.476412806209073</v>
      </c>
    </row>
    <row r="405" spans="1:8" hidden="1" x14ac:dyDescent="0.45">
      <c r="A405" s="1" t="s">
        <v>108</v>
      </c>
      <c r="B405" s="1" t="s">
        <v>197</v>
      </c>
      <c r="C405" s="1" t="s">
        <v>103</v>
      </c>
      <c r="D405" s="1">
        <v>5923</v>
      </c>
      <c r="E405" s="1" t="s">
        <v>201</v>
      </c>
      <c r="F405" s="1" t="s">
        <v>158</v>
      </c>
      <c r="G405" s="1" t="s">
        <v>198</v>
      </c>
      <c r="H405" s="1">
        <f>D405/'دلار نیما'!$C$1292*1000</f>
        <v>22.446489206888188</v>
      </c>
    </row>
    <row r="406" spans="1:8" hidden="1" x14ac:dyDescent="0.45">
      <c r="A406" s="1" t="s">
        <v>108</v>
      </c>
      <c r="B406" s="1" t="s">
        <v>197</v>
      </c>
      <c r="C406" s="1" t="s">
        <v>112</v>
      </c>
      <c r="D406" s="1">
        <v>5923</v>
      </c>
      <c r="E406" s="1" t="s">
        <v>201</v>
      </c>
      <c r="F406" s="1" t="s">
        <v>158</v>
      </c>
      <c r="G406" s="1" t="s">
        <v>198</v>
      </c>
      <c r="H406" s="1">
        <f>D406/'دلار نیما'!$C$1292*1000</f>
        <v>22.446489206888188</v>
      </c>
    </row>
    <row r="407" spans="1:8" hidden="1" x14ac:dyDescent="0.45">
      <c r="A407" s="1" t="s">
        <v>116</v>
      </c>
      <c r="B407" s="1" t="s">
        <v>199</v>
      </c>
      <c r="C407" s="1" t="s">
        <v>103</v>
      </c>
      <c r="D407" s="1">
        <v>5607</v>
      </c>
      <c r="E407" s="1" t="s">
        <v>113</v>
      </c>
      <c r="F407" s="1" t="s">
        <v>114</v>
      </c>
      <c r="G407" s="1" t="s">
        <v>199</v>
      </c>
      <c r="H407" s="1">
        <f>D407/'دلار نیما'!$C$1292*1000</f>
        <v>21.248938879456706</v>
      </c>
    </row>
    <row r="408" spans="1:8" hidden="1" x14ac:dyDescent="0.45">
      <c r="A408" s="1" t="s">
        <v>101</v>
      </c>
      <c r="B408" s="1" t="s">
        <v>199</v>
      </c>
      <c r="C408" s="1" t="s">
        <v>103</v>
      </c>
      <c r="D408" s="1">
        <v>6427</v>
      </c>
      <c r="E408" s="1" t="s">
        <v>113</v>
      </c>
      <c r="F408" s="1" t="s">
        <v>114</v>
      </c>
      <c r="G408" s="1" t="s">
        <v>199</v>
      </c>
      <c r="H408" s="1">
        <f>D408/'دلار نیما'!$C$1292*1000</f>
        <v>24.35650618481688</v>
      </c>
    </row>
    <row r="409" spans="1:8" hidden="1" x14ac:dyDescent="0.45">
      <c r="A409" s="1" t="s">
        <v>101</v>
      </c>
      <c r="B409" s="1" t="s">
        <v>199</v>
      </c>
      <c r="C409" s="1" t="s">
        <v>103</v>
      </c>
      <c r="D409" s="1">
        <v>6427</v>
      </c>
      <c r="E409" s="1" t="s">
        <v>201</v>
      </c>
      <c r="F409" s="1" t="s">
        <v>114</v>
      </c>
      <c r="G409" s="1" t="s">
        <v>199</v>
      </c>
      <c r="H409" s="1">
        <f>D409/'دلار نیما'!$C$1292*1000</f>
        <v>24.35650618481688</v>
      </c>
    </row>
    <row r="410" spans="1:8" hidden="1" x14ac:dyDescent="0.45">
      <c r="A410" s="1" t="s">
        <v>101</v>
      </c>
      <c r="B410" s="1" t="s">
        <v>219</v>
      </c>
      <c r="C410" s="1" t="s">
        <v>112</v>
      </c>
      <c r="D410" s="1">
        <v>7899</v>
      </c>
      <c r="E410" s="1" t="s">
        <v>113</v>
      </c>
      <c r="F410" s="1" t="s">
        <v>114</v>
      </c>
      <c r="G410" s="1" t="s">
        <v>219</v>
      </c>
      <c r="H410" s="1">
        <f>D410/'دلار نیما'!$C$1292*1000</f>
        <v>29.934968469560999</v>
      </c>
    </row>
    <row r="411" spans="1:8" hidden="1" x14ac:dyDescent="0.45">
      <c r="A411" s="1" t="s">
        <v>204</v>
      </c>
      <c r="B411" s="1" t="s">
        <v>219</v>
      </c>
      <c r="C411" s="1" t="s">
        <v>112</v>
      </c>
      <c r="D411" s="1">
        <v>6702</v>
      </c>
      <c r="E411" s="1" t="s">
        <v>201</v>
      </c>
      <c r="F411" s="1" t="s">
        <v>158</v>
      </c>
      <c r="G411" s="1" t="s">
        <v>219</v>
      </c>
      <c r="H411" s="1">
        <f>D411/'دلار نیما'!$C$1292*1000</f>
        <v>25.398678146980352</v>
      </c>
    </row>
    <row r="412" spans="1:8" hidden="1" x14ac:dyDescent="0.45">
      <c r="A412" s="1" t="s">
        <v>204</v>
      </c>
      <c r="B412" s="1" t="s">
        <v>219</v>
      </c>
      <c r="C412" s="1" t="s">
        <v>103</v>
      </c>
      <c r="D412" s="1">
        <v>6702</v>
      </c>
      <c r="E412" s="1" t="s">
        <v>201</v>
      </c>
      <c r="F412" s="1" t="s">
        <v>158</v>
      </c>
      <c r="G412" s="1" t="s">
        <v>219</v>
      </c>
      <c r="H412" s="1">
        <f>D412/'دلار نیما'!$C$1292*1000</f>
        <v>25.398678146980352</v>
      </c>
    </row>
    <row r="413" spans="1:8" hidden="1" x14ac:dyDescent="0.45">
      <c r="A413" s="1" t="s">
        <v>116</v>
      </c>
      <c r="B413" s="1" t="s">
        <v>143</v>
      </c>
      <c r="C413" s="1" t="s">
        <v>103</v>
      </c>
      <c r="D413" s="1">
        <v>7293</v>
      </c>
      <c r="E413" s="1" t="s">
        <v>113</v>
      </c>
      <c r="F413" s="1" t="s">
        <v>114</v>
      </c>
      <c r="G413" s="1" t="s">
        <v>143</v>
      </c>
      <c r="H413" s="1">
        <f>D413/'دلار نیما'!$C$1292*1000</f>
        <v>27.638400436575306</v>
      </c>
    </row>
    <row r="414" spans="1:8" hidden="1" x14ac:dyDescent="0.45">
      <c r="A414" s="1" t="s">
        <v>101</v>
      </c>
      <c r="B414" s="1" t="s">
        <v>122</v>
      </c>
      <c r="C414" s="1" t="s">
        <v>133</v>
      </c>
      <c r="E414" s="1" t="s">
        <v>113</v>
      </c>
      <c r="F414" s="1" t="s">
        <v>200</v>
      </c>
      <c r="G414" s="1" t="s">
        <v>122</v>
      </c>
      <c r="H414" s="1">
        <f>D414/'دلار نیما'!$C$1292*1000</f>
        <v>0</v>
      </c>
    </row>
    <row r="415" spans="1:8" hidden="1" x14ac:dyDescent="0.45">
      <c r="A415" s="1" t="s">
        <v>101</v>
      </c>
      <c r="B415" s="1" t="s">
        <v>166</v>
      </c>
      <c r="C415" s="1" t="s">
        <v>103</v>
      </c>
      <c r="D415" s="1">
        <v>6803</v>
      </c>
      <c r="E415" s="1" t="s">
        <v>113</v>
      </c>
      <c r="F415" s="1" t="s">
        <v>114</v>
      </c>
      <c r="G415" s="1" t="s">
        <v>166</v>
      </c>
      <c r="H415" s="1">
        <f>D415/'دلار نیما'!$C$1292*1000</f>
        <v>25.781439485811305</v>
      </c>
    </row>
    <row r="416" spans="1:8" hidden="1" x14ac:dyDescent="0.45">
      <c r="A416" s="1" t="s">
        <v>204</v>
      </c>
      <c r="B416" s="1" t="s">
        <v>122</v>
      </c>
      <c r="C416" s="1" t="s">
        <v>133</v>
      </c>
      <c r="D416" s="1">
        <v>5047</v>
      </c>
      <c r="E416" s="1" t="s">
        <v>201</v>
      </c>
      <c r="F416" s="1" t="s">
        <v>220</v>
      </c>
      <c r="G416" s="1" t="s">
        <v>122</v>
      </c>
      <c r="H416" s="1">
        <f>D416/'دلار نیما'!$C$1292*1000</f>
        <v>19.126697792869269</v>
      </c>
    </row>
    <row r="417" spans="1:8" hidden="1" x14ac:dyDescent="0.45">
      <c r="A417" s="1" t="s">
        <v>204</v>
      </c>
      <c r="B417" s="1" t="s">
        <v>122</v>
      </c>
      <c r="C417" s="1" t="s">
        <v>186</v>
      </c>
      <c r="D417" s="1">
        <v>5047</v>
      </c>
      <c r="E417" s="1" t="s">
        <v>201</v>
      </c>
      <c r="F417" s="1" t="s">
        <v>220</v>
      </c>
      <c r="G417" s="1" t="s">
        <v>122</v>
      </c>
      <c r="H417" s="1">
        <f>D417/'دلار نیما'!$C$1292*1000</f>
        <v>19.126697792869269</v>
      </c>
    </row>
    <row r="418" spans="1:8" hidden="1" x14ac:dyDescent="0.45">
      <c r="A418" s="1" t="s">
        <v>106</v>
      </c>
      <c r="B418" s="1" t="s">
        <v>111</v>
      </c>
      <c r="C418" s="1" t="s">
        <v>112</v>
      </c>
      <c r="D418" s="1">
        <v>5792</v>
      </c>
      <c r="E418" s="1" t="s">
        <v>201</v>
      </c>
      <c r="F418" s="1" t="s">
        <v>158</v>
      </c>
      <c r="G418" s="1" t="s">
        <v>111</v>
      </c>
      <c r="H418" s="1">
        <f>D418/'دلار نیما'!$C$1292*1000</f>
        <v>21.950036381275769</v>
      </c>
    </row>
    <row r="419" spans="1:8" hidden="1" x14ac:dyDescent="0.45">
      <c r="A419" s="1" t="s">
        <v>106</v>
      </c>
      <c r="B419" s="1" t="s">
        <v>111</v>
      </c>
      <c r="C419" s="1" t="s">
        <v>103</v>
      </c>
      <c r="D419" s="1">
        <v>5792</v>
      </c>
      <c r="E419" s="1" t="s">
        <v>201</v>
      </c>
      <c r="F419" s="1" t="s">
        <v>158</v>
      </c>
      <c r="G419" s="1" t="s">
        <v>111</v>
      </c>
      <c r="H419" s="1">
        <f>D419/'دلار نیما'!$C$1292*1000</f>
        <v>21.950036381275769</v>
      </c>
    </row>
    <row r="420" spans="1:8" hidden="1" x14ac:dyDescent="0.45">
      <c r="A420" s="1" t="s">
        <v>202</v>
      </c>
      <c r="B420" s="1" t="s">
        <v>111</v>
      </c>
      <c r="C420" s="1" t="s">
        <v>112</v>
      </c>
      <c r="D420" s="1">
        <v>6254</v>
      </c>
      <c r="E420" s="1" t="s">
        <v>201</v>
      </c>
      <c r="F420" s="1" t="s">
        <v>158</v>
      </c>
      <c r="G420" s="1" t="s">
        <v>111</v>
      </c>
      <c r="H420" s="1">
        <f>D420/'دلار نیما'!$C$1292*1000</f>
        <v>23.700885277710405</v>
      </c>
    </row>
    <row r="421" spans="1:8" hidden="1" x14ac:dyDescent="0.45">
      <c r="A421" s="1" t="s">
        <v>209</v>
      </c>
      <c r="B421" s="1" t="s">
        <v>111</v>
      </c>
      <c r="C421" s="1" t="s">
        <v>103</v>
      </c>
      <c r="D421" s="1">
        <v>13644</v>
      </c>
      <c r="E421" s="1" t="s">
        <v>201</v>
      </c>
      <c r="F421" s="1" t="s">
        <v>158</v>
      </c>
      <c r="G421" s="1" t="s">
        <v>111</v>
      </c>
      <c r="H421" s="1">
        <f>D421/'دلار نیما'!$C$1292*1000</f>
        <v>51.706888188212467</v>
      </c>
    </row>
    <row r="422" spans="1:8" hidden="1" x14ac:dyDescent="0.45">
      <c r="A422" s="1" t="s">
        <v>209</v>
      </c>
      <c r="B422" s="1" t="s">
        <v>111</v>
      </c>
      <c r="C422" s="1" t="s">
        <v>112</v>
      </c>
      <c r="D422" s="1">
        <v>13644</v>
      </c>
      <c r="E422" s="1" t="s">
        <v>201</v>
      </c>
      <c r="F422" s="1" t="s">
        <v>158</v>
      </c>
      <c r="G422" s="1" t="s">
        <v>111</v>
      </c>
      <c r="H422" s="1">
        <f>D422/'دلار نیما'!$C$1292*1000</f>
        <v>51.706888188212467</v>
      </c>
    </row>
    <row r="423" spans="1:8" hidden="1" x14ac:dyDescent="0.45">
      <c r="A423" s="1" t="s">
        <v>207</v>
      </c>
      <c r="B423" s="1" t="s">
        <v>156</v>
      </c>
      <c r="C423" s="1" t="s">
        <v>103</v>
      </c>
      <c r="D423" s="1">
        <v>6247</v>
      </c>
      <c r="E423" s="1" t="s">
        <v>201</v>
      </c>
      <c r="F423" s="1" t="s">
        <v>158</v>
      </c>
      <c r="G423" s="1" t="s">
        <v>156</v>
      </c>
      <c r="H423" s="1">
        <f>D423/'دلار نیما'!$C$1292*1000</f>
        <v>23.674357264128062</v>
      </c>
    </row>
    <row r="424" spans="1:8" hidden="1" x14ac:dyDescent="0.45">
      <c r="A424" s="1" t="s">
        <v>207</v>
      </c>
      <c r="B424" s="1" t="s">
        <v>156</v>
      </c>
      <c r="C424" s="1" t="s">
        <v>112</v>
      </c>
      <c r="D424" s="1">
        <v>6247</v>
      </c>
      <c r="E424" s="1" t="s">
        <v>201</v>
      </c>
      <c r="F424" s="1" t="s">
        <v>158</v>
      </c>
      <c r="G424" s="1" t="s">
        <v>156</v>
      </c>
      <c r="H424" s="1">
        <f>D424/'دلار نیما'!$C$1292*1000</f>
        <v>23.674357264128062</v>
      </c>
    </row>
    <row r="425" spans="1:8" hidden="1" x14ac:dyDescent="0.45">
      <c r="A425" s="1" t="s">
        <v>221</v>
      </c>
      <c r="B425" s="1" t="s">
        <v>156</v>
      </c>
      <c r="C425" s="1" t="s">
        <v>112</v>
      </c>
      <c r="D425" s="1">
        <v>4379</v>
      </c>
      <c r="E425" s="1" t="s">
        <v>201</v>
      </c>
      <c r="F425" s="1" t="s">
        <v>158</v>
      </c>
      <c r="G425" s="1" t="s">
        <v>156</v>
      </c>
      <c r="H425" s="1">
        <f>D425/'دلار نیما'!$C$1292*1000</f>
        <v>16.595167353868543</v>
      </c>
    </row>
    <row r="426" spans="1:8" hidden="1" x14ac:dyDescent="0.45">
      <c r="A426" s="1" t="s">
        <v>221</v>
      </c>
      <c r="B426" s="1" t="s">
        <v>156</v>
      </c>
      <c r="C426" s="1" t="s">
        <v>103</v>
      </c>
      <c r="D426" s="1">
        <v>4379</v>
      </c>
      <c r="E426" s="1" t="s">
        <v>201</v>
      </c>
      <c r="F426" s="1" t="s">
        <v>158</v>
      </c>
      <c r="G426" s="1" t="s">
        <v>156</v>
      </c>
      <c r="H426" s="1">
        <f>D426/'دلار نیما'!$C$1292*1000</f>
        <v>16.595167353868543</v>
      </c>
    </row>
    <row r="427" spans="1:8" hidden="1" x14ac:dyDescent="0.45">
      <c r="A427" s="1" t="s">
        <v>211</v>
      </c>
      <c r="B427" s="1" t="s">
        <v>156</v>
      </c>
      <c r="C427" s="1" t="s">
        <v>103</v>
      </c>
      <c r="D427" s="1">
        <v>18574</v>
      </c>
      <c r="E427" s="1" t="s">
        <v>201</v>
      </c>
      <c r="F427" s="1" t="s">
        <v>158</v>
      </c>
      <c r="G427" s="1" t="s">
        <v>156</v>
      </c>
      <c r="H427" s="1">
        <f>D427/'دلار نیما'!$C$1292*1000</f>
        <v>70.390189182634018</v>
      </c>
    </row>
    <row r="428" spans="1:8" hidden="1" x14ac:dyDescent="0.45">
      <c r="A428" s="1" t="s">
        <v>211</v>
      </c>
      <c r="B428" s="1" t="s">
        <v>156</v>
      </c>
      <c r="C428" s="1" t="s">
        <v>112</v>
      </c>
      <c r="D428" s="1">
        <v>18574</v>
      </c>
      <c r="E428" s="1" t="s">
        <v>201</v>
      </c>
      <c r="F428" s="1" t="s">
        <v>158</v>
      </c>
      <c r="G428" s="1" t="s">
        <v>156</v>
      </c>
      <c r="H428" s="1">
        <f>D428/'دلار نیما'!$C$1292*1000</f>
        <v>70.390189182634018</v>
      </c>
    </row>
    <row r="429" spans="1:8" hidden="1" x14ac:dyDescent="0.45">
      <c r="A429" s="1" t="s">
        <v>213</v>
      </c>
      <c r="B429" s="1" t="s">
        <v>156</v>
      </c>
      <c r="C429" s="1" t="s">
        <v>103</v>
      </c>
      <c r="D429" s="1">
        <v>14329</v>
      </c>
      <c r="E429" s="1" t="s">
        <v>201</v>
      </c>
      <c r="F429" s="1" t="s">
        <v>158</v>
      </c>
      <c r="G429" s="1" t="s">
        <v>156</v>
      </c>
      <c r="H429" s="1">
        <f>D429/'دلار نیما'!$C$1292*1000</f>
        <v>54.302843803056028</v>
      </c>
    </row>
    <row r="430" spans="1:8" hidden="1" x14ac:dyDescent="0.45">
      <c r="A430" s="1" t="s">
        <v>213</v>
      </c>
      <c r="B430" s="1" t="s">
        <v>156</v>
      </c>
      <c r="C430" s="1" t="s">
        <v>112</v>
      </c>
      <c r="D430" s="1">
        <v>14329</v>
      </c>
      <c r="E430" s="1" t="s">
        <v>201</v>
      </c>
      <c r="F430" s="1" t="s">
        <v>158</v>
      </c>
      <c r="G430" s="1" t="s">
        <v>156</v>
      </c>
      <c r="H430" s="1">
        <f>D430/'دلار نیما'!$C$1292*1000</f>
        <v>54.302843803056028</v>
      </c>
    </row>
    <row r="431" spans="1:8" hidden="1" x14ac:dyDescent="0.45">
      <c r="A431" s="1" t="s">
        <v>212</v>
      </c>
      <c r="B431" s="1" t="s">
        <v>156</v>
      </c>
      <c r="C431" s="1" t="s">
        <v>103</v>
      </c>
      <c r="D431" s="1">
        <v>16357</v>
      </c>
      <c r="E431" s="1" t="s">
        <v>201</v>
      </c>
      <c r="F431" s="1" t="s">
        <v>158</v>
      </c>
      <c r="G431" s="1" t="s">
        <v>156</v>
      </c>
      <c r="H431" s="1">
        <f>D431/'دلار نیما'!$C$1292*1000</f>
        <v>61.988388309483391</v>
      </c>
    </row>
    <row r="432" spans="1:8" hidden="1" x14ac:dyDescent="0.45">
      <c r="A432" s="1" t="s">
        <v>212</v>
      </c>
      <c r="B432" s="1" t="s">
        <v>156</v>
      </c>
      <c r="C432" s="1" t="s">
        <v>112</v>
      </c>
      <c r="D432" s="1">
        <v>16357</v>
      </c>
      <c r="E432" s="1" t="s">
        <v>201</v>
      </c>
      <c r="F432" s="1" t="s">
        <v>158</v>
      </c>
      <c r="G432" s="1" t="s">
        <v>156</v>
      </c>
      <c r="H432" s="1">
        <f>D432/'دلار نیما'!$C$1292*1000</f>
        <v>61.988388309483391</v>
      </c>
    </row>
    <row r="433" spans="1:8" hidden="1" x14ac:dyDescent="0.45">
      <c r="A433" s="1" t="s">
        <v>209</v>
      </c>
      <c r="B433" s="1" t="s">
        <v>156</v>
      </c>
      <c r="C433" s="1" t="s">
        <v>103</v>
      </c>
      <c r="D433" s="1">
        <v>18838</v>
      </c>
      <c r="E433" s="1" t="s">
        <v>201</v>
      </c>
      <c r="F433" s="1" t="s">
        <v>158</v>
      </c>
      <c r="G433" s="1" t="s">
        <v>156</v>
      </c>
      <c r="H433" s="1">
        <f>D433/'دلار نیما'!$C$1292*1000</f>
        <v>71.390674266310938</v>
      </c>
    </row>
    <row r="434" spans="1:8" hidden="1" x14ac:dyDescent="0.45">
      <c r="A434" s="1" t="s">
        <v>209</v>
      </c>
      <c r="B434" s="1" t="s">
        <v>156</v>
      </c>
      <c r="C434" s="1" t="s">
        <v>112</v>
      </c>
      <c r="D434" s="1">
        <v>18838</v>
      </c>
      <c r="E434" s="1" t="s">
        <v>201</v>
      </c>
      <c r="F434" s="1" t="s">
        <v>158</v>
      </c>
      <c r="G434" s="1" t="s">
        <v>156</v>
      </c>
      <c r="H434" s="1">
        <f>D434/'دلار نیما'!$C$1292*1000</f>
        <v>71.390674266310938</v>
      </c>
    </row>
    <row r="435" spans="1:8" hidden="1" x14ac:dyDescent="0.45">
      <c r="A435" s="1" t="s">
        <v>213</v>
      </c>
      <c r="B435" s="1" t="s">
        <v>222</v>
      </c>
      <c r="C435" s="1" t="s">
        <v>112</v>
      </c>
      <c r="D435" s="1">
        <v>10648</v>
      </c>
      <c r="E435" s="1" t="s">
        <v>201</v>
      </c>
      <c r="F435" s="1" t="s">
        <v>158</v>
      </c>
      <c r="G435" s="1" t="s">
        <v>222</v>
      </c>
      <c r="H435" s="1">
        <f>D435/'دلار نیما'!$C$1292*1000</f>
        <v>40.352898374969683</v>
      </c>
    </row>
    <row r="436" spans="1:8" hidden="1" x14ac:dyDescent="0.45">
      <c r="A436" s="1" t="s">
        <v>211</v>
      </c>
      <c r="B436" s="1" t="s">
        <v>222</v>
      </c>
      <c r="C436" s="1" t="s">
        <v>103</v>
      </c>
      <c r="D436" s="1">
        <v>14946</v>
      </c>
      <c r="E436" s="1" t="s">
        <v>201</v>
      </c>
      <c r="F436" s="1" t="s">
        <v>158</v>
      </c>
      <c r="G436" s="1" t="s">
        <v>222</v>
      </c>
      <c r="H436" s="1">
        <f>D436/'دلار نیما'!$C$1292*1000</f>
        <v>56.641098714528255</v>
      </c>
    </row>
    <row r="437" spans="1:8" hidden="1" x14ac:dyDescent="0.45">
      <c r="A437" s="1" t="s">
        <v>211</v>
      </c>
      <c r="B437" s="1" t="s">
        <v>222</v>
      </c>
      <c r="C437" s="1" t="s">
        <v>112</v>
      </c>
      <c r="D437" s="1">
        <v>14946</v>
      </c>
      <c r="E437" s="1" t="s">
        <v>201</v>
      </c>
      <c r="F437" s="1" t="s">
        <v>158</v>
      </c>
      <c r="G437" s="1" t="s">
        <v>222</v>
      </c>
      <c r="H437" s="1">
        <f>D437/'دلار نیما'!$C$1292*1000</f>
        <v>56.641098714528255</v>
      </c>
    </row>
    <row r="438" spans="1:8" hidden="1" x14ac:dyDescent="0.45">
      <c r="A438" s="1" t="s">
        <v>209</v>
      </c>
      <c r="B438" s="1" t="s">
        <v>223</v>
      </c>
      <c r="C438" s="1" t="s">
        <v>103</v>
      </c>
      <c r="D438" s="1">
        <v>15126</v>
      </c>
      <c r="E438" s="1" t="s">
        <v>201</v>
      </c>
      <c r="F438" s="1" t="s">
        <v>158</v>
      </c>
      <c r="G438" s="1" t="s">
        <v>223</v>
      </c>
      <c r="H438" s="1">
        <f>D438/'دلار نیما'!$C$1292*1000</f>
        <v>57.323247635217072</v>
      </c>
    </row>
    <row r="439" spans="1:8" hidden="1" x14ac:dyDescent="0.45">
      <c r="A439" s="1" t="s">
        <v>209</v>
      </c>
      <c r="B439" s="1" t="s">
        <v>223</v>
      </c>
      <c r="C439" s="1" t="s">
        <v>112</v>
      </c>
      <c r="D439" s="1">
        <v>15126</v>
      </c>
      <c r="E439" s="1" t="s">
        <v>201</v>
      </c>
      <c r="F439" s="1" t="s">
        <v>158</v>
      </c>
      <c r="G439" s="1" t="s">
        <v>223</v>
      </c>
      <c r="H439" s="1">
        <f>D439/'دلار نیما'!$C$1292*1000</f>
        <v>57.323247635217072</v>
      </c>
    </row>
    <row r="440" spans="1:8" hidden="1" x14ac:dyDescent="0.45">
      <c r="A440" s="1" t="s">
        <v>218</v>
      </c>
      <c r="B440" s="1" t="s">
        <v>223</v>
      </c>
      <c r="C440" s="1" t="s">
        <v>112</v>
      </c>
      <c r="D440" s="1">
        <v>15987</v>
      </c>
      <c r="E440" s="1" t="s">
        <v>201</v>
      </c>
      <c r="F440" s="1" t="s">
        <v>158</v>
      </c>
      <c r="G440" s="1" t="s">
        <v>223</v>
      </c>
      <c r="H440" s="1">
        <f>D440/'دلار نیما'!$C$1292*1000</f>
        <v>60.586193305845256</v>
      </c>
    </row>
    <row r="441" spans="1:8" hidden="1" x14ac:dyDescent="0.45">
      <c r="A441" s="1" t="s">
        <v>212</v>
      </c>
      <c r="B441" s="1" t="s">
        <v>223</v>
      </c>
      <c r="C441" s="1" t="s">
        <v>112</v>
      </c>
      <c r="D441" s="1">
        <v>14348</v>
      </c>
      <c r="E441" s="1" t="s">
        <v>201</v>
      </c>
      <c r="F441" s="1" t="s">
        <v>158</v>
      </c>
      <c r="G441" s="1" t="s">
        <v>223</v>
      </c>
      <c r="H441" s="1">
        <f>D441/'دلار نیما'!$C$1292*1000</f>
        <v>54.374848411350953</v>
      </c>
    </row>
    <row r="442" spans="1:8" hidden="1" x14ac:dyDescent="0.45">
      <c r="A442" s="1" t="s">
        <v>212</v>
      </c>
      <c r="B442" s="1" t="s">
        <v>223</v>
      </c>
      <c r="C442" s="1" t="s">
        <v>103</v>
      </c>
      <c r="D442" s="1">
        <v>14348</v>
      </c>
      <c r="E442" s="1" t="s">
        <v>201</v>
      </c>
      <c r="F442" s="1" t="s">
        <v>158</v>
      </c>
      <c r="G442" s="1" t="s">
        <v>223</v>
      </c>
      <c r="H442" s="1">
        <f>D442/'دلار نیما'!$C$1292*1000</f>
        <v>54.374848411350953</v>
      </c>
    </row>
    <row r="443" spans="1:8" hidden="1" x14ac:dyDescent="0.45">
      <c r="A443" s="1" t="s">
        <v>213</v>
      </c>
      <c r="B443" s="1" t="s">
        <v>223</v>
      </c>
      <c r="C443" s="1" t="s">
        <v>103</v>
      </c>
      <c r="D443" s="1">
        <v>12821</v>
      </c>
      <c r="E443" s="1" t="s">
        <v>201</v>
      </c>
      <c r="F443" s="1" t="s">
        <v>158</v>
      </c>
      <c r="G443" s="1" t="s">
        <v>223</v>
      </c>
      <c r="H443" s="1">
        <f>D443/'دلار نیما'!$C$1292*1000</f>
        <v>48.58795173417414</v>
      </c>
    </row>
    <row r="444" spans="1:8" hidden="1" x14ac:dyDescent="0.45">
      <c r="A444" s="1" t="s">
        <v>213</v>
      </c>
      <c r="B444" s="1" t="s">
        <v>223</v>
      </c>
      <c r="C444" s="1" t="s">
        <v>112</v>
      </c>
      <c r="D444" s="1">
        <v>12821</v>
      </c>
      <c r="E444" s="1" t="s">
        <v>201</v>
      </c>
      <c r="F444" s="1" t="s">
        <v>158</v>
      </c>
      <c r="G444" s="1" t="s">
        <v>223</v>
      </c>
      <c r="H444" s="1">
        <f>D444/'دلار نیما'!$C$1292*1000</f>
        <v>48.58795173417414</v>
      </c>
    </row>
    <row r="445" spans="1:8" hidden="1" x14ac:dyDescent="0.45">
      <c r="A445" s="1" t="s">
        <v>207</v>
      </c>
      <c r="B445" s="1" t="s">
        <v>123</v>
      </c>
      <c r="C445" s="1" t="s">
        <v>112</v>
      </c>
      <c r="D445" s="1">
        <v>4916</v>
      </c>
      <c r="E445" s="1" t="s">
        <v>201</v>
      </c>
      <c r="F445" s="1" t="s">
        <v>158</v>
      </c>
      <c r="G445" s="1" t="s">
        <v>123</v>
      </c>
      <c r="H445" s="1">
        <f>D445/'دلار نیما'!$C$1292*1000</f>
        <v>18.63024496725685</v>
      </c>
    </row>
    <row r="446" spans="1:8" hidden="1" x14ac:dyDescent="0.45">
      <c r="A446" s="1" t="s">
        <v>212</v>
      </c>
      <c r="B446" s="1" t="s">
        <v>224</v>
      </c>
      <c r="C446" s="1" t="s">
        <v>103</v>
      </c>
      <c r="D446" s="1">
        <v>16772</v>
      </c>
      <c r="E446" s="1" t="s">
        <v>201</v>
      </c>
      <c r="F446" s="1" t="s">
        <v>158</v>
      </c>
      <c r="G446" s="1" t="s">
        <v>224</v>
      </c>
      <c r="H446" s="1">
        <f>D446/'دلار نیما'!$C$1292*1000</f>
        <v>63.561120543293711</v>
      </c>
    </row>
    <row r="447" spans="1:8" hidden="1" x14ac:dyDescent="0.45">
      <c r="A447" s="1" t="s">
        <v>212</v>
      </c>
      <c r="B447" s="1" t="s">
        <v>224</v>
      </c>
      <c r="C447" s="1" t="s">
        <v>112</v>
      </c>
      <c r="D447" s="1">
        <v>16772</v>
      </c>
      <c r="E447" s="1" t="s">
        <v>201</v>
      </c>
      <c r="F447" s="1" t="s">
        <v>158</v>
      </c>
      <c r="G447" s="1" t="s">
        <v>224</v>
      </c>
      <c r="H447" s="1">
        <f>D447/'دلار نیما'!$C$1292*1000</f>
        <v>63.561120543293711</v>
      </c>
    </row>
    <row r="448" spans="1:8" hidden="1" x14ac:dyDescent="0.45">
      <c r="A448" s="1" t="s">
        <v>211</v>
      </c>
      <c r="B448" s="1" t="s">
        <v>224</v>
      </c>
      <c r="C448" s="1" t="s">
        <v>112</v>
      </c>
      <c r="D448" s="1">
        <v>13440</v>
      </c>
      <c r="E448" s="1" t="s">
        <v>201</v>
      </c>
      <c r="F448" s="1" t="s">
        <v>158</v>
      </c>
      <c r="G448" s="1" t="s">
        <v>224</v>
      </c>
      <c r="H448" s="1">
        <f>D448/'دلار نیما'!$C$1292*1000</f>
        <v>50.933786078098471</v>
      </c>
    </row>
    <row r="449" spans="1:8" hidden="1" x14ac:dyDescent="0.45">
      <c r="A449" s="1" t="s">
        <v>218</v>
      </c>
      <c r="B449" s="1" t="s">
        <v>224</v>
      </c>
      <c r="C449" s="1" t="s">
        <v>103</v>
      </c>
      <c r="D449" s="1">
        <v>19013</v>
      </c>
      <c r="E449" s="1" t="s">
        <v>201</v>
      </c>
      <c r="F449" s="1" t="s">
        <v>158</v>
      </c>
      <c r="G449" s="1" t="s">
        <v>224</v>
      </c>
      <c r="H449" s="1">
        <f>D449/'دلار نیما'!$C$1292*1000</f>
        <v>72.05387460586951</v>
      </c>
    </row>
    <row r="450" spans="1:8" hidden="1" x14ac:dyDescent="0.45">
      <c r="A450" s="1" t="s">
        <v>218</v>
      </c>
      <c r="B450" s="1" t="s">
        <v>224</v>
      </c>
      <c r="C450" s="1" t="s">
        <v>112</v>
      </c>
      <c r="D450" s="1">
        <v>19013</v>
      </c>
      <c r="E450" s="1" t="s">
        <v>201</v>
      </c>
      <c r="F450" s="1" t="s">
        <v>158</v>
      </c>
      <c r="G450" s="1" t="s">
        <v>224</v>
      </c>
      <c r="H450" s="1">
        <f>D450/'دلار نیما'!$C$1292*1000</f>
        <v>72.05387460586951</v>
      </c>
    </row>
    <row r="451" spans="1:8" hidden="1" x14ac:dyDescent="0.45">
      <c r="A451" s="1" t="s">
        <v>213</v>
      </c>
      <c r="B451" s="1" t="s">
        <v>224</v>
      </c>
      <c r="C451" s="1" t="s">
        <v>112</v>
      </c>
      <c r="D451" s="1">
        <v>6586</v>
      </c>
      <c r="E451" s="1" t="s">
        <v>201</v>
      </c>
      <c r="F451" s="1" t="s">
        <v>158</v>
      </c>
      <c r="G451" s="1" t="s">
        <v>224</v>
      </c>
      <c r="H451" s="1">
        <f>D451/'دلار نیما'!$C$1292*1000</f>
        <v>24.959071064758671</v>
      </c>
    </row>
    <row r="452" spans="1:8" hidden="1" x14ac:dyDescent="0.45">
      <c r="A452" s="1" t="s">
        <v>213</v>
      </c>
      <c r="B452" s="1" t="s">
        <v>224</v>
      </c>
      <c r="C452" s="1" t="s">
        <v>103</v>
      </c>
      <c r="D452" s="1">
        <v>6586</v>
      </c>
      <c r="E452" s="1" t="s">
        <v>201</v>
      </c>
      <c r="F452" s="1" t="s">
        <v>158</v>
      </c>
      <c r="G452" s="1" t="s">
        <v>224</v>
      </c>
      <c r="H452" s="1">
        <f>D452/'دلار نیما'!$C$1292*1000</f>
        <v>24.959071064758671</v>
      </c>
    </row>
    <row r="453" spans="1:8" hidden="1" x14ac:dyDescent="0.45">
      <c r="A453" s="1" t="s">
        <v>213</v>
      </c>
      <c r="B453" s="1" t="s">
        <v>225</v>
      </c>
      <c r="C453" s="1" t="s">
        <v>103</v>
      </c>
      <c r="D453" s="1">
        <v>16511</v>
      </c>
      <c r="E453" s="1" t="s">
        <v>201</v>
      </c>
      <c r="F453" s="1" t="s">
        <v>158</v>
      </c>
      <c r="G453" s="1" t="s">
        <v>225</v>
      </c>
      <c r="H453" s="1">
        <f>D453/'دلار نیما'!$C$1292*1000</f>
        <v>62.572004608294932</v>
      </c>
    </row>
    <row r="454" spans="1:8" hidden="1" x14ac:dyDescent="0.45">
      <c r="A454" s="1" t="s">
        <v>213</v>
      </c>
      <c r="B454" s="1" t="s">
        <v>225</v>
      </c>
      <c r="C454" s="1" t="s">
        <v>112</v>
      </c>
      <c r="D454" s="1">
        <v>16511</v>
      </c>
      <c r="E454" s="1" t="s">
        <v>201</v>
      </c>
      <c r="F454" s="1" t="s">
        <v>158</v>
      </c>
      <c r="G454" s="1" t="s">
        <v>225</v>
      </c>
      <c r="H454" s="1">
        <f>D454/'دلار نیما'!$C$1292*1000</f>
        <v>62.572004608294932</v>
      </c>
    </row>
    <row r="455" spans="1:8" hidden="1" x14ac:dyDescent="0.45">
      <c r="A455" s="1" t="s">
        <v>212</v>
      </c>
      <c r="B455" s="1" t="s">
        <v>225</v>
      </c>
      <c r="C455" s="1" t="s">
        <v>112</v>
      </c>
      <c r="D455" s="1">
        <v>17607</v>
      </c>
      <c r="E455" s="1" t="s">
        <v>201</v>
      </c>
      <c r="F455" s="1" t="s">
        <v>158</v>
      </c>
      <c r="G455" s="1" t="s">
        <v>225</v>
      </c>
      <c r="H455" s="1">
        <f>D455/'دلار نیما'!$C$1292*1000</f>
        <v>66.725533592044627</v>
      </c>
    </row>
    <row r="456" spans="1:8" hidden="1" x14ac:dyDescent="0.45">
      <c r="A456" s="1" t="s">
        <v>212</v>
      </c>
      <c r="B456" s="1" t="s">
        <v>225</v>
      </c>
      <c r="C456" s="1" t="s">
        <v>103</v>
      </c>
      <c r="D456" s="1">
        <v>17607</v>
      </c>
      <c r="E456" s="1" t="s">
        <v>201</v>
      </c>
      <c r="F456" s="1" t="s">
        <v>158</v>
      </c>
      <c r="G456" s="1" t="s">
        <v>225</v>
      </c>
      <c r="H456" s="1">
        <f>D456/'دلار نیما'!$C$1292*1000</f>
        <v>66.725533592044627</v>
      </c>
    </row>
    <row r="457" spans="1:8" hidden="1" x14ac:dyDescent="0.45">
      <c r="A457" s="1" t="s">
        <v>209</v>
      </c>
      <c r="B457" s="1" t="s">
        <v>225</v>
      </c>
      <c r="C457" s="1" t="s">
        <v>103</v>
      </c>
      <c r="D457" s="1">
        <v>21055</v>
      </c>
      <c r="E457" s="1" t="s">
        <v>201</v>
      </c>
      <c r="F457" s="1" t="s">
        <v>158</v>
      </c>
      <c r="G457" s="1" t="s">
        <v>225</v>
      </c>
      <c r="H457" s="1">
        <f>D457/'دلار نیما'!$C$1292*1000</f>
        <v>79.792475139461558</v>
      </c>
    </row>
    <row r="458" spans="1:8" hidden="1" x14ac:dyDescent="0.45">
      <c r="A458" s="1" t="s">
        <v>209</v>
      </c>
      <c r="B458" s="1" t="s">
        <v>225</v>
      </c>
      <c r="C458" s="1" t="s">
        <v>112</v>
      </c>
      <c r="D458" s="1">
        <v>21055</v>
      </c>
      <c r="E458" s="1" t="s">
        <v>201</v>
      </c>
      <c r="F458" s="1" t="s">
        <v>158</v>
      </c>
      <c r="G458" s="1" t="s">
        <v>225</v>
      </c>
      <c r="H458" s="1">
        <f>D458/'دلار نیما'!$C$1292*1000</f>
        <v>79.792475139461558</v>
      </c>
    </row>
    <row r="459" spans="1:8" hidden="1" x14ac:dyDescent="0.45">
      <c r="A459" s="1" t="s">
        <v>209</v>
      </c>
      <c r="B459" s="1" t="s">
        <v>226</v>
      </c>
      <c r="C459" s="1" t="s">
        <v>112</v>
      </c>
      <c r="D459" s="1">
        <v>15006</v>
      </c>
      <c r="E459" s="1" t="s">
        <v>201</v>
      </c>
      <c r="F459" s="1" t="s">
        <v>158</v>
      </c>
      <c r="G459" s="1" t="s">
        <v>226</v>
      </c>
      <c r="H459" s="1">
        <f>D459/'دلار نیما'!$C$1292*1000</f>
        <v>56.868481688091194</v>
      </c>
    </row>
    <row r="460" spans="1:8" hidden="1" x14ac:dyDescent="0.45">
      <c r="A460" s="1" t="s">
        <v>211</v>
      </c>
      <c r="B460" s="1" t="s">
        <v>226</v>
      </c>
      <c r="C460" s="1" t="s">
        <v>112</v>
      </c>
      <c r="D460" s="1">
        <v>14016</v>
      </c>
      <c r="E460" s="1" t="s">
        <v>201</v>
      </c>
      <c r="F460" s="1" t="s">
        <v>158</v>
      </c>
      <c r="G460" s="1" t="s">
        <v>226</v>
      </c>
      <c r="H460" s="1">
        <f>D460/'دلار نیما'!$C$1292*1000</f>
        <v>53.116662624302698</v>
      </c>
    </row>
    <row r="461" spans="1:8" hidden="1" x14ac:dyDescent="0.45">
      <c r="A461" s="1" t="s">
        <v>211</v>
      </c>
      <c r="B461" s="1" t="s">
        <v>226</v>
      </c>
      <c r="C461" s="1" t="s">
        <v>103</v>
      </c>
      <c r="D461" s="1">
        <v>14016</v>
      </c>
      <c r="E461" s="1" t="s">
        <v>201</v>
      </c>
      <c r="F461" s="1" t="s">
        <v>158</v>
      </c>
      <c r="G461" s="1" t="s">
        <v>226</v>
      </c>
      <c r="H461" s="1">
        <f>D461/'دلار نیما'!$C$1292*1000</f>
        <v>53.116662624302698</v>
      </c>
    </row>
    <row r="462" spans="1:8" hidden="1" x14ac:dyDescent="0.45">
      <c r="A462" s="1" t="s">
        <v>212</v>
      </c>
      <c r="B462" s="1" t="s">
        <v>226</v>
      </c>
      <c r="C462" s="1" t="s">
        <v>103</v>
      </c>
      <c r="D462" s="1">
        <v>8893</v>
      </c>
      <c r="E462" s="1" t="s">
        <v>201</v>
      </c>
      <c r="F462" s="1" t="s">
        <v>158</v>
      </c>
      <c r="G462" s="1" t="s">
        <v>226</v>
      </c>
      <c r="H462" s="1">
        <f>D462/'دلار نیما'!$C$1292*1000</f>
        <v>33.701946398253696</v>
      </c>
    </row>
    <row r="463" spans="1:8" hidden="1" x14ac:dyDescent="0.45">
      <c r="A463" s="1" t="s">
        <v>212</v>
      </c>
      <c r="B463" s="1" t="s">
        <v>226</v>
      </c>
      <c r="C463" s="1" t="s">
        <v>112</v>
      </c>
      <c r="D463" s="1">
        <v>8893</v>
      </c>
      <c r="E463" s="1" t="s">
        <v>201</v>
      </c>
      <c r="F463" s="1" t="s">
        <v>158</v>
      </c>
      <c r="G463" s="1" t="s">
        <v>226</v>
      </c>
      <c r="H463" s="1">
        <f>D463/'دلار نیما'!$C$1292*1000</f>
        <v>33.701946398253696</v>
      </c>
    </row>
    <row r="464" spans="1:8" hidden="1" x14ac:dyDescent="0.45">
      <c r="A464" s="1" t="s">
        <v>215</v>
      </c>
      <c r="B464" s="1" t="s">
        <v>174</v>
      </c>
      <c r="C464" s="1" t="s">
        <v>112</v>
      </c>
      <c r="D464" s="1">
        <v>6572</v>
      </c>
      <c r="E464" s="1" t="s">
        <v>201</v>
      </c>
      <c r="F464" s="1" t="s">
        <v>158</v>
      </c>
      <c r="G464" s="1" t="s">
        <v>174</v>
      </c>
      <c r="H464" s="1">
        <f>D464/'دلار نیما'!$C$1292*1000</f>
        <v>24.906015037593985</v>
      </c>
    </row>
    <row r="465" spans="1:8" hidden="1" x14ac:dyDescent="0.45">
      <c r="A465" s="1" t="s">
        <v>202</v>
      </c>
      <c r="B465" s="1" t="s">
        <v>136</v>
      </c>
      <c r="C465" s="1" t="s">
        <v>112</v>
      </c>
      <c r="D465" s="1">
        <v>8185</v>
      </c>
      <c r="E465" s="1" t="s">
        <v>201</v>
      </c>
      <c r="F465" s="1" t="s">
        <v>158</v>
      </c>
      <c r="G465" s="1" t="s">
        <v>136</v>
      </c>
      <c r="H465" s="1">
        <f>D465/'دلار نیما'!$C$1292*1000</f>
        <v>31.018827310211012</v>
      </c>
    </row>
    <row r="466" spans="1:8" hidden="1" x14ac:dyDescent="0.45">
      <c r="A466" s="1" t="s">
        <v>101</v>
      </c>
      <c r="B466" s="1" t="s">
        <v>102</v>
      </c>
      <c r="C466" s="1" t="s">
        <v>103</v>
      </c>
      <c r="D466" s="1">
        <v>4565</v>
      </c>
      <c r="E466" s="1" t="s">
        <v>227</v>
      </c>
      <c r="F466" s="1" t="s">
        <v>114</v>
      </c>
      <c r="G466" s="1" t="s">
        <v>105</v>
      </c>
      <c r="H466" s="1">
        <f>D466/'دلار نیما'!$C$1292*1000</f>
        <v>17.300054571913655</v>
      </c>
    </row>
    <row r="467" spans="1:8" hidden="1" x14ac:dyDescent="0.45">
      <c r="A467" s="1" t="s">
        <v>101</v>
      </c>
      <c r="B467" s="1" t="s">
        <v>102</v>
      </c>
      <c r="C467" s="1" t="s">
        <v>103</v>
      </c>
      <c r="D467" s="1">
        <v>4565</v>
      </c>
      <c r="E467" s="1" t="s">
        <v>158</v>
      </c>
      <c r="F467" s="1" t="s">
        <v>114</v>
      </c>
      <c r="G467" s="1" t="s">
        <v>105</v>
      </c>
      <c r="H467" s="1">
        <f>D467/'دلار نیما'!$C$1292*1000</f>
        <v>17.300054571913655</v>
      </c>
    </row>
    <row r="468" spans="1:8" hidden="1" x14ac:dyDescent="0.45">
      <c r="A468" s="1" t="s">
        <v>106</v>
      </c>
      <c r="B468" s="1" t="s">
        <v>102</v>
      </c>
      <c r="C468" s="1" t="s">
        <v>103</v>
      </c>
      <c r="D468" s="1">
        <v>4387</v>
      </c>
      <c r="E468" s="1" t="s">
        <v>114</v>
      </c>
      <c r="F468" s="1" t="s">
        <v>158</v>
      </c>
      <c r="G468" s="1" t="s">
        <v>105</v>
      </c>
      <c r="H468" s="1">
        <f>D468/'دلار نیما'!$C$1292*1000</f>
        <v>16.625485083676935</v>
      </c>
    </row>
    <row r="469" spans="1:8" hidden="1" x14ac:dyDescent="0.45">
      <c r="A469" s="1" t="s">
        <v>106</v>
      </c>
      <c r="B469" s="1" t="s">
        <v>102</v>
      </c>
      <c r="C469" s="1" t="s">
        <v>103</v>
      </c>
      <c r="D469" s="1">
        <v>4387</v>
      </c>
      <c r="E469" s="1" t="s">
        <v>158</v>
      </c>
      <c r="F469" s="1" t="s">
        <v>158</v>
      </c>
      <c r="G469" s="1" t="s">
        <v>105</v>
      </c>
      <c r="H469" s="1">
        <f>D469/'دلار نیما'!$C$1292*1000</f>
        <v>16.625485083676935</v>
      </c>
    </row>
    <row r="470" spans="1:8" hidden="1" x14ac:dyDescent="0.45">
      <c r="A470" s="1" t="s">
        <v>106</v>
      </c>
      <c r="B470" s="1" t="s">
        <v>102</v>
      </c>
      <c r="C470" s="1" t="s">
        <v>103</v>
      </c>
      <c r="D470" s="1">
        <v>4387</v>
      </c>
      <c r="E470" s="1" t="s">
        <v>227</v>
      </c>
      <c r="F470" s="1" t="s">
        <v>158</v>
      </c>
      <c r="G470" s="1" t="s">
        <v>105</v>
      </c>
      <c r="H470" s="1">
        <f>D470/'دلار نیما'!$C$1292*1000</f>
        <v>16.625485083676935</v>
      </c>
    </row>
    <row r="471" spans="1:8" hidden="1" x14ac:dyDescent="0.45">
      <c r="A471" s="1" t="s">
        <v>202</v>
      </c>
      <c r="B471" s="1" t="s">
        <v>102</v>
      </c>
      <c r="C471" s="1" t="s">
        <v>103</v>
      </c>
      <c r="D471" s="1">
        <v>5489</v>
      </c>
      <c r="E471" s="1" t="s">
        <v>227</v>
      </c>
      <c r="F471" s="1" t="s">
        <v>158</v>
      </c>
      <c r="G471" s="1" t="s">
        <v>105</v>
      </c>
      <c r="H471" s="1">
        <f>D471/'دلار نیما'!$C$1292*1000</f>
        <v>20.801752364782924</v>
      </c>
    </row>
    <row r="472" spans="1:8" x14ac:dyDescent="0.45">
      <c r="A472" s="1" t="s">
        <v>202</v>
      </c>
      <c r="B472" s="1" t="s">
        <v>147</v>
      </c>
      <c r="C472" s="1" t="s">
        <v>112</v>
      </c>
      <c r="D472" s="1">
        <v>6989</v>
      </c>
      <c r="E472" s="1" t="s">
        <v>201</v>
      </c>
      <c r="F472" s="1" t="s">
        <v>158</v>
      </c>
      <c r="G472" s="1" t="s">
        <v>148</v>
      </c>
      <c r="H472" s="1">
        <f>D472/'دلار نیما'!$C$1292*1000</f>
        <v>26.486326703856417</v>
      </c>
    </row>
    <row r="473" spans="1:8" x14ac:dyDescent="0.45">
      <c r="A473" s="1" t="s">
        <v>106</v>
      </c>
      <c r="B473" s="1" t="s">
        <v>147</v>
      </c>
      <c r="C473" s="1" t="s">
        <v>112</v>
      </c>
      <c r="D473" s="1">
        <v>6554</v>
      </c>
      <c r="E473" s="1" t="s">
        <v>201</v>
      </c>
      <c r="F473" s="1" t="s">
        <v>158</v>
      </c>
      <c r="G473" s="1" t="s">
        <v>148</v>
      </c>
      <c r="H473" s="1">
        <f>D473/'دلار نیما'!$C$1292*1000</f>
        <v>24.837800145525101</v>
      </c>
    </row>
    <row r="474" spans="1:8" hidden="1" x14ac:dyDescent="0.45">
      <c r="A474" s="1" t="s">
        <v>116</v>
      </c>
      <c r="B474" s="1" t="s">
        <v>177</v>
      </c>
      <c r="C474" s="1" t="s">
        <v>103</v>
      </c>
      <c r="D474" s="1">
        <v>7161</v>
      </c>
      <c r="E474" s="1" t="s">
        <v>227</v>
      </c>
      <c r="F474" s="1" t="s">
        <v>114</v>
      </c>
      <c r="G474" s="1" t="s">
        <v>177</v>
      </c>
      <c r="H474" s="1">
        <f>D474/'دلار نیما'!$C$1292*1000</f>
        <v>27.138157894736842</v>
      </c>
    </row>
    <row r="475" spans="1:8" hidden="1" x14ac:dyDescent="0.45">
      <c r="A475" s="1" t="s">
        <v>116</v>
      </c>
      <c r="B475" s="1" t="s">
        <v>155</v>
      </c>
      <c r="C475" s="1" t="s">
        <v>103</v>
      </c>
      <c r="D475" s="1">
        <v>6555</v>
      </c>
      <c r="E475" s="1" t="s">
        <v>227</v>
      </c>
      <c r="F475" s="1" t="s">
        <v>114</v>
      </c>
      <c r="G475" s="1" t="s">
        <v>155</v>
      </c>
      <c r="H475" s="1">
        <f>D475/'دلار نیما'!$C$1292*1000</f>
        <v>24.841589861751153</v>
      </c>
    </row>
    <row r="476" spans="1:8" hidden="1" x14ac:dyDescent="0.45">
      <c r="A476" s="1" t="s">
        <v>116</v>
      </c>
      <c r="B476" s="1" t="s">
        <v>155</v>
      </c>
      <c r="C476" s="1" t="s">
        <v>103</v>
      </c>
      <c r="D476" s="1">
        <v>6555</v>
      </c>
      <c r="E476" s="1" t="s">
        <v>114</v>
      </c>
      <c r="F476" s="1" t="s">
        <v>114</v>
      </c>
      <c r="G476" s="1" t="s">
        <v>155</v>
      </c>
      <c r="H476" s="1">
        <f>D476/'دلار نیما'!$C$1292*1000</f>
        <v>24.841589861751153</v>
      </c>
    </row>
    <row r="477" spans="1:8" hidden="1" x14ac:dyDescent="0.45">
      <c r="A477" s="1" t="s">
        <v>101</v>
      </c>
      <c r="B477" s="1" t="s">
        <v>155</v>
      </c>
      <c r="C477" s="1" t="s">
        <v>103</v>
      </c>
      <c r="D477" s="1">
        <v>6427</v>
      </c>
      <c r="E477" s="1" t="s">
        <v>114</v>
      </c>
      <c r="F477" s="1" t="s">
        <v>114</v>
      </c>
      <c r="G477" s="1" t="s">
        <v>155</v>
      </c>
      <c r="H477" s="1">
        <f>D477/'دلار نیما'!$C$1292*1000</f>
        <v>24.35650618481688</v>
      </c>
    </row>
    <row r="478" spans="1:8" hidden="1" x14ac:dyDescent="0.45">
      <c r="A478" s="1" t="s">
        <v>101</v>
      </c>
      <c r="B478" s="1" t="s">
        <v>155</v>
      </c>
      <c r="C478" s="1" t="s">
        <v>103</v>
      </c>
      <c r="D478" s="1">
        <v>6427</v>
      </c>
      <c r="E478" s="1" t="s">
        <v>158</v>
      </c>
      <c r="F478" s="1" t="s">
        <v>114</v>
      </c>
      <c r="G478" s="1" t="s">
        <v>155</v>
      </c>
      <c r="H478" s="1">
        <f>D478/'دلار نیما'!$C$1292*1000</f>
        <v>24.35650618481688</v>
      </c>
    </row>
    <row r="479" spans="1:8" hidden="1" x14ac:dyDescent="0.45">
      <c r="A479" s="1" t="s">
        <v>101</v>
      </c>
      <c r="B479" s="1" t="s">
        <v>155</v>
      </c>
      <c r="C479" s="1" t="s">
        <v>103</v>
      </c>
      <c r="D479" s="1">
        <v>6427</v>
      </c>
      <c r="E479" s="1" t="s">
        <v>227</v>
      </c>
      <c r="F479" s="1" t="s">
        <v>114</v>
      </c>
      <c r="G479" s="1" t="s">
        <v>155</v>
      </c>
      <c r="H479" s="1">
        <f>D479/'دلار نیما'!$C$1292*1000</f>
        <v>24.35650618481688</v>
      </c>
    </row>
    <row r="480" spans="1:8" hidden="1" x14ac:dyDescent="0.45">
      <c r="A480" s="1" t="s">
        <v>129</v>
      </c>
      <c r="B480" s="1" t="s">
        <v>155</v>
      </c>
      <c r="C480" s="1" t="s">
        <v>103</v>
      </c>
      <c r="D480" s="1">
        <v>6445</v>
      </c>
      <c r="E480" s="1" t="s">
        <v>158</v>
      </c>
      <c r="F480" s="1" t="s">
        <v>114</v>
      </c>
      <c r="G480" s="1" t="s">
        <v>155</v>
      </c>
      <c r="H480" s="1">
        <f>D480/'دلار نیما'!$C$1292*1000</f>
        <v>24.42472107688576</v>
      </c>
    </row>
    <row r="481" spans="1:8" hidden="1" x14ac:dyDescent="0.45">
      <c r="A481" s="1" t="s">
        <v>129</v>
      </c>
      <c r="B481" s="1" t="s">
        <v>155</v>
      </c>
      <c r="C481" s="1" t="s">
        <v>103</v>
      </c>
      <c r="D481" s="1">
        <v>6445</v>
      </c>
      <c r="E481" s="1" t="s">
        <v>114</v>
      </c>
      <c r="F481" s="1" t="s">
        <v>114</v>
      </c>
      <c r="G481" s="1" t="s">
        <v>155</v>
      </c>
      <c r="H481" s="1">
        <f>D481/'دلار نیما'!$C$1292*1000</f>
        <v>24.42472107688576</v>
      </c>
    </row>
    <row r="482" spans="1:8" hidden="1" x14ac:dyDescent="0.45">
      <c r="A482" s="1" t="s">
        <v>204</v>
      </c>
      <c r="B482" s="1" t="s">
        <v>155</v>
      </c>
      <c r="C482" s="1" t="s">
        <v>103</v>
      </c>
      <c r="D482" s="1">
        <v>5262</v>
      </c>
      <c r="E482" s="1" t="s">
        <v>114</v>
      </c>
      <c r="F482" s="1" t="s">
        <v>158</v>
      </c>
      <c r="G482" s="1" t="s">
        <v>155</v>
      </c>
      <c r="H482" s="1">
        <f>D482/'دلار نیما'!$C$1292*1000</f>
        <v>19.941486781469802</v>
      </c>
    </row>
    <row r="483" spans="1:8" hidden="1" x14ac:dyDescent="0.45">
      <c r="A483" s="1" t="s">
        <v>204</v>
      </c>
      <c r="B483" s="1" t="s">
        <v>155</v>
      </c>
      <c r="C483" s="1" t="s">
        <v>103</v>
      </c>
      <c r="D483" s="1">
        <v>5262</v>
      </c>
      <c r="E483" s="1" t="s">
        <v>227</v>
      </c>
      <c r="F483" s="1" t="s">
        <v>158</v>
      </c>
      <c r="G483" s="1" t="s">
        <v>155</v>
      </c>
      <c r="H483" s="1">
        <f>D483/'دلار نیما'!$C$1292*1000</f>
        <v>19.941486781469802</v>
      </c>
    </row>
    <row r="484" spans="1:8" hidden="1" x14ac:dyDescent="0.45">
      <c r="A484" s="1" t="s">
        <v>106</v>
      </c>
      <c r="B484" s="1" t="s">
        <v>208</v>
      </c>
      <c r="C484" s="1" t="s">
        <v>112</v>
      </c>
      <c r="D484" s="1">
        <v>5490</v>
      </c>
      <c r="E484" s="1" t="s">
        <v>201</v>
      </c>
      <c r="F484" s="1" t="s">
        <v>158</v>
      </c>
      <c r="G484" s="1" t="s">
        <v>208</v>
      </c>
      <c r="H484" s="1">
        <f>D484/'دلار نیما'!$C$1292*1000</f>
        <v>20.805542081008973</v>
      </c>
    </row>
    <row r="485" spans="1:8" hidden="1" x14ac:dyDescent="0.45">
      <c r="A485" s="1" t="s">
        <v>116</v>
      </c>
      <c r="B485" s="1" t="s">
        <v>178</v>
      </c>
      <c r="C485" s="1" t="s">
        <v>103</v>
      </c>
      <c r="D485" s="1">
        <v>7303</v>
      </c>
      <c r="E485" s="1" t="s">
        <v>227</v>
      </c>
      <c r="F485" s="1" t="s">
        <v>114</v>
      </c>
      <c r="G485" s="1" t="s">
        <v>178</v>
      </c>
      <c r="H485" s="1">
        <f>D485/'دلار نیما'!$C$1292*1000</f>
        <v>27.676297598835799</v>
      </c>
    </row>
    <row r="486" spans="1:8" hidden="1" x14ac:dyDescent="0.45">
      <c r="A486" s="1" t="s">
        <v>205</v>
      </c>
      <c r="B486" s="1" t="s">
        <v>178</v>
      </c>
      <c r="C486" s="1" t="s">
        <v>112</v>
      </c>
      <c r="D486" s="1">
        <v>6462</v>
      </c>
      <c r="E486" s="1" t="s">
        <v>201</v>
      </c>
      <c r="F486" s="1" t="s">
        <v>158</v>
      </c>
      <c r="G486" s="1" t="s">
        <v>178</v>
      </c>
      <c r="H486" s="1">
        <f>D486/'دلار نیما'!$C$1292*1000</f>
        <v>24.489146252728595</v>
      </c>
    </row>
    <row r="487" spans="1:8" hidden="1" x14ac:dyDescent="0.45">
      <c r="A487" s="1" t="s">
        <v>108</v>
      </c>
      <c r="B487" s="1" t="s">
        <v>141</v>
      </c>
      <c r="C487" s="1" t="s">
        <v>103</v>
      </c>
      <c r="D487" s="1">
        <v>5101</v>
      </c>
      <c r="E487" s="1" t="s">
        <v>227</v>
      </c>
      <c r="F487" s="1" t="s">
        <v>158</v>
      </c>
      <c r="G487" s="1" t="s">
        <v>142</v>
      </c>
      <c r="H487" s="1">
        <f>D487/'دلار نیما'!$C$1292*1000</f>
        <v>19.331342469075913</v>
      </c>
    </row>
    <row r="488" spans="1:8" hidden="1" x14ac:dyDescent="0.45">
      <c r="A488" s="1" t="s">
        <v>116</v>
      </c>
      <c r="B488" s="1" t="s">
        <v>179</v>
      </c>
      <c r="C488" s="1" t="s">
        <v>103</v>
      </c>
      <c r="D488" s="1">
        <v>6081</v>
      </c>
      <c r="E488" s="1" t="s">
        <v>227</v>
      </c>
      <c r="F488" s="1" t="s">
        <v>160</v>
      </c>
      <c r="G488" s="1" t="s">
        <v>179</v>
      </c>
      <c r="H488" s="1">
        <f>D488/'دلار نیما'!$C$1292*1000</f>
        <v>23.045264370603928</v>
      </c>
    </row>
    <row r="489" spans="1:8" hidden="1" x14ac:dyDescent="0.45">
      <c r="A489" s="1" t="s">
        <v>101</v>
      </c>
      <c r="B489" s="1" t="s">
        <v>179</v>
      </c>
      <c r="C489" s="1" t="s">
        <v>103</v>
      </c>
      <c r="D489" s="1">
        <v>4565</v>
      </c>
      <c r="E489" s="1" t="s">
        <v>227</v>
      </c>
      <c r="F489" s="1" t="s">
        <v>160</v>
      </c>
      <c r="G489" s="1" t="s">
        <v>179</v>
      </c>
      <c r="H489" s="1">
        <f>D489/'دلار نیما'!$C$1292*1000</f>
        <v>17.300054571913655</v>
      </c>
    </row>
    <row r="490" spans="1:8" hidden="1" x14ac:dyDescent="0.45">
      <c r="A490" s="1" t="s">
        <v>116</v>
      </c>
      <c r="B490" s="1" t="s">
        <v>127</v>
      </c>
      <c r="C490" s="1" t="s">
        <v>103</v>
      </c>
      <c r="D490" s="1">
        <v>5607</v>
      </c>
      <c r="E490" s="1" t="s">
        <v>227</v>
      </c>
      <c r="F490" s="1" t="s">
        <v>114</v>
      </c>
      <c r="G490" s="1" t="s">
        <v>127</v>
      </c>
      <c r="H490" s="1">
        <f>D490/'دلار نیما'!$C$1292*1000</f>
        <v>21.248938879456706</v>
      </c>
    </row>
    <row r="491" spans="1:8" hidden="1" x14ac:dyDescent="0.45">
      <c r="A491" s="1" t="s">
        <v>116</v>
      </c>
      <c r="B491" s="1" t="s">
        <v>127</v>
      </c>
      <c r="C491" s="1" t="s">
        <v>103</v>
      </c>
      <c r="D491" s="1">
        <v>5607</v>
      </c>
      <c r="E491" s="1" t="s">
        <v>114</v>
      </c>
      <c r="F491" s="1" t="s">
        <v>114</v>
      </c>
      <c r="G491" s="1" t="s">
        <v>127</v>
      </c>
      <c r="H491" s="1">
        <f>D491/'دلار نیما'!$C$1292*1000</f>
        <v>21.248938879456706</v>
      </c>
    </row>
    <row r="492" spans="1:8" hidden="1" x14ac:dyDescent="0.45">
      <c r="A492" s="1" t="s">
        <v>116</v>
      </c>
      <c r="B492" s="1" t="s">
        <v>127</v>
      </c>
      <c r="C492" s="1" t="s">
        <v>103</v>
      </c>
      <c r="D492" s="1">
        <v>5607</v>
      </c>
      <c r="E492" s="1" t="s">
        <v>158</v>
      </c>
      <c r="F492" s="1" t="s">
        <v>114</v>
      </c>
      <c r="G492" s="1" t="s">
        <v>127</v>
      </c>
      <c r="H492" s="1">
        <f>D492/'دلار نیما'!$C$1292*1000</f>
        <v>21.248938879456706</v>
      </c>
    </row>
    <row r="493" spans="1:8" hidden="1" x14ac:dyDescent="0.45">
      <c r="A493" s="1" t="s">
        <v>101</v>
      </c>
      <c r="B493" s="1" t="s">
        <v>127</v>
      </c>
      <c r="C493" s="1" t="s">
        <v>103</v>
      </c>
      <c r="D493" s="1">
        <v>5806</v>
      </c>
      <c r="E493" s="1" t="s">
        <v>158</v>
      </c>
      <c r="F493" s="1" t="s">
        <v>114</v>
      </c>
      <c r="G493" s="1" t="s">
        <v>127</v>
      </c>
      <c r="H493" s="1">
        <f>D493/'دلار نیما'!$C$1292*1000</f>
        <v>22.003092408440455</v>
      </c>
    </row>
    <row r="494" spans="1:8" hidden="1" x14ac:dyDescent="0.45">
      <c r="A494" s="1" t="s">
        <v>101</v>
      </c>
      <c r="B494" s="1" t="s">
        <v>127</v>
      </c>
      <c r="C494" s="1" t="s">
        <v>103</v>
      </c>
      <c r="D494" s="1">
        <v>5806</v>
      </c>
      <c r="E494" s="1" t="s">
        <v>114</v>
      </c>
      <c r="F494" s="1" t="s">
        <v>114</v>
      </c>
      <c r="G494" s="1" t="s">
        <v>127</v>
      </c>
      <c r="H494" s="1">
        <f>D494/'دلار نیما'!$C$1292*1000</f>
        <v>22.003092408440455</v>
      </c>
    </row>
    <row r="495" spans="1:8" hidden="1" x14ac:dyDescent="0.45">
      <c r="A495" s="1" t="s">
        <v>101</v>
      </c>
      <c r="B495" s="1" t="s">
        <v>127</v>
      </c>
      <c r="C495" s="1" t="s">
        <v>103</v>
      </c>
      <c r="D495" s="1">
        <v>5806</v>
      </c>
      <c r="E495" s="1" t="s">
        <v>227</v>
      </c>
      <c r="F495" s="1" t="s">
        <v>114</v>
      </c>
      <c r="G495" s="1" t="s">
        <v>127</v>
      </c>
      <c r="H495" s="1">
        <f>D495/'دلار نیما'!$C$1292*1000</f>
        <v>22.003092408440455</v>
      </c>
    </row>
    <row r="496" spans="1:8" hidden="1" x14ac:dyDescent="0.45">
      <c r="A496" s="1" t="s">
        <v>101</v>
      </c>
      <c r="B496" s="1" t="s">
        <v>181</v>
      </c>
      <c r="C496" s="1" t="s">
        <v>103</v>
      </c>
      <c r="D496" s="1">
        <v>6205</v>
      </c>
      <c r="E496" s="1" t="s">
        <v>227</v>
      </c>
      <c r="F496" s="1" t="s">
        <v>114</v>
      </c>
      <c r="G496" s="1" t="s">
        <v>182</v>
      </c>
      <c r="H496" s="1">
        <f>D496/'دلار نیما'!$C$1292*1000</f>
        <v>23.515189182634003</v>
      </c>
    </row>
    <row r="497" spans="1:8" hidden="1" x14ac:dyDescent="0.45">
      <c r="A497" s="1" t="s">
        <v>101</v>
      </c>
      <c r="B497" s="1" t="s">
        <v>181</v>
      </c>
      <c r="C497" s="1" t="s">
        <v>103</v>
      </c>
      <c r="D497" s="1">
        <v>6205</v>
      </c>
      <c r="E497" s="1" t="s">
        <v>158</v>
      </c>
      <c r="F497" s="1" t="s">
        <v>114</v>
      </c>
      <c r="G497" s="1" t="s">
        <v>182</v>
      </c>
      <c r="H497" s="1">
        <f>D497/'دلار نیما'!$C$1292*1000</f>
        <v>23.515189182634003</v>
      </c>
    </row>
    <row r="498" spans="1:8" hidden="1" x14ac:dyDescent="0.45">
      <c r="A498" s="1" t="s">
        <v>101</v>
      </c>
      <c r="B498" s="1" t="s">
        <v>181</v>
      </c>
      <c r="C498" s="1" t="s">
        <v>103</v>
      </c>
      <c r="D498" s="1">
        <v>6205</v>
      </c>
      <c r="E498" s="1" t="s">
        <v>114</v>
      </c>
      <c r="F498" s="1" t="s">
        <v>114</v>
      </c>
      <c r="G498" s="1" t="s">
        <v>182</v>
      </c>
      <c r="H498" s="1">
        <f>D498/'دلار نیما'!$C$1292*1000</f>
        <v>23.515189182634003</v>
      </c>
    </row>
    <row r="499" spans="1:8" hidden="1" x14ac:dyDescent="0.45">
      <c r="A499" s="1" t="s">
        <v>116</v>
      </c>
      <c r="B499" s="1" t="s">
        <v>123</v>
      </c>
      <c r="C499" s="1" t="s">
        <v>103</v>
      </c>
      <c r="D499" s="1">
        <v>6081</v>
      </c>
      <c r="E499" s="1" t="s">
        <v>227</v>
      </c>
      <c r="F499" s="1" t="s">
        <v>114</v>
      </c>
      <c r="G499" s="1" t="s">
        <v>123</v>
      </c>
      <c r="H499" s="1">
        <f>D499/'دلار نیما'!$C$1292*1000</f>
        <v>23.045264370603928</v>
      </c>
    </row>
    <row r="500" spans="1:8" hidden="1" x14ac:dyDescent="0.45">
      <c r="A500" s="1" t="s">
        <v>116</v>
      </c>
      <c r="B500" s="1" t="s">
        <v>187</v>
      </c>
      <c r="C500" s="1" t="s">
        <v>103</v>
      </c>
      <c r="D500" s="1">
        <v>7205</v>
      </c>
      <c r="E500" s="1" t="s">
        <v>227</v>
      </c>
      <c r="F500" s="1" t="s">
        <v>114</v>
      </c>
      <c r="G500" s="1" t="s">
        <v>187</v>
      </c>
      <c r="H500" s="1">
        <f>D500/'دلار نیما'!$C$1292*1000</f>
        <v>27.304905408682998</v>
      </c>
    </row>
    <row r="501" spans="1:8" hidden="1" x14ac:dyDescent="0.45">
      <c r="A501" s="1" t="s">
        <v>116</v>
      </c>
      <c r="B501" s="1" t="s">
        <v>187</v>
      </c>
      <c r="C501" s="1" t="s">
        <v>103</v>
      </c>
      <c r="D501" s="1">
        <v>7205</v>
      </c>
      <c r="E501" s="1" t="s">
        <v>114</v>
      </c>
      <c r="F501" s="1" t="s">
        <v>114</v>
      </c>
      <c r="G501" s="1" t="s">
        <v>187</v>
      </c>
      <c r="H501" s="1">
        <f>D501/'دلار نیما'!$C$1292*1000</f>
        <v>27.304905408682998</v>
      </c>
    </row>
    <row r="502" spans="1:8" hidden="1" x14ac:dyDescent="0.45">
      <c r="A502" s="1" t="s">
        <v>116</v>
      </c>
      <c r="B502" s="1" t="s">
        <v>187</v>
      </c>
      <c r="C502" s="1" t="s">
        <v>103</v>
      </c>
      <c r="D502" s="1">
        <v>7205</v>
      </c>
      <c r="E502" s="1" t="s">
        <v>158</v>
      </c>
      <c r="F502" s="1" t="s">
        <v>114</v>
      </c>
      <c r="G502" s="1" t="s">
        <v>187</v>
      </c>
      <c r="H502" s="1">
        <f>D502/'دلار نیما'!$C$1292*1000</f>
        <v>27.304905408682998</v>
      </c>
    </row>
    <row r="503" spans="1:8" hidden="1" x14ac:dyDescent="0.45">
      <c r="A503" s="1" t="s">
        <v>207</v>
      </c>
      <c r="B503" s="1" t="s">
        <v>187</v>
      </c>
      <c r="C503" s="1" t="s">
        <v>103</v>
      </c>
      <c r="D503" s="1">
        <v>6002</v>
      </c>
      <c r="E503" s="1" t="s">
        <v>158</v>
      </c>
      <c r="F503" s="1" t="s">
        <v>158</v>
      </c>
      <c r="G503" s="1" t="s">
        <v>187</v>
      </c>
      <c r="H503" s="1">
        <f>D503/'دلار نیما'!$C$1292*1000</f>
        <v>22.74587678874606</v>
      </c>
    </row>
    <row r="504" spans="1:8" hidden="1" x14ac:dyDescent="0.45">
      <c r="A504" s="1" t="s">
        <v>207</v>
      </c>
      <c r="B504" s="1" t="s">
        <v>187</v>
      </c>
      <c r="C504" s="1" t="s">
        <v>103</v>
      </c>
      <c r="D504" s="1">
        <v>6002</v>
      </c>
      <c r="E504" s="1" t="s">
        <v>114</v>
      </c>
      <c r="F504" s="1" t="s">
        <v>158</v>
      </c>
      <c r="G504" s="1" t="s">
        <v>187</v>
      </c>
      <c r="H504" s="1">
        <f>D504/'دلار نیما'!$C$1292*1000</f>
        <v>22.74587678874606</v>
      </c>
    </row>
    <row r="505" spans="1:8" hidden="1" x14ac:dyDescent="0.45">
      <c r="A505" s="1" t="s">
        <v>207</v>
      </c>
      <c r="B505" s="1" t="s">
        <v>187</v>
      </c>
      <c r="C505" s="1" t="s">
        <v>103</v>
      </c>
      <c r="D505" s="1">
        <v>6002</v>
      </c>
      <c r="E505" s="1" t="s">
        <v>227</v>
      </c>
      <c r="F505" s="1" t="s">
        <v>158</v>
      </c>
      <c r="G505" s="1" t="s">
        <v>187</v>
      </c>
      <c r="H505" s="1">
        <f>D505/'دلار نیما'!$C$1292*1000</f>
        <v>22.74587678874606</v>
      </c>
    </row>
    <row r="506" spans="1:8" hidden="1" x14ac:dyDescent="0.45">
      <c r="A506" s="1" t="s">
        <v>207</v>
      </c>
      <c r="B506" s="1" t="s">
        <v>187</v>
      </c>
      <c r="C506" s="1" t="s">
        <v>103</v>
      </c>
      <c r="D506" s="1">
        <v>6002</v>
      </c>
      <c r="E506" s="1" t="s">
        <v>228</v>
      </c>
      <c r="F506" s="1" t="s">
        <v>158</v>
      </c>
      <c r="G506" s="1" t="s">
        <v>187</v>
      </c>
      <c r="H506" s="1">
        <f>D506/'دلار نیما'!$C$1292*1000</f>
        <v>22.74587678874606</v>
      </c>
    </row>
    <row r="507" spans="1:8" hidden="1" x14ac:dyDescent="0.45">
      <c r="A507" s="1" t="s">
        <v>116</v>
      </c>
      <c r="B507" s="1" t="s">
        <v>171</v>
      </c>
      <c r="C507" s="1" t="s">
        <v>103</v>
      </c>
      <c r="D507" s="1">
        <v>5676</v>
      </c>
      <c r="E507" s="1" t="s">
        <v>227</v>
      </c>
      <c r="F507" s="1" t="s">
        <v>114</v>
      </c>
      <c r="G507" s="1" t="s">
        <v>171</v>
      </c>
      <c r="H507" s="1">
        <f>D507/'دلار نیما'!$C$1292*1000</f>
        <v>21.510429299054088</v>
      </c>
    </row>
    <row r="508" spans="1:8" hidden="1" x14ac:dyDescent="0.45">
      <c r="A508" s="1" t="s">
        <v>204</v>
      </c>
      <c r="B508" s="1" t="s">
        <v>124</v>
      </c>
      <c r="C508" s="1" t="s">
        <v>103</v>
      </c>
      <c r="D508" s="1">
        <v>4794</v>
      </c>
      <c r="E508" s="1" t="s">
        <v>227</v>
      </c>
      <c r="F508" s="1" t="s">
        <v>158</v>
      </c>
      <c r="G508" s="1" t="s">
        <v>124</v>
      </c>
      <c r="H508" s="1">
        <f>D508/'دلار نیما'!$C$1292*1000</f>
        <v>18.167899587678875</v>
      </c>
    </row>
    <row r="509" spans="1:8" hidden="1" x14ac:dyDescent="0.45">
      <c r="A509" s="1" t="s">
        <v>204</v>
      </c>
      <c r="B509" s="1" t="s">
        <v>124</v>
      </c>
      <c r="C509" s="1" t="s">
        <v>103</v>
      </c>
      <c r="D509" s="1">
        <v>4794</v>
      </c>
      <c r="E509" s="1" t="s">
        <v>114</v>
      </c>
      <c r="F509" s="1" t="s">
        <v>158</v>
      </c>
      <c r="G509" s="1" t="s">
        <v>124</v>
      </c>
      <c r="H509" s="1">
        <f>D509/'دلار نیما'!$C$1292*1000</f>
        <v>18.167899587678875</v>
      </c>
    </row>
    <row r="510" spans="1:8" hidden="1" x14ac:dyDescent="0.45">
      <c r="A510" s="1" t="s">
        <v>116</v>
      </c>
      <c r="B510" s="1" t="s">
        <v>121</v>
      </c>
      <c r="C510" s="1" t="s">
        <v>103</v>
      </c>
      <c r="D510" s="1">
        <v>5607</v>
      </c>
      <c r="E510" s="1" t="s">
        <v>114</v>
      </c>
      <c r="F510" s="1" t="s">
        <v>114</v>
      </c>
      <c r="G510" s="1" t="s">
        <v>121</v>
      </c>
      <c r="H510" s="1">
        <f>D510/'دلار نیما'!$C$1292*1000</f>
        <v>21.248938879456706</v>
      </c>
    </row>
    <row r="511" spans="1:8" hidden="1" x14ac:dyDescent="0.45">
      <c r="A511" s="1" t="s">
        <v>116</v>
      </c>
      <c r="B511" s="1" t="s">
        <v>121</v>
      </c>
      <c r="C511" s="1" t="s">
        <v>103</v>
      </c>
      <c r="D511" s="1">
        <v>5607</v>
      </c>
      <c r="E511" s="1" t="s">
        <v>158</v>
      </c>
      <c r="F511" s="1" t="s">
        <v>114</v>
      </c>
      <c r="G511" s="1" t="s">
        <v>121</v>
      </c>
      <c r="H511" s="1">
        <f>D511/'دلار نیما'!$C$1292*1000</f>
        <v>21.248938879456706</v>
      </c>
    </row>
    <row r="512" spans="1:8" hidden="1" x14ac:dyDescent="0.45">
      <c r="A512" s="1" t="s">
        <v>116</v>
      </c>
      <c r="B512" s="1" t="s">
        <v>121</v>
      </c>
      <c r="C512" s="1" t="s">
        <v>103</v>
      </c>
      <c r="D512" s="1">
        <v>5607</v>
      </c>
      <c r="E512" s="1" t="s">
        <v>227</v>
      </c>
      <c r="F512" s="1" t="s">
        <v>114</v>
      </c>
      <c r="G512" s="1" t="s">
        <v>121</v>
      </c>
      <c r="H512" s="1">
        <f>D512/'دلار نیما'!$C$1292*1000</f>
        <v>21.248938879456706</v>
      </c>
    </row>
    <row r="513" spans="1:8" hidden="1" x14ac:dyDescent="0.45">
      <c r="A513" s="1" t="s">
        <v>215</v>
      </c>
      <c r="B513" s="1" t="s">
        <v>159</v>
      </c>
      <c r="C513" s="1" t="s">
        <v>112</v>
      </c>
      <c r="E513" s="1" t="s">
        <v>201</v>
      </c>
      <c r="F513" s="1" t="s">
        <v>134</v>
      </c>
      <c r="G513" s="1" t="s">
        <v>159</v>
      </c>
      <c r="H513" s="1">
        <f>D513/'دلار نیما'!$C$1292*1000</f>
        <v>0</v>
      </c>
    </row>
    <row r="514" spans="1:8" hidden="1" x14ac:dyDescent="0.45">
      <c r="A514" s="1" t="s">
        <v>108</v>
      </c>
      <c r="B514" s="1" t="s">
        <v>159</v>
      </c>
      <c r="C514" s="1" t="s">
        <v>103</v>
      </c>
      <c r="D514" s="1">
        <v>5410</v>
      </c>
      <c r="E514" s="1" t="s">
        <v>227</v>
      </c>
      <c r="F514" s="1" t="s">
        <v>134</v>
      </c>
      <c r="G514" s="1" t="s">
        <v>159</v>
      </c>
      <c r="H514" s="1">
        <f>D514/'دلار نیما'!$C$1292*1000</f>
        <v>20.502364782925053</v>
      </c>
    </row>
    <row r="515" spans="1:8" hidden="1" x14ac:dyDescent="0.45">
      <c r="A515" s="1" t="s">
        <v>229</v>
      </c>
      <c r="B515" s="1" t="s">
        <v>187</v>
      </c>
      <c r="C515" s="1" t="s">
        <v>112</v>
      </c>
      <c r="E515" s="1" t="s">
        <v>201</v>
      </c>
      <c r="F515" s="1" t="s">
        <v>158</v>
      </c>
      <c r="G515" s="1" t="s">
        <v>187</v>
      </c>
      <c r="H515" s="1">
        <f>D515/'دلار نیما'!$C$1292*1000</f>
        <v>0</v>
      </c>
    </row>
    <row r="516" spans="1:8" hidden="1" x14ac:dyDescent="0.45">
      <c r="A516" s="1" t="s">
        <v>205</v>
      </c>
      <c r="B516" s="1" t="s">
        <v>187</v>
      </c>
      <c r="C516" s="1" t="s">
        <v>103</v>
      </c>
      <c r="D516" s="1">
        <v>4794</v>
      </c>
      <c r="E516" s="1" t="s">
        <v>227</v>
      </c>
      <c r="F516" s="1" t="s">
        <v>158</v>
      </c>
      <c r="G516" s="1" t="s">
        <v>187</v>
      </c>
      <c r="H516" s="1">
        <f>D516/'دلار نیما'!$C$1292*1000</f>
        <v>18.167899587678875</v>
      </c>
    </row>
    <row r="517" spans="1:8" hidden="1" x14ac:dyDescent="0.45">
      <c r="A517" s="1" t="s">
        <v>205</v>
      </c>
      <c r="B517" s="1" t="s">
        <v>187</v>
      </c>
      <c r="C517" s="1" t="s">
        <v>103</v>
      </c>
      <c r="D517" s="1">
        <v>4794</v>
      </c>
      <c r="E517" s="1" t="s">
        <v>114</v>
      </c>
      <c r="F517" s="1" t="s">
        <v>158</v>
      </c>
      <c r="G517" s="1" t="s">
        <v>187</v>
      </c>
      <c r="H517" s="1">
        <f>D517/'دلار نیما'!$C$1292*1000</f>
        <v>18.167899587678875</v>
      </c>
    </row>
    <row r="518" spans="1:8" hidden="1" x14ac:dyDescent="0.45">
      <c r="A518" s="1" t="s">
        <v>101</v>
      </c>
      <c r="B518" s="1" t="s">
        <v>194</v>
      </c>
      <c r="C518" s="1" t="s">
        <v>103</v>
      </c>
      <c r="D518" s="1">
        <v>7228</v>
      </c>
      <c r="E518" s="1" t="s">
        <v>227</v>
      </c>
      <c r="F518" s="1" t="s">
        <v>114</v>
      </c>
      <c r="G518" s="1" t="s">
        <v>195</v>
      </c>
      <c r="H518" s="1">
        <f>D518/'دلار نیما'!$C$1292*1000</f>
        <v>27.392068881882125</v>
      </c>
    </row>
    <row r="519" spans="1:8" hidden="1" x14ac:dyDescent="0.45">
      <c r="A519" s="1" t="s">
        <v>108</v>
      </c>
      <c r="B519" s="1" t="s">
        <v>117</v>
      </c>
      <c r="C519" s="1" t="s">
        <v>112</v>
      </c>
      <c r="D519" s="1">
        <v>7181</v>
      </c>
      <c r="E519" s="1" t="s">
        <v>201</v>
      </c>
      <c r="F519" s="1" t="s">
        <v>158</v>
      </c>
      <c r="G519" s="1" t="s">
        <v>118</v>
      </c>
      <c r="H519" s="1">
        <f>D519/'دلار نیما'!$C$1292*1000</f>
        <v>27.213952219257823</v>
      </c>
    </row>
    <row r="520" spans="1:8" hidden="1" x14ac:dyDescent="0.45">
      <c r="A520" s="1" t="s">
        <v>209</v>
      </c>
      <c r="B520" s="1" t="s">
        <v>197</v>
      </c>
      <c r="C520" s="1" t="s">
        <v>112</v>
      </c>
      <c r="D520" s="1">
        <v>8625</v>
      </c>
      <c r="E520" s="1" t="s">
        <v>201</v>
      </c>
      <c r="F520" s="1" t="s">
        <v>158</v>
      </c>
      <c r="G520" s="1" t="s">
        <v>198</v>
      </c>
      <c r="H520" s="1">
        <f>D520/'دلار نیما'!$C$1292*1000</f>
        <v>32.686302449672567</v>
      </c>
    </row>
    <row r="521" spans="1:8" hidden="1" x14ac:dyDescent="0.45">
      <c r="A521" s="1" t="s">
        <v>207</v>
      </c>
      <c r="B521" s="1" t="s">
        <v>219</v>
      </c>
      <c r="C521" s="1" t="s">
        <v>112</v>
      </c>
      <c r="D521" s="1">
        <v>7636</v>
      </c>
      <c r="E521" s="1" t="s">
        <v>201</v>
      </c>
      <c r="F521" s="1" t="s">
        <v>158</v>
      </c>
      <c r="G521" s="1" t="s">
        <v>219</v>
      </c>
      <c r="H521" s="1">
        <f>D521/'دلار نیما'!$C$1292*1000</f>
        <v>28.938273102110113</v>
      </c>
    </row>
    <row r="522" spans="1:8" hidden="1" x14ac:dyDescent="0.45">
      <c r="A522" s="1" t="s">
        <v>207</v>
      </c>
      <c r="B522" s="1" t="s">
        <v>143</v>
      </c>
      <c r="C522" s="1" t="s">
        <v>112</v>
      </c>
      <c r="D522" s="1">
        <v>5937</v>
      </c>
      <c r="E522" s="1" t="s">
        <v>201</v>
      </c>
      <c r="F522" s="1" t="s">
        <v>158</v>
      </c>
      <c r="G522" s="1" t="s">
        <v>143</v>
      </c>
      <c r="H522" s="1">
        <f>D522/'دلار نیما'!$C$1292*1000</f>
        <v>22.499545234052874</v>
      </c>
    </row>
    <row r="523" spans="1:8" hidden="1" x14ac:dyDescent="0.45">
      <c r="A523" s="1" t="s">
        <v>229</v>
      </c>
      <c r="B523" s="1" t="s">
        <v>199</v>
      </c>
      <c r="C523" s="1" t="s">
        <v>112</v>
      </c>
      <c r="E523" s="1" t="s">
        <v>201</v>
      </c>
      <c r="F523" s="1" t="s">
        <v>158</v>
      </c>
      <c r="G523" s="1" t="s">
        <v>199</v>
      </c>
      <c r="H523" s="1">
        <f>D523/'دلار نیما'!$C$1292*1000</f>
        <v>0</v>
      </c>
    </row>
    <row r="524" spans="1:8" hidden="1" x14ac:dyDescent="0.45">
      <c r="A524" s="1" t="s">
        <v>202</v>
      </c>
      <c r="B524" s="1" t="s">
        <v>111</v>
      </c>
      <c r="C524" s="1" t="s">
        <v>103</v>
      </c>
      <c r="D524" s="1">
        <v>6254</v>
      </c>
      <c r="E524" s="1" t="s">
        <v>201</v>
      </c>
      <c r="F524" s="1" t="s">
        <v>158</v>
      </c>
      <c r="G524" s="1" t="s">
        <v>111</v>
      </c>
      <c r="H524" s="1">
        <f>D524/'دلار نیما'!$C$1292*1000</f>
        <v>23.700885277710405</v>
      </c>
    </row>
    <row r="525" spans="1:8" hidden="1" x14ac:dyDescent="0.45">
      <c r="A525" s="1" t="s">
        <v>211</v>
      </c>
      <c r="B525" s="1" t="s">
        <v>156</v>
      </c>
      <c r="C525" s="1" t="s">
        <v>103</v>
      </c>
      <c r="D525" s="1">
        <v>18574</v>
      </c>
      <c r="E525" s="1" t="s">
        <v>227</v>
      </c>
      <c r="F525" s="1" t="s">
        <v>158</v>
      </c>
      <c r="G525" s="1" t="s">
        <v>156</v>
      </c>
      <c r="H525" s="1">
        <f>D525/'دلار نیما'!$C$1292*1000</f>
        <v>70.390189182634018</v>
      </c>
    </row>
    <row r="526" spans="1:8" hidden="1" x14ac:dyDescent="0.45">
      <c r="A526" s="1" t="s">
        <v>211</v>
      </c>
      <c r="B526" s="1" t="s">
        <v>156</v>
      </c>
      <c r="C526" s="1" t="s">
        <v>103</v>
      </c>
      <c r="D526" s="1">
        <v>18574</v>
      </c>
      <c r="E526" s="1" t="s">
        <v>114</v>
      </c>
      <c r="F526" s="1" t="s">
        <v>158</v>
      </c>
      <c r="G526" s="1" t="s">
        <v>156</v>
      </c>
      <c r="H526" s="1">
        <f>D526/'دلار نیما'!$C$1292*1000</f>
        <v>70.390189182634018</v>
      </c>
    </row>
    <row r="527" spans="1:8" hidden="1" x14ac:dyDescent="0.45">
      <c r="A527" s="1" t="s">
        <v>211</v>
      </c>
      <c r="B527" s="1" t="s">
        <v>156</v>
      </c>
      <c r="C527" s="1" t="s">
        <v>103</v>
      </c>
      <c r="D527" s="1">
        <v>18574</v>
      </c>
      <c r="E527" s="1" t="s">
        <v>158</v>
      </c>
      <c r="F527" s="1" t="s">
        <v>158</v>
      </c>
      <c r="G527" s="1" t="s">
        <v>156</v>
      </c>
      <c r="H527" s="1">
        <f>D527/'دلار نیما'!$C$1292*1000</f>
        <v>70.390189182634018</v>
      </c>
    </row>
    <row r="528" spans="1:8" hidden="1" x14ac:dyDescent="0.45">
      <c r="A528" s="1" t="s">
        <v>212</v>
      </c>
      <c r="B528" s="1" t="s">
        <v>156</v>
      </c>
      <c r="C528" s="1" t="s">
        <v>103</v>
      </c>
      <c r="D528" s="1">
        <v>16357</v>
      </c>
      <c r="E528" s="1" t="s">
        <v>227</v>
      </c>
      <c r="F528" s="1" t="s">
        <v>158</v>
      </c>
      <c r="G528" s="1" t="s">
        <v>156</v>
      </c>
      <c r="H528" s="1">
        <f>D528/'دلار نیما'!$C$1292*1000</f>
        <v>61.988388309483391</v>
      </c>
    </row>
    <row r="529" spans="1:8" hidden="1" x14ac:dyDescent="0.45">
      <c r="A529" s="1" t="s">
        <v>209</v>
      </c>
      <c r="B529" s="1" t="s">
        <v>156</v>
      </c>
      <c r="C529" s="1" t="s">
        <v>103</v>
      </c>
      <c r="D529" s="1">
        <v>18838</v>
      </c>
      <c r="E529" s="1" t="s">
        <v>227</v>
      </c>
      <c r="F529" s="1" t="s">
        <v>158</v>
      </c>
      <c r="G529" s="1" t="s">
        <v>156</v>
      </c>
      <c r="H529" s="1">
        <f>D529/'دلار نیما'!$C$1292*1000</f>
        <v>71.390674266310938</v>
      </c>
    </row>
    <row r="530" spans="1:8" hidden="1" x14ac:dyDescent="0.45">
      <c r="A530" s="1" t="s">
        <v>211</v>
      </c>
      <c r="B530" s="1" t="s">
        <v>223</v>
      </c>
      <c r="C530" s="1" t="s">
        <v>112</v>
      </c>
      <c r="D530" s="1">
        <v>14879</v>
      </c>
      <c r="E530" s="1" t="s">
        <v>201</v>
      </c>
      <c r="F530" s="1" t="s">
        <v>158</v>
      </c>
      <c r="G530" s="1" t="s">
        <v>223</v>
      </c>
      <c r="H530" s="1">
        <f>D530/'دلار نیما'!$C$1292*1000</f>
        <v>56.387187727382972</v>
      </c>
    </row>
    <row r="531" spans="1:8" hidden="1" x14ac:dyDescent="0.45">
      <c r="A531" s="1" t="s">
        <v>207</v>
      </c>
      <c r="B531" s="1" t="s">
        <v>123</v>
      </c>
      <c r="C531" s="1" t="s">
        <v>103</v>
      </c>
      <c r="D531" s="1">
        <v>4916</v>
      </c>
      <c r="E531" s="1" t="s">
        <v>201</v>
      </c>
      <c r="F531" s="1" t="s">
        <v>158</v>
      </c>
      <c r="G531" s="1" t="s">
        <v>123</v>
      </c>
      <c r="H531" s="1">
        <f>D531/'دلار نیما'!$C$1292*1000</f>
        <v>18.63024496725685</v>
      </c>
    </row>
    <row r="532" spans="1:8" hidden="1" x14ac:dyDescent="0.45">
      <c r="A532" s="1" t="s">
        <v>209</v>
      </c>
      <c r="B532" s="1" t="s">
        <v>226</v>
      </c>
      <c r="C532" s="1" t="s">
        <v>103</v>
      </c>
      <c r="D532" s="1">
        <v>15006</v>
      </c>
      <c r="E532" s="1" t="s">
        <v>201</v>
      </c>
      <c r="F532" s="1" t="s">
        <v>158</v>
      </c>
      <c r="G532" s="1" t="s">
        <v>226</v>
      </c>
      <c r="H532" s="1">
        <f>D532/'دلار نیما'!$C$1292*1000</f>
        <v>56.868481688091194</v>
      </c>
    </row>
    <row r="533" spans="1:8" hidden="1" x14ac:dyDescent="0.45">
      <c r="A533" s="1" t="s">
        <v>101</v>
      </c>
      <c r="B533" s="1" t="s">
        <v>192</v>
      </c>
      <c r="C533" s="1" t="s">
        <v>112</v>
      </c>
      <c r="D533" s="1">
        <v>4565</v>
      </c>
      <c r="E533" s="1" t="s">
        <v>228</v>
      </c>
      <c r="F533" s="1" t="s">
        <v>230</v>
      </c>
      <c r="G533" s="1" t="s">
        <v>192</v>
      </c>
      <c r="H533" s="1">
        <f>D533/'دلار نیما'!$C$1292*1000</f>
        <v>17.300054571913655</v>
      </c>
    </row>
    <row r="534" spans="1:8" hidden="1" x14ac:dyDescent="0.45">
      <c r="A534" s="1" t="s">
        <v>116</v>
      </c>
      <c r="B534" s="1" t="s">
        <v>192</v>
      </c>
      <c r="C534" s="1" t="s">
        <v>112</v>
      </c>
      <c r="D534" s="1">
        <v>5607</v>
      </c>
      <c r="E534" s="1" t="s">
        <v>228</v>
      </c>
      <c r="F534" s="1" t="s">
        <v>230</v>
      </c>
      <c r="G534" s="1" t="s">
        <v>192</v>
      </c>
      <c r="H534" s="1">
        <f>D534/'دلار نیما'!$C$1292*1000</f>
        <v>21.248938879456706</v>
      </c>
    </row>
    <row r="535" spans="1:8" hidden="1" x14ac:dyDescent="0.45">
      <c r="A535" s="1" t="s">
        <v>101</v>
      </c>
      <c r="B535" s="1" t="s">
        <v>143</v>
      </c>
      <c r="C535" s="1" t="s">
        <v>112</v>
      </c>
      <c r="D535" s="1">
        <v>5437</v>
      </c>
      <c r="E535" s="1" t="s">
        <v>228</v>
      </c>
      <c r="F535" s="1" t="s">
        <v>230</v>
      </c>
      <c r="G535" s="1" t="s">
        <v>143</v>
      </c>
      <c r="H535" s="1">
        <f>D535/'دلار نیما'!$C$1292*1000</f>
        <v>20.604687121028377</v>
      </c>
    </row>
    <row r="536" spans="1:8" hidden="1" x14ac:dyDescent="0.45">
      <c r="A536" s="1" t="s">
        <v>101</v>
      </c>
      <c r="B536" s="1" t="s">
        <v>143</v>
      </c>
      <c r="C536" s="1" t="s">
        <v>103</v>
      </c>
      <c r="D536" s="1">
        <v>5437</v>
      </c>
      <c r="E536" s="1" t="s">
        <v>228</v>
      </c>
      <c r="F536" s="1" t="s">
        <v>230</v>
      </c>
      <c r="G536" s="1" t="s">
        <v>143</v>
      </c>
      <c r="H536" s="1">
        <f>D536/'دلار نیما'!$C$1292*1000</f>
        <v>20.604687121028377</v>
      </c>
    </row>
    <row r="537" spans="1:8" hidden="1" x14ac:dyDescent="0.45">
      <c r="A537" s="1" t="s">
        <v>116</v>
      </c>
      <c r="B537" s="1" t="s">
        <v>143</v>
      </c>
      <c r="C537" s="1" t="s">
        <v>112</v>
      </c>
      <c r="D537" s="1">
        <v>7293</v>
      </c>
      <c r="E537" s="1" t="s">
        <v>228</v>
      </c>
      <c r="F537" s="1" t="s">
        <v>230</v>
      </c>
      <c r="G537" s="1" t="s">
        <v>143</v>
      </c>
      <c r="H537" s="1">
        <f>D537/'دلار نیما'!$C$1292*1000</f>
        <v>27.638400436575306</v>
      </c>
    </row>
    <row r="538" spans="1:8" hidden="1" x14ac:dyDescent="0.45">
      <c r="A538" s="1" t="s">
        <v>116</v>
      </c>
      <c r="B538" s="1" t="s">
        <v>143</v>
      </c>
      <c r="C538" s="1" t="s">
        <v>103</v>
      </c>
      <c r="D538" s="1">
        <v>7293</v>
      </c>
      <c r="E538" s="1" t="s">
        <v>228</v>
      </c>
      <c r="F538" s="1" t="s">
        <v>230</v>
      </c>
      <c r="G538" s="1" t="s">
        <v>143</v>
      </c>
      <c r="H538" s="1">
        <f>D538/'دلار نیما'!$C$1292*1000</f>
        <v>27.638400436575306</v>
      </c>
    </row>
    <row r="539" spans="1:8" hidden="1" x14ac:dyDescent="0.45">
      <c r="A539" s="1" t="s">
        <v>129</v>
      </c>
      <c r="B539" s="1" t="s">
        <v>143</v>
      </c>
      <c r="C539" s="1" t="s">
        <v>103</v>
      </c>
      <c r="D539" s="1">
        <v>6947</v>
      </c>
      <c r="E539" s="1" t="s">
        <v>228</v>
      </c>
      <c r="F539" s="1" t="s">
        <v>230</v>
      </c>
      <c r="G539" s="1" t="s">
        <v>143</v>
      </c>
      <c r="H539" s="1">
        <f>D539/'دلار نیما'!$C$1292*1000</f>
        <v>26.327158622362354</v>
      </c>
    </row>
    <row r="540" spans="1:8" hidden="1" x14ac:dyDescent="0.45">
      <c r="A540" s="1" t="s">
        <v>129</v>
      </c>
      <c r="B540" s="1" t="s">
        <v>143</v>
      </c>
      <c r="C540" s="1" t="s">
        <v>112</v>
      </c>
      <c r="D540" s="1">
        <v>6947</v>
      </c>
      <c r="E540" s="1" t="s">
        <v>228</v>
      </c>
      <c r="F540" s="1" t="s">
        <v>230</v>
      </c>
      <c r="G540" s="1" t="s">
        <v>143</v>
      </c>
      <c r="H540" s="1">
        <f>D540/'دلار نیما'!$C$1292*1000</f>
        <v>26.327158622362354</v>
      </c>
    </row>
    <row r="541" spans="1:8" hidden="1" x14ac:dyDescent="0.45">
      <c r="A541" s="1" t="s">
        <v>126</v>
      </c>
      <c r="B541" s="1" t="s">
        <v>143</v>
      </c>
      <c r="C541" s="1" t="s">
        <v>112</v>
      </c>
      <c r="D541" s="1">
        <v>5195</v>
      </c>
      <c r="E541" s="1" t="s">
        <v>228</v>
      </c>
      <c r="F541" s="1" t="s">
        <v>230</v>
      </c>
      <c r="G541" s="1" t="s">
        <v>143</v>
      </c>
      <c r="H541" s="1">
        <f>D541/'دلار نیما'!$C$1292*1000</f>
        <v>19.687575794324523</v>
      </c>
    </row>
    <row r="542" spans="1:8" hidden="1" x14ac:dyDescent="0.45">
      <c r="A542" s="1" t="s">
        <v>207</v>
      </c>
      <c r="B542" s="1" t="s">
        <v>143</v>
      </c>
      <c r="C542" s="1" t="s">
        <v>112</v>
      </c>
      <c r="D542" s="1">
        <v>5863</v>
      </c>
      <c r="E542" s="1" t="s">
        <v>160</v>
      </c>
      <c r="F542" s="1" t="s">
        <v>231</v>
      </c>
      <c r="G542" s="1" t="s">
        <v>143</v>
      </c>
      <c r="H542" s="1">
        <f>D542/'دلار نیما'!$C$1292*1000</f>
        <v>22.219106233325245</v>
      </c>
    </row>
    <row r="543" spans="1:8" hidden="1" x14ac:dyDescent="0.45">
      <c r="A543" s="1" t="s">
        <v>116</v>
      </c>
      <c r="B543" s="1" t="s">
        <v>173</v>
      </c>
      <c r="C543" s="1" t="s">
        <v>112</v>
      </c>
      <c r="D543" s="1">
        <v>7609</v>
      </c>
      <c r="E543" s="1" t="s">
        <v>228</v>
      </c>
      <c r="F543" s="1" t="s">
        <v>230</v>
      </c>
      <c r="G543" s="1" t="s">
        <v>173</v>
      </c>
      <c r="H543" s="1">
        <f>D543/'دلار نیما'!$C$1292*1000</f>
        <v>28.835950764006792</v>
      </c>
    </row>
    <row r="544" spans="1:8" hidden="1" x14ac:dyDescent="0.45">
      <c r="A544" s="1" t="s">
        <v>116</v>
      </c>
      <c r="B544" s="1" t="s">
        <v>179</v>
      </c>
      <c r="C544" s="1" t="s">
        <v>103</v>
      </c>
      <c r="D544" s="1">
        <v>6081</v>
      </c>
      <c r="E544" s="1" t="s">
        <v>160</v>
      </c>
      <c r="F544" s="1" t="s">
        <v>220</v>
      </c>
      <c r="G544" s="1" t="s">
        <v>179</v>
      </c>
      <c r="H544" s="1">
        <f>D544/'دلار نیما'!$C$1292*1000</f>
        <v>23.045264370603928</v>
      </c>
    </row>
    <row r="545" spans="1:8" hidden="1" x14ac:dyDescent="0.45">
      <c r="A545" s="1" t="s">
        <v>116</v>
      </c>
      <c r="B545" s="1" t="s">
        <v>179</v>
      </c>
      <c r="C545" s="1" t="s">
        <v>112</v>
      </c>
      <c r="D545" s="1">
        <v>6081</v>
      </c>
      <c r="E545" s="1" t="s">
        <v>228</v>
      </c>
      <c r="F545" s="1" t="s">
        <v>220</v>
      </c>
      <c r="G545" s="1" t="s">
        <v>179</v>
      </c>
      <c r="H545" s="1">
        <f>D545/'دلار نیما'!$C$1292*1000</f>
        <v>23.045264370603928</v>
      </c>
    </row>
    <row r="546" spans="1:8" hidden="1" x14ac:dyDescent="0.45">
      <c r="A546" s="1" t="s">
        <v>101</v>
      </c>
      <c r="B546" s="1" t="s">
        <v>162</v>
      </c>
      <c r="C546" s="1" t="s">
        <v>112</v>
      </c>
      <c r="D546" s="1">
        <v>13373</v>
      </c>
      <c r="E546" s="1" t="s">
        <v>228</v>
      </c>
      <c r="F546" s="1" t="s">
        <v>231</v>
      </c>
      <c r="G546" s="1" t="s">
        <v>162</v>
      </c>
      <c r="H546" s="1">
        <f>D546/'دلار نیما'!$C$1292*1000</f>
        <v>50.679875090953189</v>
      </c>
    </row>
    <row r="547" spans="1:8" hidden="1" x14ac:dyDescent="0.45">
      <c r="A547" s="1" t="s">
        <v>116</v>
      </c>
      <c r="B547" s="1" t="s">
        <v>162</v>
      </c>
      <c r="C547" s="1" t="s">
        <v>112</v>
      </c>
      <c r="D547" s="1">
        <v>7812</v>
      </c>
      <c r="E547" s="1" t="s">
        <v>228</v>
      </c>
      <c r="F547" s="1" t="s">
        <v>231</v>
      </c>
      <c r="G547" s="1" t="s">
        <v>162</v>
      </c>
      <c r="H547" s="1">
        <f>D547/'دلار نیما'!$C$1292*1000</f>
        <v>29.605263157894736</v>
      </c>
    </row>
    <row r="548" spans="1:8" hidden="1" x14ac:dyDescent="0.45">
      <c r="A548" s="1" t="s">
        <v>116</v>
      </c>
      <c r="B548" s="1" t="s">
        <v>181</v>
      </c>
      <c r="C548" s="1" t="s">
        <v>112</v>
      </c>
      <c r="D548" s="1">
        <v>6699</v>
      </c>
      <c r="E548" s="1" t="s">
        <v>228</v>
      </c>
      <c r="F548" s="1" t="s">
        <v>230</v>
      </c>
      <c r="G548" s="1" t="s">
        <v>182</v>
      </c>
      <c r="H548" s="1">
        <f>D548/'دلار نیما'!$C$1292*1000</f>
        <v>25.387308998302206</v>
      </c>
    </row>
    <row r="549" spans="1:8" hidden="1" x14ac:dyDescent="0.45">
      <c r="A549" s="1" t="s">
        <v>101</v>
      </c>
      <c r="B549" s="1" t="s">
        <v>181</v>
      </c>
      <c r="C549" s="1" t="s">
        <v>112</v>
      </c>
      <c r="D549" s="1">
        <v>6205</v>
      </c>
      <c r="E549" s="1" t="s">
        <v>228</v>
      </c>
      <c r="F549" s="1" t="s">
        <v>230</v>
      </c>
      <c r="G549" s="1" t="s">
        <v>182</v>
      </c>
      <c r="H549" s="1">
        <f>D549/'دلار نیما'!$C$1292*1000</f>
        <v>23.515189182634003</v>
      </c>
    </row>
    <row r="550" spans="1:8" hidden="1" x14ac:dyDescent="0.45">
      <c r="A550" s="1" t="s">
        <v>101</v>
      </c>
      <c r="B550" s="1" t="s">
        <v>181</v>
      </c>
      <c r="C550" s="1" t="s">
        <v>103</v>
      </c>
      <c r="D550" s="1">
        <v>6205</v>
      </c>
      <c r="E550" s="1" t="s">
        <v>160</v>
      </c>
      <c r="F550" s="1" t="s">
        <v>230</v>
      </c>
      <c r="G550" s="1" t="s">
        <v>182</v>
      </c>
      <c r="H550" s="1">
        <f>D550/'دلار نیما'!$C$1292*1000</f>
        <v>23.515189182634003</v>
      </c>
    </row>
    <row r="551" spans="1:8" hidden="1" x14ac:dyDescent="0.45">
      <c r="A551" s="1" t="s">
        <v>101</v>
      </c>
      <c r="B551" s="1" t="s">
        <v>187</v>
      </c>
      <c r="C551" s="1" t="s">
        <v>103</v>
      </c>
      <c r="D551" s="1">
        <v>6803</v>
      </c>
      <c r="E551" s="1" t="s">
        <v>160</v>
      </c>
      <c r="F551" s="1" t="s">
        <v>230</v>
      </c>
      <c r="G551" s="1" t="s">
        <v>187</v>
      </c>
      <c r="H551" s="1">
        <f>D551/'دلار نیما'!$C$1292*1000</f>
        <v>25.781439485811305</v>
      </c>
    </row>
    <row r="552" spans="1:8" hidden="1" x14ac:dyDescent="0.45">
      <c r="A552" s="1" t="s">
        <v>101</v>
      </c>
      <c r="B552" s="1" t="s">
        <v>187</v>
      </c>
      <c r="C552" s="1" t="s">
        <v>112</v>
      </c>
      <c r="D552" s="1">
        <v>6803</v>
      </c>
      <c r="E552" s="1" t="s">
        <v>228</v>
      </c>
      <c r="F552" s="1" t="s">
        <v>230</v>
      </c>
      <c r="G552" s="1" t="s">
        <v>187</v>
      </c>
      <c r="H552" s="1">
        <f>D552/'دلار نیما'!$C$1292*1000</f>
        <v>25.781439485811305</v>
      </c>
    </row>
    <row r="553" spans="1:8" hidden="1" x14ac:dyDescent="0.45">
      <c r="A553" s="1" t="s">
        <v>101</v>
      </c>
      <c r="B553" s="1" t="s">
        <v>187</v>
      </c>
      <c r="C553" s="1" t="s">
        <v>103</v>
      </c>
      <c r="D553" s="1">
        <v>6803</v>
      </c>
      <c r="E553" s="1" t="s">
        <v>228</v>
      </c>
      <c r="F553" s="1" t="s">
        <v>230</v>
      </c>
      <c r="G553" s="1" t="s">
        <v>187</v>
      </c>
      <c r="H553" s="1">
        <f>D553/'دلار نیما'!$C$1292*1000</f>
        <v>25.781439485811305</v>
      </c>
    </row>
    <row r="554" spans="1:8" hidden="1" x14ac:dyDescent="0.45">
      <c r="A554" s="1" t="s">
        <v>116</v>
      </c>
      <c r="B554" s="1" t="s">
        <v>163</v>
      </c>
      <c r="C554" s="1" t="s">
        <v>112</v>
      </c>
      <c r="D554" s="1">
        <v>8110</v>
      </c>
      <c r="E554" s="1" t="s">
        <v>228</v>
      </c>
      <c r="F554" s="1" t="s">
        <v>230</v>
      </c>
      <c r="G554" s="1" t="s">
        <v>163</v>
      </c>
      <c r="H554" s="1">
        <f>D554/'دلار نیما'!$C$1292*1000</f>
        <v>30.734598593257338</v>
      </c>
    </row>
    <row r="555" spans="1:8" hidden="1" x14ac:dyDescent="0.45">
      <c r="A555" s="1" t="s">
        <v>116</v>
      </c>
      <c r="B555" s="1" t="s">
        <v>184</v>
      </c>
      <c r="C555" s="1" t="s">
        <v>112</v>
      </c>
      <c r="D555" s="1">
        <v>8622</v>
      </c>
      <c r="E555" s="1" t="s">
        <v>228</v>
      </c>
      <c r="F555" s="1" t="s">
        <v>230</v>
      </c>
      <c r="G555" s="1" t="s">
        <v>184</v>
      </c>
      <c r="H555" s="1">
        <f>D555/'دلار نیما'!$C$1292*1000</f>
        <v>32.674933300994418</v>
      </c>
    </row>
    <row r="556" spans="1:8" hidden="1" x14ac:dyDescent="0.45">
      <c r="A556" s="1" t="s">
        <v>116</v>
      </c>
      <c r="B556" s="1" t="s">
        <v>187</v>
      </c>
      <c r="C556" s="1" t="s">
        <v>103</v>
      </c>
      <c r="D556" s="1">
        <v>7205</v>
      </c>
      <c r="E556" s="1" t="s">
        <v>228</v>
      </c>
      <c r="F556" s="1" t="s">
        <v>230</v>
      </c>
      <c r="G556" s="1" t="s">
        <v>187</v>
      </c>
      <c r="H556" s="1">
        <f>D556/'دلار نیما'!$C$1292*1000</f>
        <v>27.304905408682998</v>
      </c>
    </row>
    <row r="557" spans="1:8" hidden="1" x14ac:dyDescent="0.45">
      <c r="A557" s="1" t="s">
        <v>116</v>
      </c>
      <c r="B557" s="1" t="s">
        <v>187</v>
      </c>
      <c r="C557" s="1" t="s">
        <v>112</v>
      </c>
      <c r="D557" s="1">
        <v>7205</v>
      </c>
      <c r="E557" s="1" t="s">
        <v>228</v>
      </c>
      <c r="F557" s="1" t="s">
        <v>230</v>
      </c>
      <c r="G557" s="1" t="s">
        <v>187</v>
      </c>
      <c r="H557" s="1">
        <f>D557/'دلار نیما'!$C$1292*1000</f>
        <v>27.304905408682998</v>
      </c>
    </row>
    <row r="558" spans="1:8" hidden="1" x14ac:dyDescent="0.45">
      <c r="A558" s="1" t="s">
        <v>116</v>
      </c>
      <c r="B558" s="1" t="s">
        <v>187</v>
      </c>
      <c r="C558" s="1" t="s">
        <v>103</v>
      </c>
      <c r="D558" s="1">
        <v>7205</v>
      </c>
      <c r="E558" s="1" t="s">
        <v>160</v>
      </c>
      <c r="F558" s="1" t="s">
        <v>230</v>
      </c>
      <c r="G558" s="1" t="s">
        <v>187</v>
      </c>
      <c r="H558" s="1">
        <f>D558/'دلار نیما'!$C$1292*1000</f>
        <v>27.304905408682998</v>
      </c>
    </row>
    <row r="559" spans="1:8" hidden="1" x14ac:dyDescent="0.45">
      <c r="A559" s="1" t="s">
        <v>116</v>
      </c>
      <c r="B559" s="1" t="s">
        <v>187</v>
      </c>
      <c r="C559" s="1" t="s">
        <v>103</v>
      </c>
      <c r="D559" s="1">
        <v>7205</v>
      </c>
      <c r="E559" s="1" t="s">
        <v>134</v>
      </c>
      <c r="F559" s="1" t="s">
        <v>230</v>
      </c>
      <c r="G559" s="1" t="s">
        <v>187</v>
      </c>
      <c r="H559" s="1">
        <f>D559/'دلار نیما'!$C$1292*1000</f>
        <v>27.304905408682998</v>
      </c>
    </row>
    <row r="560" spans="1:8" hidden="1" x14ac:dyDescent="0.45">
      <c r="A560" s="1" t="s">
        <v>116</v>
      </c>
      <c r="B560" s="1" t="s">
        <v>187</v>
      </c>
      <c r="C560" s="1" t="s">
        <v>103</v>
      </c>
      <c r="D560" s="1">
        <v>7205</v>
      </c>
      <c r="E560" s="1" t="s">
        <v>230</v>
      </c>
      <c r="F560" s="1" t="s">
        <v>230</v>
      </c>
      <c r="G560" s="1" t="s">
        <v>187</v>
      </c>
      <c r="H560" s="1">
        <f>D560/'دلار نیما'!$C$1292*1000</f>
        <v>27.304905408682998</v>
      </c>
    </row>
    <row r="561" spans="1:8" hidden="1" x14ac:dyDescent="0.45">
      <c r="A561" s="1" t="s">
        <v>101</v>
      </c>
      <c r="B561" s="1" t="s">
        <v>184</v>
      </c>
      <c r="C561" s="1" t="s">
        <v>112</v>
      </c>
      <c r="D561" s="1">
        <v>7388</v>
      </c>
      <c r="E561" s="1" t="s">
        <v>228</v>
      </c>
      <c r="F561" s="1" t="s">
        <v>230</v>
      </c>
      <c r="G561" s="1" t="s">
        <v>184</v>
      </c>
      <c r="H561" s="1">
        <f>D561/'دلار نیما'!$C$1292*1000</f>
        <v>27.998423478049961</v>
      </c>
    </row>
    <row r="562" spans="1:8" hidden="1" x14ac:dyDescent="0.45">
      <c r="A562" s="1" t="s">
        <v>101</v>
      </c>
      <c r="B562" s="1" t="s">
        <v>163</v>
      </c>
      <c r="C562" s="1" t="s">
        <v>103</v>
      </c>
      <c r="D562" s="1">
        <v>6803</v>
      </c>
      <c r="E562" s="1" t="s">
        <v>228</v>
      </c>
      <c r="F562" s="1" t="s">
        <v>230</v>
      </c>
      <c r="G562" s="1" t="s">
        <v>163</v>
      </c>
      <c r="H562" s="1">
        <f>D562/'دلار نیما'!$C$1292*1000</f>
        <v>25.781439485811305</v>
      </c>
    </row>
    <row r="563" spans="1:8" hidden="1" x14ac:dyDescent="0.45">
      <c r="A563" s="1" t="s">
        <v>101</v>
      </c>
      <c r="B563" s="1" t="s">
        <v>163</v>
      </c>
      <c r="C563" s="1" t="s">
        <v>112</v>
      </c>
      <c r="D563" s="1">
        <v>6803</v>
      </c>
      <c r="E563" s="1" t="s">
        <v>228</v>
      </c>
      <c r="F563" s="1" t="s">
        <v>230</v>
      </c>
      <c r="G563" s="1" t="s">
        <v>163</v>
      </c>
      <c r="H563" s="1">
        <f>D563/'دلار نیما'!$C$1292*1000</f>
        <v>25.781439485811305</v>
      </c>
    </row>
    <row r="564" spans="1:8" hidden="1" x14ac:dyDescent="0.45">
      <c r="A564" s="1" t="s">
        <v>207</v>
      </c>
      <c r="B564" s="1" t="s">
        <v>187</v>
      </c>
      <c r="C564" s="1" t="s">
        <v>103</v>
      </c>
      <c r="D564" s="1">
        <v>6002</v>
      </c>
      <c r="E564" s="1" t="s">
        <v>134</v>
      </c>
      <c r="F564" s="1" t="s">
        <v>231</v>
      </c>
      <c r="G564" s="1" t="s">
        <v>187</v>
      </c>
      <c r="H564" s="1">
        <f>D564/'دلار نیما'!$C$1292*1000</f>
        <v>22.74587678874606</v>
      </c>
    </row>
    <row r="565" spans="1:8" hidden="1" x14ac:dyDescent="0.45">
      <c r="A565" s="1" t="s">
        <v>207</v>
      </c>
      <c r="B565" s="1" t="s">
        <v>187</v>
      </c>
      <c r="C565" s="1" t="s">
        <v>112</v>
      </c>
      <c r="D565" s="1">
        <v>6002</v>
      </c>
      <c r="E565" s="1" t="s">
        <v>160</v>
      </c>
      <c r="F565" s="1" t="s">
        <v>231</v>
      </c>
      <c r="G565" s="1" t="s">
        <v>187</v>
      </c>
      <c r="H565" s="1">
        <f>D565/'دلار نیما'!$C$1292*1000</f>
        <v>22.74587678874606</v>
      </c>
    </row>
    <row r="566" spans="1:8" hidden="1" x14ac:dyDescent="0.45">
      <c r="A566" s="1" t="s">
        <v>207</v>
      </c>
      <c r="B566" s="1" t="s">
        <v>187</v>
      </c>
      <c r="C566" s="1" t="s">
        <v>103</v>
      </c>
      <c r="D566" s="1">
        <v>6002</v>
      </c>
      <c r="E566" s="1" t="s">
        <v>160</v>
      </c>
      <c r="F566" s="1" t="s">
        <v>231</v>
      </c>
      <c r="G566" s="1" t="s">
        <v>187</v>
      </c>
      <c r="H566" s="1">
        <f>D566/'دلار نیما'!$C$1292*1000</f>
        <v>22.74587678874606</v>
      </c>
    </row>
    <row r="567" spans="1:8" hidden="1" x14ac:dyDescent="0.45">
      <c r="A567" s="1" t="s">
        <v>101</v>
      </c>
      <c r="B567" s="1" t="s">
        <v>132</v>
      </c>
      <c r="C567" s="1" t="s">
        <v>133</v>
      </c>
      <c r="D567" s="1">
        <v>7425</v>
      </c>
      <c r="E567" s="1" t="s">
        <v>228</v>
      </c>
      <c r="F567" s="1" t="s">
        <v>232</v>
      </c>
      <c r="G567" s="1" t="s">
        <v>132</v>
      </c>
      <c r="H567" s="1">
        <f>D567/'دلار نیما'!$C$1292*1000</f>
        <v>28.138642978413774</v>
      </c>
    </row>
    <row r="568" spans="1:8" hidden="1" x14ac:dyDescent="0.45">
      <c r="A568" s="1" t="s">
        <v>115</v>
      </c>
      <c r="B568" s="1" t="s">
        <v>163</v>
      </c>
      <c r="C568" s="1" t="s">
        <v>112</v>
      </c>
      <c r="D568" s="1">
        <v>7747</v>
      </c>
      <c r="E568" s="1" t="s">
        <v>228</v>
      </c>
      <c r="F568" s="1" t="s">
        <v>230</v>
      </c>
      <c r="G568" s="1" t="s">
        <v>163</v>
      </c>
      <c r="H568" s="1">
        <f>D568/'دلار نیما'!$C$1292*1000</f>
        <v>29.358931603201551</v>
      </c>
    </row>
    <row r="569" spans="1:8" hidden="1" x14ac:dyDescent="0.45">
      <c r="A569" s="1" t="s">
        <v>101</v>
      </c>
      <c r="B569" s="1" t="s">
        <v>124</v>
      </c>
      <c r="C569" s="1" t="s">
        <v>112</v>
      </c>
      <c r="D569" s="1">
        <v>4674</v>
      </c>
      <c r="E569" s="1" t="s">
        <v>228</v>
      </c>
      <c r="F569" s="1" t="s">
        <v>230</v>
      </c>
      <c r="G569" s="1" t="s">
        <v>124</v>
      </c>
      <c r="H569" s="1">
        <f>D569/'دلار نیما'!$C$1292*1000</f>
        <v>17.713133640552996</v>
      </c>
    </row>
    <row r="570" spans="1:8" hidden="1" x14ac:dyDescent="0.45">
      <c r="A570" s="1" t="s">
        <v>116</v>
      </c>
      <c r="B570" s="1" t="s">
        <v>132</v>
      </c>
      <c r="C570" s="1" t="s">
        <v>133</v>
      </c>
      <c r="D570" s="1">
        <v>7476</v>
      </c>
      <c r="E570" s="1" t="s">
        <v>228</v>
      </c>
      <c r="F570" s="1" t="s">
        <v>232</v>
      </c>
      <c r="G570" s="1" t="s">
        <v>132</v>
      </c>
      <c r="H570" s="1">
        <f>D570/'دلار نیما'!$C$1292*1000</f>
        <v>28.331918505942276</v>
      </c>
    </row>
    <row r="571" spans="1:8" hidden="1" x14ac:dyDescent="0.45">
      <c r="A571" s="1" t="s">
        <v>101</v>
      </c>
      <c r="B571" s="1" t="s">
        <v>179</v>
      </c>
      <c r="C571" s="1" t="s">
        <v>103</v>
      </c>
      <c r="D571" s="1">
        <v>4565</v>
      </c>
      <c r="E571" s="1" t="s">
        <v>160</v>
      </c>
      <c r="F571" s="1" t="s">
        <v>220</v>
      </c>
      <c r="G571" s="1" t="s">
        <v>179</v>
      </c>
      <c r="H571" s="1">
        <f>D571/'دلار نیما'!$C$1292*1000</f>
        <v>17.300054571913655</v>
      </c>
    </row>
    <row r="572" spans="1:8" hidden="1" x14ac:dyDescent="0.45">
      <c r="A572" s="1" t="s">
        <v>101</v>
      </c>
      <c r="B572" s="1" t="s">
        <v>179</v>
      </c>
      <c r="C572" s="1" t="s">
        <v>103</v>
      </c>
      <c r="D572" s="1">
        <v>4565</v>
      </c>
      <c r="E572" s="1" t="s">
        <v>228</v>
      </c>
      <c r="F572" s="1" t="s">
        <v>220</v>
      </c>
      <c r="G572" s="1" t="s">
        <v>179</v>
      </c>
      <c r="H572" s="1">
        <f>D572/'دلار نیما'!$C$1292*1000</f>
        <v>17.300054571913655</v>
      </c>
    </row>
    <row r="573" spans="1:8" hidden="1" x14ac:dyDescent="0.45">
      <c r="A573" s="1" t="s">
        <v>101</v>
      </c>
      <c r="B573" s="1" t="s">
        <v>179</v>
      </c>
      <c r="C573" s="1" t="s">
        <v>112</v>
      </c>
      <c r="D573" s="1">
        <v>4565</v>
      </c>
      <c r="E573" s="1" t="s">
        <v>228</v>
      </c>
      <c r="F573" s="1" t="s">
        <v>220</v>
      </c>
      <c r="G573" s="1" t="s">
        <v>179</v>
      </c>
      <c r="H573" s="1">
        <f>D573/'دلار نیما'!$C$1292*1000</f>
        <v>17.300054571913655</v>
      </c>
    </row>
    <row r="574" spans="1:8" hidden="1" x14ac:dyDescent="0.45">
      <c r="A574" s="1" t="s">
        <v>116</v>
      </c>
      <c r="B574" s="1" t="s">
        <v>124</v>
      </c>
      <c r="C574" s="1" t="s">
        <v>112</v>
      </c>
      <c r="D574" s="1">
        <v>5686</v>
      </c>
      <c r="E574" s="1" t="s">
        <v>228</v>
      </c>
      <c r="F574" s="1" t="s">
        <v>230</v>
      </c>
      <c r="G574" s="1" t="s">
        <v>124</v>
      </c>
      <c r="H574" s="1">
        <f>D574/'دلار نیما'!$C$1292*1000</f>
        <v>21.548326461314577</v>
      </c>
    </row>
    <row r="575" spans="1:8" hidden="1" x14ac:dyDescent="0.45">
      <c r="A575" s="1" t="s">
        <v>209</v>
      </c>
      <c r="B575" s="1" t="s">
        <v>210</v>
      </c>
      <c r="C575" s="1" t="s">
        <v>112</v>
      </c>
      <c r="D575" s="1">
        <v>16776</v>
      </c>
      <c r="E575" s="1" t="s">
        <v>160</v>
      </c>
      <c r="F575" s="1" t="s">
        <v>231</v>
      </c>
      <c r="G575" s="1" t="s">
        <v>210</v>
      </c>
      <c r="H575" s="1">
        <f>D575/'دلار نیما'!$C$1292*1000</f>
        <v>63.576279408197919</v>
      </c>
    </row>
    <row r="576" spans="1:8" hidden="1" x14ac:dyDescent="0.45">
      <c r="A576" s="1" t="s">
        <v>209</v>
      </c>
      <c r="B576" s="1" t="s">
        <v>210</v>
      </c>
      <c r="C576" s="1" t="s">
        <v>103</v>
      </c>
      <c r="D576" s="1">
        <v>16776</v>
      </c>
      <c r="E576" s="1" t="s">
        <v>160</v>
      </c>
      <c r="F576" s="1" t="s">
        <v>231</v>
      </c>
      <c r="G576" s="1" t="s">
        <v>210</v>
      </c>
      <c r="H576" s="1">
        <f>D576/'دلار نیما'!$C$1292*1000</f>
        <v>63.576279408197919</v>
      </c>
    </row>
    <row r="577" spans="1:8" hidden="1" x14ac:dyDescent="0.45">
      <c r="A577" s="1" t="s">
        <v>106</v>
      </c>
      <c r="B577" s="1" t="s">
        <v>124</v>
      </c>
      <c r="C577" s="1" t="s">
        <v>112</v>
      </c>
      <c r="D577" s="1">
        <v>4630</v>
      </c>
      <c r="E577" s="1" t="s">
        <v>160</v>
      </c>
      <c r="F577" s="1" t="s">
        <v>231</v>
      </c>
      <c r="G577" s="1" t="s">
        <v>124</v>
      </c>
      <c r="H577" s="1">
        <f>D577/'دلار نیما'!$C$1292*1000</f>
        <v>17.546386126606841</v>
      </c>
    </row>
    <row r="578" spans="1:8" hidden="1" x14ac:dyDescent="0.45">
      <c r="A578" s="1" t="s">
        <v>101</v>
      </c>
      <c r="B578" s="1" t="s">
        <v>180</v>
      </c>
      <c r="C578" s="1" t="s">
        <v>103</v>
      </c>
      <c r="D578" s="1">
        <v>5994</v>
      </c>
      <c r="E578" s="1" t="s">
        <v>228</v>
      </c>
      <c r="F578" s="1" t="s">
        <v>230</v>
      </c>
      <c r="G578" s="1" t="s">
        <v>180</v>
      </c>
      <c r="H578" s="1">
        <f>D578/'دلار نیما'!$C$1292*1000</f>
        <v>22.715559058937668</v>
      </c>
    </row>
    <row r="579" spans="1:8" hidden="1" x14ac:dyDescent="0.45">
      <c r="A579" s="1" t="s">
        <v>101</v>
      </c>
      <c r="B579" s="1" t="s">
        <v>180</v>
      </c>
      <c r="C579" s="1" t="s">
        <v>112</v>
      </c>
      <c r="D579" s="1">
        <v>5994</v>
      </c>
      <c r="E579" s="1" t="s">
        <v>228</v>
      </c>
      <c r="F579" s="1" t="s">
        <v>230</v>
      </c>
      <c r="G579" s="1" t="s">
        <v>180</v>
      </c>
      <c r="H579" s="1">
        <f>D579/'دلار نیما'!$C$1292*1000</f>
        <v>22.715559058937668</v>
      </c>
    </row>
    <row r="580" spans="1:8" hidden="1" x14ac:dyDescent="0.45">
      <c r="A580" s="1" t="s">
        <v>212</v>
      </c>
      <c r="B580" s="1" t="s">
        <v>210</v>
      </c>
      <c r="C580" s="1" t="s">
        <v>112</v>
      </c>
      <c r="D580" s="1">
        <v>14851</v>
      </c>
      <c r="E580" s="1" t="s">
        <v>160</v>
      </c>
      <c r="F580" s="1" t="s">
        <v>231</v>
      </c>
      <c r="G580" s="1" t="s">
        <v>210</v>
      </c>
      <c r="H580" s="1">
        <f>D580/'دلار نیما'!$C$1292*1000</f>
        <v>56.2810756730536</v>
      </c>
    </row>
    <row r="581" spans="1:8" hidden="1" x14ac:dyDescent="0.45">
      <c r="A581" s="1" t="s">
        <v>204</v>
      </c>
      <c r="B581" s="1" t="s">
        <v>124</v>
      </c>
      <c r="C581" s="1" t="s">
        <v>112</v>
      </c>
      <c r="D581" s="1">
        <v>4794</v>
      </c>
      <c r="E581" s="1" t="s">
        <v>160</v>
      </c>
      <c r="F581" s="1" t="s">
        <v>231</v>
      </c>
      <c r="G581" s="1" t="s">
        <v>124</v>
      </c>
      <c r="H581" s="1">
        <f>D581/'دلار نیما'!$C$1292*1000</f>
        <v>18.167899587678875</v>
      </c>
    </row>
    <row r="582" spans="1:8" hidden="1" x14ac:dyDescent="0.45">
      <c r="A582" s="1" t="s">
        <v>204</v>
      </c>
      <c r="B582" s="1" t="s">
        <v>124</v>
      </c>
      <c r="C582" s="1" t="s">
        <v>103</v>
      </c>
      <c r="D582" s="1">
        <v>4794</v>
      </c>
      <c r="E582" s="1" t="s">
        <v>134</v>
      </c>
      <c r="F582" s="1" t="s">
        <v>231</v>
      </c>
      <c r="G582" s="1" t="s">
        <v>124</v>
      </c>
      <c r="H582" s="1">
        <f>D582/'دلار نیما'!$C$1292*1000</f>
        <v>18.167899587678875</v>
      </c>
    </row>
    <row r="583" spans="1:8" hidden="1" x14ac:dyDescent="0.45">
      <c r="A583" s="1" t="s">
        <v>204</v>
      </c>
      <c r="B583" s="1" t="s">
        <v>124</v>
      </c>
      <c r="C583" s="1" t="s">
        <v>103</v>
      </c>
      <c r="D583" s="1">
        <v>4794</v>
      </c>
      <c r="E583" s="1" t="s">
        <v>160</v>
      </c>
      <c r="F583" s="1" t="s">
        <v>231</v>
      </c>
      <c r="G583" s="1" t="s">
        <v>124</v>
      </c>
      <c r="H583" s="1">
        <f>D583/'دلار نیما'!$C$1292*1000</f>
        <v>18.167899587678875</v>
      </c>
    </row>
    <row r="584" spans="1:8" hidden="1" x14ac:dyDescent="0.45">
      <c r="A584" s="1" t="s">
        <v>116</v>
      </c>
      <c r="B584" s="1" t="s">
        <v>180</v>
      </c>
      <c r="C584" s="1" t="s">
        <v>103</v>
      </c>
      <c r="D584" s="1">
        <v>6557</v>
      </c>
      <c r="E584" s="1" t="s">
        <v>160</v>
      </c>
      <c r="F584" s="1" t="s">
        <v>230</v>
      </c>
      <c r="G584" s="1" t="s">
        <v>180</v>
      </c>
      <c r="H584" s="1">
        <f>D584/'دلار نیما'!$C$1292*1000</f>
        <v>24.84916929420325</v>
      </c>
    </row>
    <row r="585" spans="1:8" hidden="1" x14ac:dyDescent="0.45">
      <c r="A585" s="1" t="s">
        <v>116</v>
      </c>
      <c r="B585" s="1" t="s">
        <v>180</v>
      </c>
      <c r="C585" s="1" t="s">
        <v>112</v>
      </c>
      <c r="D585" s="1">
        <v>6566</v>
      </c>
      <c r="E585" s="1" t="s">
        <v>228</v>
      </c>
      <c r="F585" s="1" t="s">
        <v>230</v>
      </c>
      <c r="G585" s="1" t="s">
        <v>180</v>
      </c>
      <c r="H585" s="1">
        <f>D585/'دلار نیما'!$C$1292*1000</f>
        <v>24.88327674023769</v>
      </c>
    </row>
    <row r="586" spans="1:8" hidden="1" x14ac:dyDescent="0.45">
      <c r="A586" s="1" t="s">
        <v>213</v>
      </c>
      <c r="B586" s="1" t="s">
        <v>210</v>
      </c>
      <c r="C586" s="1" t="s">
        <v>112</v>
      </c>
      <c r="D586" s="1">
        <v>13424</v>
      </c>
      <c r="E586" s="1" t="s">
        <v>160</v>
      </c>
      <c r="F586" s="1" t="s">
        <v>231</v>
      </c>
      <c r="G586" s="1" t="s">
        <v>210</v>
      </c>
      <c r="H586" s="1">
        <f>D586/'دلار نیما'!$C$1292*1000</f>
        <v>50.873150618481688</v>
      </c>
    </row>
    <row r="587" spans="1:8" hidden="1" x14ac:dyDescent="0.45">
      <c r="A587" s="1" t="s">
        <v>101</v>
      </c>
      <c r="B587" s="1" t="s">
        <v>121</v>
      </c>
      <c r="C587" s="1" t="s">
        <v>103</v>
      </c>
      <c r="D587" s="1">
        <v>4385</v>
      </c>
      <c r="E587" s="1" t="s">
        <v>228</v>
      </c>
      <c r="F587" s="1" t="s">
        <v>230</v>
      </c>
      <c r="G587" s="1" t="s">
        <v>121</v>
      </c>
      <c r="H587" s="1">
        <f>D587/'دلار نیما'!$C$1292*1000</f>
        <v>16.617905651224838</v>
      </c>
    </row>
    <row r="588" spans="1:8" hidden="1" x14ac:dyDescent="0.45">
      <c r="A588" s="1" t="s">
        <v>101</v>
      </c>
      <c r="B588" s="1" t="s">
        <v>121</v>
      </c>
      <c r="C588" s="1" t="s">
        <v>112</v>
      </c>
      <c r="D588" s="1">
        <v>4385</v>
      </c>
      <c r="E588" s="1" t="s">
        <v>228</v>
      </c>
      <c r="F588" s="1" t="s">
        <v>230</v>
      </c>
      <c r="G588" s="1" t="s">
        <v>121</v>
      </c>
      <c r="H588" s="1">
        <f>D588/'دلار نیما'!$C$1292*1000</f>
        <v>16.617905651224838</v>
      </c>
    </row>
    <row r="589" spans="1:8" hidden="1" x14ac:dyDescent="0.45">
      <c r="A589" s="1" t="s">
        <v>116</v>
      </c>
      <c r="B589" s="1" t="s">
        <v>127</v>
      </c>
      <c r="C589" s="1" t="s">
        <v>112</v>
      </c>
      <c r="D589" s="1">
        <v>5752</v>
      </c>
      <c r="E589" s="1" t="s">
        <v>228</v>
      </c>
      <c r="F589" s="1" t="s">
        <v>230</v>
      </c>
      <c r="G589" s="1" t="s">
        <v>127</v>
      </c>
      <c r="H589" s="1">
        <f>D589/'دلار نیما'!$C$1292*1000</f>
        <v>21.798447732233811</v>
      </c>
    </row>
    <row r="590" spans="1:8" hidden="1" x14ac:dyDescent="0.45">
      <c r="A590" s="1" t="s">
        <v>116</v>
      </c>
      <c r="B590" s="1" t="s">
        <v>183</v>
      </c>
      <c r="C590" s="1" t="s">
        <v>112</v>
      </c>
      <c r="D590" s="1">
        <v>8208</v>
      </c>
      <c r="E590" s="1" t="s">
        <v>228</v>
      </c>
      <c r="F590" s="1" t="s">
        <v>230</v>
      </c>
      <c r="G590" s="1" t="s">
        <v>183</v>
      </c>
      <c r="H590" s="1">
        <f>D590/'دلار نیما'!$C$1292*1000</f>
        <v>31.105990783410139</v>
      </c>
    </row>
    <row r="591" spans="1:8" hidden="1" x14ac:dyDescent="0.45">
      <c r="A591" s="1" t="s">
        <v>101</v>
      </c>
      <c r="B591" s="1" t="s">
        <v>127</v>
      </c>
      <c r="C591" s="1" t="s">
        <v>103</v>
      </c>
      <c r="D591" s="1">
        <v>5806</v>
      </c>
      <c r="E591" s="1" t="s">
        <v>160</v>
      </c>
      <c r="F591" s="1" t="s">
        <v>230</v>
      </c>
      <c r="G591" s="1" t="s">
        <v>127</v>
      </c>
      <c r="H591" s="1">
        <f>D591/'دلار نیما'!$C$1292*1000</f>
        <v>22.003092408440455</v>
      </c>
    </row>
    <row r="592" spans="1:8" hidden="1" x14ac:dyDescent="0.45">
      <c r="A592" s="1" t="s">
        <v>101</v>
      </c>
      <c r="B592" s="1" t="s">
        <v>127</v>
      </c>
      <c r="C592" s="1" t="s">
        <v>103</v>
      </c>
      <c r="D592" s="1">
        <v>5806</v>
      </c>
      <c r="E592" s="1" t="s">
        <v>228</v>
      </c>
      <c r="F592" s="1" t="s">
        <v>230</v>
      </c>
      <c r="G592" s="1" t="s">
        <v>127</v>
      </c>
      <c r="H592" s="1">
        <f>D592/'دلار نیما'!$C$1292*1000</f>
        <v>22.003092408440455</v>
      </c>
    </row>
    <row r="593" spans="1:8" hidden="1" x14ac:dyDescent="0.45">
      <c r="A593" s="1" t="s">
        <v>101</v>
      </c>
      <c r="B593" s="1" t="s">
        <v>127</v>
      </c>
      <c r="C593" s="1" t="s">
        <v>112</v>
      </c>
      <c r="D593" s="1">
        <v>5806</v>
      </c>
      <c r="E593" s="1" t="s">
        <v>228</v>
      </c>
      <c r="F593" s="1" t="s">
        <v>230</v>
      </c>
      <c r="G593" s="1" t="s">
        <v>127</v>
      </c>
      <c r="H593" s="1">
        <f>D593/'دلار نیما'!$C$1292*1000</f>
        <v>22.003092408440455</v>
      </c>
    </row>
    <row r="594" spans="1:8" hidden="1" x14ac:dyDescent="0.45">
      <c r="A594" s="1" t="s">
        <v>101</v>
      </c>
      <c r="B594" s="1" t="s">
        <v>127</v>
      </c>
      <c r="C594" s="1" t="s">
        <v>103</v>
      </c>
      <c r="D594" s="1">
        <v>5806</v>
      </c>
      <c r="E594" s="1" t="s">
        <v>134</v>
      </c>
      <c r="F594" s="1" t="s">
        <v>230</v>
      </c>
      <c r="G594" s="1" t="s">
        <v>127</v>
      </c>
      <c r="H594" s="1">
        <f>D594/'دلار نیما'!$C$1292*1000</f>
        <v>22.003092408440455</v>
      </c>
    </row>
    <row r="595" spans="1:8" hidden="1" x14ac:dyDescent="0.45">
      <c r="A595" s="1" t="s">
        <v>116</v>
      </c>
      <c r="B595" s="1" t="s">
        <v>157</v>
      </c>
      <c r="C595" s="1" t="s">
        <v>112</v>
      </c>
      <c r="D595" s="1">
        <v>7812</v>
      </c>
      <c r="E595" s="1" t="s">
        <v>228</v>
      </c>
      <c r="F595" s="1" t="s">
        <v>231</v>
      </c>
      <c r="G595" s="1" t="s">
        <v>157</v>
      </c>
      <c r="H595" s="1">
        <f>D595/'دلار نیما'!$C$1292*1000</f>
        <v>29.605263157894736</v>
      </c>
    </row>
    <row r="596" spans="1:8" hidden="1" x14ac:dyDescent="0.45">
      <c r="A596" s="1" t="s">
        <v>116</v>
      </c>
      <c r="B596" s="1" t="s">
        <v>123</v>
      </c>
      <c r="C596" s="1" t="s">
        <v>103</v>
      </c>
      <c r="D596" s="1">
        <v>6081</v>
      </c>
      <c r="E596" s="1" t="s">
        <v>160</v>
      </c>
      <c r="F596" s="1" t="s">
        <v>230</v>
      </c>
      <c r="G596" s="1" t="s">
        <v>123</v>
      </c>
      <c r="H596" s="1">
        <f>D596/'دلار نیما'!$C$1292*1000</f>
        <v>23.045264370603928</v>
      </c>
    </row>
    <row r="597" spans="1:8" hidden="1" x14ac:dyDescent="0.45">
      <c r="A597" s="1" t="s">
        <v>116</v>
      </c>
      <c r="B597" s="1" t="s">
        <v>123</v>
      </c>
      <c r="C597" s="1" t="s">
        <v>112</v>
      </c>
      <c r="D597" s="1">
        <v>6081</v>
      </c>
      <c r="E597" s="1" t="s">
        <v>228</v>
      </c>
      <c r="F597" s="1" t="s">
        <v>230</v>
      </c>
      <c r="G597" s="1" t="s">
        <v>123</v>
      </c>
      <c r="H597" s="1">
        <f>D597/'دلار نیما'!$C$1292*1000</f>
        <v>23.045264370603928</v>
      </c>
    </row>
    <row r="598" spans="1:8" hidden="1" x14ac:dyDescent="0.45">
      <c r="A598" s="1" t="s">
        <v>116</v>
      </c>
      <c r="B598" s="1" t="s">
        <v>123</v>
      </c>
      <c r="C598" s="1" t="s">
        <v>103</v>
      </c>
      <c r="D598" s="1">
        <v>6081</v>
      </c>
      <c r="E598" s="1" t="s">
        <v>134</v>
      </c>
      <c r="F598" s="1" t="s">
        <v>230</v>
      </c>
      <c r="G598" s="1" t="s">
        <v>123</v>
      </c>
      <c r="H598" s="1">
        <f>D598/'دلار نیما'!$C$1292*1000</f>
        <v>23.045264370603928</v>
      </c>
    </row>
    <row r="599" spans="1:8" hidden="1" x14ac:dyDescent="0.45">
      <c r="A599" s="1" t="s">
        <v>116</v>
      </c>
      <c r="B599" s="1" t="s">
        <v>123</v>
      </c>
      <c r="C599" s="1" t="s">
        <v>103</v>
      </c>
      <c r="D599" s="1">
        <v>6081</v>
      </c>
      <c r="E599" s="1" t="s">
        <v>230</v>
      </c>
      <c r="F599" s="1" t="s">
        <v>230</v>
      </c>
      <c r="G599" s="1" t="s">
        <v>123</v>
      </c>
      <c r="H599" s="1">
        <f>D599/'دلار نیما'!$C$1292*1000</f>
        <v>23.045264370603928</v>
      </c>
    </row>
    <row r="600" spans="1:8" hidden="1" x14ac:dyDescent="0.45">
      <c r="A600" s="1" t="s">
        <v>116</v>
      </c>
      <c r="B600" s="1" t="s">
        <v>146</v>
      </c>
      <c r="C600" s="1" t="s">
        <v>112</v>
      </c>
      <c r="D600" s="1">
        <v>7005</v>
      </c>
      <c r="E600" s="1" t="s">
        <v>228</v>
      </c>
      <c r="F600" s="1" t="s">
        <v>230</v>
      </c>
      <c r="G600" s="1" t="s">
        <v>146</v>
      </c>
      <c r="H600" s="1">
        <f>D600/'دلار نیما'!$C$1292*1000</f>
        <v>26.5469621634732</v>
      </c>
    </row>
    <row r="601" spans="1:8" hidden="1" x14ac:dyDescent="0.45">
      <c r="A601" s="1" t="s">
        <v>116</v>
      </c>
      <c r="B601" s="1" t="s">
        <v>146</v>
      </c>
      <c r="C601" s="1" t="s">
        <v>103</v>
      </c>
      <c r="D601" s="1">
        <v>7005</v>
      </c>
      <c r="E601" s="1" t="s">
        <v>228</v>
      </c>
      <c r="F601" s="1" t="s">
        <v>230</v>
      </c>
      <c r="G601" s="1" t="s">
        <v>146</v>
      </c>
      <c r="H601" s="1">
        <f>D601/'دلار نیما'!$C$1292*1000</f>
        <v>26.5469621634732</v>
      </c>
    </row>
    <row r="602" spans="1:8" hidden="1" x14ac:dyDescent="0.45">
      <c r="A602" s="1" t="s">
        <v>101</v>
      </c>
      <c r="B602" s="1" t="s">
        <v>123</v>
      </c>
      <c r="C602" s="1" t="s">
        <v>112</v>
      </c>
      <c r="D602" s="1">
        <v>6427</v>
      </c>
      <c r="E602" s="1" t="s">
        <v>228</v>
      </c>
      <c r="F602" s="1" t="s">
        <v>230</v>
      </c>
      <c r="G602" s="1" t="s">
        <v>123</v>
      </c>
      <c r="H602" s="1">
        <f>D602/'دلار نیما'!$C$1292*1000</f>
        <v>24.35650618481688</v>
      </c>
    </row>
    <row r="603" spans="1:8" hidden="1" x14ac:dyDescent="0.45">
      <c r="A603" s="1" t="s">
        <v>101</v>
      </c>
      <c r="B603" s="1" t="s">
        <v>123</v>
      </c>
      <c r="C603" s="1" t="s">
        <v>103</v>
      </c>
      <c r="D603" s="1">
        <v>6427</v>
      </c>
      <c r="E603" s="1" t="s">
        <v>160</v>
      </c>
      <c r="F603" s="1" t="s">
        <v>230</v>
      </c>
      <c r="G603" s="1" t="s">
        <v>123</v>
      </c>
      <c r="H603" s="1">
        <f>D603/'دلار نیما'!$C$1292*1000</f>
        <v>24.35650618481688</v>
      </c>
    </row>
    <row r="604" spans="1:8" hidden="1" x14ac:dyDescent="0.45">
      <c r="A604" s="1" t="s">
        <v>101</v>
      </c>
      <c r="B604" s="1" t="s">
        <v>123</v>
      </c>
      <c r="C604" s="1" t="s">
        <v>103</v>
      </c>
      <c r="D604" s="1">
        <v>6427</v>
      </c>
      <c r="E604" s="1" t="s">
        <v>230</v>
      </c>
      <c r="F604" s="1" t="s">
        <v>230</v>
      </c>
      <c r="G604" s="1" t="s">
        <v>123</v>
      </c>
      <c r="H604" s="1">
        <f>D604/'دلار نیما'!$C$1292*1000</f>
        <v>24.35650618481688</v>
      </c>
    </row>
    <row r="605" spans="1:8" hidden="1" x14ac:dyDescent="0.45">
      <c r="A605" s="1" t="s">
        <v>101</v>
      </c>
      <c r="B605" s="1" t="s">
        <v>123</v>
      </c>
      <c r="C605" s="1" t="s">
        <v>103</v>
      </c>
      <c r="D605" s="1">
        <v>6427</v>
      </c>
      <c r="E605" s="1" t="s">
        <v>134</v>
      </c>
      <c r="F605" s="1" t="s">
        <v>230</v>
      </c>
      <c r="G605" s="1" t="s">
        <v>123</v>
      </c>
      <c r="H605" s="1">
        <f>D605/'دلار نیما'!$C$1292*1000</f>
        <v>24.35650618481688</v>
      </c>
    </row>
    <row r="606" spans="1:8" hidden="1" x14ac:dyDescent="0.45">
      <c r="A606" s="1" t="s">
        <v>126</v>
      </c>
      <c r="B606" s="1" t="s">
        <v>123</v>
      </c>
      <c r="C606" s="1" t="s">
        <v>112</v>
      </c>
      <c r="D606" s="1">
        <v>4972</v>
      </c>
      <c r="E606" s="1" t="s">
        <v>228</v>
      </c>
      <c r="F606" s="1" t="s">
        <v>230</v>
      </c>
      <c r="G606" s="1" t="s">
        <v>123</v>
      </c>
      <c r="H606" s="1">
        <f>D606/'دلار نیما'!$C$1292*1000</f>
        <v>18.842469075915595</v>
      </c>
    </row>
    <row r="607" spans="1:8" hidden="1" x14ac:dyDescent="0.45">
      <c r="A607" s="1" t="s">
        <v>101</v>
      </c>
      <c r="B607" s="1" t="s">
        <v>146</v>
      </c>
      <c r="C607" s="1" t="s">
        <v>103</v>
      </c>
      <c r="D607" s="1">
        <v>7227</v>
      </c>
      <c r="E607" s="1" t="s">
        <v>228</v>
      </c>
      <c r="F607" s="1" t="s">
        <v>230</v>
      </c>
      <c r="G607" s="1" t="s">
        <v>146</v>
      </c>
      <c r="H607" s="1">
        <f>D607/'دلار نیما'!$C$1292*1000</f>
        <v>27.388279165656076</v>
      </c>
    </row>
    <row r="608" spans="1:8" hidden="1" x14ac:dyDescent="0.45">
      <c r="A608" s="1" t="s">
        <v>101</v>
      </c>
      <c r="B608" s="1" t="s">
        <v>146</v>
      </c>
      <c r="C608" s="1" t="s">
        <v>112</v>
      </c>
      <c r="D608" s="1">
        <v>7227</v>
      </c>
      <c r="E608" s="1" t="s">
        <v>228</v>
      </c>
      <c r="F608" s="1" t="s">
        <v>230</v>
      </c>
      <c r="G608" s="1" t="s">
        <v>146</v>
      </c>
      <c r="H608" s="1">
        <f>D608/'دلار نیما'!$C$1292*1000</f>
        <v>27.388279165656076</v>
      </c>
    </row>
    <row r="609" spans="1:8" hidden="1" x14ac:dyDescent="0.45">
      <c r="A609" s="1" t="s">
        <v>126</v>
      </c>
      <c r="B609" s="1" t="s">
        <v>187</v>
      </c>
      <c r="C609" s="1" t="s">
        <v>112</v>
      </c>
      <c r="D609" s="1">
        <v>5551</v>
      </c>
      <c r="E609" s="1" t="s">
        <v>228</v>
      </c>
      <c r="F609" s="1" t="s">
        <v>230</v>
      </c>
      <c r="G609" s="1" t="s">
        <v>187</v>
      </c>
      <c r="H609" s="1">
        <f>D609/'دلار نیما'!$C$1292*1000</f>
        <v>21.03671477079796</v>
      </c>
    </row>
    <row r="610" spans="1:8" hidden="1" x14ac:dyDescent="0.45">
      <c r="A610" s="1" t="s">
        <v>101</v>
      </c>
      <c r="B610" s="1" t="s">
        <v>183</v>
      </c>
      <c r="C610" s="1" t="s">
        <v>112</v>
      </c>
      <c r="D610" s="1">
        <v>6717</v>
      </c>
      <c r="E610" s="1" t="s">
        <v>228</v>
      </c>
      <c r="F610" s="1" t="s">
        <v>230</v>
      </c>
      <c r="G610" s="1" t="s">
        <v>183</v>
      </c>
      <c r="H610" s="1">
        <f>D610/'دلار نیما'!$C$1292*1000</f>
        <v>25.45552389037109</v>
      </c>
    </row>
    <row r="611" spans="1:8" hidden="1" x14ac:dyDescent="0.45">
      <c r="A611" s="1" t="s">
        <v>101</v>
      </c>
      <c r="B611" s="1" t="s">
        <v>157</v>
      </c>
      <c r="C611" s="1" t="s">
        <v>112</v>
      </c>
      <c r="D611" s="1">
        <v>9074</v>
      </c>
      <c r="E611" s="1" t="s">
        <v>228</v>
      </c>
      <c r="F611" s="1" t="s">
        <v>231</v>
      </c>
      <c r="G611" s="1" t="s">
        <v>157</v>
      </c>
      <c r="H611" s="1">
        <f>D611/'دلار نیما'!$C$1292*1000</f>
        <v>34.387885035168573</v>
      </c>
    </row>
    <row r="612" spans="1:8" hidden="1" x14ac:dyDescent="0.45">
      <c r="A612" s="1" t="s">
        <v>116</v>
      </c>
      <c r="B612" s="1" t="s">
        <v>121</v>
      </c>
      <c r="C612" s="1" t="s">
        <v>112</v>
      </c>
      <c r="D612" s="1">
        <v>5607</v>
      </c>
      <c r="E612" s="1" t="s">
        <v>228</v>
      </c>
      <c r="F612" s="1" t="s">
        <v>230</v>
      </c>
      <c r="G612" s="1" t="s">
        <v>121</v>
      </c>
      <c r="H612" s="1">
        <f>D612/'دلار نیما'!$C$1292*1000</f>
        <v>21.248938879456706</v>
      </c>
    </row>
    <row r="613" spans="1:8" hidden="1" x14ac:dyDescent="0.45">
      <c r="A613" s="1" t="s">
        <v>116</v>
      </c>
      <c r="B613" s="1" t="s">
        <v>188</v>
      </c>
      <c r="C613" s="1" t="s">
        <v>112</v>
      </c>
      <c r="D613" s="1">
        <v>7766</v>
      </c>
      <c r="E613" s="1" t="s">
        <v>228</v>
      </c>
      <c r="F613" s="1" t="s">
        <v>230</v>
      </c>
      <c r="G613" s="1" t="s">
        <v>188</v>
      </c>
      <c r="H613" s="1">
        <f>D613/'دلار نیما'!$C$1292*1000</f>
        <v>29.430936211496483</v>
      </c>
    </row>
    <row r="614" spans="1:8" hidden="1" x14ac:dyDescent="0.45">
      <c r="A614" s="1" t="s">
        <v>205</v>
      </c>
      <c r="B614" s="1" t="s">
        <v>187</v>
      </c>
      <c r="C614" s="1" t="s">
        <v>103</v>
      </c>
      <c r="D614" s="1">
        <v>4794</v>
      </c>
      <c r="E614" s="1" t="s">
        <v>134</v>
      </c>
      <c r="F614" s="1" t="s">
        <v>231</v>
      </c>
      <c r="G614" s="1" t="s">
        <v>187</v>
      </c>
      <c r="H614" s="1">
        <f>D614/'دلار نیما'!$C$1292*1000</f>
        <v>18.167899587678875</v>
      </c>
    </row>
    <row r="615" spans="1:8" hidden="1" x14ac:dyDescent="0.45">
      <c r="A615" s="1" t="s">
        <v>205</v>
      </c>
      <c r="B615" s="1" t="s">
        <v>187</v>
      </c>
      <c r="C615" s="1" t="s">
        <v>103</v>
      </c>
      <c r="D615" s="1">
        <v>4794</v>
      </c>
      <c r="E615" s="1" t="s">
        <v>230</v>
      </c>
      <c r="F615" s="1" t="s">
        <v>231</v>
      </c>
      <c r="G615" s="1" t="s">
        <v>187</v>
      </c>
      <c r="H615" s="1">
        <f>D615/'دلار نیما'!$C$1292*1000</f>
        <v>18.167899587678875</v>
      </c>
    </row>
    <row r="616" spans="1:8" hidden="1" x14ac:dyDescent="0.45">
      <c r="A616" s="1" t="s">
        <v>205</v>
      </c>
      <c r="B616" s="1" t="s">
        <v>187</v>
      </c>
      <c r="C616" s="1" t="s">
        <v>112</v>
      </c>
      <c r="D616" s="1">
        <v>4794</v>
      </c>
      <c r="E616" s="1" t="s">
        <v>160</v>
      </c>
      <c r="F616" s="1" t="s">
        <v>231</v>
      </c>
      <c r="G616" s="1" t="s">
        <v>187</v>
      </c>
      <c r="H616" s="1">
        <f>D616/'دلار نیما'!$C$1292*1000</f>
        <v>18.167899587678875</v>
      </c>
    </row>
    <row r="617" spans="1:8" hidden="1" x14ac:dyDescent="0.45">
      <c r="A617" s="1" t="s">
        <v>229</v>
      </c>
      <c r="B617" s="1" t="s">
        <v>187</v>
      </c>
      <c r="C617" s="1" t="s">
        <v>112</v>
      </c>
      <c r="D617" s="1">
        <v>4479</v>
      </c>
      <c r="E617" s="1" t="s">
        <v>160</v>
      </c>
      <c r="F617" s="1" t="s">
        <v>231</v>
      </c>
      <c r="G617" s="1" t="s">
        <v>187</v>
      </c>
      <c r="H617" s="1">
        <f>D617/'دلار نیما'!$C$1292*1000</f>
        <v>16.974138976473441</v>
      </c>
    </row>
    <row r="618" spans="1:8" hidden="1" x14ac:dyDescent="0.45">
      <c r="A618" s="1" t="s">
        <v>101</v>
      </c>
      <c r="B618" s="1" t="s">
        <v>188</v>
      </c>
      <c r="C618" s="1" t="s">
        <v>112</v>
      </c>
      <c r="D618" s="1">
        <v>6485</v>
      </c>
      <c r="E618" s="1" t="s">
        <v>228</v>
      </c>
      <c r="F618" s="1" t="s">
        <v>230</v>
      </c>
      <c r="G618" s="1" t="s">
        <v>188</v>
      </c>
      <c r="H618" s="1">
        <f>D618/'دلار نیما'!$C$1292*1000</f>
        <v>24.576309725927722</v>
      </c>
    </row>
    <row r="619" spans="1:8" hidden="1" x14ac:dyDescent="0.45">
      <c r="A619" s="1" t="s">
        <v>207</v>
      </c>
      <c r="B619" s="1" t="s">
        <v>188</v>
      </c>
      <c r="C619" s="1" t="s">
        <v>112</v>
      </c>
      <c r="D619" s="1">
        <v>6800</v>
      </c>
      <c r="E619" s="1" t="s">
        <v>160</v>
      </c>
      <c r="F619" s="1" t="s">
        <v>231</v>
      </c>
      <c r="G619" s="1" t="s">
        <v>188</v>
      </c>
      <c r="H619" s="1">
        <f>D619/'دلار نیما'!$C$1292*1000</f>
        <v>25.770070337133152</v>
      </c>
    </row>
    <row r="620" spans="1:8" hidden="1" x14ac:dyDescent="0.45">
      <c r="A620" s="1" t="s">
        <v>126</v>
      </c>
      <c r="B620" s="1" t="s">
        <v>185</v>
      </c>
      <c r="C620" s="1" t="s">
        <v>112</v>
      </c>
      <c r="D620" s="1">
        <v>7450</v>
      </c>
      <c r="E620" s="1" t="s">
        <v>228</v>
      </c>
      <c r="F620" s="1" t="s">
        <v>230</v>
      </c>
      <c r="G620" s="1" t="s">
        <v>185</v>
      </c>
      <c r="H620" s="1">
        <f>D620/'دلار نیما'!$C$1292*1000</f>
        <v>28.233385884065001</v>
      </c>
    </row>
    <row r="621" spans="1:8" hidden="1" x14ac:dyDescent="0.45">
      <c r="A621" s="1" t="s">
        <v>129</v>
      </c>
      <c r="B621" s="1" t="s">
        <v>185</v>
      </c>
      <c r="C621" s="1" t="s">
        <v>112</v>
      </c>
      <c r="D621" s="1">
        <v>6810</v>
      </c>
      <c r="E621" s="1" t="s">
        <v>228</v>
      </c>
      <c r="F621" s="1" t="s">
        <v>230</v>
      </c>
      <c r="G621" s="1" t="s">
        <v>185</v>
      </c>
      <c r="H621" s="1">
        <f>D621/'دلار نیما'!$C$1292*1000</f>
        <v>25.807967499393644</v>
      </c>
    </row>
    <row r="622" spans="1:8" hidden="1" x14ac:dyDescent="0.45">
      <c r="A622" s="1" t="s">
        <v>101</v>
      </c>
      <c r="B622" s="1" t="s">
        <v>185</v>
      </c>
      <c r="C622" s="1" t="s">
        <v>103</v>
      </c>
      <c r="D622" s="1">
        <v>6809</v>
      </c>
      <c r="E622" s="1" t="s">
        <v>160</v>
      </c>
      <c r="F622" s="1" t="s">
        <v>230</v>
      </c>
      <c r="G622" s="1" t="s">
        <v>185</v>
      </c>
      <c r="H622" s="1">
        <f>D622/'دلار نیما'!$C$1292*1000</f>
        <v>25.804177783167599</v>
      </c>
    </row>
    <row r="623" spans="1:8" hidden="1" x14ac:dyDescent="0.45">
      <c r="A623" s="1" t="s">
        <v>101</v>
      </c>
      <c r="B623" s="1" t="s">
        <v>185</v>
      </c>
      <c r="C623" s="1" t="s">
        <v>103</v>
      </c>
      <c r="D623" s="1">
        <v>6809</v>
      </c>
      <c r="E623" s="1" t="s">
        <v>228</v>
      </c>
      <c r="F623" s="1" t="s">
        <v>230</v>
      </c>
      <c r="G623" s="1" t="s">
        <v>185</v>
      </c>
      <c r="H623" s="1">
        <f>D623/'دلار نیما'!$C$1292*1000</f>
        <v>25.804177783167599</v>
      </c>
    </row>
    <row r="624" spans="1:8" hidden="1" x14ac:dyDescent="0.45">
      <c r="A624" s="1" t="s">
        <v>101</v>
      </c>
      <c r="B624" s="1" t="s">
        <v>185</v>
      </c>
      <c r="C624" s="1" t="s">
        <v>112</v>
      </c>
      <c r="D624" s="1">
        <v>6809</v>
      </c>
      <c r="E624" s="1" t="s">
        <v>228</v>
      </c>
      <c r="F624" s="1" t="s">
        <v>230</v>
      </c>
      <c r="G624" s="1" t="s">
        <v>185</v>
      </c>
      <c r="H624" s="1">
        <f>D624/'دلار نیما'!$C$1292*1000</f>
        <v>25.804177783167599</v>
      </c>
    </row>
    <row r="625" spans="1:8" hidden="1" x14ac:dyDescent="0.45">
      <c r="A625" s="1" t="s">
        <v>116</v>
      </c>
      <c r="B625" s="1" t="s">
        <v>185</v>
      </c>
      <c r="C625" s="1" t="s">
        <v>112</v>
      </c>
      <c r="D625" s="1">
        <v>7350</v>
      </c>
      <c r="E625" s="1" t="s">
        <v>228</v>
      </c>
      <c r="F625" s="1" t="s">
        <v>230</v>
      </c>
      <c r="G625" s="1" t="s">
        <v>185</v>
      </c>
      <c r="H625" s="1">
        <f>D625/'دلار نیما'!$C$1292*1000</f>
        <v>27.8544142614601</v>
      </c>
    </row>
    <row r="626" spans="1:8" hidden="1" x14ac:dyDescent="0.45">
      <c r="A626" s="1" t="s">
        <v>202</v>
      </c>
      <c r="B626" s="1" t="s">
        <v>185</v>
      </c>
      <c r="C626" s="1" t="s">
        <v>112</v>
      </c>
      <c r="D626" s="1">
        <v>7307</v>
      </c>
      <c r="E626" s="1" t="s">
        <v>160</v>
      </c>
      <c r="F626" s="1" t="s">
        <v>231</v>
      </c>
      <c r="G626" s="1" t="s">
        <v>185</v>
      </c>
      <c r="H626" s="1">
        <f>D626/'دلار نیما'!$C$1292*1000</f>
        <v>27.691456463739993</v>
      </c>
    </row>
    <row r="627" spans="1:8" hidden="1" x14ac:dyDescent="0.45">
      <c r="A627" s="1" t="s">
        <v>106</v>
      </c>
      <c r="B627" s="1" t="s">
        <v>185</v>
      </c>
      <c r="C627" s="1" t="s">
        <v>112</v>
      </c>
      <c r="D627" s="1">
        <v>5939</v>
      </c>
      <c r="E627" s="1" t="s">
        <v>160</v>
      </c>
      <c r="F627" s="1" t="s">
        <v>231</v>
      </c>
      <c r="G627" s="1" t="s">
        <v>185</v>
      </c>
      <c r="H627" s="1">
        <f>D627/'دلار نیما'!$C$1292*1000</f>
        <v>22.507124666504971</v>
      </c>
    </row>
    <row r="628" spans="1:8" hidden="1" x14ac:dyDescent="0.45">
      <c r="A628" s="1" t="s">
        <v>211</v>
      </c>
      <c r="B628" s="1" t="s">
        <v>157</v>
      </c>
      <c r="C628" s="1" t="s">
        <v>112</v>
      </c>
      <c r="D628" s="1">
        <v>15209</v>
      </c>
      <c r="E628" s="1" t="s">
        <v>160</v>
      </c>
      <c r="F628" s="1" t="s">
        <v>231</v>
      </c>
      <c r="G628" s="1" t="s">
        <v>157</v>
      </c>
      <c r="H628" s="1">
        <f>D628/'دلار نیما'!$C$1292*1000</f>
        <v>57.637794081979145</v>
      </c>
    </row>
    <row r="629" spans="1:8" hidden="1" x14ac:dyDescent="0.45">
      <c r="A629" s="1" t="s">
        <v>116</v>
      </c>
      <c r="B629" s="1" t="s">
        <v>161</v>
      </c>
      <c r="C629" s="1" t="s">
        <v>103</v>
      </c>
      <c r="D629" s="1">
        <v>7812</v>
      </c>
      <c r="E629" s="1" t="s">
        <v>228</v>
      </c>
      <c r="F629" s="1" t="s">
        <v>230</v>
      </c>
      <c r="G629" s="1" t="s">
        <v>161</v>
      </c>
      <c r="H629" s="1">
        <f>D629/'دلار نیما'!$C$1292*1000</f>
        <v>29.605263157894736</v>
      </c>
    </row>
    <row r="630" spans="1:8" hidden="1" x14ac:dyDescent="0.45">
      <c r="A630" s="1" t="s">
        <v>116</v>
      </c>
      <c r="B630" s="1" t="s">
        <v>161</v>
      </c>
      <c r="C630" s="1" t="s">
        <v>112</v>
      </c>
      <c r="D630" s="1">
        <v>7812</v>
      </c>
      <c r="E630" s="1" t="s">
        <v>228</v>
      </c>
      <c r="F630" s="1" t="s">
        <v>230</v>
      </c>
      <c r="G630" s="1" t="s">
        <v>161</v>
      </c>
      <c r="H630" s="1">
        <f>D630/'دلار نیما'!$C$1292*1000</f>
        <v>29.605263157894736</v>
      </c>
    </row>
    <row r="631" spans="1:8" hidden="1" x14ac:dyDescent="0.45">
      <c r="A631" s="1" t="s">
        <v>101</v>
      </c>
      <c r="B631" s="1" t="s">
        <v>161</v>
      </c>
      <c r="C631" s="1" t="s">
        <v>112</v>
      </c>
      <c r="D631" s="1">
        <v>8321</v>
      </c>
      <c r="E631" s="1" t="s">
        <v>228</v>
      </c>
      <c r="F631" s="1" t="s">
        <v>230</v>
      </c>
      <c r="G631" s="1" t="s">
        <v>161</v>
      </c>
      <c r="H631" s="1">
        <f>D631/'دلار نیما'!$C$1292*1000</f>
        <v>31.534228716953674</v>
      </c>
    </row>
    <row r="632" spans="1:8" hidden="1" x14ac:dyDescent="0.45">
      <c r="A632" s="1" t="s">
        <v>116</v>
      </c>
      <c r="B632" s="1" t="s">
        <v>125</v>
      </c>
      <c r="C632" s="1" t="s">
        <v>112</v>
      </c>
      <c r="D632" s="1">
        <v>9089</v>
      </c>
      <c r="E632" s="1" t="s">
        <v>228</v>
      </c>
      <c r="F632" s="1" t="s">
        <v>230</v>
      </c>
      <c r="G632" s="1" t="s">
        <v>125</v>
      </c>
      <c r="H632" s="1">
        <f>D632/'دلار نیما'!$C$1292*1000</f>
        <v>34.444730778559297</v>
      </c>
    </row>
    <row r="633" spans="1:8" hidden="1" x14ac:dyDescent="0.45">
      <c r="A633" s="1" t="s">
        <v>101</v>
      </c>
      <c r="B633" s="1" t="s">
        <v>125</v>
      </c>
      <c r="C633" s="1" t="s">
        <v>112</v>
      </c>
      <c r="D633" s="1">
        <v>7866</v>
      </c>
      <c r="E633" s="1" t="s">
        <v>228</v>
      </c>
      <c r="F633" s="1" t="s">
        <v>230</v>
      </c>
      <c r="G633" s="1" t="s">
        <v>125</v>
      </c>
      <c r="H633" s="1">
        <f>D633/'دلار نیما'!$C$1292*1000</f>
        <v>29.809907834101381</v>
      </c>
    </row>
    <row r="634" spans="1:8" hidden="1" x14ac:dyDescent="0.45">
      <c r="A634" s="1" t="s">
        <v>101</v>
      </c>
      <c r="B634" s="1" t="s">
        <v>174</v>
      </c>
      <c r="C634" s="1" t="s">
        <v>112</v>
      </c>
      <c r="D634" s="1">
        <v>10122</v>
      </c>
      <c r="E634" s="1" t="s">
        <v>228</v>
      </c>
      <c r="F634" s="1" t="s">
        <v>230</v>
      </c>
      <c r="G634" s="1" t="s">
        <v>174</v>
      </c>
      <c r="H634" s="1">
        <f>D634/'دلار نیما'!$C$1292*1000</f>
        <v>38.35950764006791</v>
      </c>
    </row>
    <row r="635" spans="1:8" hidden="1" x14ac:dyDescent="0.45">
      <c r="A635" s="1" t="s">
        <v>116</v>
      </c>
      <c r="B635" s="1" t="s">
        <v>164</v>
      </c>
      <c r="C635" s="1" t="s">
        <v>112</v>
      </c>
      <c r="D635" s="1">
        <v>6162</v>
      </c>
      <c r="E635" s="1" t="s">
        <v>228</v>
      </c>
      <c r="F635" s="1" t="s">
        <v>230</v>
      </c>
      <c r="G635" s="1" t="s">
        <v>165</v>
      </c>
      <c r="H635" s="1">
        <f>D635/'دلار نیما'!$C$1292*1000</f>
        <v>23.352231384913896</v>
      </c>
    </row>
    <row r="636" spans="1:8" hidden="1" x14ac:dyDescent="0.45">
      <c r="A636" s="1" t="s">
        <v>116</v>
      </c>
      <c r="B636" s="1" t="s">
        <v>174</v>
      </c>
      <c r="C636" s="1" t="s">
        <v>112</v>
      </c>
      <c r="D636" s="1">
        <v>8662</v>
      </c>
      <c r="E636" s="1" t="s">
        <v>228</v>
      </c>
      <c r="F636" s="1" t="s">
        <v>230</v>
      </c>
      <c r="G636" s="1" t="s">
        <v>174</v>
      </c>
      <c r="H636" s="1">
        <f>D636/'دلار نیما'!$C$1292*1000</f>
        <v>32.82652195003638</v>
      </c>
    </row>
    <row r="637" spans="1:8" hidden="1" x14ac:dyDescent="0.45">
      <c r="A637" s="1" t="s">
        <v>101</v>
      </c>
      <c r="B637" s="1" t="s">
        <v>164</v>
      </c>
      <c r="C637" s="1" t="s">
        <v>112</v>
      </c>
      <c r="D637" s="1">
        <v>6427</v>
      </c>
      <c r="E637" s="1" t="s">
        <v>228</v>
      </c>
      <c r="F637" s="1" t="s">
        <v>230</v>
      </c>
      <c r="G637" s="1" t="s">
        <v>165</v>
      </c>
      <c r="H637" s="1">
        <f>D637/'دلار نیما'!$C$1292*1000</f>
        <v>24.35650618481688</v>
      </c>
    </row>
    <row r="638" spans="1:8" hidden="1" x14ac:dyDescent="0.45">
      <c r="A638" s="1" t="s">
        <v>101</v>
      </c>
      <c r="B638" s="1" t="s">
        <v>164</v>
      </c>
      <c r="C638" s="1" t="s">
        <v>103</v>
      </c>
      <c r="D638" s="1">
        <v>6427</v>
      </c>
      <c r="E638" s="1" t="s">
        <v>160</v>
      </c>
      <c r="F638" s="1" t="s">
        <v>230</v>
      </c>
      <c r="G638" s="1" t="s">
        <v>165</v>
      </c>
      <c r="H638" s="1">
        <f>D638/'دلار نیما'!$C$1292*1000</f>
        <v>24.35650618481688</v>
      </c>
    </row>
    <row r="639" spans="1:8" hidden="1" x14ac:dyDescent="0.45">
      <c r="A639" s="1" t="s">
        <v>101</v>
      </c>
      <c r="B639" s="1" t="s">
        <v>164</v>
      </c>
      <c r="C639" s="1" t="s">
        <v>103</v>
      </c>
      <c r="D639" s="1">
        <v>6427</v>
      </c>
      <c r="E639" s="1" t="s">
        <v>230</v>
      </c>
      <c r="F639" s="1" t="s">
        <v>230</v>
      </c>
      <c r="G639" s="1" t="s">
        <v>165</v>
      </c>
      <c r="H639" s="1">
        <f>D639/'دلار نیما'!$C$1292*1000</f>
        <v>24.35650618481688</v>
      </c>
    </row>
    <row r="640" spans="1:8" hidden="1" x14ac:dyDescent="0.45">
      <c r="A640" s="1" t="s">
        <v>101</v>
      </c>
      <c r="B640" s="1" t="s">
        <v>164</v>
      </c>
      <c r="C640" s="1" t="s">
        <v>103</v>
      </c>
      <c r="D640" s="1">
        <v>6427</v>
      </c>
      <c r="E640" s="1" t="s">
        <v>134</v>
      </c>
      <c r="F640" s="1" t="s">
        <v>230</v>
      </c>
      <c r="G640" s="1" t="s">
        <v>165</v>
      </c>
      <c r="H640" s="1">
        <f>D640/'دلار نیما'!$C$1292*1000</f>
        <v>24.35650618481688</v>
      </c>
    </row>
    <row r="641" spans="1:8" hidden="1" x14ac:dyDescent="0.45">
      <c r="A641" s="1" t="s">
        <v>116</v>
      </c>
      <c r="B641" s="1" t="s">
        <v>137</v>
      </c>
      <c r="C641" s="1" t="s">
        <v>112</v>
      </c>
      <c r="D641" s="1">
        <v>6939</v>
      </c>
      <c r="E641" s="1" t="s">
        <v>228</v>
      </c>
      <c r="F641" s="1" t="s">
        <v>230</v>
      </c>
      <c r="G641" s="1" t="s">
        <v>137</v>
      </c>
      <c r="H641" s="1">
        <f>D641/'دلار نیما'!$C$1292*1000</f>
        <v>26.296840892553966</v>
      </c>
    </row>
    <row r="642" spans="1:8" hidden="1" x14ac:dyDescent="0.45">
      <c r="A642" s="1" t="s">
        <v>101</v>
      </c>
      <c r="B642" s="1" t="s">
        <v>137</v>
      </c>
      <c r="C642" s="1" t="s">
        <v>112</v>
      </c>
      <c r="D642" s="1">
        <v>6320</v>
      </c>
      <c r="E642" s="1" t="s">
        <v>228</v>
      </c>
      <c r="F642" s="1" t="s">
        <v>230</v>
      </c>
      <c r="G642" s="1" t="s">
        <v>137</v>
      </c>
      <c r="H642" s="1">
        <f>D642/'دلار نیما'!$C$1292*1000</f>
        <v>23.951006548629639</v>
      </c>
    </row>
    <row r="643" spans="1:8" hidden="1" x14ac:dyDescent="0.45">
      <c r="A643" s="1" t="s">
        <v>101</v>
      </c>
      <c r="B643" s="1" t="s">
        <v>137</v>
      </c>
      <c r="C643" s="1" t="s">
        <v>103</v>
      </c>
      <c r="D643" s="1">
        <v>6320</v>
      </c>
      <c r="E643" s="1" t="s">
        <v>228</v>
      </c>
      <c r="F643" s="1" t="s">
        <v>230</v>
      </c>
      <c r="G643" s="1" t="s">
        <v>137</v>
      </c>
      <c r="H643" s="1">
        <f>D643/'دلار نیما'!$C$1292*1000</f>
        <v>23.951006548629639</v>
      </c>
    </row>
    <row r="644" spans="1:8" hidden="1" x14ac:dyDescent="0.45">
      <c r="A644" s="1" t="s">
        <v>108</v>
      </c>
      <c r="B644" s="1" t="s">
        <v>174</v>
      </c>
      <c r="C644" s="1" t="s">
        <v>112</v>
      </c>
      <c r="D644" s="1">
        <v>7923</v>
      </c>
      <c r="E644" s="1" t="s">
        <v>160</v>
      </c>
      <c r="F644" s="1" t="s">
        <v>231</v>
      </c>
      <c r="G644" s="1" t="s">
        <v>174</v>
      </c>
      <c r="H644" s="1">
        <f>D644/'دلار نیما'!$C$1292*1000</f>
        <v>30.025921658986174</v>
      </c>
    </row>
    <row r="645" spans="1:8" hidden="1" x14ac:dyDescent="0.45">
      <c r="A645" s="1" t="s">
        <v>215</v>
      </c>
      <c r="B645" s="1" t="s">
        <v>174</v>
      </c>
      <c r="C645" s="1" t="s">
        <v>112</v>
      </c>
      <c r="D645" s="1">
        <v>10001</v>
      </c>
      <c r="E645" s="1" t="s">
        <v>160</v>
      </c>
      <c r="F645" s="1" t="s">
        <v>231</v>
      </c>
      <c r="G645" s="1" t="s">
        <v>174</v>
      </c>
      <c r="H645" s="1">
        <f>D645/'دلار نیما'!$C$1292*1000</f>
        <v>37.90095197671598</v>
      </c>
    </row>
    <row r="646" spans="1:8" hidden="1" x14ac:dyDescent="0.45">
      <c r="A646" s="1" t="s">
        <v>116</v>
      </c>
      <c r="B646" s="1" t="s">
        <v>156</v>
      </c>
      <c r="C646" s="1" t="s">
        <v>103</v>
      </c>
      <c r="D646" s="1">
        <v>7812</v>
      </c>
      <c r="E646" s="1" t="s">
        <v>228</v>
      </c>
      <c r="F646" s="1" t="s">
        <v>231</v>
      </c>
      <c r="G646" s="1" t="s">
        <v>156</v>
      </c>
      <c r="H646" s="1">
        <f>D646/'دلار نیما'!$C$1292*1000</f>
        <v>29.605263157894736</v>
      </c>
    </row>
    <row r="647" spans="1:8" hidden="1" x14ac:dyDescent="0.45">
      <c r="A647" s="1" t="s">
        <v>116</v>
      </c>
      <c r="B647" s="1" t="s">
        <v>156</v>
      </c>
      <c r="C647" s="1" t="s">
        <v>112</v>
      </c>
      <c r="D647" s="1">
        <v>7812</v>
      </c>
      <c r="E647" s="1" t="s">
        <v>228</v>
      </c>
      <c r="F647" s="1" t="s">
        <v>231</v>
      </c>
      <c r="G647" s="1" t="s">
        <v>156</v>
      </c>
      <c r="H647" s="1">
        <f>D647/'دلار نیما'!$C$1292*1000</f>
        <v>29.605263157894736</v>
      </c>
    </row>
    <row r="648" spans="1:8" hidden="1" x14ac:dyDescent="0.45">
      <c r="A648" s="1" t="s">
        <v>116</v>
      </c>
      <c r="B648" s="1" t="s">
        <v>191</v>
      </c>
      <c r="C648" s="1" t="s">
        <v>112</v>
      </c>
      <c r="D648" s="1">
        <v>5752</v>
      </c>
      <c r="E648" s="1" t="s">
        <v>228</v>
      </c>
      <c r="F648" s="1" t="s">
        <v>230</v>
      </c>
      <c r="G648" s="1" t="s">
        <v>191</v>
      </c>
      <c r="H648" s="1">
        <f>D648/'دلار نیما'!$C$1292*1000</f>
        <v>21.798447732233811</v>
      </c>
    </row>
    <row r="649" spans="1:8" hidden="1" x14ac:dyDescent="0.45">
      <c r="A649" s="1" t="s">
        <v>101</v>
      </c>
      <c r="B649" s="1" t="s">
        <v>153</v>
      </c>
      <c r="C649" s="1" t="s">
        <v>112</v>
      </c>
      <c r="D649" s="1">
        <v>8256</v>
      </c>
      <c r="E649" s="1" t="s">
        <v>228</v>
      </c>
      <c r="F649" s="1" t="s">
        <v>230</v>
      </c>
      <c r="G649" s="1" t="s">
        <v>154</v>
      </c>
      <c r="H649" s="1">
        <f>D649/'دلار نیما'!$C$1292*1000</f>
        <v>31.287897162260492</v>
      </c>
    </row>
    <row r="650" spans="1:8" hidden="1" x14ac:dyDescent="0.45">
      <c r="A650" s="1" t="s">
        <v>101</v>
      </c>
      <c r="B650" s="1" t="s">
        <v>156</v>
      </c>
      <c r="C650" s="1" t="s">
        <v>112</v>
      </c>
      <c r="D650" s="1">
        <v>8150</v>
      </c>
      <c r="E650" s="1" t="s">
        <v>228</v>
      </c>
      <c r="F650" s="1" t="s">
        <v>230</v>
      </c>
      <c r="G650" s="1" t="s">
        <v>156</v>
      </c>
      <c r="H650" s="1">
        <f>D650/'دلار نیما'!$C$1292*1000</f>
        <v>30.886187242299297</v>
      </c>
    </row>
    <row r="651" spans="1:8" hidden="1" x14ac:dyDescent="0.45">
      <c r="A651" s="1" t="s">
        <v>101</v>
      </c>
      <c r="B651" s="1" t="s">
        <v>191</v>
      </c>
      <c r="C651" s="1" t="s">
        <v>112</v>
      </c>
      <c r="D651" s="1">
        <v>4385</v>
      </c>
      <c r="E651" s="1" t="s">
        <v>228</v>
      </c>
      <c r="F651" s="1" t="s">
        <v>230</v>
      </c>
      <c r="G651" s="1" t="s">
        <v>191</v>
      </c>
      <c r="H651" s="1">
        <f>D651/'دلار نیما'!$C$1292*1000</f>
        <v>16.617905651224838</v>
      </c>
    </row>
    <row r="652" spans="1:8" hidden="1" x14ac:dyDescent="0.45">
      <c r="A652" s="1" t="s">
        <v>101</v>
      </c>
      <c r="B652" s="1" t="s">
        <v>191</v>
      </c>
      <c r="C652" s="1" t="s">
        <v>103</v>
      </c>
      <c r="D652" s="1">
        <v>4385</v>
      </c>
      <c r="E652" s="1" t="s">
        <v>160</v>
      </c>
      <c r="F652" s="1" t="s">
        <v>230</v>
      </c>
      <c r="G652" s="1" t="s">
        <v>191</v>
      </c>
      <c r="H652" s="1">
        <f>D652/'دلار نیما'!$C$1292*1000</f>
        <v>16.617905651224838</v>
      </c>
    </row>
    <row r="653" spans="1:8" hidden="1" x14ac:dyDescent="0.45">
      <c r="A653" s="1" t="s">
        <v>115</v>
      </c>
      <c r="B653" s="1" t="s">
        <v>156</v>
      </c>
      <c r="C653" s="1" t="s">
        <v>112</v>
      </c>
      <c r="D653" s="1">
        <v>7355</v>
      </c>
      <c r="E653" s="1" t="s">
        <v>228</v>
      </c>
      <c r="F653" s="1" t="s">
        <v>230</v>
      </c>
      <c r="G653" s="1" t="s">
        <v>156</v>
      </c>
      <c r="H653" s="1">
        <f>D653/'دلار نیما'!$C$1292*1000</f>
        <v>27.873362842590346</v>
      </c>
    </row>
    <row r="654" spans="1:8" hidden="1" x14ac:dyDescent="0.45">
      <c r="A654" s="1" t="s">
        <v>116</v>
      </c>
      <c r="B654" s="1" t="s">
        <v>153</v>
      </c>
      <c r="C654" s="1" t="s">
        <v>112</v>
      </c>
      <c r="D654" s="1">
        <v>9194</v>
      </c>
      <c r="E654" s="1" t="s">
        <v>228</v>
      </c>
      <c r="F654" s="1" t="s">
        <v>230</v>
      </c>
      <c r="G654" s="1" t="s">
        <v>154</v>
      </c>
      <c r="H654" s="1">
        <f>D654/'دلار نیما'!$C$1292*1000</f>
        <v>34.842650982294444</v>
      </c>
    </row>
    <row r="655" spans="1:8" hidden="1" x14ac:dyDescent="0.45">
      <c r="A655" s="1" t="s">
        <v>189</v>
      </c>
      <c r="B655" s="1" t="s">
        <v>153</v>
      </c>
      <c r="C655" s="1" t="s">
        <v>112</v>
      </c>
      <c r="D655" s="1">
        <v>9436</v>
      </c>
      <c r="E655" s="1" t="s">
        <v>228</v>
      </c>
      <c r="F655" s="1" t="s">
        <v>230</v>
      </c>
      <c r="G655" s="1" t="s">
        <v>154</v>
      </c>
      <c r="H655" s="1">
        <f>D655/'دلار نیما'!$C$1292*1000</f>
        <v>35.759762308998297</v>
      </c>
    </row>
    <row r="656" spans="1:8" hidden="1" x14ac:dyDescent="0.45">
      <c r="A656" s="1" t="s">
        <v>116</v>
      </c>
      <c r="B656" s="1" t="s">
        <v>140</v>
      </c>
      <c r="C656" s="1" t="s">
        <v>112</v>
      </c>
      <c r="D656" s="1">
        <v>6363</v>
      </c>
      <c r="E656" s="1" t="s">
        <v>228</v>
      </c>
      <c r="F656" s="1" t="s">
        <v>230</v>
      </c>
      <c r="G656" s="1" t="s">
        <v>140</v>
      </c>
      <c r="H656" s="1">
        <f>D656/'دلار نیما'!$C$1292*1000</f>
        <v>24.113964346349746</v>
      </c>
    </row>
    <row r="657" spans="1:8" hidden="1" x14ac:dyDescent="0.45">
      <c r="A657" s="1" t="s">
        <v>152</v>
      </c>
      <c r="B657" s="1" t="s">
        <v>153</v>
      </c>
      <c r="C657" s="1" t="s">
        <v>112</v>
      </c>
      <c r="D657" s="1">
        <v>10177</v>
      </c>
      <c r="E657" s="1" t="s">
        <v>228</v>
      </c>
      <c r="F657" s="1" t="s">
        <v>230</v>
      </c>
      <c r="G657" s="1" t="s">
        <v>154</v>
      </c>
      <c r="H657" s="1">
        <f>D657/'دلار نیما'!$C$1292*1000</f>
        <v>38.567942032500611</v>
      </c>
    </row>
    <row r="658" spans="1:8" hidden="1" x14ac:dyDescent="0.45">
      <c r="A658" s="1" t="s">
        <v>101</v>
      </c>
      <c r="B658" s="1" t="s">
        <v>140</v>
      </c>
      <c r="C658" s="1" t="s">
        <v>112</v>
      </c>
      <c r="D658" s="1">
        <v>4871</v>
      </c>
      <c r="E658" s="1" t="s">
        <v>228</v>
      </c>
      <c r="F658" s="1" t="s">
        <v>230</v>
      </c>
      <c r="G658" s="1" t="s">
        <v>140</v>
      </c>
      <c r="H658" s="1">
        <f>D658/'دلار نیما'!$C$1292*1000</f>
        <v>18.459707737084646</v>
      </c>
    </row>
    <row r="659" spans="1:8" hidden="1" x14ac:dyDescent="0.45">
      <c r="A659" s="1" t="s">
        <v>116</v>
      </c>
      <c r="B659" s="1" t="s">
        <v>119</v>
      </c>
      <c r="C659" s="1" t="s">
        <v>112</v>
      </c>
      <c r="D659" s="1">
        <v>6368</v>
      </c>
      <c r="E659" s="1" t="s">
        <v>228</v>
      </c>
      <c r="F659" s="1" t="s">
        <v>230</v>
      </c>
      <c r="G659" s="1" t="s">
        <v>120</v>
      </c>
      <c r="H659" s="1">
        <f>D659/'دلار نیما'!$C$1292*1000</f>
        <v>24.132912927479993</v>
      </c>
    </row>
    <row r="660" spans="1:8" hidden="1" x14ac:dyDescent="0.45">
      <c r="A660" s="1" t="s">
        <v>126</v>
      </c>
      <c r="B660" s="1" t="s">
        <v>119</v>
      </c>
      <c r="C660" s="1" t="s">
        <v>112</v>
      </c>
      <c r="D660" s="1">
        <v>4908</v>
      </c>
      <c r="E660" s="1" t="s">
        <v>228</v>
      </c>
      <c r="F660" s="1" t="s">
        <v>230</v>
      </c>
      <c r="G660" s="1" t="s">
        <v>120</v>
      </c>
      <c r="H660" s="1">
        <f>D660/'دلار نیما'!$C$1292*1000</f>
        <v>18.599927237448458</v>
      </c>
    </row>
    <row r="661" spans="1:8" hidden="1" x14ac:dyDescent="0.45">
      <c r="A661" s="1" t="s">
        <v>129</v>
      </c>
      <c r="B661" s="1" t="s">
        <v>119</v>
      </c>
      <c r="C661" s="1" t="s">
        <v>112</v>
      </c>
      <c r="D661" s="1">
        <v>6198</v>
      </c>
      <c r="E661" s="1" t="s">
        <v>228</v>
      </c>
      <c r="F661" s="1" t="s">
        <v>230</v>
      </c>
      <c r="G661" s="1" t="s">
        <v>120</v>
      </c>
      <c r="H661" s="1">
        <f>D661/'دلار نیما'!$C$1292*1000</f>
        <v>23.488661169051664</v>
      </c>
    </row>
    <row r="662" spans="1:8" hidden="1" x14ac:dyDescent="0.45">
      <c r="A662" s="1" t="s">
        <v>101</v>
      </c>
      <c r="B662" s="1" t="s">
        <v>119</v>
      </c>
      <c r="C662" s="1" t="s">
        <v>112</v>
      </c>
      <c r="D662" s="1">
        <v>5715</v>
      </c>
      <c r="E662" s="1" t="s">
        <v>228</v>
      </c>
      <c r="F662" s="1" t="s">
        <v>230</v>
      </c>
      <c r="G662" s="1" t="s">
        <v>120</v>
      </c>
      <c r="H662" s="1">
        <f>D662/'دلار نیما'!$C$1292*1000</f>
        <v>21.658228231869998</v>
      </c>
    </row>
    <row r="663" spans="1:8" hidden="1" x14ac:dyDescent="0.45">
      <c r="A663" s="1" t="s">
        <v>101</v>
      </c>
      <c r="B663" s="1" t="s">
        <v>119</v>
      </c>
      <c r="C663" s="1" t="s">
        <v>103</v>
      </c>
      <c r="D663" s="1">
        <v>5715</v>
      </c>
      <c r="E663" s="1" t="s">
        <v>228</v>
      </c>
      <c r="F663" s="1" t="s">
        <v>230</v>
      </c>
      <c r="G663" s="1" t="s">
        <v>120</v>
      </c>
      <c r="H663" s="1">
        <f>D663/'دلار نیما'!$C$1292*1000</f>
        <v>21.658228231869998</v>
      </c>
    </row>
    <row r="664" spans="1:8" hidden="1" x14ac:dyDescent="0.45">
      <c r="A664" s="1" t="s">
        <v>202</v>
      </c>
      <c r="B664" s="1" t="s">
        <v>119</v>
      </c>
      <c r="C664" s="1" t="s">
        <v>112</v>
      </c>
      <c r="D664" s="1">
        <v>6858</v>
      </c>
      <c r="E664" s="1" t="s">
        <v>160</v>
      </c>
      <c r="F664" s="1" t="s">
        <v>231</v>
      </c>
      <c r="G664" s="1" t="s">
        <v>120</v>
      </c>
      <c r="H664" s="1">
        <f>D664/'دلار نیما'!$C$1292*1000</f>
        <v>25.989873878243998</v>
      </c>
    </row>
    <row r="665" spans="1:8" hidden="1" x14ac:dyDescent="0.45">
      <c r="A665" s="1" t="s">
        <v>202</v>
      </c>
      <c r="B665" s="1" t="s">
        <v>119</v>
      </c>
      <c r="C665" s="1" t="s">
        <v>103</v>
      </c>
      <c r="D665" s="1">
        <v>6858</v>
      </c>
      <c r="E665" s="1" t="s">
        <v>160</v>
      </c>
      <c r="F665" s="1" t="s">
        <v>231</v>
      </c>
      <c r="G665" s="1" t="s">
        <v>120</v>
      </c>
      <c r="H665" s="1">
        <f>D665/'دلار نیما'!$C$1292*1000</f>
        <v>25.989873878243998</v>
      </c>
    </row>
    <row r="666" spans="1:8" hidden="1" x14ac:dyDescent="0.45">
      <c r="A666" s="1" t="s">
        <v>101</v>
      </c>
      <c r="B666" s="1" t="s">
        <v>136</v>
      </c>
      <c r="C666" s="1" t="s">
        <v>112</v>
      </c>
      <c r="D666" s="1">
        <v>9432</v>
      </c>
      <c r="E666" s="1" t="s">
        <v>228</v>
      </c>
      <c r="F666" s="1" t="s">
        <v>230</v>
      </c>
      <c r="G666" s="1" t="s">
        <v>136</v>
      </c>
      <c r="H666" s="1">
        <f>D666/'دلار نیما'!$C$1292*1000</f>
        <v>35.744603444094111</v>
      </c>
    </row>
    <row r="667" spans="1:8" hidden="1" x14ac:dyDescent="0.45">
      <c r="A667" s="1" t="s">
        <v>116</v>
      </c>
      <c r="B667" s="1" t="s">
        <v>136</v>
      </c>
      <c r="C667" s="1" t="s">
        <v>112</v>
      </c>
      <c r="D667" s="1">
        <v>11723</v>
      </c>
      <c r="E667" s="1" t="s">
        <v>228</v>
      </c>
      <c r="F667" s="1" t="s">
        <v>230</v>
      </c>
      <c r="G667" s="1" t="s">
        <v>136</v>
      </c>
      <c r="H667" s="1">
        <f>D667/'دلار نیما'!$C$1292*1000</f>
        <v>44.426843317972349</v>
      </c>
    </row>
    <row r="668" spans="1:8" hidden="1" x14ac:dyDescent="0.45">
      <c r="A668" s="1" t="s">
        <v>106</v>
      </c>
      <c r="B668" s="1" t="s">
        <v>136</v>
      </c>
      <c r="C668" s="1" t="s">
        <v>112</v>
      </c>
      <c r="D668" s="1">
        <v>9276</v>
      </c>
      <c r="E668" s="1" t="s">
        <v>160</v>
      </c>
      <c r="F668" s="1" t="s">
        <v>231</v>
      </c>
      <c r="G668" s="1" t="s">
        <v>136</v>
      </c>
      <c r="H668" s="1">
        <f>D668/'دلار نیما'!$C$1292*1000</f>
        <v>35.153407712830465</v>
      </c>
    </row>
    <row r="669" spans="1:8" hidden="1" x14ac:dyDescent="0.45">
      <c r="A669" s="1" t="s">
        <v>202</v>
      </c>
      <c r="B669" s="1" t="s">
        <v>136</v>
      </c>
      <c r="C669" s="1" t="s">
        <v>112</v>
      </c>
      <c r="D669" s="1">
        <v>9419</v>
      </c>
      <c r="E669" s="1" t="s">
        <v>160</v>
      </c>
      <c r="F669" s="1" t="s">
        <v>231</v>
      </c>
      <c r="G669" s="1" t="s">
        <v>136</v>
      </c>
      <c r="H669" s="1">
        <f>D669/'دلار نیما'!$C$1292*1000</f>
        <v>35.695337133155469</v>
      </c>
    </row>
    <row r="670" spans="1:8" hidden="1" x14ac:dyDescent="0.45">
      <c r="A670" s="1" t="s">
        <v>116</v>
      </c>
      <c r="B670" s="1" t="s">
        <v>171</v>
      </c>
      <c r="C670" s="1" t="s">
        <v>112</v>
      </c>
      <c r="D670" s="1">
        <v>5676</v>
      </c>
      <c r="E670" s="1" t="s">
        <v>228</v>
      </c>
      <c r="F670" s="1" t="s">
        <v>230</v>
      </c>
      <c r="G670" s="1" t="s">
        <v>171</v>
      </c>
      <c r="H670" s="1">
        <f>D670/'دلار نیما'!$C$1292*1000</f>
        <v>21.510429299054088</v>
      </c>
    </row>
    <row r="671" spans="1:8" hidden="1" x14ac:dyDescent="0.45">
      <c r="A671" s="1" t="s">
        <v>116</v>
      </c>
      <c r="B671" s="1" t="s">
        <v>169</v>
      </c>
      <c r="C671" s="1" t="s">
        <v>112</v>
      </c>
      <c r="D671" s="1">
        <v>11212</v>
      </c>
      <c r="E671" s="1" t="s">
        <v>228</v>
      </c>
      <c r="F671" s="1" t="s">
        <v>230</v>
      </c>
      <c r="G671" s="1" t="s">
        <v>169</v>
      </c>
      <c r="H671" s="1">
        <f>D671/'دلار نیما'!$C$1292*1000</f>
        <v>42.490298326461314</v>
      </c>
    </row>
    <row r="672" spans="1:8" hidden="1" x14ac:dyDescent="0.45">
      <c r="A672" s="1" t="s">
        <v>101</v>
      </c>
      <c r="B672" s="1" t="s">
        <v>169</v>
      </c>
      <c r="C672" s="1" t="s">
        <v>112</v>
      </c>
      <c r="D672" s="1">
        <v>12138</v>
      </c>
      <c r="E672" s="1" t="s">
        <v>228</v>
      </c>
      <c r="F672" s="1" t="s">
        <v>230</v>
      </c>
      <c r="G672" s="1" t="s">
        <v>169</v>
      </c>
      <c r="H672" s="1">
        <f>D672/'دلار نیما'!$C$1292*1000</f>
        <v>45.999575551782684</v>
      </c>
    </row>
    <row r="673" spans="1:8" hidden="1" x14ac:dyDescent="0.45">
      <c r="A673" s="1" t="s">
        <v>152</v>
      </c>
      <c r="B673" s="1" t="s">
        <v>169</v>
      </c>
      <c r="C673" s="1" t="s">
        <v>112</v>
      </c>
      <c r="D673" s="1">
        <v>11339</v>
      </c>
      <c r="E673" s="1" t="s">
        <v>228</v>
      </c>
      <c r="F673" s="1" t="s">
        <v>230</v>
      </c>
      <c r="G673" s="1" t="s">
        <v>169</v>
      </c>
      <c r="H673" s="1">
        <f>D673/'دلار نیما'!$C$1292*1000</f>
        <v>42.971592287169535</v>
      </c>
    </row>
    <row r="674" spans="1:8" hidden="1" x14ac:dyDescent="0.45">
      <c r="A674" s="1" t="s">
        <v>189</v>
      </c>
      <c r="B674" s="1" t="s">
        <v>169</v>
      </c>
      <c r="C674" s="1" t="s">
        <v>112</v>
      </c>
      <c r="D674" s="1">
        <v>7741</v>
      </c>
      <c r="E674" s="1" t="s">
        <v>228</v>
      </c>
      <c r="F674" s="1" t="s">
        <v>230</v>
      </c>
      <c r="G674" s="1" t="s">
        <v>169</v>
      </c>
      <c r="H674" s="1">
        <f>D674/'دلار نیما'!$C$1292*1000</f>
        <v>29.33619330584526</v>
      </c>
    </row>
    <row r="675" spans="1:8" hidden="1" x14ac:dyDescent="0.45">
      <c r="A675" s="1" t="s">
        <v>189</v>
      </c>
      <c r="B675" s="1" t="s">
        <v>169</v>
      </c>
      <c r="C675" s="1" t="s">
        <v>103</v>
      </c>
      <c r="D675" s="1">
        <v>7741</v>
      </c>
      <c r="E675" s="1" t="s">
        <v>228</v>
      </c>
      <c r="F675" s="1" t="s">
        <v>230</v>
      </c>
      <c r="G675" s="1" t="s">
        <v>169</v>
      </c>
      <c r="H675" s="1">
        <f>D675/'دلار نیما'!$C$1292*1000</f>
        <v>29.33619330584526</v>
      </c>
    </row>
    <row r="676" spans="1:8" hidden="1" x14ac:dyDescent="0.45">
      <c r="A676" s="1" t="s">
        <v>101</v>
      </c>
      <c r="B676" s="1" t="s">
        <v>166</v>
      </c>
      <c r="C676" s="1" t="s">
        <v>103</v>
      </c>
      <c r="D676" s="1">
        <v>6803</v>
      </c>
      <c r="E676" s="1" t="s">
        <v>160</v>
      </c>
      <c r="F676" s="1" t="s">
        <v>230</v>
      </c>
      <c r="G676" s="1" t="s">
        <v>166</v>
      </c>
      <c r="H676" s="1">
        <f>D676/'دلار نیما'!$C$1292*1000</f>
        <v>25.781439485811305</v>
      </c>
    </row>
    <row r="677" spans="1:8" hidden="1" x14ac:dyDescent="0.45">
      <c r="A677" s="1" t="s">
        <v>101</v>
      </c>
      <c r="B677" s="1" t="s">
        <v>166</v>
      </c>
      <c r="C677" s="1" t="s">
        <v>112</v>
      </c>
      <c r="D677" s="1">
        <v>6803</v>
      </c>
      <c r="E677" s="1" t="s">
        <v>228</v>
      </c>
      <c r="F677" s="1" t="s">
        <v>230</v>
      </c>
      <c r="G677" s="1" t="s">
        <v>166</v>
      </c>
      <c r="H677" s="1">
        <f>D677/'دلار نیما'!$C$1292*1000</f>
        <v>25.781439485811305</v>
      </c>
    </row>
    <row r="678" spans="1:8" hidden="1" x14ac:dyDescent="0.45">
      <c r="A678" s="1" t="s">
        <v>116</v>
      </c>
      <c r="B678" s="1" t="s">
        <v>175</v>
      </c>
      <c r="C678" s="1" t="s">
        <v>112</v>
      </c>
      <c r="D678" s="1">
        <v>8053</v>
      </c>
      <c r="E678" s="1" t="s">
        <v>228</v>
      </c>
      <c r="F678" s="1" t="s">
        <v>230</v>
      </c>
      <c r="G678" s="1" t="s">
        <v>176</v>
      </c>
      <c r="H678" s="1">
        <f>D678/'دلار نیما'!$C$1292*1000</f>
        <v>30.518584768372545</v>
      </c>
    </row>
    <row r="679" spans="1:8" hidden="1" x14ac:dyDescent="0.45">
      <c r="A679" s="1" t="s">
        <v>116</v>
      </c>
      <c r="B679" s="1" t="s">
        <v>166</v>
      </c>
      <c r="C679" s="1" t="s">
        <v>112</v>
      </c>
      <c r="D679" s="1">
        <v>7205</v>
      </c>
      <c r="E679" s="1" t="s">
        <v>228</v>
      </c>
      <c r="F679" s="1" t="s">
        <v>230</v>
      </c>
      <c r="G679" s="1" t="s">
        <v>166</v>
      </c>
      <c r="H679" s="1">
        <f>D679/'دلار نیما'!$C$1292*1000</f>
        <v>27.304905408682998</v>
      </c>
    </row>
    <row r="680" spans="1:8" hidden="1" x14ac:dyDescent="0.45">
      <c r="A680" s="1" t="s">
        <v>116</v>
      </c>
      <c r="B680" s="1" t="s">
        <v>166</v>
      </c>
      <c r="C680" s="1" t="s">
        <v>103</v>
      </c>
      <c r="D680" s="1">
        <v>7205</v>
      </c>
      <c r="E680" s="1" t="s">
        <v>228</v>
      </c>
      <c r="F680" s="1" t="s">
        <v>230</v>
      </c>
      <c r="G680" s="1" t="s">
        <v>166</v>
      </c>
      <c r="H680" s="1">
        <f>D680/'دلار نیما'!$C$1292*1000</f>
        <v>27.304905408682998</v>
      </c>
    </row>
    <row r="681" spans="1:8" hidden="1" x14ac:dyDescent="0.45">
      <c r="A681" s="1" t="s">
        <v>116</v>
      </c>
      <c r="B681" s="1" t="s">
        <v>166</v>
      </c>
      <c r="C681" s="1" t="s">
        <v>103</v>
      </c>
      <c r="D681" s="1">
        <v>7205</v>
      </c>
      <c r="E681" s="1" t="s">
        <v>160</v>
      </c>
      <c r="F681" s="1" t="s">
        <v>230</v>
      </c>
      <c r="G681" s="1" t="s">
        <v>166</v>
      </c>
      <c r="H681" s="1">
        <f>D681/'دلار نیما'!$C$1292*1000</f>
        <v>27.304905408682998</v>
      </c>
    </row>
    <row r="682" spans="1:8" hidden="1" x14ac:dyDescent="0.45">
      <c r="A682" s="1" t="s">
        <v>101</v>
      </c>
      <c r="B682" s="1" t="s">
        <v>175</v>
      </c>
      <c r="C682" s="1" t="s">
        <v>112</v>
      </c>
      <c r="D682" s="1">
        <v>7841</v>
      </c>
      <c r="E682" s="1" t="s">
        <v>228</v>
      </c>
      <c r="F682" s="1" t="s">
        <v>230</v>
      </c>
      <c r="G682" s="1" t="s">
        <v>176</v>
      </c>
      <c r="H682" s="1">
        <f>D682/'دلار نیما'!$C$1292*1000</f>
        <v>29.715164928450161</v>
      </c>
    </row>
    <row r="683" spans="1:8" hidden="1" x14ac:dyDescent="0.45">
      <c r="A683" s="1" t="s">
        <v>126</v>
      </c>
      <c r="B683" s="1" t="s">
        <v>175</v>
      </c>
      <c r="C683" s="1" t="s">
        <v>112</v>
      </c>
      <c r="D683" s="1">
        <v>5363</v>
      </c>
      <c r="E683" s="1" t="s">
        <v>228</v>
      </c>
      <c r="F683" s="1" t="s">
        <v>230</v>
      </c>
      <c r="G683" s="1" t="s">
        <v>176</v>
      </c>
      <c r="H683" s="1">
        <f>D683/'دلار نیما'!$C$1292*1000</f>
        <v>20.324248120300751</v>
      </c>
    </row>
    <row r="684" spans="1:8" hidden="1" x14ac:dyDescent="0.45">
      <c r="A684" s="1" t="s">
        <v>101</v>
      </c>
      <c r="B684" s="1" t="s">
        <v>151</v>
      </c>
      <c r="C684" s="1" t="s">
        <v>112</v>
      </c>
      <c r="D684" s="1">
        <v>7256</v>
      </c>
      <c r="E684" s="1" t="s">
        <v>228</v>
      </c>
      <c r="F684" s="1" t="s">
        <v>230</v>
      </c>
      <c r="G684" s="1" t="s">
        <v>151</v>
      </c>
      <c r="H684" s="1">
        <f>D684/'دلار نیما'!$C$1292*1000</f>
        <v>27.498180936211497</v>
      </c>
    </row>
    <row r="685" spans="1:8" hidden="1" x14ac:dyDescent="0.45">
      <c r="A685" s="1" t="s">
        <v>203</v>
      </c>
      <c r="B685" s="1" t="s">
        <v>175</v>
      </c>
      <c r="C685" s="1" t="s">
        <v>112</v>
      </c>
      <c r="D685" s="1">
        <v>8064</v>
      </c>
      <c r="E685" s="1" t="s">
        <v>228</v>
      </c>
      <c r="F685" s="1" t="s">
        <v>230</v>
      </c>
      <c r="G685" s="1" t="s">
        <v>176</v>
      </c>
      <c r="H685" s="1">
        <f>D685/'دلار نیما'!$C$1292*1000</f>
        <v>30.560271646859082</v>
      </c>
    </row>
    <row r="686" spans="1:8" hidden="1" x14ac:dyDescent="0.45">
      <c r="A686" s="1" t="s">
        <v>129</v>
      </c>
      <c r="B686" s="1" t="s">
        <v>151</v>
      </c>
      <c r="C686" s="1" t="s">
        <v>112</v>
      </c>
      <c r="D686" s="1">
        <v>6904</v>
      </c>
      <c r="E686" s="1" t="s">
        <v>228</v>
      </c>
      <c r="F686" s="1" t="s">
        <v>230</v>
      </c>
      <c r="G686" s="1" t="s">
        <v>151</v>
      </c>
      <c r="H686" s="1">
        <f>D686/'دلار نیما'!$C$1292*1000</f>
        <v>26.164200824642251</v>
      </c>
    </row>
    <row r="687" spans="1:8" hidden="1" x14ac:dyDescent="0.45">
      <c r="A687" s="1" t="s">
        <v>204</v>
      </c>
      <c r="B687" s="1" t="s">
        <v>175</v>
      </c>
      <c r="C687" s="1" t="s">
        <v>103</v>
      </c>
      <c r="D687" s="1">
        <v>6627</v>
      </c>
      <c r="E687" s="1" t="s">
        <v>160</v>
      </c>
      <c r="F687" s="1" t="s">
        <v>231</v>
      </c>
      <c r="G687" s="1" t="s">
        <v>176</v>
      </c>
      <c r="H687" s="1">
        <f>D687/'دلار نیما'!$C$1292*1000</f>
        <v>25.114449430026678</v>
      </c>
    </row>
    <row r="688" spans="1:8" hidden="1" x14ac:dyDescent="0.45">
      <c r="A688" s="1" t="s">
        <v>204</v>
      </c>
      <c r="B688" s="1" t="s">
        <v>175</v>
      </c>
      <c r="C688" s="1" t="s">
        <v>112</v>
      </c>
      <c r="D688" s="1">
        <v>6627</v>
      </c>
      <c r="E688" s="1" t="s">
        <v>160</v>
      </c>
      <c r="F688" s="1" t="s">
        <v>231</v>
      </c>
      <c r="G688" s="1" t="s">
        <v>176</v>
      </c>
      <c r="H688" s="1">
        <f>D688/'دلار نیما'!$C$1292*1000</f>
        <v>25.114449430026678</v>
      </c>
    </row>
    <row r="689" spans="1:8" hidden="1" x14ac:dyDescent="0.45">
      <c r="A689" s="1" t="s">
        <v>116</v>
      </c>
      <c r="B689" s="1" t="s">
        <v>151</v>
      </c>
      <c r="C689" s="1" t="s">
        <v>112</v>
      </c>
      <c r="D689" s="1">
        <v>7475</v>
      </c>
      <c r="E689" s="1" t="s">
        <v>228</v>
      </c>
      <c r="F689" s="1" t="s">
        <v>230</v>
      </c>
      <c r="G689" s="1" t="s">
        <v>151</v>
      </c>
      <c r="H689" s="1">
        <f>D689/'دلار نیما'!$C$1292*1000</f>
        <v>28.328128789716228</v>
      </c>
    </row>
    <row r="690" spans="1:8" hidden="1" x14ac:dyDescent="0.45">
      <c r="A690" s="1" t="s">
        <v>202</v>
      </c>
      <c r="B690" s="1" t="s">
        <v>151</v>
      </c>
      <c r="C690" s="1" t="s">
        <v>112</v>
      </c>
      <c r="D690" s="1">
        <v>8378</v>
      </c>
      <c r="E690" s="1" t="s">
        <v>160</v>
      </c>
      <c r="F690" s="1" t="s">
        <v>231</v>
      </c>
      <c r="G690" s="1" t="s">
        <v>151</v>
      </c>
      <c r="H690" s="1">
        <f>D690/'دلار نیما'!$C$1292*1000</f>
        <v>31.750242541838468</v>
      </c>
    </row>
    <row r="691" spans="1:8" hidden="1" x14ac:dyDescent="0.45">
      <c r="A691" s="1" t="s">
        <v>205</v>
      </c>
      <c r="B691" s="1" t="s">
        <v>175</v>
      </c>
      <c r="C691" s="1" t="s">
        <v>112</v>
      </c>
      <c r="D691" s="1">
        <v>6391</v>
      </c>
      <c r="E691" s="1" t="s">
        <v>160</v>
      </c>
      <c r="F691" s="1" t="s">
        <v>231</v>
      </c>
      <c r="G691" s="1" t="s">
        <v>176</v>
      </c>
      <c r="H691" s="1">
        <f>D691/'دلار نیما'!$C$1292*1000</f>
        <v>24.220076400679119</v>
      </c>
    </row>
    <row r="692" spans="1:8" hidden="1" x14ac:dyDescent="0.45">
      <c r="A692" s="1" t="s">
        <v>205</v>
      </c>
      <c r="B692" s="1" t="s">
        <v>175</v>
      </c>
      <c r="C692" s="1" t="s">
        <v>103</v>
      </c>
      <c r="D692" s="1">
        <v>6391</v>
      </c>
      <c r="E692" s="1" t="s">
        <v>160</v>
      </c>
      <c r="F692" s="1" t="s">
        <v>231</v>
      </c>
      <c r="G692" s="1" t="s">
        <v>176</v>
      </c>
      <c r="H692" s="1">
        <f>D692/'دلار نیما'!$C$1292*1000</f>
        <v>24.220076400679119</v>
      </c>
    </row>
    <row r="693" spans="1:8" hidden="1" x14ac:dyDescent="0.45">
      <c r="A693" s="1" t="s">
        <v>116</v>
      </c>
      <c r="B693" s="1" t="s">
        <v>102</v>
      </c>
      <c r="C693" s="1" t="s">
        <v>103</v>
      </c>
      <c r="D693" s="1">
        <v>5607</v>
      </c>
      <c r="E693" s="1" t="s">
        <v>160</v>
      </c>
      <c r="F693" s="1" t="s">
        <v>230</v>
      </c>
      <c r="G693" s="1" t="s">
        <v>105</v>
      </c>
      <c r="H693" s="1">
        <f>D693/'دلار نیما'!$C$1292*1000</f>
        <v>21.248938879456706</v>
      </c>
    </row>
    <row r="694" spans="1:8" hidden="1" x14ac:dyDescent="0.45">
      <c r="A694" s="1" t="s">
        <v>116</v>
      </c>
      <c r="B694" s="1" t="s">
        <v>102</v>
      </c>
      <c r="C694" s="1" t="s">
        <v>103</v>
      </c>
      <c r="D694" s="1">
        <v>5607</v>
      </c>
      <c r="E694" s="1" t="s">
        <v>228</v>
      </c>
      <c r="F694" s="1" t="s">
        <v>230</v>
      </c>
      <c r="G694" s="1" t="s">
        <v>105</v>
      </c>
      <c r="H694" s="1">
        <f>D694/'دلار نیما'!$C$1292*1000</f>
        <v>21.248938879456706</v>
      </c>
    </row>
    <row r="695" spans="1:8" hidden="1" x14ac:dyDescent="0.45">
      <c r="A695" s="1" t="s">
        <v>116</v>
      </c>
      <c r="B695" s="1" t="s">
        <v>102</v>
      </c>
      <c r="C695" s="1" t="s">
        <v>112</v>
      </c>
      <c r="D695" s="1">
        <v>5607</v>
      </c>
      <c r="E695" s="1" t="s">
        <v>228</v>
      </c>
      <c r="F695" s="1" t="s">
        <v>230</v>
      </c>
      <c r="G695" s="1" t="s">
        <v>105</v>
      </c>
      <c r="H695" s="1">
        <f>D695/'دلار نیما'!$C$1292*1000</f>
        <v>21.248938879456706</v>
      </c>
    </row>
    <row r="696" spans="1:8" hidden="1" x14ac:dyDescent="0.45">
      <c r="A696" s="1" t="s">
        <v>101</v>
      </c>
      <c r="B696" s="1" t="s">
        <v>102</v>
      </c>
      <c r="C696" s="1" t="s">
        <v>103</v>
      </c>
      <c r="D696" s="1">
        <v>4565</v>
      </c>
      <c r="E696" s="1" t="s">
        <v>160</v>
      </c>
      <c r="F696" s="1" t="s">
        <v>230</v>
      </c>
      <c r="G696" s="1" t="s">
        <v>105</v>
      </c>
      <c r="H696" s="1">
        <f>D696/'دلار نیما'!$C$1292*1000</f>
        <v>17.300054571913655</v>
      </c>
    </row>
    <row r="697" spans="1:8" hidden="1" x14ac:dyDescent="0.45">
      <c r="A697" s="1" t="s">
        <v>101</v>
      </c>
      <c r="B697" s="1" t="s">
        <v>102</v>
      </c>
      <c r="C697" s="1" t="s">
        <v>112</v>
      </c>
      <c r="D697" s="1">
        <v>4565</v>
      </c>
      <c r="E697" s="1" t="s">
        <v>228</v>
      </c>
      <c r="F697" s="1" t="s">
        <v>230</v>
      </c>
      <c r="G697" s="1" t="s">
        <v>105</v>
      </c>
      <c r="H697" s="1">
        <f>D697/'دلار نیما'!$C$1292*1000</f>
        <v>17.300054571913655</v>
      </c>
    </row>
    <row r="698" spans="1:8" hidden="1" x14ac:dyDescent="0.45">
      <c r="A698" s="1" t="s">
        <v>126</v>
      </c>
      <c r="B698" s="1" t="s">
        <v>102</v>
      </c>
      <c r="C698" s="1" t="s">
        <v>112</v>
      </c>
      <c r="D698" s="1">
        <v>3809</v>
      </c>
      <c r="E698" s="1" t="s">
        <v>228</v>
      </c>
      <c r="F698" s="1" t="s">
        <v>230</v>
      </c>
      <c r="G698" s="1" t="s">
        <v>105</v>
      </c>
      <c r="H698" s="1">
        <f>D698/'دلار نیما'!$C$1292*1000</f>
        <v>14.435029105020616</v>
      </c>
    </row>
    <row r="699" spans="1:8" hidden="1" x14ac:dyDescent="0.45">
      <c r="A699" s="1" t="s">
        <v>115</v>
      </c>
      <c r="B699" s="1" t="s">
        <v>102</v>
      </c>
      <c r="C699" s="1" t="s">
        <v>112</v>
      </c>
      <c r="D699" s="1">
        <v>5011</v>
      </c>
      <c r="E699" s="1" t="s">
        <v>228</v>
      </c>
      <c r="F699" s="1" t="s">
        <v>230</v>
      </c>
      <c r="G699" s="1" t="s">
        <v>105</v>
      </c>
      <c r="H699" s="1">
        <f>D699/'دلار نیما'!$C$1292*1000</f>
        <v>18.990268008731505</v>
      </c>
    </row>
    <row r="700" spans="1:8" hidden="1" x14ac:dyDescent="0.45">
      <c r="A700" s="1" t="s">
        <v>106</v>
      </c>
      <c r="B700" s="1" t="s">
        <v>102</v>
      </c>
      <c r="C700" s="1" t="s">
        <v>103</v>
      </c>
      <c r="D700" s="1">
        <v>4387</v>
      </c>
      <c r="E700" s="1" t="s">
        <v>160</v>
      </c>
      <c r="F700" s="1" t="s">
        <v>231</v>
      </c>
      <c r="G700" s="1" t="s">
        <v>105</v>
      </c>
      <c r="H700" s="1">
        <f>D700/'دلار نیما'!$C$1292*1000</f>
        <v>16.625485083676935</v>
      </c>
    </row>
    <row r="701" spans="1:8" hidden="1" x14ac:dyDescent="0.45">
      <c r="A701" s="1" t="s">
        <v>106</v>
      </c>
      <c r="B701" s="1" t="s">
        <v>102</v>
      </c>
      <c r="C701" s="1" t="s">
        <v>112</v>
      </c>
      <c r="D701" s="1">
        <v>4387</v>
      </c>
      <c r="E701" s="1" t="s">
        <v>160</v>
      </c>
      <c r="F701" s="1" t="s">
        <v>231</v>
      </c>
      <c r="G701" s="1" t="s">
        <v>105</v>
      </c>
      <c r="H701" s="1">
        <f>D701/'دلار نیما'!$C$1292*1000</f>
        <v>16.625485083676935</v>
      </c>
    </row>
    <row r="702" spans="1:8" hidden="1" x14ac:dyDescent="0.45">
      <c r="A702" s="1" t="s">
        <v>106</v>
      </c>
      <c r="B702" s="1" t="s">
        <v>102</v>
      </c>
      <c r="C702" s="1" t="s">
        <v>103</v>
      </c>
      <c r="D702" s="1">
        <v>4387</v>
      </c>
      <c r="E702" s="1" t="s">
        <v>134</v>
      </c>
      <c r="F702" s="1" t="s">
        <v>231</v>
      </c>
      <c r="G702" s="1" t="s">
        <v>105</v>
      </c>
      <c r="H702" s="1">
        <f>D702/'دلار نیما'!$C$1292*1000</f>
        <v>16.625485083676935</v>
      </c>
    </row>
    <row r="703" spans="1:8" hidden="1" x14ac:dyDescent="0.45">
      <c r="A703" s="1" t="s">
        <v>106</v>
      </c>
      <c r="B703" s="1" t="s">
        <v>102</v>
      </c>
      <c r="C703" s="1" t="s">
        <v>103</v>
      </c>
      <c r="D703" s="1">
        <v>4387</v>
      </c>
      <c r="E703" s="1" t="s">
        <v>230</v>
      </c>
      <c r="F703" s="1" t="s">
        <v>231</v>
      </c>
      <c r="G703" s="1" t="s">
        <v>105</v>
      </c>
      <c r="H703" s="1">
        <f>D703/'دلار نیما'!$C$1292*1000</f>
        <v>16.625485083676935</v>
      </c>
    </row>
    <row r="704" spans="1:8" hidden="1" x14ac:dyDescent="0.45">
      <c r="A704" s="1" t="s">
        <v>202</v>
      </c>
      <c r="B704" s="1" t="s">
        <v>102</v>
      </c>
      <c r="C704" s="1" t="s">
        <v>103</v>
      </c>
      <c r="D704" s="1">
        <v>5489</v>
      </c>
      <c r="E704" s="1" t="s">
        <v>230</v>
      </c>
      <c r="F704" s="1" t="s">
        <v>231</v>
      </c>
      <c r="G704" s="1" t="s">
        <v>105</v>
      </c>
      <c r="H704" s="1">
        <f>D704/'دلار نیما'!$C$1292*1000</f>
        <v>20.801752364782924</v>
      </c>
    </row>
    <row r="705" spans="1:8" hidden="1" x14ac:dyDescent="0.45">
      <c r="A705" s="1" t="s">
        <v>202</v>
      </c>
      <c r="B705" s="1" t="s">
        <v>102</v>
      </c>
      <c r="C705" s="1" t="s">
        <v>103</v>
      </c>
      <c r="D705" s="1">
        <v>5489</v>
      </c>
      <c r="E705" s="1" t="s">
        <v>134</v>
      </c>
      <c r="F705" s="1" t="s">
        <v>231</v>
      </c>
      <c r="G705" s="1" t="s">
        <v>105</v>
      </c>
      <c r="H705" s="1">
        <f>D705/'دلار نیما'!$C$1292*1000</f>
        <v>20.801752364782924</v>
      </c>
    </row>
    <row r="706" spans="1:8" hidden="1" x14ac:dyDescent="0.45">
      <c r="A706" s="1" t="s">
        <v>202</v>
      </c>
      <c r="B706" s="1" t="s">
        <v>102</v>
      </c>
      <c r="C706" s="1" t="s">
        <v>112</v>
      </c>
      <c r="D706" s="1">
        <v>5489</v>
      </c>
      <c r="E706" s="1" t="s">
        <v>160</v>
      </c>
      <c r="F706" s="1" t="s">
        <v>231</v>
      </c>
      <c r="G706" s="1" t="s">
        <v>105</v>
      </c>
      <c r="H706" s="1">
        <f>D706/'دلار نیما'!$C$1292*1000</f>
        <v>20.801752364782924</v>
      </c>
    </row>
    <row r="707" spans="1:8" hidden="1" x14ac:dyDescent="0.45">
      <c r="A707" s="1" t="s">
        <v>202</v>
      </c>
      <c r="B707" s="1" t="s">
        <v>102</v>
      </c>
      <c r="C707" s="1" t="s">
        <v>103</v>
      </c>
      <c r="D707" s="1">
        <v>5489</v>
      </c>
      <c r="E707" s="1" t="s">
        <v>160</v>
      </c>
      <c r="F707" s="1" t="s">
        <v>231</v>
      </c>
      <c r="G707" s="1" t="s">
        <v>105</v>
      </c>
      <c r="H707" s="1">
        <f>D707/'دلار نیما'!$C$1292*1000</f>
        <v>20.801752364782924</v>
      </c>
    </row>
    <row r="708" spans="1:8" hidden="1" x14ac:dyDescent="0.45">
      <c r="A708" s="1" t="s">
        <v>116</v>
      </c>
      <c r="B708" s="1" t="s">
        <v>206</v>
      </c>
      <c r="C708" s="1" t="s">
        <v>112</v>
      </c>
      <c r="D708" s="1">
        <v>6555</v>
      </c>
      <c r="E708" s="1" t="s">
        <v>228</v>
      </c>
      <c r="F708" s="1" t="s">
        <v>230</v>
      </c>
      <c r="G708" s="1" t="s">
        <v>206</v>
      </c>
      <c r="H708" s="1">
        <f>D708/'دلار نیما'!$C$1292*1000</f>
        <v>24.841589861751153</v>
      </c>
    </row>
    <row r="709" spans="1:8" hidden="1" x14ac:dyDescent="0.45">
      <c r="A709" s="1" t="s">
        <v>101</v>
      </c>
      <c r="B709" s="1" t="s">
        <v>206</v>
      </c>
      <c r="C709" s="1" t="s">
        <v>112</v>
      </c>
      <c r="D709" s="1">
        <v>5374</v>
      </c>
      <c r="E709" s="1" t="s">
        <v>228</v>
      </c>
      <c r="F709" s="1" t="s">
        <v>230</v>
      </c>
      <c r="G709" s="1" t="s">
        <v>206</v>
      </c>
      <c r="H709" s="1">
        <f>D709/'دلار نیما'!$C$1292*1000</f>
        <v>20.365934998787292</v>
      </c>
    </row>
    <row r="710" spans="1:8" hidden="1" x14ac:dyDescent="0.45">
      <c r="A710" s="1" t="s">
        <v>106</v>
      </c>
      <c r="B710" s="1" t="s">
        <v>206</v>
      </c>
      <c r="C710" s="1" t="s">
        <v>112</v>
      </c>
      <c r="D710" s="1">
        <v>5990</v>
      </c>
      <c r="E710" s="1" t="s">
        <v>160</v>
      </c>
      <c r="F710" s="1" t="s">
        <v>231</v>
      </c>
      <c r="G710" s="1" t="s">
        <v>206</v>
      </c>
      <c r="H710" s="1">
        <f>D710/'دلار نیما'!$C$1292*1000</f>
        <v>22.700400194033474</v>
      </c>
    </row>
    <row r="711" spans="1:8" x14ac:dyDescent="0.45">
      <c r="A711" s="1" t="s">
        <v>116</v>
      </c>
      <c r="B711" s="1" t="s">
        <v>147</v>
      </c>
      <c r="C711" s="1" t="s">
        <v>103</v>
      </c>
      <c r="D711" s="1">
        <v>7262</v>
      </c>
      <c r="E711" s="1" t="s">
        <v>228</v>
      </c>
      <c r="F711" s="1" t="s">
        <v>230</v>
      </c>
      <c r="G711" s="1" t="s">
        <v>148</v>
      </c>
      <c r="H711" s="1">
        <f>D711/'دلار نیما'!$C$1292*1000</f>
        <v>27.520919233567792</v>
      </c>
    </row>
    <row r="712" spans="1:8" x14ac:dyDescent="0.45">
      <c r="A712" s="1" t="s">
        <v>116</v>
      </c>
      <c r="B712" s="1" t="s">
        <v>147</v>
      </c>
      <c r="C712" s="1" t="s">
        <v>112</v>
      </c>
      <c r="D712" s="1">
        <v>7262</v>
      </c>
      <c r="E712" s="1" t="s">
        <v>228</v>
      </c>
      <c r="F712" s="1" t="s">
        <v>230</v>
      </c>
      <c r="G712" s="1" t="s">
        <v>148</v>
      </c>
      <c r="H712" s="1">
        <f>D712/'دلار نیما'!$C$1292*1000</f>
        <v>27.520919233567792</v>
      </c>
    </row>
    <row r="713" spans="1:8" hidden="1" x14ac:dyDescent="0.45">
      <c r="A713" s="1" t="s">
        <v>101</v>
      </c>
      <c r="B713" s="1" t="s">
        <v>109</v>
      </c>
      <c r="C713" s="1" t="s">
        <v>112</v>
      </c>
      <c r="D713" s="1">
        <v>6030</v>
      </c>
      <c r="E713" s="1" t="s">
        <v>228</v>
      </c>
      <c r="F713" s="1" t="s">
        <v>230</v>
      </c>
      <c r="G713" s="1" t="s">
        <v>110</v>
      </c>
      <c r="H713" s="1">
        <f>D713/'دلار نیما'!$C$1292*1000</f>
        <v>22.851988843075429</v>
      </c>
    </row>
    <row r="714" spans="1:8" x14ac:dyDescent="0.45">
      <c r="A714" s="1" t="s">
        <v>101</v>
      </c>
      <c r="B714" s="1" t="s">
        <v>147</v>
      </c>
      <c r="C714" s="1" t="s">
        <v>112</v>
      </c>
      <c r="D714" s="1">
        <v>7084</v>
      </c>
      <c r="E714" s="1" t="s">
        <v>228</v>
      </c>
      <c r="F714" s="1" t="s">
        <v>230</v>
      </c>
      <c r="G714" s="1" t="s">
        <v>148</v>
      </c>
      <c r="H714" s="1">
        <f>D714/'دلار نیما'!$C$1292*1000</f>
        <v>26.846349745331068</v>
      </c>
    </row>
    <row r="715" spans="1:8" hidden="1" x14ac:dyDescent="0.45">
      <c r="A715" s="1" t="s">
        <v>116</v>
      </c>
      <c r="B715" s="1" t="s">
        <v>109</v>
      </c>
      <c r="C715" s="1" t="s">
        <v>112</v>
      </c>
      <c r="D715" s="1">
        <v>6858</v>
      </c>
      <c r="E715" s="1" t="s">
        <v>228</v>
      </c>
      <c r="F715" s="1" t="s">
        <v>230</v>
      </c>
      <c r="G715" s="1" t="s">
        <v>110</v>
      </c>
      <c r="H715" s="1">
        <f>D715/'دلار نیما'!$C$1292*1000</f>
        <v>25.989873878243998</v>
      </c>
    </row>
    <row r="716" spans="1:8" x14ac:dyDescent="0.45">
      <c r="A716" s="1" t="s">
        <v>202</v>
      </c>
      <c r="B716" s="1" t="s">
        <v>147</v>
      </c>
      <c r="C716" s="1" t="s">
        <v>112</v>
      </c>
      <c r="D716" s="1">
        <v>7076</v>
      </c>
      <c r="E716" s="1" t="s">
        <v>160</v>
      </c>
      <c r="F716" s="1" t="s">
        <v>231</v>
      </c>
      <c r="G716" s="1" t="s">
        <v>148</v>
      </c>
      <c r="H716" s="1">
        <f>D716/'دلار نیما'!$C$1292*1000</f>
        <v>26.816032015522676</v>
      </c>
    </row>
    <row r="717" spans="1:8" x14ac:dyDescent="0.45">
      <c r="A717" s="1" t="s">
        <v>106</v>
      </c>
      <c r="B717" s="1" t="s">
        <v>147</v>
      </c>
      <c r="C717" s="1" t="s">
        <v>112</v>
      </c>
      <c r="D717" s="1">
        <v>6564</v>
      </c>
      <c r="E717" s="1" t="s">
        <v>160</v>
      </c>
      <c r="F717" s="1" t="s">
        <v>231</v>
      </c>
      <c r="G717" s="1" t="s">
        <v>148</v>
      </c>
      <c r="H717" s="1">
        <f>D717/'دلار نیما'!$C$1292*1000</f>
        <v>24.875697307785593</v>
      </c>
    </row>
    <row r="718" spans="1:8" hidden="1" x14ac:dyDescent="0.45">
      <c r="A718" s="1" t="s">
        <v>215</v>
      </c>
      <c r="B718" s="1" t="s">
        <v>109</v>
      </c>
      <c r="C718" s="1" t="s">
        <v>112</v>
      </c>
      <c r="D718" s="1">
        <v>5090</v>
      </c>
      <c r="E718" s="1" t="s">
        <v>160</v>
      </c>
      <c r="F718" s="1" t="s">
        <v>231</v>
      </c>
      <c r="G718" s="1" t="s">
        <v>110</v>
      </c>
      <c r="H718" s="1">
        <f>D718/'دلار نیما'!$C$1292*1000</f>
        <v>19.289655590589376</v>
      </c>
    </row>
    <row r="719" spans="1:8" hidden="1" x14ac:dyDescent="0.45">
      <c r="A719" s="1" t="s">
        <v>116</v>
      </c>
      <c r="B719" s="1" t="s">
        <v>177</v>
      </c>
      <c r="C719" s="1" t="s">
        <v>112</v>
      </c>
      <c r="D719" s="1">
        <v>7161</v>
      </c>
      <c r="E719" s="1" t="s">
        <v>228</v>
      </c>
      <c r="F719" s="1" t="s">
        <v>230</v>
      </c>
      <c r="G719" s="1" t="s">
        <v>177</v>
      </c>
      <c r="H719" s="1">
        <f>D719/'دلار نیما'!$C$1292*1000</f>
        <v>27.138157894736842</v>
      </c>
    </row>
    <row r="720" spans="1:8" hidden="1" x14ac:dyDescent="0.45">
      <c r="A720" s="1" t="s">
        <v>116</v>
      </c>
      <c r="B720" s="1" t="s">
        <v>177</v>
      </c>
      <c r="C720" s="1" t="s">
        <v>103</v>
      </c>
      <c r="D720" s="1">
        <v>7161</v>
      </c>
      <c r="E720" s="1" t="s">
        <v>228</v>
      </c>
      <c r="F720" s="1" t="s">
        <v>230</v>
      </c>
      <c r="G720" s="1" t="s">
        <v>177</v>
      </c>
      <c r="H720" s="1">
        <f>D720/'دلار نیما'!$C$1292*1000</f>
        <v>27.138157894736842</v>
      </c>
    </row>
    <row r="721" spans="1:8" hidden="1" x14ac:dyDescent="0.45">
      <c r="A721" s="1" t="s">
        <v>108</v>
      </c>
      <c r="B721" s="1" t="s">
        <v>109</v>
      </c>
      <c r="C721" s="1" t="s">
        <v>112</v>
      </c>
      <c r="D721" s="1">
        <v>6232</v>
      </c>
      <c r="E721" s="1" t="s">
        <v>160</v>
      </c>
      <c r="F721" s="1" t="s">
        <v>231</v>
      </c>
      <c r="G721" s="1" t="s">
        <v>110</v>
      </c>
      <c r="H721" s="1">
        <f>D721/'دلار نیما'!$C$1292*1000</f>
        <v>23.617511520737324</v>
      </c>
    </row>
    <row r="722" spans="1:8" hidden="1" x14ac:dyDescent="0.45">
      <c r="A722" s="1" t="s">
        <v>108</v>
      </c>
      <c r="B722" s="1" t="s">
        <v>109</v>
      </c>
      <c r="C722" s="1" t="s">
        <v>103</v>
      </c>
      <c r="D722" s="1">
        <v>6232</v>
      </c>
      <c r="E722" s="1" t="s">
        <v>160</v>
      </c>
      <c r="F722" s="1" t="s">
        <v>231</v>
      </c>
      <c r="G722" s="1" t="s">
        <v>110</v>
      </c>
      <c r="H722" s="1">
        <f>D722/'دلار نیما'!$C$1292*1000</f>
        <v>23.617511520737324</v>
      </c>
    </row>
    <row r="723" spans="1:8" hidden="1" x14ac:dyDescent="0.45">
      <c r="A723" s="1" t="s">
        <v>101</v>
      </c>
      <c r="B723" s="1" t="s">
        <v>159</v>
      </c>
      <c r="C723" s="1" t="s">
        <v>103</v>
      </c>
      <c r="D723" s="1">
        <v>6787</v>
      </c>
      <c r="E723" s="1" t="s">
        <v>160</v>
      </c>
      <c r="F723" s="1" t="s">
        <v>220</v>
      </c>
      <c r="G723" s="1" t="s">
        <v>159</v>
      </c>
      <c r="H723" s="1">
        <f>D723/'دلار نیما'!$C$1292*1000</f>
        <v>25.720804026194518</v>
      </c>
    </row>
    <row r="724" spans="1:8" hidden="1" x14ac:dyDescent="0.45">
      <c r="A724" s="1" t="s">
        <v>101</v>
      </c>
      <c r="B724" s="1" t="s">
        <v>159</v>
      </c>
      <c r="C724" s="1" t="s">
        <v>112</v>
      </c>
      <c r="D724" s="1">
        <v>6787</v>
      </c>
      <c r="E724" s="1" t="s">
        <v>228</v>
      </c>
      <c r="F724" s="1" t="s">
        <v>220</v>
      </c>
      <c r="G724" s="1" t="s">
        <v>159</v>
      </c>
      <c r="H724" s="1">
        <f>D724/'دلار نیما'!$C$1292*1000</f>
        <v>25.720804026194518</v>
      </c>
    </row>
    <row r="725" spans="1:8" hidden="1" x14ac:dyDescent="0.45">
      <c r="A725" s="1" t="s">
        <v>101</v>
      </c>
      <c r="B725" s="1" t="s">
        <v>159</v>
      </c>
      <c r="C725" s="1" t="s">
        <v>103</v>
      </c>
      <c r="D725" s="1">
        <v>6787</v>
      </c>
      <c r="E725" s="1" t="s">
        <v>228</v>
      </c>
      <c r="F725" s="1" t="s">
        <v>220</v>
      </c>
      <c r="G725" s="1" t="s">
        <v>159</v>
      </c>
      <c r="H725" s="1">
        <f>D725/'دلار نیما'!$C$1292*1000</f>
        <v>25.720804026194518</v>
      </c>
    </row>
    <row r="726" spans="1:8" hidden="1" x14ac:dyDescent="0.45">
      <c r="A726" s="1" t="s">
        <v>101</v>
      </c>
      <c r="B726" s="1" t="s">
        <v>177</v>
      </c>
      <c r="C726" s="1" t="s">
        <v>112</v>
      </c>
      <c r="D726" s="1">
        <v>9524</v>
      </c>
      <c r="E726" s="1" t="s">
        <v>228</v>
      </c>
      <c r="F726" s="1" t="s">
        <v>230</v>
      </c>
      <c r="G726" s="1" t="s">
        <v>177</v>
      </c>
      <c r="H726" s="1">
        <f>D726/'دلار نیما'!$C$1292*1000</f>
        <v>36.093257336890616</v>
      </c>
    </row>
    <row r="727" spans="1:8" hidden="1" x14ac:dyDescent="0.45">
      <c r="A727" s="1" t="s">
        <v>116</v>
      </c>
      <c r="B727" s="1" t="s">
        <v>159</v>
      </c>
      <c r="C727" s="1" t="s">
        <v>103</v>
      </c>
      <c r="D727" s="1">
        <v>6081</v>
      </c>
      <c r="E727" s="1" t="s">
        <v>160</v>
      </c>
      <c r="F727" s="1" t="s">
        <v>220</v>
      </c>
      <c r="G727" s="1" t="s">
        <v>159</v>
      </c>
      <c r="H727" s="1">
        <f>D727/'دلار نیما'!$C$1292*1000</f>
        <v>23.045264370603928</v>
      </c>
    </row>
    <row r="728" spans="1:8" hidden="1" x14ac:dyDescent="0.45">
      <c r="A728" s="1" t="s">
        <v>116</v>
      </c>
      <c r="B728" s="1" t="s">
        <v>159</v>
      </c>
      <c r="C728" s="1" t="s">
        <v>112</v>
      </c>
      <c r="D728" s="1">
        <v>6081</v>
      </c>
      <c r="E728" s="1" t="s">
        <v>228</v>
      </c>
      <c r="F728" s="1" t="s">
        <v>220</v>
      </c>
      <c r="G728" s="1" t="s">
        <v>159</v>
      </c>
      <c r="H728" s="1">
        <f>D728/'دلار نیما'!$C$1292*1000</f>
        <v>23.045264370603928</v>
      </c>
    </row>
    <row r="729" spans="1:8" hidden="1" x14ac:dyDescent="0.45">
      <c r="A729" s="1" t="s">
        <v>116</v>
      </c>
      <c r="B729" s="1" t="s">
        <v>159</v>
      </c>
      <c r="C729" s="1" t="s">
        <v>103</v>
      </c>
      <c r="D729" s="1">
        <v>6081</v>
      </c>
      <c r="E729" s="1" t="s">
        <v>230</v>
      </c>
      <c r="F729" s="1" t="s">
        <v>220</v>
      </c>
      <c r="G729" s="1" t="s">
        <v>159</v>
      </c>
      <c r="H729" s="1">
        <f>D729/'دلار نیما'!$C$1292*1000</f>
        <v>23.045264370603928</v>
      </c>
    </row>
    <row r="730" spans="1:8" hidden="1" x14ac:dyDescent="0.45">
      <c r="A730" s="1" t="s">
        <v>116</v>
      </c>
      <c r="B730" s="1" t="s">
        <v>159</v>
      </c>
      <c r="C730" s="1" t="s">
        <v>103</v>
      </c>
      <c r="D730" s="1">
        <v>6081</v>
      </c>
      <c r="E730" s="1" t="s">
        <v>134</v>
      </c>
      <c r="F730" s="1" t="s">
        <v>220</v>
      </c>
      <c r="G730" s="1" t="s">
        <v>159</v>
      </c>
      <c r="H730" s="1">
        <f>D730/'دلار نیما'!$C$1292*1000</f>
        <v>23.045264370603928</v>
      </c>
    </row>
    <row r="731" spans="1:8" hidden="1" x14ac:dyDescent="0.45">
      <c r="A731" s="1" t="s">
        <v>126</v>
      </c>
      <c r="B731" s="1" t="s">
        <v>159</v>
      </c>
      <c r="C731" s="1" t="s">
        <v>112</v>
      </c>
      <c r="E731" s="1" t="s">
        <v>228</v>
      </c>
      <c r="F731" s="1" t="s">
        <v>220</v>
      </c>
      <c r="G731" s="1" t="s">
        <v>159</v>
      </c>
      <c r="H731" s="1">
        <f>D731/'دلار نیما'!$C$1292*1000</f>
        <v>0</v>
      </c>
    </row>
    <row r="732" spans="1:8" hidden="1" x14ac:dyDescent="0.45">
      <c r="A732" s="1" t="s">
        <v>207</v>
      </c>
      <c r="B732" s="1" t="s">
        <v>177</v>
      </c>
      <c r="C732" s="1" t="s">
        <v>103</v>
      </c>
      <c r="D732" s="1">
        <v>5330</v>
      </c>
      <c r="E732" s="1" t="s">
        <v>160</v>
      </c>
      <c r="F732" s="1" t="s">
        <v>231</v>
      </c>
      <c r="G732" s="1" t="s">
        <v>177</v>
      </c>
      <c r="H732" s="1">
        <f>D732/'دلار نیما'!$C$1292*1000</f>
        <v>20.199187484841136</v>
      </c>
    </row>
    <row r="733" spans="1:8" hidden="1" x14ac:dyDescent="0.45">
      <c r="A733" s="1" t="s">
        <v>207</v>
      </c>
      <c r="B733" s="1" t="s">
        <v>177</v>
      </c>
      <c r="C733" s="1" t="s">
        <v>112</v>
      </c>
      <c r="D733" s="1">
        <v>5330</v>
      </c>
      <c r="E733" s="1" t="s">
        <v>160</v>
      </c>
      <c r="F733" s="1" t="s">
        <v>231</v>
      </c>
      <c r="G733" s="1" t="s">
        <v>177</v>
      </c>
      <c r="H733" s="1">
        <f>D733/'دلار نیما'!$C$1292*1000</f>
        <v>20.199187484841136</v>
      </c>
    </row>
    <row r="734" spans="1:8" hidden="1" x14ac:dyDescent="0.45">
      <c r="A734" s="1" t="s">
        <v>129</v>
      </c>
      <c r="B734" s="1" t="s">
        <v>159</v>
      </c>
      <c r="C734" s="1" t="s">
        <v>112</v>
      </c>
      <c r="D734" s="1">
        <v>5985</v>
      </c>
      <c r="E734" s="1" t="s">
        <v>228</v>
      </c>
      <c r="F734" s="1" t="s">
        <v>220</v>
      </c>
      <c r="G734" s="1" t="s">
        <v>159</v>
      </c>
      <c r="H734" s="1">
        <f>D734/'دلار نیما'!$C$1292*1000</f>
        <v>22.681451612903228</v>
      </c>
    </row>
    <row r="735" spans="1:8" hidden="1" x14ac:dyDescent="0.45">
      <c r="A735" s="1" t="s">
        <v>204</v>
      </c>
      <c r="B735" s="1" t="s">
        <v>177</v>
      </c>
      <c r="C735" s="1" t="s">
        <v>112</v>
      </c>
      <c r="D735" s="1">
        <v>5398</v>
      </c>
      <c r="E735" s="1" t="s">
        <v>160</v>
      </c>
      <c r="F735" s="1" t="s">
        <v>231</v>
      </c>
      <c r="G735" s="1" t="s">
        <v>177</v>
      </c>
      <c r="H735" s="1">
        <f>D735/'دلار نیما'!$C$1292*1000</f>
        <v>20.456888188212467</v>
      </c>
    </row>
    <row r="736" spans="1:8" hidden="1" x14ac:dyDescent="0.45">
      <c r="A736" s="1" t="s">
        <v>215</v>
      </c>
      <c r="B736" s="1" t="s">
        <v>159</v>
      </c>
      <c r="C736" s="1" t="s">
        <v>112</v>
      </c>
      <c r="D736" s="1">
        <v>4590</v>
      </c>
      <c r="E736" s="1" t="s">
        <v>160</v>
      </c>
      <c r="F736" s="1" t="s">
        <v>232</v>
      </c>
      <c r="G736" s="1" t="s">
        <v>159</v>
      </c>
      <c r="H736" s="1">
        <f>D736/'دلار نیما'!$C$1292*1000</f>
        <v>17.394797477564879</v>
      </c>
    </row>
    <row r="737" spans="1:8" hidden="1" x14ac:dyDescent="0.45">
      <c r="A737" s="1" t="s">
        <v>108</v>
      </c>
      <c r="B737" s="1" t="s">
        <v>159</v>
      </c>
      <c r="C737" s="1" t="s">
        <v>112</v>
      </c>
      <c r="D737" s="1">
        <v>5410</v>
      </c>
      <c r="E737" s="1" t="s">
        <v>160</v>
      </c>
      <c r="F737" s="1" t="s">
        <v>232</v>
      </c>
      <c r="G737" s="1" t="s">
        <v>159</v>
      </c>
      <c r="H737" s="1">
        <f>D737/'دلار نیما'!$C$1292*1000</f>
        <v>20.502364782925053</v>
      </c>
    </row>
    <row r="738" spans="1:8" hidden="1" x14ac:dyDescent="0.45">
      <c r="A738" s="1" t="s">
        <v>116</v>
      </c>
      <c r="B738" s="1" t="s">
        <v>155</v>
      </c>
      <c r="C738" s="1" t="s">
        <v>103</v>
      </c>
      <c r="D738" s="1">
        <v>6555</v>
      </c>
      <c r="E738" s="1" t="s">
        <v>228</v>
      </c>
      <c r="F738" s="1" t="s">
        <v>230</v>
      </c>
      <c r="G738" s="1" t="s">
        <v>155</v>
      </c>
      <c r="H738" s="1">
        <f>D738/'دلار نیما'!$C$1292*1000</f>
        <v>24.841589861751153</v>
      </c>
    </row>
    <row r="739" spans="1:8" hidden="1" x14ac:dyDescent="0.45">
      <c r="A739" s="1" t="s">
        <v>116</v>
      </c>
      <c r="B739" s="1" t="s">
        <v>155</v>
      </c>
      <c r="C739" s="1" t="s">
        <v>112</v>
      </c>
      <c r="D739" s="1">
        <v>6555</v>
      </c>
      <c r="E739" s="1" t="s">
        <v>228</v>
      </c>
      <c r="F739" s="1" t="s">
        <v>230</v>
      </c>
      <c r="G739" s="1" t="s">
        <v>155</v>
      </c>
      <c r="H739" s="1">
        <f>D739/'دلار نیما'!$C$1292*1000</f>
        <v>24.841589861751153</v>
      </c>
    </row>
    <row r="740" spans="1:8" hidden="1" x14ac:dyDescent="0.45">
      <c r="A740" s="1" t="s">
        <v>101</v>
      </c>
      <c r="B740" s="1" t="s">
        <v>155</v>
      </c>
      <c r="C740" s="1" t="s">
        <v>112</v>
      </c>
      <c r="D740" s="1">
        <v>6427</v>
      </c>
      <c r="E740" s="1" t="s">
        <v>228</v>
      </c>
      <c r="F740" s="1" t="s">
        <v>230</v>
      </c>
      <c r="G740" s="1" t="s">
        <v>155</v>
      </c>
      <c r="H740" s="1">
        <f>D740/'دلار نیما'!$C$1292*1000</f>
        <v>24.35650618481688</v>
      </c>
    </row>
    <row r="741" spans="1:8" hidden="1" x14ac:dyDescent="0.45">
      <c r="A741" s="1" t="s">
        <v>115</v>
      </c>
      <c r="B741" s="1" t="s">
        <v>155</v>
      </c>
      <c r="C741" s="1" t="s">
        <v>112</v>
      </c>
      <c r="D741" s="1">
        <v>6349</v>
      </c>
      <c r="E741" s="1" t="s">
        <v>228</v>
      </c>
      <c r="F741" s="1" t="s">
        <v>230</v>
      </c>
      <c r="G741" s="1" t="s">
        <v>155</v>
      </c>
      <c r="H741" s="1">
        <f>D741/'دلار نیما'!$C$1292*1000</f>
        <v>24.06090831918506</v>
      </c>
    </row>
    <row r="742" spans="1:8" hidden="1" x14ac:dyDescent="0.45">
      <c r="A742" s="1" t="s">
        <v>126</v>
      </c>
      <c r="B742" s="1" t="s">
        <v>155</v>
      </c>
      <c r="C742" s="1" t="s">
        <v>112</v>
      </c>
      <c r="D742" s="1">
        <v>5829</v>
      </c>
      <c r="E742" s="1" t="s">
        <v>228</v>
      </c>
      <c r="F742" s="1" t="s">
        <v>230</v>
      </c>
      <c r="G742" s="1" t="s">
        <v>155</v>
      </c>
      <c r="H742" s="1">
        <f>D742/'دلار نیما'!$C$1292*1000</f>
        <v>22.090255881639585</v>
      </c>
    </row>
    <row r="743" spans="1:8" hidden="1" x14ac:dyDescent="0.45">
      <c r="A743" s="1" t="s">
        <v>204</v>
      </c>
      <c r="B743" s="1" t="s">
        <v>155</v>
      </c>
      <c r="C743" s="1" t="s">
        <v>112</v>
      </c>
      <c r="D743" s="1">
        <v>5262</v>
      </c>
      <c r="E743" s="1" t="s">
        <v>160</v>
      </c>
      <c r="F743" s="1" t="s">
        <v>231</v>
      </c>
      <c r="G743" s="1" t="s">
        <v>155</v>
      </c>
      <c r="H743" s="1">
        <f>D743/'دلار نیما'!$C$1292*1000</f>
        <v>19.941486781469802</v>
      </c>
    </row>
    <row r="744" spans="1:8" hidden="1" x14ac:dyDescent="0.45">
      <c r="A744" s="1" t="s">
        <v>204</v>
      </c>
      <c r="B744" s="1" t="s">
        <v>155</v>
      </c>
      <c r="C744" s="1" t="s">
        <v>103</v>
      </c>
      <c r="D744" s="1">
        <v>5262</v>
      </c>
      <c r="E744" s="1" t="s">
        <v>160</v>
      </c>
      <c r="F744" s="1" t="s">
        <v>231</v>
      </c>
      <c r="G744" s="1" t="s">
        <v>155</v>
      </c>
      <c r="H744" s="1">
        <f>D744/'دلار نیما'!$C$1292*1000</f>
        <v>19.941486781469802</v>
      </c>
    </row>
    <row r="745" spans="1:8" hidden="1" x14ac:dyDescent="0.45">
      <c r="A745" s="1" t="s">
        <v>129</v>
      </c>
      <c r="B745" s="1" t="s">
        <v>155</v>
      </c>
      <c r="C745" s="1" t="s">
        <v>112</v>
      </c>
      <c r="E745" s="1" t="s">
        <v>228</v>
      </c>
      <c r="F745" s="1" t="s">
        <v>230</v>
      </c>
      <c r="G745" s="1" t="s">
        <v>155</v>
      </c>
      <c r="H745" s="1">
        <f>D745/'دلار نیما'!$C$1292*1000</f>
        <v>0</v>
      </c>
    </row>
    <row r="746" spans="1:8" hidden="1" x14ac:dyDescent="0.45">
      <c r="A746" s="1" t="s">
        <v>202</v>
      </c>
      <c r="B746" s="1" t="s">
        <v>208</v>
      </c>
      <c r="C746" s="1" t="s">
        <v>112</v>
      </c>
      <c r="D746" s="1">
        <v>6990</v>
      </c>
      <c r="E746" s="1" t="s">
        <v>160</v>
      </c>
      <c r="F746" s="1" t="s">
        <v>231</v>
      </c>
      <c r="G746" s="1" t="s">
        <v>208</v>
      </c>
      <c r="H746" s="1">
        <f>D746/'دلار نیما'!$C$1292*1000</f>
        <v>26.490116420082462</v>
      </c>
    </row>
    <row r="747" spans="1:8" hidden="1" x14ac:dyDescent="0.45">
      <c r="A747" s="1" t="s">
        <v>106</v>
      </c>
      <c r="B747" s="1" t="s">
        <v>208</v>
      </c>
      <c r="C747" s="1" t="s">
        <v>112</v>
      </c>
      <c r="D747" s="1">
        <v>5699</v>
      </c>
      <c r="E747" s="1" t="s">
        <v>160</v>
      </c>
      <c r="F747" s="1" t="s">
        <v>231</v>
      </c>
      <c r="G747" s="1" t="s">
        <v>208</v>
      </c>
      <c r="H747" s="1">
        <f>D747/'دلار نیما'!$C$1292*1000</f>
        <v>21.597592772253215</v>
      </c>
    </row>
    <row r="748" spans="1:8" hidden="1" x14ac:dyDescent="0.45">
      <c r="A748" s="1" t="s">
        <v>101</v>
      </c>
      <c r="B748" s="1" t="s">
        <v>178</v>
      </c>
      <c r="C748" s="1" t="s">
        <v>112</v>
      </c>
      <c r="D748" s="1">
        <v>5765</v>
      </c>
      <c r="E748" s="1" t="s">
        <v>228</v>
      </c>
      <c r="F748" s="1" t="s">
        <v>230</v>
      </c>
      <c r="G748" s="1" t="s">
        <v>178</v>
      </c>
      <c r="H748" s="1">
        <f>D748/'دلار نیما'!$C$1292*1000</f>
        <v>21.847714043172449</v>
      </c>
    </row>
    <row r="749" spans="1:8" hidden="1" x14ac:dyDescent="0.45">
      <c r="A749" s="1" t="s">
        <v>116</v>
      </c>
      <c r="B749" s="1" t="s">
        <v>178</v>
      </c>
      <c r="C749" s="1" t="s">
        <v>112</v>
      </c>
      <c r="D749" s="1">
        <v>7303</v>
      </c>
      <c r="E749" s="1" t="s">
        <v>228</v>
      </c>
      <c r="F749" s="1" t="s">
        <v>230</v>
      </c>
      <c r="G749" s="1" t="s">
        <v>178</v>
      </c>
      <c r="H749" s="1">
        <f>D749/'دلار نیما'!$C$1292*1000</f>
        <v>27.676297598835799</v>
      </c>
    </row>
    <row r="750" spans="1:8" hidden="1" x14ac:dyDescent="0.45">
      <c r="A750" s="1" t="s">
        <v>126</v>
      </c>
      <c r="B750" s="1" t="s">
        <v>178</v>
      </c>
      <c r="C750" s="1" t="s">
        <v>112</v>
      </c>
      <c r="D750" s="1">
        <v>4986</v>
      </c>
      <c r="E750" s="1" t="s">
        <v>228</v>
      </c>
      <c r="F750" s="1" t="s">
        <v>230</v>
      </c>
      <c r="G750" s="1" t="s">
        <v>178</v>
      </c>
      <c r="H750" s="1">
        <f>D750/'دلار نیما'!$C$1292*1000</f>
        <v>18.895525103080281</v>
      </c>
    </row>
    <row r="751" spans="1:8" hidden="1" x14ac:dyDescent="0.45">
      <c r="A751" s="1" t="s">
        <v>129</v>
      </c>
      <c r="B751" s="1" t="s">
        <v>178</v>
      </c>
      <c r="C751" s="1" t="s">
        <v>112</v>
      </c>
      <c r="D751" s="1">
        <v>7002</v>
      </c>
      <c r="E751" s="1" t="s">
        <v>228</v>
      </c>
      <c r="F751" s="1" t="s">
        <v>230</v>
      </c>
      <c r="G751" s="1" t="s">
        <v>178</v>
      </c>
      <c r="H751" s="1">
        <f>D751/'دلار نیما'!$C$1292*1000</f>
        <v>26.535593014795055</v>
      </c>
    </row>
    <row r="752" spans="1:8" hidden="1" x14ac:dyDescent="0.45">
      <c r="A752" s="1" t="s">
        <v>205</v>
      </c>
      <c r="B752" s="1" t="s">
        <v>178</v>
      </c>
      <c r="C752" s="1" t="s">
        <v>112</v>
      </c>
      <c r="D752" s="1">
        <v>6471</v>
      </c>
      <c r="E752" s="1" t="s">
        <v>160</v>
      </c>
      <c r="F752" s="1" t="s">
        <v>231</v>
      </c>
      <c r="G752" s="1" t="s">
        <v>178</v>
      </c>
      <c r="H752" s="1">
        <f>D752/'دلار نیما'!$C$1292*1000</f>
        <v>24.523253698763035</v>
      </c>
    </row>
    <row r="753" spans="1:8" hidden="1" x14ac:dyDescent="0.45">
      <c r="A753" s="1" t="s">
        <v>126</v>
      </c>
      <c r="B753" s="1" t="s">
        <v>141</v>
      </c>
      <c r="C753" s="1" t="s">
        <v>112</v>
      </c>
      <c r="D753" s="1">
        <v>5758</v>
      </c>
      <c r="E753" s="1" t="s">
        <v>228</v>
      </c>
      <c r="F753" s="1" t="s">
        <v>230</v>
      </c>
      <c r="G753" s="1" t="s">
        <v>142</v>
      </c>
      <c r="H753" s="1">
        <f>D753/'دلار نیما'!$C$1292*1000</f>
        <v>21.821186029590105</v>
      </c>
    </row>
    <row r="754" spans="1:8" hidden="1" x14ac:dyDescent="0.45">
      <c r="A754" s="1" t="s">
        <v>116</v>
      </c>
      <c r="B754" s="1" t="s">
        <v>141</v>
      </c>
      <c r="C754" s="1" t="s">
        <v>112</v>
      </c>
      <c r="D754" s="1">
        <v>6081</v>
      </c>
      <c r="E754" s="1" t="s">
        <v>228</v>
      </c>
      <c r="F754" s="1" t="s">
        <v>230</v>
      </c>
      <c r="G754" s="1" t="s">
        <v>142</v>
      </c>
      <c r="H754" s="1">
        <f>D754/'دلار نیما'!$C$1292*1000</f>
        <v>23.045264370603928</v>
      </c>
    </row>
    <row r="755" spans="1:8" hidden="1" x14ac:dyDescent="0.45">
      <c r="A755" s="1" t="s">
        <v>101</v>
      </c>
      <c r="B755" s="1" t="s">
        <v>141</v>
      </c>
      <c r="C755" s="1" t="s">
        <v>112</v>
      </c>
      <c r="D755" s="1">
        <v>5919</v>
      </c>
      <c r="E755" s="1" t="s">
        <v>228</v>
      </c>
      <c r="F755" s="1" t="s">
        <v>230</v>
      </c>
      <c r="G755" s="1" t="s">
        <v>142</v>
      </c>
      <c r="H755" s="1">
        <f>D755/'دلار نیما'!$C$1292*1000</f>
        <v>22.431330341983994</v>
      </c>
    </row>
    <row r="756" spans="1:8" hidden="1" x14ac:dyDescent="0.45">
      <c r="A756" s="1" t="s">
        <v>108</v>
      </c>
      <c r="B756" s="1" t="s">
        <v>141</v>
      </c>
      <c r="C756" s="1" t="s">
        <v>112</v>
      </c>
      <c r="D756" s="1">
        <v>5101</v>
      </c>
      <c r="E756" s="1" t="s">
        <v>160</v>
      </c>
      <c r="F756" s="1" t="s">
        <v>231</v>
      </c>
      <c r="G756" s="1" t="s">
        <v>142</v>
      </c>
      <c r="H756" s="1">
        <f>D756/'دلار نیما'!$C$1292*1000</f>
        <v>19.331342469075913</v>
      </c>
    </row>
    <row r="757" spans="1:8" hidden="1" x14ac:dyDescent="0.45">
      <c r="A757" s="1" t="s">
        <v>101</v>
      </c>
      <c r="B757" s="1" t="s">
        <v>167</v>
      </c>
      <c r="C757" s="1" t="s">
        <v>112</v>
      </c>
      <c r="D757" s="1">
        <v>6380</v>
      </c>
      <c r="E757" s="1" t="s">
        <v>228</v>
      </c>
      <c r="F757" s="1" t="s">
        <v>230</v>
      </c>
      <c r="G757" s="1" t="s">
        <v>168</v>
      </c>
      <c r="H757" s="1">
        <f>D757/'دلار نیما'!$C$1292*1000</f>
        <v>24.178389522192578</v>
      </c>
    </row>
    <row r="758" spans="1:8" hidden="1" x14ac:dyDescent="0.45">
      <c r="A758" s="1" t="s">
        <v>116</v>
      </c>
      <c r="B758" s="1" t="s">
        <v>167</v>
      </c>
      <c r="C758" s="1" t="s">
        <v>112</v>
      </c>
      <c r="D758" s="1">
        <v>7368</v>
      </c>
      <c r="E758" s="1" t="s">
        <v>228</v>
      </c>
      <c r="F758" s="1" t="s">
        <v>230</v>
      </c>
      <c r="G758" s="1" t="s">
        <v>168</v>
      </c>
      <c r="H758" s="1">
        <f>D758/'دلار نیما'!$C$1292*1000</f>
        <v>27.92262915352898</v>
      </c>
    </row>
    <row r="759" spans="1:8" hidden="1" x14ac:dyDescent="0.45">
      <c r="A759" s="1" t="s">
        <v>101</v>
      </c>
      <c r="B759" s="1" t="s">
        <v>216</v>
      </c>
      <c r="C759" s="1" t="s">
        <v>112</v>
      </c>
      <c r="D759" s="1">
        <v>9269</v>
      </c>
      <c r="E759" s="1" t="s">
        <v>228</v>
      </c>
      <c r="F759" s="1" t="s">
        <v>230</v>
      </c>
      <c r="G759" s="1" t="s">
        <v>216</v>
      </c>
      <c r="H759" s="1">
        <f>D759/'دلار نیما'!$C$1292*1000</f>
        <v>35.126879699248114</v>
      </c>
    </row>
    <row r="760" spans="1:8" hidden="1" x14ac:dyDescent="0.45">
      <c r="A760" s="1" t="s">
        <v>116</v>
      </c>
      <c r="B760" s="1" t="s">
        <v>216</v>
      </c>
      <c r="C760" s="1" t="s">
        <v>112</v>
      </c>
      <c r="D760" s="1">
        <v>10019</v>
      </c>
      <c r="E760" s="1" t="s">
        <v>228</v>
      </c>
      <c r="F760" s="1" t="s">
        <v>230</v>
      </c>
      <c r="G760" s="1" t="s">
        <v>216</v>
      </c>
      <c r="H760" s="1">
        <f>D760/'دلار نیما'!$C$1292*1000</f>
        <v>37.96916686878486</v>
      </c>
    </row>
    <row r="761" spans="1:8" hidden="1" x14ac:dyDescent="0.45">
      <c r="A761" s="1" t="s">
        <v>116</v>
      </c>
      <c r="B761" s="1" t="s">
        <v>144</v>
      </c>
      <c r="C761" s="1" t="s">
        <v>133</v>
      </c>
      <c r="D761" s="1">
        <v>6406</v>
      </c>
      <c r="E761" s="1" t="s">
        <v>228</v>
      </c>
      <c r="F761" s="1" t="s">
        <v>233</v>
      </c>
      <c r="G761" s="1" t="s">
        <v>144</v>
      </c>
      <c r="H761" s="1">
        <f>D761/'دلار نیما'!$C$1292*1000</f>
        <v>24.276922144069854</v>
      </c>
    </row>
    <row r="762" spans="1:8" hidden="1" x14ac:dyDescent="0.45">
      <c r="A762" s="1" t="s">
        <v>101</v>
      </c>
      <c r="B762" s="1" t="s">
        <v>144</v>
      </c>
      <c r="C762" s="1" t="s">
        <v>112</v>
      </c>
      <c r="D762" s="1">
        <v>6166</v>
      </c>
      <c r="E762" s="1" t="s">
        <v>228</v>
      </c>
      <c r="F762" s="1" t="s">
        <v>230</v>
      </c>
      <c r="G762" s="1" t="s">
        <v>144</v>
      </c>
      <c r="H762" s="1">
        <f>D762/'دلار نیما'!$C$1292*1000</f>
        <v>23.367390249818094</v>
      </c>
    </row>
    <row r="763" spans="1:8" hidden="1" x14ac:dyDescent="0.45">
      <c r="A763" s="1" t="s">
        <v>101</v>
      </c>
      <c r="B763" s="1" t="s">
        <v>149</v>
      </c>
      <c r="C763" s="1" t="s">
        <v>112</v>
      </c>
      <c r="D763" s="1">
        <v>7160</v>
      </c>
      <c r="E763" s="1" t="s">
        <v>228</v>
      </c>
      <c r="F763" s="1" t="s">
        <v>230</v>
      </c>
      <c r="G763" s="1" t="s">
        <v>149</v>
      </c>
      <c r="H763" s="1">
        <f>D763/'دلار نیما'!$C$1292*1000</f>
        <v>27.13436817851079</v>
      </c>
    </row>
    <row r="764" spans="1:8" hidden="1" x14ac:dyDescent="0.45">
      <c r="A764" s="1" t="s">
        <v>116</v>
      </c>
      <c r="B764" s="1" t="s">
        <v>149</v>
      </c>
      <c r="C764" s="1" t="s">
        <v>112</v>
      </c>
      <c r="D764" s="1">
        <v>10667</v>
      </c>
      <c r="E764" s="1" t="s">
        <v>228</v>
      </c>
      <c r="F764" s="1" t="s">
        <v>230</v>
      </c>
      <c r="G764" s="1" t="s">
        <v>149</v>
      </c>
      <c r="H764" s="1">
        <f>D764/'دلار نیما'!$C$1292*1000</f>
        <v>40.424902983264616</v>
      </c>
    </row>
    <row r="765" spans="1:8" hidden="1" x14ac:dyDescent="0.45">
      <c r="A765" s="1" t="s">
        <v>115</v>
      </c>
      <c r="B765" s="1" t="s">
        <v>149</v>
      </c>
      <c r="C765" s="1" t="s">
        <v>112</v>
      </c>
      <c r="D765" s="1">
        <v>7591</v>
      </c>
      <c r="E765" s="1" t="s">
        <v>228</v>
      </c>
      <c r="F765" s="1" t="s">
        <v>230</v>
      </c>
      <c r="G765" s="1" t="s">
        <v>149</v>
      </c>
      <c r="H765" s="1">
        <f>D765/'دلار نیما'!$C$1292*1000</f>
        <v>28.767735871937909</v>
      </c>
    </row>
    <row r="766" spans="1:8" hidden="1" x14ac:dyDescent="0.45">
      <c r="A766" s="1" t="s">
        <v>101</v>
      </c>
      <c r="B766" s="1" t="s">
        <v>170</v>
      </c>
      <c r="C766" s="1" t="s">
        <v>112</v>
      </c>
      <c r="D766" s="1">
        <v>4565</v>
      </c>
      <c r="E766" s="1" t="s">
        <v>228</v>
      </c>
      <c r="F766" s="1" t="s">
        <v>230</v>
      </c>
      <c r="G766" s="1" t="s">
        <v>170</v>
      </c>
      <c r="H766" s="1">
        <f>D766/'دلار نیما'!$C$1292*1000</f>
        <v>17.300054571913655</v>
      </c>
    </row>
    <row r="767" spans="1:8" hidden="1" x14ac:dyDescent="0.45">
      <c r="A767" s="1" t="s">
        <v>101</v>
      </c>
      <c r="B767" s="1" t="s">
        <v>170</v>
      </c>
      <c r="C767" s="1" t="s">
        <v>103</v>
      </c>
      <c r="D767" s="1">
        <v>4565</v>
      </c>
      <c r="E767" s="1" t="s">
        <v>228</v>
      </c>
      <c r="F767" s="1" t="s">
        <v>230</v>
      </c>
      <c r="G767" s="1" t="s">
        <v>170</v>
      </c>
      <c r="H767" s="1">
        <f>D767/'دلار نیما'!$C$1292*1000</f>
        <v>17.300054571913655</v>
      </c>
    </row>
    <row r="768" spans="1:8" hidden="1" x14ac:dyDescent="0.45">
      <c r="A768" s="1" t="s">
        <v>116</v>
      </c>
      <c r="B768" s="1" t="s">
        <v>170</v>
      </c>
      <c r="C768" s="1" t="s">
        <v>112</v>
      </c>
      <c r="D768" s="1">
        <v>5770</v>
      </c>
      <c r="E768" s="1" t="s">
        <v>228</v>
      </c>
      <c r="F768" s="1" t="s">
        <v>230</v>
      </c>
      <c r="G768" s="1" t="s">
        <v>170</v>
      </c>
      <c r="H768" s="1">
        <f>D768/'دلار نیما'!$C$1292*1000</f>
        <v>21.866662624302691</v>
      </c>
    </row>
    <row r="769" spans="1:8" hidden="1" x14ac:dyDescent="0.45">
      <c r="A769" s="1" t="s">
        <v>101</v>
      </c>
      <c r="B769" s="1" t="s">
        <v>170</v>
      </c>
      <c r="C769" s="1" t="s">
        <v>133</v>
      </c>
      <c r="E769" s="1" t="s">
        <v>228</v>
      </c>
      <c r="F769" s="1" t="s">
        <v>234</v>
      </c>
      <c r="G769" s="1" t="s">
        <v>170</v>
      </c>
      <c r="H769" s="1">
        <f>D769/'دلار نیما'!$C$1292*1000</f>
        <v>0</v>
      </c>
    </row>
    <row r="770" spans="1:8" hidden="1" x14ac:dyDescent="0.45">
      <c r="A770" s="1" t="s">
        <v>116</v>
      </c>
      <c r="B770" s="1" t="s">
        <v>170</v>
      </c>
      <c r="C770" s="1" t="s">
        <v>133</v>
      </c>
      <c r="E770" s="1" t="s">
        <v>228</v>
      </c>
      <c r="F770" s="1" t="s">
        <v>234</v>
      </c>
      <c r="G770" s="1" t="s">
        <v>170</v>
      </c>
      <c r="H770" s="1">
        <f>D770/'دلار نیما'!$C$1292*1000</f>
        <v>0</v>
      </c>
    </row>
    <row r="771" spans="1:8" hidden="1" x14ac:dyDescent="0.45">
      <c r="A771" s="1" t="s">
        <v>101</v>
      </c>
      <c r="B771" s="1" t="s">
        <v>150</v>
      </c>
      <c r="C771" s="1" t="s">
        <v>112</v>
      </c>
      <c r="D771" s="1">
        <v>9347</v>
      </c>
      <c r="E771" s="1" t="s">
        <v>228</v>
      </c>
      <c r="F771" s="1" t="s">
        <v>230</v>
      </c>
      <c r="G771" s="1" t="s">
        <v>150</v>
      </c>
      <c r="H771" s="1">
        <f>D771/'دلار نیما'!$C$1292*1000</f>
        <v>35.422477564879941</v>
      </c>
    </row>
    <row r="772" spans="1:8" hidden="1" x14ac:dyDescent="0.45">
      <c r="A772" s="1" t="s">
        <v>116</v>
      </c>
      <c r="B772" s="1" t="s">
        <v>150</v>
      </c>
      <c r="C772" s="1" t="s">
        <v>112</v>
      </c>
      <c r="D772" s="1">
        <v>11179</v>
      </c>
      <c r="E772" s="1" t="s">
        <v>228</v>
      </c>
      <c r="F772" s="1" t="s">
        <v>230</v>
      </c>
      <c r="G772" s="1" t="s">
        <v>150</v>
      </c>
      <c r="H772" s="1">
        <f>D772/'دلار نیما'!$C$1292*1000</f>
        <v>42.365237691001703</v>
      </c>
    </row>
    <row r="773" spans="1:8" hidden="1" x14ac:dyDescent="0.45">
      <c r="A773" s="1" t="s">
        <v>126</v>
      </c>
      <c r="B773" s="1" t="s">
        <v>128</v>
      </c>
      <c r="C773" s="1" t="s">
        <v>112</v>
      </c>
      <c r="D773" s="1">
        <v>6005</v>
      </c>
      <c r="E773" s="1" t="s">
        <v>228</v>
      </c>
      <c r="F773" s="1" t="s">
        <v>230</v>
      </c>
      <c r="G773" s="1" t="s">
        <v>128</v>
      </c>
      <c r="H773" s="1">
        <f>D773/'دلار نیما'!$C$1292*1000</f>
        <v>22.757245937424205</v>
      </c>
    </row>
    <row r="774" spans="1:8" hidden="1" x14ac:dyDescent="0.45">
      <c r="A774" s="1" t="s">
        <v>115</v>
      </c>
      <c r="B774" s="1" t="s">
        <v>150</v>
      </c>
      <c r="C774" s="1" t="s">
        <v>112</v>
      </c>
      <c r="D774" s="1">
        <v>9252</v>
      </c>
      <c r="E774" s="1" t="s">
        <v>228</v>
      </c>
      <c r="F774" s="1" t="s">
        <v>230</v>
      </c>
      <c r="G774" s="1" t="s">
        <v>150</v>
      </c>
      <c r="H774" s="1">
        <f>D774/'دلار نیما'!$C$1292*1000</f>
        <v>35.062454523405286</v>
      </c>
    </row>
    <row r="775" spans="1:8" hidden="1" x14ac:dyDescent="0.45">
      <c r="A775" s="1" t="s">
        <v>129</v>
      </c>
      <c r="B775" s="1" t="s">
        <v>128</v>
      </c>
      <c r="C775" s="1" t="s">
        <v>103</v>
      </c>
      <c r="D775" s="1">
        <v>6532</v>
      </c>
      <c r="E775" s="1" t="s">
        <v>228</v>
      </c>
      <c r="F775" s="1" t="s">
        <v>230</v>
      </c>
      <c r="G775" s="1" t="s">
        <v>128</v>
      </c>
      <c r="H775" s="1">
        <f>D775/'دلار نیما'!$C$1292*1000</f>
        <v>24.754426388552027</v>
      </c>
    </row>
    <row r="776" spans="1:8" hidden="1" x14ac:dyDescent="0.45">
      <c r="A776" s="1" t="s">
        <v>129</v>
      </c>
      <c r="B776" s="1" t="s">
        <v>128</v>
      </c>
      <c r="C776" s="1" t="s">
        <v>112</v>
      </c>
      <c r="D776" s="1">
        <v>6532</v>
      </c>
      <c r="E776" s="1" t="s">
        <v>228</v>
      </c>
      <c r="F776" s="1" t="s">
        <v>230</v>
      </c>
      <c r="G776" s="1" t="s">
        <v>128</v>
      </c>
      <c r="H776" s="1">
        <f>D776/'دلار نیما'!$C$1292*1000</f>
        <v>24.754426388552027</v>
      </c>
    </row>
    <row r="777" spans="1:8" hidden="1" x14ac:dyDescent="0.45">
      <c r="A777" s="1" t="s">
        <v>101</v>
      </c>
      <c r="B777" s="1" t="s">
        <v>128</v>
      </c>
      <c r="C777" s="1" t="s">
        <v>103</v>
      </c>
      <c r="D777" s="1">
        <v>5432</v>
      </c>
      <c r="E777" s="1" t="s">
        <v>228</v>
      </c>
      <c r="F777" s="1" t="s">
        <v>230</v>
      </c>
      <c r="G777" s="1" t="s">
        <v>128</v>
      </c>
      <c r="H777" s="1">
        <f>D777/'دلار نیما'!$C$1292*1000</f>
        <v>20.585738539898131</v>
      </c>
    </row>
    <row r="778" spans="1:8" hidden="1" x14ac:dyDescent="0.45">
      <c r="A778" s="1" t="s">
        <v>101</v>
      </c>
      <c r="B778" s="1" t="s">
        <v>128</v>
      </c>
      <c r="C778" s="1" t="s">
        <v>112</v>
      </c>
      <c r="D778" s="1">
        <v>5432</v>
      </c>
      <c r="E778" s="1" t="s">
        <v>228</v>
      </c>
      <c r="F778" s="1" t="s">
        <v>230</v>
      </c>
      <c r="G778" s="1" t="s">
        <v>128</v>
      </c>
      <c r="H778" s="1">
        <f>D778/'دلار نیما'!$C$1292*1000</f>
        <v>20.585738539898131</v>
      </c>
    </row>
    <row r="779" spans="1:8" hidden="1" x14ac:dyDescent="0.45">
      <c r="A779" s="1" t="s">
        <v>214</v>
      </c>
      <c r="B779" s="1" t="s">
        <v>150</v>
      </c>
      <c r="C779" s="1" t="s">
        <v>112</v>
      </c>
      <c r="D779" s="1">
        <v>9402</v>
      </c>
      <c r="E779" s="1" t="s">
        <v>160</v>
      </c>
      <c r="F779" s="1" t="s">
        <v>231</v>
      </c>
      <c r="G779" s="1" t="s">
        <v>150</v>
      </c>
      <c r="H779" s="1">
        <f>D779/'دلار نیما'!$C$1292*1000</f>
        <v>35.630911957312634</v>
      </c>
    </row>
    <row r="780" spans="1:8" hidden="1" x14ac:dyDescent="0.45">
      <c r="A780" s="1" t="s">
        <v>116</v>
      </c>
      <c r="B780" s="1" t="s">
        <v>128</v>
      </c>
      <c r="C780" s="1" t="s">
        <v>103</v>
      </c>
      <c r="D780" s="1">
        <v>6413</v>
      </c>
      <c r="E780" s="1" t="s">
        <v>228</v>
      </c>
      <c r="F780" s="1" t="s">
        <v>230</v>
      </c>
      <c r="G780" s="1" t="s">
        <v>128</v>
      </c>
      <c r="H780" s="1">
        <f>D780/'دلار نیما'!$C$1292*1000</f>
        <v>24.303450157652193</v>
      </c>
    </row>
    <row r="781" spans="1:8" hidden="1" x14ac:dyDescent="0.45">
      <c r="A781" s="1" t="s">
        <v>116</v>
      </c>
      <c r="B781" s="1" t="s">
        <v>128</v>
      </c>
      <c r="C781" s="1" t="s">
        <v>112</v>
      </c>
      <c r="D781" s="1">
        <v>6413</v>
      </c>
      <c r="E781" s="1" t="s">
        <v>228</v>
      </c>
      <c r="F781" s="1" t="s">
        <v>230</v>
      </c>
      <c r="G781" s="1" t="s">
        <v>128</v>
      </c>
      <c r="H781" s="1">
        <f>D781/'دلار نیما'!$C$1292*1000</f>
        <v>24.303450157652193</v>
      </c>
    </row>
    <row r="782" spans="1:8" hidden="1" x14ac:dyDescent="0.45">
      <c r="A782" s="1" t="s">
        <v>101</v>
      </c>
      <c r="B782" s="1" t="s">
        <v>219</v>
      </c>
      <c r="C782" s="1" t="s">
        <v>112</v>
      </c>
      <c r="D782" s="1">
        <v>8359</v>
      </c>
      <c r="E782" s="1" t="s">
        <v>228</v>
      </c>
      <c r="F782" s="1" t="s">
        <v>230</v>
      </c>
      <c r="G782" s="1" t="s">
        <v>219</v>
      </c>
      <c r="H782" s="1">
        <f>D782/'دلار نیما'!$C$1292*1000</f>
        <v>31.678237933543539</v>
      </c>
    </row>
    <row r="783" spans="1:8" hidden="1" x14ac:dyDescent="0.45">
      <c r="A783" s="1" t="s">
        <v>207</v>
      </c>
      <c r="B783" s="1" t="s">
        <v>219</v>
      </c>
      <c r="C783" s="1" t="s">
        <v>112</v>
      </c>
      <c r="D783" s="1">
        <v>7439</v>
      </c>
      <c r="E783" s="1" t="s">
        <v>160</v>
      </c>
      <c r="F783" s="1" t="s">
        <v>231</v>
      </c>
      <c r="G783" s="1" t="s">
        <v>219</v>
      </c>
      <c r="H783" s="1">
        <f>D783/'دلار نیما'!$C$1292*1000</f>
        <v>28.19169900557846</v>
      </c>
    </row>
    <row r="784" spans="1:8" hidden="1" x14ac:dyDescent="0.45">
      <c r="A784" s="1" t="s">
        <v>204</v>
      </c>
      <c r="B784" s="1" t="s">
        <v>219</v>
      </c>
      <c r="C784" s="1" t="s">
        <v>112</v>
      </c>
      <c r="D784" s="1">
        <v>6702</v>
      </c>
      <c r="E784" s="1" t="s">
        <v>160</v>
      </c>
      <c r="F784" s="1" t="s">
        <v>231</v>
      </c>
      <c r="G784" s="1" t="s">
        <v>219</v>
      </c>
      <c r="H784" s="1">
        <f>D784/'دلار نیما'!$C$1292*1000</f>
        <v>25.398678146980352</v>
      </c>
    </row>
    <row r="785" spans="1:8" hidden="1" x14ac:dyDescent="0.45">
      <c r="A785" s="1" t="s">
        <v>204</v>
      </c>
      <c r="B785" s="1" t="s">
        <v>219</v>
      </c>
      <c r="C785" s="1" t="s">
        <v>103</v>
      </c>
      <c r="D785" s="1">
        <v>6702</v>
      </c>
      <c r="E785" s="1" t="s">
        <v>160</v>
      </c>
      <c r="F785" s="1" t="s">
        <v>231</v>
      </c>
      <c r="G785" s="1" t="s">
        <v>219</v>
      </c>
      <c r="H785" s="1">
        <f>D785/'دلار نیما'!$C$1292*1000</f>
        <v>25.398678146980352</v>
      </c>
    </row>
    <row r="786" spans="1:8" hidden="1" x14ac:dyDescent="0.45">
      <c r="A786" s="1" t="s">
        <v>101</v>
      </c>
      <c r="B786" s="1" t="s">
        <v>122</v>
      </c>
      <c r="C786" s="1" t="s">
        <v>103</v>
      </c>
      <c r="D786" s="1">
        <v>4474</v>
      </c>
      <c r="E786" s="1" t="s">
        <v>230</v>
      </c>
      <c r="F786" s="1" t="s">
        <v>230</v>
      </c>
      <c r="G786" s="1" t="s">
        <v>122</v>
      </c>
      <c r="H786" s="1">
        <f>D786/'دلار نیما'!$C$1292*1000</f>
        <v>16.955190395343198</v>
      </c>
    </row>
    <row r="787" spans="1:8" hidden="1" x14ac:dyDescent="0.45">
      <c r="A787" s="1" t="s">
        <v>101</v>
      </c>
      <c r="B787" s="1" t="s">
        <v>122</v>
      </c>
      <c r="C787" s="1" t="s">
        <v>112</v>
      </c>
      <c r="D787" s="1">
        <v>4474</v>
      </c>
      <c r="E787" s="1" t="s">
        <v>228</v>
      </c>
      <c r="F787" s="1" t="s">
        <v>230</v>
      </c>
      <c r="G787" s="1" t="s">
        <v>122</v>
      </c>
      <c r="H787" s="1">
        <f>D787/'دلار نیما'!$C$1292*1000</f>
        <v>16.955190395343198</v>
      </c>
    </row>
    <row r="788" spans="1:8" hidden="1" x14ac:dyDescent="0.45">
      <c r="A788" s="1" t="s">
        <v>101</v>
      </c>
      <c r="B788" s="1" t="s">
        <v>122</v>
      </c>
      <c r="C788" s="1" t="s">
        <v>103</v>
      </c>
      <c r="D788" s="1">
        <v>4474</v>
      </c>
      <c r="E788" s="1" t="s">
        <v>160</v>
      </c>
      <c r="F788" s="1" t="s">
        <v>230</v>
      </c>
      <c r="G788" s="1" t="s">
        <v>122</v>
      </c>
      <c r="H788" s="1">
        <f>D788/'دلار نیما'!$C$1292*1000</f>
        <v>16.955190395343198</v>
      </c>
    </row>
    <row r="789" spans="1:8" hidden="1" x14ac:dyDescent="0.45">
      <c r="A789" s="1" t="s">
        <v>115</v>
      </c>
      <c r="B789" s="1" t="s">
        <v>122</v>
      </c>
      <c r="C789" s="1" t="s">
        <v>112</v>
      </c>
      <c r="D789" s="1">
        <v>5098</v>
      </c>
      <c r="E789" s="1" t="s">
        <v>228</v>
      </c>
      <c r="F789" s="1" t="s">
        <v>230</v>
      </c>
      <c r="G789" s="1" t="s">
        <v>122</v>
      </c>
      <c r="H789" s="1">
        <f>D789/'دلار نیما'!$C$1292*1000</f>
        <v>19.319973320397768</v>
      </c>
    </row>
    <row r="790" spans="1:8" hidden="1" x14ac:dyDescent="0.45">
      <c r="A790" s="1" t="s">
        <v>135</v>
      </c>
      <c r="B790" s="1" t="s">
        <v>122</v>
      </c>
      <c r="C790" s="1" t="s">
        <v>112</v>
      </c>
      <c r="D790" s="1">
        <v>4304</v>
      </c>
      <c r="E790" s="1" t="s">
        <v>228</v>
      </c>
      <c r="F790" s="1" t="s">
        <v>230</v>
      </c>
      <c r="G790" s="1" t="s">
        <v>122</v>
      </c>
      <c r="H790" s="1">
        <f>D790/'دلار نیما'!$C$1292*1000</f>
        <v>16.310938636914869</v>
      </c>
    </row>
    <row r="791" spans="1:8" hidden="1" x14ac:dyDescent="0.45">
      <c r="A791" s="1" t="s">
        <v>126</v>
      </c>
      <c r="B791" s="1" t="s">
        <v>122</v>
      </c>
      <c r="C791" s="1" t="s">
        <v>112</v>
      </c>
      <c r="D791" s="1">
        <v>4480</v>
      </c>
      <c r="E791" s="1" t="s">
        <v>228</v>
      </c>
      <c r="F791" s="1" t="s">
        <v>230</v>
      </c>
      <c r="G791" s="1" t="s">
        <v>122</v>
      </c>
      <c r="H791" s="1">
        <f>D791/'دلار نیما'!$C$1292*1000</f>
        <v>16.977928692699493</v>
      </c>
    </row>
    <row r="792" spans="1:8" hidden="1" x14ac:dyDescent="0.45">
      <c r="A792" s="1" t="s">
        <v>101</v>
      </c>
      <c r="B792" s="1" t="s">
        <v>194</v>
      </c>
      <c r="C792" s="1" t="s">
        <v>103</v>
      </c>
      <c r="D792" s="1">
        <v>7228</v>
      </c>
      <c r="E792" s="1" t="s">
        <v>160</v>
      </c>
      <c r="F792" s="1" t="s">
        <v>230</v>
      </c>
      <c r="G792" s="1" t="s">
        <v>195</v>
      </c>
      <c r="H792" s="1">
        <f>D792/'دلار نیما'!$C$1292*1000</f>
        <v>27.392068881882125</v>
      </c>
    </row>
    <row r="793" spans="1:8" hidden="1" x14ac:dyDescent="0.45">
      <c r="A793" s="1" t="s">
        <v>101</v>
      </c>
      <c r="B793" s="1" t="s">
        <v>194</v>
      </c>
      <c r="C793" s="1" t="s">
        <v>112</v>
      </c>
      <c r="D793" s="1">
        <v>7228</v>
      </c>
      <c r="E793" s="1" t="s">
        <v>228</v>
      </c>
      <c r="F793" s="1" t="s">
        <v>230</v>
      </c>
      <c r="G793" s="1" t="s">
        <v>195</v>
      </c>
      <c r="H793" s="1">
        <f>D793/'دلار نیما'!$C$1292*1000</f>
        <v>27.392068881882125</v>
      </c>
    </row>
    <row r="794" spans="1:8" hidden="1" x14ac:dyDescent="0.45">
      <c r="A794" s="1" t="s">
        <v>101</v>
      </c>
      <c r="B794" s="1" t="s">
        <v>194</v>
      </c>
      <c r="C794" s="1" t="s">
        <v>103</v>
      </c>
      <c r="D794" s="1">
        <v>7228</v>
      </c>
      <c r="E794" s="1" t="s">
        <v>228</v>
      </c>
      <c r="F794" s="1" t="s">
        <v>230</v>
      </c>
      <c r="G794" s="1" t="s">
        <v>195</v>
      </c>
      <c r="H794" s="1">
        <f>D794/'دلار نیما'!$C$1292*1000</f>
        <v>27.392068881882125</v>
      </c>
    </row>
    <row r="795" spans="1:8" hidden="1" x14ac:dyDescent="0.45">
      <c r="A795" s="1" t="s">
        <v>116</v>
      </c>
      <c r="B795" s="1" t="s">
        <v>122</v>
      </c>
      <c r="C795" s="1" t="s">
        <v>112</v>
      </c>
      <c r="D795" s="1">
        <v>5089</v>
      </c>
      <c r="E795" s="1" t="s">
        <v>228</v>
      </c>
      <c r="F795" s="1" t="s">
        <v>230</v>
      </c>
      <c r="G795" s="1" t="s">
        <v>122</v>
      </c>
      <c r="H795" s="1">
        <f>D795/'دلار نیما'!$C$1292*1000</f>
        <v>19.285865874363328</v>
      </c>
    </row>
    <row r="796" spans="1:8" hidden="1" x14ac:dyDescent="0.45">
      <c r="A796" s="1" t="s">
        <v>116</v>
      </c>
      <c r="B796" s="1" t="s">
        <v>194</v>
      </c>
      <c r="C796" s="1" t="s">
        <v>112</v>
      </c>
      <c r="D796" s="1">
        <v>9204</v>
      </c>
      <c r="E796" s="1" t="s">
        <v>228</v>
      </c>
      <c r="F796" s="1" t="s">
        <v>230</v>
      </c>
      <c r="G796" s="1" t="s">
        <v>195</v>
      </c>
      <c r="H796" s="1">
        <f>D796/'دلار نیما'!$C$1292*1000</f>
        <v>34.880548144554936</v>
      </c>
    </row>
    <row r="797" spans="1:8" hidden="1" x14ac:dyDescent="0.45">
      <c r="A797" s="1" t="s">
        <v>101</v>
      </c>
      <c r="B797" s="1" t="s">
        <v>172</v>
      </c>
      <c r="C797" s="1" t="s">
        <v>112</v>
      </c>
      <c r="D797" s="1">
        <v>10893</v>
      </c>
      <c r="E797" s="1" t="s">
        <v>228</v>
      </c>
      <c r="F797" s="1" t="s">
        <v>230</v>
      </c>
      <c r="G797" s="1" t="s">
        <v>172</v>
      </c>
      <c r="H797" s="1">
        <f>D797/'دلار نیما'!$C$1292*1000</f>
        <v>41.281378850351686</v>
      </c>
    </row>
    <row r="798" spans="1:8" hidden="1" x14ac:dyDescent="0.45">
      <c r="A798" s="1" t="s">
        <v>101</v>
      </c>
      <c r="B798" s="1" t="s">
        <v>196</v>
      </c>
      <c r="C798" s="1" t="s">
        <v>112</v>
      </c>
      <c r="D798" s="1">
        <v>8214</v>
      </c>
      <c r="E798" s="1" t="s">
        <v>228</v>
      </c>
      <c r="F798" s="1" t="s">
        <v>220</v>
      </c>
      <c r="G798" s="1" t="s">
        <v>196</v>
      </c>
      <c r="H798" s="1">
        <f>D798/'دلار نیما'!$C$1292*1000</f>
        <v>31.128729080766433</v>
      </c>
    </row>
    <row r="799" spans="1:8" hidden="1" x14ac:dyDescent="0.45">
      <c r="A799" s="1" t="s">
        <v>116</v>
      </c>
      <c r="B799" s="1" t="s">
        <v>122</v>
      </c>
      <c r="C799" s="1" t="s">
        <v>133</v>
      </c>
      <c r="D799" s="1">
        <v>5068</v>
      </c>
      <c r="E799" s="1" t="s">
        <v>228</v>
      </c>
      <c r="F799" s="1" t="s">
        <v>235</v>
      </c>
      <c r="G799" s="1" t="s">
        <v>122</v>
      </c>
      <c r="H799" s="1">
        <f>D799/'دلار نیما'!$C$1292*1000</f>
        <v>19.206281833616298</v>
      </c>
    </row>
    <row r="800" spans="1:8" hidden="1" x14ac:dyDescent="0.45">
      <c r="A800" s="1" t="s">
        <v>115</v>
      </c>
      <c r="B800" s="1" t="s">
        <v>122</v>
      </c>
      <c r="C800" s="1" t="s">
        <v>133</v>
      </c>
      <c r="D800" s="1">
        <v>5098</v>
      </c>
      <c r="E800" s="1" t="s">
        <v>228</v>
      </c>
      <c r="F800" s="1" t="s">
        <v>235</v>
      </c>
      <c r="G800" s="1" t="s">
        <v>122</v>
      </c>
      <c r="H800" s="1">
        <f>D800/'دلار نیما'!$C$1292*1000</f>
        <v>19.319973320397768</v>
      </c>
    </row>
    <row r="801" spans="1:8" hidden="1" x14ac:dyDescent="0.45">
      <c r="A801" s="1" t="s">
        <v>101</v>
      </c>
      <c r="B801" s="1" t="s">
        <v>122</v>
      </c>
      <c r="C801" s="1" t="s">
        <v>133</v>
      </c>
      <c r="E801" s="1" t="s">
        <v>228</v>
      </c>
      <c r="F801" s="1" t="s">
        <v>235</v>
      </c>
      <c r="G801" s="1" t="s">
        <v>122</v>
      </c>
      <c r="H801" s="1">
        <f>D801/'دلار نیما'!$C$1292*1000</f>
        <v>0</v>
      </c>
    </row>
    <row r="802" spans="1:8" hidden="1" x14ac:dyDescent="0.45">
      <c r="A802" s="1" t="s">
        <v>116</v>
      </c>
      <c r="B802" s="1" t="s">
        <v>196</v>
      </c>
      <c r="C802" s="1" t="s">
        <v>112</v>
      </c>
      <c r="D802" s="1">
        <v>7925</v>
      </c>
      <c r="E802" s="1" t="s">
        <v>228</v>
      </c>
      <c r="F802" s="1" t="s">
        <v>220</v>
      </c>
      <c r="G802" s="1" t="s">
        <v>196</v>
      </c>
      <c r="H802" s="1">
        <f>D802/'دلار نیما'!$C$1292*1000</f>
        <v>30.033501091438275</v>
      </c>
    </row>
    <row r="803" spans="1:8" hidden="1" x14ac:dyDescent="0.45">
      <c r="A803" s="1" t="s">
        <v>116</v>
      </c>
      <c r="B803" s="1" t="s">
        <v>172</v>
      </c>
      <c r="C803" s="1" t="s">
        <v>112</v>
      </c>
      <c r="D803" s="1">
        <v>8671</v>
      </c>
      <c r="E803" s="1" t="s">
        <v>228</v>
      </c>
      <c r="F803" s="1" t="s">
        <v>230</v>
      </c>
      <c r="G803" s="1" t="s">
        <v>172</v>
      </c>
      <c r="H803" s="1">
        <f>D803/'دلار نیما'!$C$1292*1000</f>
        <v>32.860629396070827</v>
      </c>
    </row>
    <row r="804" spans="1:8" hidden="1" x14ac:dyDescent="0.45">
      <c r="A804" s="1" t="s">
        <v>101</v>
      </c>
      <c r="B804" s="1" t="s">
        <v>138</v>
      </c>
      <c r="C804" s="1" t="s">
        <v>112</v>
      </c>
      <c r="D804" s="1">
        <v>6805</v>
      </c>
      <c r="E804" s="1" t="s">
        <v>228</v>
      </c>
      <c r="F804" s="1" t="s">
        <v>230</v>
      </c>
      <c r="G804" s="1" t="s">
        <v>139</v>
      </c>
      <c r="H804" s="1">
        <f>D804/'دلار نیما'!$C$1292*1000</f>
        <v>25.789018918263398</v>
      </c>
    </row>
    <row r="805" spans="1:8" hidden="1" x14ac:dyDescent="0.45">
      <c r="A805" s="1" t="s">
        <v>116</v>
      </c>
      <c r="B805" s="1" t="s">
        <v>145</v>
      </c>
      <c r="C805" s="1" t="s">
        <v>112</v>
      </c>
      <c r="D805" s="1">
        <v>9048</v>
      </c>
      <c r="E805" s="1" t="s">
        <v>228</v>
      </c>
      <c r="F805" s="1" t="s">
        <v>230</v>
      </c>
      <c r="G805" s="1" t="s">
        <v>145</v>
      </c>
      <c r="H805" s="1">
        <f>D805/'دلار نیما'!$C$1292*1000</f>
        <v>34.28935241329129</v>
      </c>
    </row>
    <row r="806" spans="1:8" hidden="1" x14ac:dyDescent="0.45">
      <c r="A806" s="1" t="s">
        <v>116</v>
      </c>
      <c r="B806" s="1" t="s">
        <v>138</v>
      </c>
      <c r="C806" s="1" t="s">
        <v>103</v>
      </c>
      <c r="D806" s="1">
        <v>7303</v>
      </c>
      <c r="E806" s="1" t="s">
        <v>228</v>
      </c>
      <c r="F806" s="1" t="s">
        <v>230</v>
      </c>
      <c r="G806" s="1" t="s">
        <v>139</v>
      </c>
      <c r="H806" s="1">
        <f>D806/'دلار نیما'!$C$1292*1000</f>
        <v>27.676297598835799</v>
      </c>
    </row>
    <row r="807" spans="1:8" hidden="1" x14ac:dyDescent="0.45">
      <c r="A807" s="1" t="s">
        <v>116</v>
      </c>
      <c r="B807" s="1" t="s">
        <v>138</v>
      </c>
      <c r="C807" s="1" t="s">
        <v>112</v>
      </c>
      <c r="D807" s="1">
        <v>7303</v>
      </c>
      <c r="E807" s="1" t="s">
        <v>228</v>
      </c>
      <c r="F807" s="1" t="s">
        <v>230</v>
      </c>
      <c r="G807" s="1" t="s">
        <v>139</v>
      </c>
      <c r="H807" s="1">
        <f>D807/'دلار نیما'!$C$1292*1000</f>
        <v>27.676297598835799</v>
      </c>
    </row>
    <row r="808" spans="1:8" hidden="1" x14ac:dyDescent="0.45">
      <c r="A808" s="1" t="s">
        <v>101</v>
      </c>
      <c r="B808" s="1" t="s">
        <v>197</v>
      </c>
      <c r="C808" s="1" t="s">
        <v>112</v>
      </c>
      <c r="D808" s="1">
        <v>8402</v>
      </c>
      <c r="E808" s="1" t="s">
        <v>228</v>
      </c>
      <c r="F808" s="1" t="s">
        <v>230</v>
      </c>
      <c r="G808" s="1" t="s">
        <v>198</v>
      </c>
      <c r="H808" s="1">
        <f>D808/'دلار نیما'!$C$1292*1000</f>
        <v>31.841195731263642</v>
      </c>
    </row>
    <row r="809" spans="1:8" hidden="1" x14ac:dyDescent="0.45">
      <c r="A809" s="1" t="s">
        <v>116</v>
      </c>
      <c r="B809" s="1" t="s">
        <v>197</v>
      </c>
      <c r="C809" s="1" t="s">
        <v>112</v>
      </c>
      <c r="D809" s="1">
        <v>8483</v>
      </c>
      <c r="E809" s="1" t="s">
        <v>228</v>
      </c>
      <c r="F809" s="1" t="s">
        <v>230</v>
      </c>
      <c r="G809" s="1" t="s">
        <v>198</v>
      </c>
      <c r="H809" s="1">
        <f>D809/'دلار نیما'!$C$1292*1000</f>
        <v>32.148162745573607</v>
      </c>
    </row>
    <row r="810" spans="1:8" hidden="1" x14ac:dyDescent="0.45">
      <c r="A810" s="1" t="s">
        <v>213</v>
      </c>
      <c r="B810" s="1" t="s">
        <v>197</v>
      </c>
      <c r="C810" s="1" t="s">
        <v>112</v>
      </c>
      <c r="D810" s="1">
        <v>7514</v>
      </c>
      <c r="E810" s="1" t="s">
        <v>160</v>
      </c>
      <c r="F810" s="1" t="s">
        <v>231</v>
      </c>
      <c r="G810" s="1" t="s">
        <v>198</v>
      </c>
      <c r="H810" s="1">
        <f>D810/'دلار نیما'!$C$1292*1000</f>
        <v>28.475927722532138</v>
      </c>
    </row>
    <row r="811" spans="1:8" hidden="1" x14ac:dyDescent="0.45">
      <c r="A811" s="1" t="s">
        <v>218</v>
      </c>
      <c r="B811" s="1" t="s">
        <v>197</v>
      </c>
      <c r="C811" s="1" t="s">
        <v>112</v>
      </c>
      <c r="D811" s="1">
        <v>13809</v>
      </c>
      <c r="E811" s="1" t="s">
        <v>160</v>
      </c>
      <c r="F811" s="1" t="s">
        <v>231</v>
      </c>
      <c r="G811" s="1" t="s">
        <v>198</v>
      </c>
      <c r="H811" s="1">
        <f>D811/'دلار نیما'!$C$1292*1000</f>
        <v>52.332191365510553</v>
      </c>
    </row>
    <row r="812" spans="1:8" hidden="1" x14ac:dyDescent="0.45">
      <c r="A812" s="1" t="s">
        <v>209</v>
      </c>
      <c r="B812" s="1" t="s">
        <v>197</v>
      </c>
      <c r="C812" s="1" t="s">
        <v>112</v>
      </c>
      <c r="D812" s="1">
        <v>12710</v>
      </c>
      <c r="E812" s="1" t="s">
        <v>160</v>
      </c>
      <c r="F812" s="1" t="s">
        <v>231</v>
      </c>
      <c r="G812" s="1" t="s">
        <v>198</v>
      </c>
      <c r="H812" s="1">
        <f>D812/'دلار نیما'!$C$1292*1000</f>
        <v>48.167293233082702</v>
      </c>
    </row>
    <row r="813" spans="1:8" hidden="1" x14ac:dyDescent="0.45">
      <c r="A813" s="1" t="s">
        <v>106</v>
      </c>
      <c r="B813" s="1" t="s">
        <v>197</v>
      </c>
      <c r="C813" s="1" t="s">
        <v>112</v>
      </c>
      <c r="D813" s="1">
        <v>9873</v>
      </c>
      <c r="E813" s="1" t="s">
        <v>160</v>
      </c>
      <c r="F813" s="1" t="s">
        <v>231</v>
      </c>
      <c r="G813" s="1" t="s">
        <v>198</v>
      </c>
      <c r="H813" s="1">
        <f>D813/'دلار نیما'!$C$1292*1000</f>
        <v>37.415868299781714</v>
      </c>
    </row>
    <row r="814" spans="1:8" hidden="1" x14ac:dyDescent="0.45">
      <c r="A814" s="1" t="s">
        <v>202</v>
      </c>
      <c r="B814" s="1" t="s">
        <v>197</v>
      </c>
      <c r="C814" s="1" t="s">
        <v>112</v>
      </c>
      <c r="D814" s="1">
        <v>9026</v>
      </c>
      <c r="E814" s="1" t="s">
        <v>160</v>
      </c>
      <c r="F814" s="1" t="s">
        <v>231</v>
      </c>
      <c r="G814" s="1" t="s">
        <v>198</v>
      </c>
      <c r="H814" s="1">
        <f>D814/'دلار نیما'!$C$1292*1000</f>
        <v>34.205978656318216</v>
      </c>
    </row>
    <row r="815" spans="1:8" hidden="1" x14ac:dyDescent="0.45">
      <c r="A815" s="1" t="s">
        <v>108</v>
      </c>
      <c r="B815" s="1" t="s">
        <v>197</v>
      </c>
      <c r="C815" s="1" t="s">
        <v>112</v>
      </c>
      <c r="E815" s="1" t="s">
        <v>160</v>
      </c>
      <c r="F815" s="1" t="s">
        <v>231</v>
      </c>
      <c r="G815" s="1" t="s">
        <v>198</v>
      </c>
      <c r="H815" s="1">
        <f>D815/'دلار نیما'!$C$1292*1000</f>
        <v>0</v>
      </c>
    </row>
    <row r="816" spans="1:8" hidden="1" x14ac:dyDescent="0.45">
      <c r="A816" s="1" t="s">
        <v>101</v>
      </c>
      <c r="B816" s="1" t="s">
        <v>130</v>
      </c>
      <c r="C816" s="1" t="s">
        <v>112</v>
      </c>
      <c r="D816" s="1">
        <v>7094</v>
      </c>
      <c r="E816" s="1" t="s">
        <v>228</v>
      </c>
      <c r="F816" s="1" t="s">
        <v>230</v>
      </c>
      <c r="G816" s="1" t="s">
        <v>130</v>
      </c>
      <c r="H816" s="1">
        <f>D816/'دلار نیما'!$C$1292*1000</f>
        <v>26.884246907591557</v>
      </c>
    </row>
    <row r="817" spans="1:8" hidden="1" x14ac:dyDescent="0.45">
      <c r="A817" s="1" t="s">
        <v>101</v>
      </c>
      <c r="B817" s="1" t="s">
        <v>130</v>
      </c>
      <c r="C817" s="1" t="s">
        <v>103</v>
      </c>
      <c r="D817" s="1">
        <v>7094</v>
      </c>
      <c r="E817" s="1" t="s">
        <v>228</v>
      </c>
      <c r="F817" s="1" t="s">
        <v>230</v>
      </c>
      <c r="G817" s="1" t="s">
        <v>130</v>
      </c>
      <c r="H817" s="1">
        <f>D817/'دلار نیما'!$C$1292*1000</f>
        <v>26.884246907591557</v>
      </c>
    </row>
    <row r="818" spans="1:8" hidden="1" x14ac:dyDescent="0.45">
      <c r="A818" s="1" t="s">
        <v>116</v>
      </c>
      <c r="B818" s="1" t="s">
        <v>131</v>
      </c>
      <c r="C818" s="1" t="s">
        <v>112</v>
      </c>
      <c r="D818" s="1">
        <v>12057</v>
      </c>
      <c r="E818" s="1" t="s">
        <v>228</v>
      </c>
      <c r="F818" s="1" t="s">
        <v>230</v>
      </c>
      <c r="G818" s="1" t="s">
        <v>131</v>
      </c>
      <c r="H818" s="1">
        <f>D818/'دلار نیما'!$C$1292*1000</f>
        <v>45.692608537472715</v>
      </c>
    </row>
    <row r="819" spans="1:8" hidden="1" x14ac:dyDescent="0.45">
      <c r="A819" s="1" t="s">
        <v>126</v>
      </c>
      <c r="B819" s="1" t="s">
        <v>193</v>
      </c>
      <c r="C819" s="1" t="s">
        <v>112</v>
      </c>
      <c r="D819" s="1">
        <v>8432</v>
      </c>
      <c r="E819" s="1" t="s">
        <v>228</v>
      </c>
      <c r="F819" s="1" t="s">
        <v>230</v>
      </c>
      <c r="G819" s="1" t="s">
        <v>193</v>
      </c>
      <c r="H819" s="1">
        <f>D819/'دلار نیما'!$C$1292*1000</f>
        <v>31.954887218045112</v>
      </c>
    </row>
    <row r="820" spans="1:8" hidden="1" x14ac:dyDescent="0.45">
      <c r="A820" s="1" t="s">
        <v>116</v>
      </c>
      <c r="B820" s="1" t="s">
        <v>130</v>
      </c>
      <c r="C820" s="1" t="s">
        <v>103</v>
      </c>
      <c r="D820" s="1">
        <v>7657</v>
      </c>
      <c r="E820" s="1" t="s">
        <v>228</v>
      </c>
      <c r="F820" s="1" t="s">
        <v>230</v>
      </c>
      <c r="G820" s="1" t="s">
        <v>130</v>
      </c>
      <c r="H820" s="1">
        <f>D820/'دلار نیما'!$C$1292*1000</f>
        <v>29.017857142857142</v>
      </c>
    </row>
    <row r="821" spans="1:8" hidden="1" x14ac:dyDescent="0.45">
      <c r="A821" s="1" t="s">
        <v>116</v>
      </c>
      <c r="B821" s="1" t="s">
        <v>130</v>
      </c>
      <c r="C821" s="1" t="s">
        <v>112</v>
      </c>
      <c r="D821" s="1">
        <v>7657</v>
      </c>
      <c r="E821" s="1" t="s">
        <v>228</v>
      </c>
      <c r="F821" s="1" t="s">
        <v>230</v>
      </c>
      <c r="G821" s="1" t="s">
        <v>130</v>
      </c>
      <c r="H821" s="1">
        <f>D821/'دلار نیما'!$C$1292*1000</f>
        <v>29.017857142857142</v>
      </c>
    </row>
    <row r="822" spans="1:8" hidden="1" x14ac:dyDescent="0.45">
      <c r="A822" s="1" t="s">
        <v>115</v>
      </c>
      <c r="B822" s="1" t="s">
        <v>130</v>
      </c>
      <c r="C822" s="1" t="s">
        <v>112</v>
      </c>
      <c r="D822" s="1">
        <v>6783</v>
      </c>
      <c r="E822" s="1" t="s">
        <v>228</v>
      </c>
      <c r="F822" s="1" t="s">
        <v>230</v>
      </c>
      <c r="G822" s="1" t="s">
        <v>130</v>
      </c>
      <c r="H822" s="1">
        <f>D822/'دلار نیما'!$C$1292*1000</f>
        <v>25.705645161290324</v>
      </c>
    </row>
    <row r="823" spans="1:8" hidden="1" x14ac:dyDescent="0.45">
      <c r="A823" s="1" t="s">
        <v>204</v>
      </c>
      <c r="B823" s="1" t="s">
        <v>130</v>
      </c>
      <c r="C823" s="1" t="s">
        <v>112</v>
      </c>
      <c r="D823" s="1">
        <v>7404</v>
      </c>
      <c r="E823" s="1" t="s">
        <v>160</v>
      </c>
      <c r="F823" s="1" t="s">
        <v>231</v>
      </c>
      <c r="G823" s="1" t="s">
        <v>130</v>
      </c>
      <c r="H823" s="1">
        <f>D823/'دلار نیما'!$C$1292*1000</f>
        <v>28.059058937666748</v>
      </c>
    </row>
    <row r="824" spans="1:8" hidden="1" x14ac:dyDescent="0.45">
      <c r="A824" s="1" t="s">
        <v>101</v>
      </c>
      <c r="B824" s="1" t="s">
        <v>131</v>
      </c>
      <c r="C824" s="1" t="s">
        <v>112</v>
      </c>
      <c r="D824" s="1">
        <v>9909</v>
      </c>
      <c r="E824" s="1" t="s">
        <v>228</v>
      </c>
      <c r="F824" s="1" t="s">
        <v>230</v>
      </c>
      <c r="G824" s="1" t="s">
        <v>131</v>
      </c>
      <c r="H824" s="1">
        <f>D824/'دلار نیما'!$C$1292*1000</f>
        <v>37.552298083919474</v>
      </c>
    </row>
    <row r="825" spans="1:8" hidden="1" x14ac:dyDescent="0.45">
      <c r="A825" s="1" t="s">
        <v>101</v>
      </c>
      <c r="B825" s="1" t="s">
        <v>117</v>
      </c>
      <c r="C825" s="1" t="s">
        <v>112</v>
      </c>
      <c r="D825" s="1">
        <v>8562</v>
      </c>
      <c r="E825" s="1" t="s">
        <v>228</v>
      </c>
      <c r="F825" s="1" t="s">
        <v>230</v>
      </c>
      <c r="G825" s="1" t="s">
        <v>118</v>
      </c>
      <c r="H825" s="1">
        <f>D825/'دلار نیما'!$C$1292*1000</f>
        <v>32.447550327431486</v>
      </c>
    </row>
    <row r="826" spans="1:8" hidden="1" x14ac:dyDescent="0.45">
      <c r="A826" s="1" t="s">
        <v>115</v>
      </c>
      <c r="B826" s="1" t="s">
        <v>193</v>
      </c>
      <c r="C826" s="1" t="s">
        <v>112</v>
      </c>
      <c r="D826" s="1">
        <v>7636</v>
      </c>
      <c r="E826" s="1" t="s">
        <v>228</v>
      </c>
      <c r="F826" s="1" t="s">
        <v>230</v>
      </c>
      <c r="G826" s="1" t="s">
        <v>193</v>
      </c>
      <c r="H826" s="1">
        <f>D826/'دلار نیما'!$C$1292*1000</f>
        <v>28.938273102110113</v>
      </c>
    </row>
    <row r="827" spans="1:8" hidden="1" x14ac:dyDescent="0.45">
      <c r="A827" s="1" t="s">
        <v>116</v>
      </c>
      <c r="B827" s="1" t="s">
        <v>117</v>
      </c>
      <c r="C827" s="1" t="s">
        <v>103</v>
      </c>
      <c r="D827" s="1">
        <v>7951</v>
      </c>
      <c r="E827" s="1" t="s">
        <v>228</v>
      </c>
      <c r="F827" s="1" t="s">
        <v>230</v>
      </c>
      <c r="G827" s="1" t="s">
        <v>118</v>
      </c>
      <c r="H827" s="1">
        <f>D827/'دلار نیما'!$C$1292*1000</f>
        <v>30.132033713315547</v>
      </c>
    </row>
    <row r="828" spans="1:8" hidden="1" x14ac:dyDescent="0.45">
      <c r="A828" s="1" t="s">
        <v>116</v>
      </c>
      <c r="B828" s="1" t="s">
        <v>117</v>
      </c>
      <c r="C828" s="1" t="s">
        <v>112</v>
      </c>
      <c r="D828" s="1">
        <v>7951</v>
      </c>
      <c r="E828" s="1" t="s">
        <v>228</v>
      </c>
      <c r="F828" s="1" t="s">
        <v>230</v>
      </c>
      <c r="G828" s="1" t="s">
        <v>118</v>
      </c>
      <c r="H828" s="1">
        <f>D828/'دلار نیما'!$C$1292*1000</f>
        <v>30.132033713315547</v>
      </c>
    </row>
    <row r="829" spans="1:8" hidden="1" x14ac:dyDescent="0.45">
      <c r="A829" s="1" t="s">
        <v>126</v>
      </c>
      <c r="B829" s="1" t="s">
        <v>117</v>
      </c>
      <c r="C829" s="1" t="s">
        <v>112</v>
      </c>
      <c r="D829" s="1">
        <v>9284</v>
      </c>
      <c r="E829" s="1" t="s">
        <v>228</v>
      </c>
      <c r="F829" s="1" t="s">
        <v>230</v>
      </c>
      <c r="G829" s="1" t="s">
        <v>118</v>
      </c>
      <c r="H829" s="1">
        <f>D829/'دلار نیما'!$C$1292*1000</f>
        <v>35.183725442638853</v>
      </c>
    </row>
    <row r="830" spans="1:8" hidden="1" x14ac:dyDescent="0.45">
      <c r="A830" s="1" t="s">
        <v>129</v>
      </c>
      <c r="B830" s="1" t="s">
        <v>193</v>
      </c>
      <c r="C830" s="1" t="s">
        <v>112</v>
      </c>
      <c r="D830" s="1">
        <v>8532</v>
      </c>
      <c r="E830" s="1" t="s">
        <v>228</v>
      </c>
      <c r="F830" s="1" t="s">
        <v>230</v>
      </c>
      <c r="G830" s="1" t="s">
        <v>193</v>
      </c>
      <c r="H830" s="1">
        <f>D830/'دلار نیما'!$C$1292*1000</f>
        <v>32.333858840650016</v>
      </c>
    </row>
    <row r="831" spans="1:8" hidden="1" x14ac:dyDescent="0.45">
      <c r="A831" s="1" t="s">
        <v>215</v>
      </c>
      <c r="B831" s="1" t="s">
        <v>117</v>
      </c>
      <c r="C831" s="1" t="s">
        <v>112</v>
      </c>
      <c r="D831" s="1">
        <v>6115</v>
      </c>
      <c r="E831" s="1" t="s">
        <v>160</v>
      </c>
      <c r="F831" s="1" t="s">
        <v>231</v>
      </c>
      <c r="G831" s="1" t="s">
        <v>118</v>
      </c>
      <c r="H831" s="1">
        <f>D831/'دلار نیما'!$C$1292*1000</f>
        <v>23.174114722289595</v>
      </c>
    </row>
    <row r="832" spans="1:8" hidden="1" x14ac:dyDescent="0.45">
      <c r="A832" s="1" t="s">
        <v>108</v>
      </c>
      <c r="B832" s="1" t="s">
        <v>117</v>
      </c>
      <c r="C832" s="1" t="s">
        <v>103</v>
      </c>
      <c r="D832" s="1">
        <v>7055</v>
      </c>
      <c r="E832" s="1" t="s">
        <v>160</v>
      </c>
      <c r="F832" s="1" t="s">
        <v>231</v>
      </c>
      <c r="G832" s="1" t="s">
        <v>118</v>
      </c>
      <c r="H832" s="1">
        <f>D832/'دلار نیما'!$C$1292*1000</f>
        <v>26.73644797477565</v>
      </c>
    </row>
    <row r="833" spans="1:8" hidden="1" x14ac:dyDescent="0.45">
      <c r="A833" s="1" t="s">
        <v>108</v>
      </c>
      <c r="B833" s="1" t="s">
        <v>117</v>
      </c>
      <c r="C833" s="1" t="s">
        <v>112</v>
      </c>
      <c r="D833" s="1">
        <v>7055</v>
      </c>
      <c r="E833" s="1" t="s">
        <v>160</v>
      </c>
      <c r="F833" s="1" t="s">
        <v>231</v>
      </c>
      <c r="G833" s="1" t="s">
        <v>118</v>
      </c>
      <c r="H833" s="1">
        <f>D833/'دلار نیما'!$C$1292*1000</f>
        <v>26.73644797477565</v>
      </c>
    </row>
    <row r="834" spans="1:8" hidden="1" x14ac:dyDescent="0.45">
      <c r="A834" s="1" t="s">
        <v>116</v>
      </c>
      <c r="B834" s="1" t="s">
        <v>199</v>
      </c>
      <c r="C834" s="1" t="s">
        <v>112</v>
      </c>
      <c r="D834" s="1">
        <v>6105</v>
      </c>
      <c r="E834" s="1" t="s">
        <v>228</v>
      </c>
      <c r="F834" s="1" t="s">
        <v>230</v>
      </c>
      <c r="G834" s="1" t="s">
        <v>199</v>
      </c>
      <c r="H834" s="1">
        <f>D834/'دلار نیما'!$C$1292*1000</f>
        <v>23.136217560029102</v>
      </c>
    </row>
    <row r="835" spans="1:8" hidden="1" x14ac:dyDescent="0.45">
      <c r="A835" s="1" t="s">
        <v>101</v>
      </c>
      <c r="B835" s="1" t="s">
        <v>199</v>
      </c>
      <c r="C835" s="1" t="s">
        <v>112</v>
      </c>
      <c r="D835" s="1">
        <v>6527</v>
      </c>
      <c r="E835" s="1" t="s">
        <v>228</v>
      </c>
      <c r="F835" s="1" t="s">
        <v>230</v>
      </c>
      <c r="G835" s="1" t="s">
        <v>199</v>
      </c>
      <c r="H835" s="1">
        <f>D835/'دلار نیما'!$C$1292*1000</f>
        <v>24.73547780742178</v>
      </c>
    </row>
    <row r="836" spans="1:8" hidden="1" x14ac:dyDescent="0.45">
      <c r="A836" s="1" t="s">
        <v>229</v>
      </c>
      <c r="B836" s="1" t="s">
        <v>199</v>
      </c>
      <c r="C836" s="1" t="s">
        <v>112</v>
      </c>
      <c r="E836" s="1" t="s">
        <v>160</v>
      </c>
      <c r="F836" s="1" t="s">
        <v>231</v>
      </c>
      <c r="G836" s="1" t="s">
        <v>199</v>
      </c>
      <c r="H836" s="1">
        <f>D836/'دلار نیما'!$C$1292*1000</f>
        <v>0</v>
      </c>
    </row>
    <row r="837" spans="1:8" hidden="1" x14ac:dyDescent="0.45">
      <c r="A837" s="1" t="s">
        <v>116</v>
      </c>
      <c r="B837" s="1" t="s">
        <v>157</v>
      </c>
      <c r="C837" s="1" t="s">
        <v>133</v>
      </c>
      <c r="D837" s="1">
        <v>8275</v>
      </c>
      <c r="E837" s="1" t="s">
        <v>228</v>
      </c>
      <c r="F837" s="1" t="s">
        <v>234</v>
      </c>
      <c r="G837" s="1" t="s">
        <v>157</v>
      </c>
      <c r="H837" s="1">
        <f>D837/'دلار نیما'!$C$1292*1000</f>
        <v>31.359901770555421</v>
      </c>
    </row>
    <row r="838" spans="1:8" hidden="1" x14ac:dyDescent="0.45">
      <c r="A838" s="1" t="s">
        <v>101</v>
      </c>
      <c r="B838" s="1" t="s">
        <v>157</v>
      </c>
      <c r="C838" s="1" t="s">
        <v>133</v>
      </c>
      <c r="D838" s="1">
        <v>8962</v>
      </c>
      <c r="E838" s="1" t="s">
        <v>228</v>
      </c>
      <c r="F838" s="1" t="s">
        <v>234</v>
      </c>
      <c r="G838" s="1" t="s">
        <v>157</v>
      </c>
      <c r="H838" s="1">
        <f>D838/'دلار نیما'!$C$1292*1000</f>
        <v>33.963436817851075</v>
      </c>
    </row>
    <row r="839" spans="1:8" hidden="1" x14ac:dyDescent="0.45">
      <c r="A839" s="1" t="s">
        <v>115</v>
      </c>
      <c r="B839" s="1" t="s">
        <v>111</v>
      </c>
      <c r="C839" s="1" t="s">
        <v>112</v>
      </c>
      <c r="D839" s="1">
        <v>6920</v>
      </c>
      <c r="E839" s="1" t="s">
        <v>228</v>
      </c>
      <c r="F839" s="1" t="s">
        <v>230</v>
      </c>
      <c r="G839" s="1" t="s">
        <v>111</v>
      </c>
      <c r="H839" s="1">
        <f>D839/'دلار نیما'!$C$1292*1000</f>
        <v>26.224836284259034</v>
      </c>
    </row>
    <row r="840" spans="1:8" hidden="1" x14ac:dyDescent="0.45">
      <c r="A840" s="1" t="s">
        <v>115</v>
      </c>
      <c r="B840" s="1" t="s">
        <v>111</v>
      </c>
      <c r="C840" s="1" t="s">
        <v>103</v>
      </c>
      <c r="D840" s="1">
        <v>6920</v>
      </c>
      <c r="E840" s="1" t="s">
        <v>160</v>
      </c>
      <c r="F840" s="1" t="s">
        <v>230</v>
      </c>
      <c r="G840" s="1" t="s">
        <v>111</v>
      </c>
      <c r="H840" s="1">
        <f>D840/'دلار نیما'!$C$1292*1000</f>
        <v>26.224836284259034</v>
      </c>
    </row>
    <row r="841" spans="1:8" hidden="1" x14ac:dyDescent="0.45">
      <c r="A841" s="1" t="s">
        <v>116</v>
      </c>
      <c r="B841" s="1" t="s">
        <v>111</v>
      </c>
      <c r="C841" s="1" t="s">
        <v>112</v>
      </c>
      <c r="D841" s="1">
        <v>7269</v>
      </c>
      <c r="E841" s="1" t="s">
        <v>228</v>
      </c>
      <c r="F841" s="1" t="s">
        <v>230</v>
      </c>
      <c r="G841" s="1" t="s">
        <v>111</v>
      </c>
      <c r="H841" s="1">
        <f>D841/'دلار نیما'!$C$1292*1000</f>
        <v>27.547447247150131</v>
      </c>
    </row>
    <row r="842" spans="1:8" hidden="1" x14ac:dyDescent="0.45">
      <c r="A842" s="1" t="s">
        <v>101</v>
      </c>
      <c r="B842" s="1" t="s">
        <v>111</v>
      </c>
      <c r="C842" s="1" t="s">
        <v>112</v>
      </c>
      <c r="D842" s="1">
        <v>6394</v>
      </c>
      <c r="E842" s="1" t="s">
        <v>228</v>
      </c>
      <c r="F842" s="1" t="s">
        <v>230</v>
      </c>
      <c r="G842" s="1" t="s">
        <v>111</v>
      </c>
      <c r="H842" s="1">
        <f>D842/'دلار نیما'!$C$1292*1000</f>
        <v>24.231445549357264</v>
      </c>
    </row>
    <row r="843" spans="1:8" hidden="1" x14ac:dyDescent="0.45">
      <c r="A843" s="1" t="s">
        <v>207</v>
      </c>
      <c r="B843" s="1" t="s">
        <v>157</v>
      </c>
      <c r="C843" s="1" t="s">
        <v>186</v>
      </c>
      <c r="D843" s="1">
        <v>4794</v>
      </c>
      <c r="E843" s="1" t="s">
        <v>134</v>
      </c>
      <c r="F843" s="1" t="s">
        <v>234</v>
      </c>
      <c r="G843" s="1" t="s">
        <v>157</v>
      </c>
      <c r="H843" s="1">
        <f>D843/'دلار نیما'!$C$1292*1000</f>
        <v>18.167899587678875</v>
      </c>
    </row>
    <row r="844" spans="1:8" hidden="1" x14ac:dyDescent="0.45">
      <c r="A844" s="1" t="s">
        <v>207</v>
      </c>
      <c r="B844" s="1" t="s">
        <v>157</v>
      </c>
      <c r="C844" s="1" t="s">
        <v>133</v>
      </c>
      <c r="D844" s="1">
        <v>4794</v>
      </c>
      <c r="E844" s="1" t="s">
        <v>160</v>
      </c>
      <c r="F844" s="1" t="s">
        <v>234</v>
      </c>
      <c r="G844" s="1" t="s">
        <v>157</v>
      </c>
      <c r="H844" s="1">
        <f>D844/'دلار نیما'!$C$1292*1000</f>
        <v>18.167899587678875</v>
      </c>
    </row>
    <row r="845" spans="1:8" hidden="1" x14ac:dyDescent="0.45">
      <c r="A845" s="1" t="s">
        <v>207</v>
      </c>
      <c r="B845" s="1" t="s">
        <v>157</v>
      </c>
      <c r="C845" s="1" t="s">
        <v>186</v>
      </c>
      <c r="D845" s="1">
        <v>4794</v>
      </c>
      <c r="E845" s="1" t="s">
        <v>160</v>
      </c>
      <c r="F845" s="1" t="s">
        <v>234</v>
      </c>
      <c r="G845" s="1" t="s">
        <v>157</v>
      </c>
      <c r="H845" s="1">
        <f>D845/'دلار نیما'!$C$1292*1000</f>
        <v>18.167899587678875</v>
      </c>
    </row>
    <row r="846" spans="1:8" hidden="1" x14ac:dyDescent="0.45">
      <c r="A846" s="1" t="s">
        <v>204</v>
      </c>
      <c r="B846" s="1" t="s">
        <v>122</v>
      </c>
      <c r="C846" s="1" t="s">
        <v>112</v>
      </c>
      <c r="D846" s="1">
        <v>5047</v>
      </c>
      <c r="E846" s="1" t="s">
        <v>160</v>
      </c>
      <c r="F846" s="1" t="s">
        <v>231</v>
      </c>
      <c r="G846" s="1" t="s">
        <v>122</v>
      </c>
      <c r="H846" s="1">
        <f>D846/'دلار نیما'!$C$1292*1000</f>
        <v>19.126697792869269</v>
      </c>
    </row>
    <row r="847" spans="1:8" hidden="1" x14ac:dyDescent="0.45">
      <c r="A847" s="1" t="s">
        <v>204</v>
      </c>
      <c r="B847" s="1" t="s">
        <v>122</v>
      </c>
      <c r="C847" s="1" t="s">
        <v>103</v>
      </c>
      <c r="D847" s="1">
        <v>5047</v>
      </c>
      <c r="E847" s="1" t="s">
        <v>134</v>
      </c>
      <c r="F847" s="1" t="s">
        <v>231</v>
      </c>
      <c r="G847" s="1" t="s">
        <v>122</v>
      </c>
      <c r="H847" s="1">
        <f>D847/'دلار نیما'!$C$1292*1000</f>
        <v>19.126697792869269</v>
      </c>
    </row>
    <row r="848" spans="1:8" hidden="1" x14ac:dyDescent="0.45">
      <c r="A848" s="1" t="s">
        <v>204</v>
      </c>
      <c r="B848" s="1" t="s">
        <v>122</v>
      </c>
      <c r="C848" s="1" t="s">
        <v>133</v>
      </c>
      <c r="D848" s="1">
        <v>5047</v>
      </c>
      <c r="E848" s="1" t="s">
        <v>160</v>
      </c>
      <c r="F848" s="1" t="s">
        <v>235</v>
      </c>
      <c r="G848" s="1" t="s">
        <v>122</v>
      </c>
      <c r="H848" s="1">
        <f>D848/'دلار نیما'!$C$1292*1000</f>
        <v>19.126697792869269</v>
      </c>
    </row>
    <row r="849" spans="1:8" hidden="1" x14ac:dyDescent="0.45">
      <c r="A849" s="1" t="s">
        <v>202</v>
      </c>
      <c r="B849" s="1" t="s">
        <v>111</v>
      </c>
      <c r="C849" s="1" t="s">
        <v>112</v>
      </c>
      <c r="D849" s="1">
        <v>6254</v>
      </c>
      <c r="E849" s="1" t="s">
        <v>160</v>
      </c>
      <c r="F849" s="1" t="s">
        <v>231</v>
      </c>
      <c r="G849" s="1" t="s">
        <v>111</v>
      </c>
      <c r="H849" s="1">
        <f>D849/'دلار نیما'!$C$1292*1000</f>
        <v>23.700885277710405</v>
      </c>
    </row>
    <row r="850" spans="1:8" hidden="1" x14ac:dyDescent="0.45">
      <c r="A850" s="1" t="s">
        <v>106</v>
      </c>
      <c r="B850" s="1" t="s">
        <v>111</v>
      </c>
      <c r="C850" s="1" t="s">
        <v>112</v>
      </c>
      <c r="D850" s="1">
        <v>5792</v>
      </c>
      <c r="E850" s="1" t="s">
        <v>160</v>
      </c>
      <c r="F850" s="1" t="s">
        <v>231</v>
      </c>
      <c r="G850" s="1" t="s">
        <v>111</v>
      </c>
      <c r="H850" s="1">
        <f>D850/'دلار نیما'!$C$1292*1000</f>
        <v>21.950036381275769</v>
      </c>
    </row>
    <row r="851" spans="1:8" hidden="1" x14ac:dyDescent="0.45">
      <c r="A851" s="1" t="s">
        <v>202</v>
      </c>
      <c r="B851" s="1" t="s">
        <v>170</v>
      </c>
      <c r="C851" s="1" t="s">
        <v>103</v>
      </c>
      <c r="D851" s="1">
        <v>5601</v>
      </c>
      <c r="E851" s="1" t="s">
        <v>160</v>
      </c>
      <c r="F851" s="1" t="s">
        <v>231</v>
      </c>
      <c r="G851" s="1" t="s">
        <v>170</v>
      </c>
      <c r="H851" s="1">
        <f>D851/'دلار نیما'!$C$1292*1000</f>
        <v>21.226200582100414</v>
      </c>
    </row>
    <row r="852" spans="1:8" hidden="1" x14ac:dyDescent="0.45">
      <c r="A852" s="1" t="s">
        <v>202</v>
      </c>
      <c r="B852" s="1" t="s">
        <v>170</v>
      </c>
      <c r="C852" s="1" t="s">
        <v>112</v>
      </c>
      <c r="D852" s="1">
        <v>5601</v>
      </c>
      <c r="E852" s="1" t="s">
        <v>160</v>
      </c>
      <c r="F852" s="1" t="s">
        <v>231</v>
      </c>
      <c r="G852" s="1" t="s">
        <v>170</v>
      </c>
      <c r="H852" s="1">
        <f>D852/'دلار نیما'!$C$1292*1000</f>
        <v>21.226200582100414</v>
      </c>
    </row>
    <row r="853" spans="1:8" hidden="1" x14ac:dyDescent="0.45">
      <c r="A853" s="1" t="s">
        <v>202</v>
      </c>
      <c r="B853" s="1" t="s">
        <v>128</v>
      </c>
      <c r="C853" s="1" t="s">
        <v>103</v>
      </c>
      <c r="D853" s="1">
        <v>6012</v>
      </c>
      <c r="E853" s="1" t="s">
        <v>160</v>
      </c>
      <c r="F853" s="1" t="s">
        <v>231</v>
      </c>
      <c r="G853" s="1" t="s">
        <v>128</v>
      </c>
      <c r="H853" s="1">
        <f>D853/'دلار نیما'!$C$1292*1000</f>
        <v>22.783773951006548</v>
      </c>
    </row>
    <row r="854" spans="1:8" hidden="1" x14ac:dyDescent="0.45">
      <c r="A854" s="1" t="s">
        <v>202</v>
      </c>
      <c r="B854" s="1" t="s">
        <v>128</v>
      </c>
      <c r="C854" s="1" t="s">
        <v>112</v>
      </c>
      <c r="D854" s="1">
        <v>6012</v>
      </c>
      <c r="E854" s="1" t="s">
        <v>160</v>
      </c>
      <c r="F854" s="1" t="s">
        <v>231</v>
      </c>
      <c r="G854" s="1" t="s">
        <v>128</v>
      </c>
      <c r="H854" s="1">
        <f>D854/'دلار نیما'!$C$1292*1000</f>
        <v>22.783773951006548</v>
      </c>
    </row>
    <row r="855" spans="1:8" hidden="1" x14ac:dyDescent="0.45">
      <c r="A855" s="1" t="s">
        <v>204</v>
      </c>
      <c r="B855" s="1" t="s">
        <v>128</v>
      </c>
      <c r="C855" s="1" t="s">
        <v>112</v>
      </c>
      <c r="D855" s="1">
        <v>5189</v>
      </c>
      <c r="E855" s="1" t="s">
        <v>160</v>
      </c>
      <c r="F855" s="1" t="s">
        <v>231</v>
      </c>
      <c r="G855" s="1" t="s">
        <v>128</v>
      </c>
      <c r="H855" s="1">
        <f>D855/'دلار نیما'!$C$1292*1000</f>
        <v>19.664837496968229</v>
      </c>
    </row>
    <row r="856" spans="1:8" hidden="1" x14ac:dyDescent="0.45">
      <c r="A856" s="1" t="s">
        <v>215</v>
      </c>
      <c r="B856" s="1" t="s">
        <v>128</v>
      </c>
      <c r="C856" s="1" t="s">
        <v>112</v>
      </c>
      <c r="E856" s="1" t="s">
        <v>160</v>
      </c>
      <c r="F856" s="1" t="s">
        <v>231</v>
      </c>
      <c r="G856" s="1" t="s">
        <v>128</v>
      </c>
      <c r="H856" s="1">
        <f>D856/'دلار نیما'!$C$1292*1000</f>
        <v>0</v>
      </c>
    </row>
    <row r="857" spans="1:8" hidden="1" x14ac:dyDescent="0.45">
      <c r="A857" s="1" t="s">
        <v>106</v>
      </c>
      <c r="B857" s="1" t="s">
        <v>128</v>
      </c>
      <c r="C857" s="1" t="s">
        <v>103</v>
      </c>
      <c r="D857" s="1">
        <v>4827</v>
      </c>
      <c r="E857" s="1" t="s">
        <v>160</v>
      </c>
      <c r="F857" s="1" t="s">
        <v>231</v>
      </c>
      <c r="G857" s="1" t="s">
        <v>128</v>
      </c>
      <c r="H857" s="1">
        <f>D857/'دلار نیما'!$C$1292*1000</f>
        <v>18.29296022313849</v>
      </c>
    </row>
    <row r="858" spans="1:8" hidden="1" x14ac:dyDescent="0.45">
      <c r="A858" s="1" t="s">
        <v>106</v>
      </c>
      <c r="B858" s="1" t="s">
        <v>128</v>
      </c>
      <c r="C858" s="1" t="s">
        <v>112</v>
      </c>
      <c r="D858" s="1">
        <v>4827</v>
      </c>
      <c r="E858" s="1" t="s">
        <v>160</v>
      </c>
      <c r="F858" s="1" t="s">
        <v>231</v>
      </c>
      <c r="G858" s="1" t="s">
        <v>128</v>
      </c>
      <c r="H858" s="1">
        <f>D858/'دلار نیما'!$C$1292*1000</f>
        <v>18.29296022313849</v>
      </c>
    </row>
    <row r="859" spans="1:8" hidden="1" x14ac:dyDescent="0.45">
      <c r="A859" s="1" t="s">
        <v>207</v>
      </c>
      <c r="B859" s="1" t="s">
        <v>123</v>
      </c>
      <c r="C859" s="1" t="s">
        <v>112</v>
      </c>
      <c r="D859" s="1">
        <v>4916</v>
      </c>
      <c r="E859" s="1" t="s">
        <v>160</v>
      </c>
      <c r="F859" s="1" t="s">
        <v>231</v>
      </c>
      <c r="G859" s="1" t="s">
        <v>123</v>
      </c>
      <c r="H859" s="1">
        <f>D859/'دلار نیما'!$C$1292*1000</f>
        <v>18.63024496725685</v>
      </c>
    </row>
    <row r="860" spans="1:8" hidden="1" x14ac:dyDescent="0.45">
      <c r="A860" s="1" t="s">
        <v>207</v>
      </c>
      <c r="B860" s="1" t="s">
        <v>123</v>
      </c>
      <c r="C860" s="1" t="s">
        <v>103</v>
      </c>
      <c r="D860" s="1">
        <v>4916</v>
      </c>
      <c r="E860" s="1" t="s">
        <v>160</v>
      </c>
      <c r="F860" s="1" t="s">
        <v>231</v>
      </c>
      <c r="G860" s="1" t="s">
        <v>123</v>
      </c>
      <c r="H860" s="1">
        <f>D860/'دلار نیما'!$C$1292*1000</f>
        <v>18.63024496725685</v>
      </c>
    </row>
    <row r="861" spans="1:8" hidden="1" x14ac:dyDescent="0.45">
      <c r="A861" s="1" t="s">
        <v>207</v>
      </c>
      <c r="B861" s="1" t="s">
        <v>123</v>
      </c>
      <c r="C861" s="1" t="s">
        <v>103</v>
      </c>
      <c r="D861" s="1">
        <v>4916</v>
      </c>
      <c r="E861" s="1" t="s">
        <v>134</v>
      </c>
      <c r="F861" s="1" t="s">
        <v>231</v>
      </c>
      <c r="G861" s="1" t="s">
        <v>123</v>
      </c>
      <c r="H861" s="1">
        <f>D861/'دلار نیما'!$C$1292*1000</f>
        <v>18.63024496725685</v>
      </c>
    </row>
    <row r="862" spans="1:8" hidden="1" x14ac:dyDescent="0.45">
      <c r="A862" s="1" t="s">
        <v>211</v>
      </c>
      <c r="B862" s="1" t="s">
        <v>156</v>
      </c>
      <c r="C862" s="1" t="s">
        <v>103</v>
      </c>
      <c r="D862" s="1">
        <v>17645</v>
      </c>
      <c r="E862" s="1" t="s">
        <v>160</v>
      </c>
      <c r="F862" s="1" t="s">
        <v>231</v>
      </c>
      <c r="G862" s="1" t="s">
        <v>156</v>
      </c>
      <c r="H862" s="1">
        <f>D862/'دلار نیما'!$C$1292*1000</f>
        <v>66.869542808634478</v>
      </c>
    </row>
    <row r="863" spans="1:8" hidden="1" x14ac:dyDescent="0.45">
      <c r="A863" s="1" t="s">
        <v>211</v>
      </c>
      <c r="B863" s="1" t="s">
        <v>156</v>
      </c>
      <c r="C863" s="1" t="s">
        <v>112</v>
      </c>
      <c r="D863" s="1">
        <v>17645</v>
      </c>
      <c r="E863" s="1" t="s">
        <v>160</v>
      </c>
      <c r="F863" s="1" t="s">
        <v>231</v>
      </c>
      <c r="G863" s="1" t="s">
        <v>156</v>
      </c>
      <c r="H863" s="1">
        <f>D863/'دلار نیما'!$C$1292*1000</f>
        <v>66.869542808634478</v>
      </c>
    </row>
    <row r="864" spans="1:8" hidden="1" x14ac:dyDescent="0.45">
      <c r="A864" s="1" t="s">
        <v>213</v>
      </c>
      <c r="B864" s="1" t="s">
        <v>156</v>
      </c>
      <c r="C864" s="1" t="s">
        <v>112</v>
      </c>
      <c r="D864" s="1">
        <v>16009</v>
      </c>
      <c r="E864" s="1" t="s">
        <v>160</v>
      </c>
      <c r="F864" s="1" t="s">
        <v>231</v>
      </c>
      <c r="G864" s="1" t="s">
        <v>156</v>
      </c>
      <c r="H864" s="1">
        <f>D864/'دلار نیما'!$C$1292*1000</f>
        <v>60.669567062818338</v>
      </c>
    </row>
    <row r="865" spans="1:8" hidden="1" x14ac:dyDescent="0.45">
      <c r="A865" s="1" t="s">
        <v>212</v>
      </c>
      <c r="B865" s="1" t="s">
        <v>156</v>
      </c>
      <c r="C865" s="1" t="s">
        <v>112</v>
      </c>
      <c r="D865" s="1">
        <v>15539</v>
      </c>
      <c r="E865" s="1" t="s">
        <v>160</v>
      </c>
      <c r="F865" s="1" t="s">
        <v>231</v>
      </c>
      <c r="G865" s="1" t="s">
        <v>156</v>
      </c>
      <c r="H865" s="1">
        <f>D865/'دلار نیما'!$C$1292*1000</f>
        <v>58.88840043657531</v>
      </c>
    </row>
    <row r="866" spans="1:8" hidden="1" x14ac:dyDescent="0.45">
      <c r="A866" s="1" t="s">
        <v>209</v>
      </c>
      <c r="B866" s="1" t="s">
        <v>156</v>
      </c>
      <c r="C866" s="1" t="s">
        <v>112</v>
      </c>
      <c r="D866" s="1">
        <v>17896</v>
      </c>
      <c r="E866" s="1" t="s">
        <v>160</v>
      </c>
      <c r="F866" s="1" t="s">
        <v>231</v>
      </c>
      <c r="G866" s="1" t="s">
        <v>156</v>
      </c>
      <c r="H866" s="1">
        <f>D866/'دلار نیما'!$C$1292*1000</f>
        <v>67.820761581372793</v>
      </c>
    </row>
    <row r="867" spans="1:8" hidden="1" x14ac:dyDescent="0.45">
      <c r="A867" s="1" t="s">
        <v>207</v>
      </c>
      <c r="B867" s="1" t="s">
        <v>156</v>
      </c>
      <c r="C867" s="1" t="s">
        <v>112</v>
      </c>
      <c r="D867" s="1">
        <v>6247</v>
      </c>
      <c r="E867" s="1" t="s">
        <v>160</v>
      </c>
      <c r="F867" s="1" t="s">
        <v>231</v>
      </c>
      <c r="G867" s="1" t="s">
        <v>156</v>
      </c>
      <c r="H867" s="1">
        <f>D867/'دلار نیما'!$C$1292*1000</f>
        <v>23.674357264128062</v>
      </c>
    </row>
    <row r="868" spans="1:8" hidden="1" x14ac:dyDescent="0.45">
      <c r="A868" s="1" t="s">
        <v>212</v>
      </c>
      <c r="B868" s="1" t="s">
        <v>226</v>
      </c>
      <c r="C868" s="1" t="s">
        <v>112</v>
      </c>
      <c r="D868" s="1">
        <v>11027</v>
      </c>
      <c r="E868" s="1" t="s">
        <v>160</v>
      </c>
      <c r="F868" s="1" t="s">
        <v>231</v>
      </c>
      <c r="G868" s="1" t="s">
        <v>226</v>
      </c>
      <c r="H868" s="1">
        <f>D868/'دلار نیما'!$C$1292*1000</f>
        <v>41.789200824642251</v>
      </c>
    </row>
    <row r="869" spans="1:8" hidden="1" x14ac:dyDescent="0.45">
      <c r="A869" s="1" t="s">
        <v>211</v>
      </c>
      <c r="B869" s="1" t="s">
        <v>226</v>
      </c>
      <c r="C869" s="1" t="s">
        <v>112</v>
      </c>
      <c r="D869" s="1">
        <v>13497</v>
      </c>
      <c r="E869" s="1" t="s">
        <v>160</v>
      </c>
      <c r="F869" s="1" t="s">
        <v>231</v>
      </c>
      <c r="G869" s="1" t="s">
        <v>226</v>
      </c>
      <c r="H869" s="1">
        <f>D869/'دلار نیما'!$C$1292*1000</f>
        <v>51.149799902983268</v>
      </c>
    </row>
    <row r="870" spans="1:8" hidden="1" x14ac:dyDescent="0.45">
      <c r="A870" s="1" t="s">
        <v>209</v>
      </c>
      <c r="B870" s="1" t="s">
        <v>226</v>
      </c>
      <c r="C870" s="1" t="s">
        <v>112</v>
      </c>
      <c r="D870" s="1">
        <v>14256</v>
      </c>
      <c r="E870" s="1" t="s">
        <v>160</v>
      </c>
      <c r="F870" s="1" t="s">
        <v>231</v>
      </c>
      <c r="G870" s="1" t="s">
        <v>226</v>
      </c>
      <c r="H870" s="1">
        <f>D870/'دلار نیما'!$C$1292*1000</f>
        <v>54.026194518554448</v>
      </c>
    </row>
    <row r="871" spans="1:8" hidden="1" x14ac:dyDescent="0.45">
      <c r="A871" s="1" t="s">
        <v>209</v>
      </c>
      <c r="B871" s="1" t="s">
        <v>223</v>
      </c>
      <c r="C871" s="1" t="s">
        <v>112</v>
      </c>
      <c r="D871" s="1">
        <v>14369</v>
      </c>
      <c r="E871" s="1" t="s">
        <v>160</v>
      </c>
      <c r="F871" s="1" t="s">
        <v>231</v>
      </c>
      <c r="G871" s="1" t="s">
        <v>223</v>
      </c>
      <c r="H871" s="1">
        <f>D871/'دلار نیما'!$C$1292*1000</f>
        <v>54.45443245209799</v>
      </c>
    </row>
    <row r="872" spans="1:8" hidden="1" x14ac:dyDescent="0.45">
      <c r="A872" s="1" t="s">
        <v>218</v>
      </c>
      <c r="B872" s="1" t="s">
        <v>223</v>
      </c>
      <c r="C872" s="1" t="s">
        <v>112</v>
      </c>
      <c r="D872" s="1">
        <v>15187</v>
      </c>
      <c r="E872" s="1" t="s">
        <v>160</v>
      </c>
      <c r="F872" s="1" t="s">
        <v>231</v>
      </c>
      <c r="G872" s="1" t="s">
        <v>223</v>
      </c>
      <c r="H872" s="1">
        <f>D872/'دلار نیما'!$C$1292*1000</f>
        <v>57.554420325006063</v>
      </c>
    </row>
    <row r="873" spans="1:8" hidden="1" x14ac:dyDescent="0.45">
      <c r="A873" s="1" t="s">
        <v>218</v>
      </c>
      <c r="B873" s="1" t="s">
        <v>223</v>
      </c>
      <c r="C873" s="1" t="s">
        <v>103</v>
      </c>
      <c r="D873" s="1">
        <v>15187</v>
      </c>
      <c r="E873" s="1" t="s">
        <v>160</v>
      </c>
      <c r="F873" s="1" t="s">
        <v>231</v>
      </c>
      <c r="G873" s="1" t="s">
        <v>223</v>
      </c>
      <c r="H873" s="1">
        <f>D873/'دلار نیما'!$C$1292*1000</f>
        <v>57.554420325006063</v>
      </c>
    </row>
    <row r="874" spans="1:8" hidden="1" x14ac:dyDescent="0.45">
      <c r="A874" s="1" t="s">
        <v>212</v>
      </c>
      <c r="B874" s="1" t="s">
        <v>223</v>
      </c>
      <c r="C874" s="1" t="s">
        <v>112</v>
      </c>
      <c r="D874" s="1">
        <v>13630</v>
      </c>
      <c r="E874" s="1" t="s">
        <v>160</v>
      </c>
      <c r="F874" s="1" t="s">
        <v>231</v>
      </c>
      <c r="G874" s="1" t="s">
        <v>223</v>
      </c>
      <c r="H874" s="1">
        <f>D874/'دلار نیما'!$C$1292*1000</f>
        <v>51.653832161047781</v>
      </c>
    </row>
    <row r="875" spans="1:8" hidden="1" x14ac:dyDescent="0.45">
      <c r="A875" s="1" t="s">
        <v>211</v>
      </c>
      <c r="B875" s="1" t="s">
        <v>223</v>
      </c>
      <c r="C875" s="1" t="s">
        <v>112</v>
      </c>
      <c r="D875" s="1">
        <v>14135</v>
      </c>
      <c r="E875" s="1" t="s">
        <v>160</v>
      </c>
      <c r="F875" s="1" t="s">
        <v>231</v>
      </c>
      <c r="G875" s="1" t="s">
        <v>223</v>
      </c>
      <c r="H875" s="1">
        <f>D875/'دلار نیما'!$C$1292*1000</f>
        <v>53.567638855202517</v>
      </c>
    </row>
    <row r="876" spans="1:8" hidden="1" x14ac:dyDescent="0.45">
      <c r="A876" s="1" t="s">
        <v>213</v>
      </c>
      <c r="B876" s="1" t="s">
        <v>223</v>
      </c>
      <c r="C876" s="1" t="s">
        <v>112</v>
      </c>
      <c r="D876" s="1">
        <v>12179</v>
      </c>
      <c r="E876" s="1" t="s">
        <v>160</v>
      </c>
      <c r="F876" s="1" t="s">
        <v>231</v>
      </c>
      <c r="G876" s="1" t="s">
        <v>223</v>
      </c>
      <c r="H876" s="1">
        <f>D876/'دلار نیما'!$C$1292*1000</f>
        <v>46.15495391705069</v>
      </c>
    </row>
    <row r="877" spans="1:8" hidden="1" x14ac:dyDescent="0.45">
      <c r="A877" s="1" t="s">
        <v>212</v>
      </c>
      <c r="B877" s="1" t="s">
        <v>222</v>
      </c>
      <c r="C877" s="1" t="s">
        <v>112</v>
      </c>
      <c r="D877" s="1">
        <v>13593</v>
      </c>
      <c r="E877" s="1" t="s">
        <v>160</v>
      </c>
      <c r="F877" s="1" t="s">
        <v>231</v>
      </c>
      <c r="G877" s="1" t="s">
        <v>222</v>
      </c>
      <c r="H877" s="1">
        <f>D877/'دلار نیما'!$C$1292*1000</f>
        <v>51.513612660683968</v>
      </c>
    </row>
    <row r="878" spans="1:8" hidden="1" x14ac:dyDescent="0.45">
      <c r="A878" s="1" t="s">
        <v>213</v>
      </c>
      <c r="B878" s="1" t="s">
        <v>222</v>
      </c>
      <c r="C878" s="1" t="s">
        <v>112</v>
      </c>
      <c r="D878" s="1">
        <v>11714</v>
      </c>
      <c r="E878" s="1" t="s">
        <v>160</v>
      </c>
      <c r="F878" s="1" t="s">
        <v>231</v>
      </c>
      <c r="G878" s="1" t="s">
        <v>222</v>
      </c>
      <c r="H878" s="1">
        <f>D878/'دلار نیما'!$C$1292*1000</f>
        <v>44.392735871937909</v>
      </c>
    </row>
    <row r="879" spans="1:8" hidden="1" x14ac:dyDescent="0.45">
      <c r="A879" s="1" t="s">
        <v>209</v>
      </c>
      <c r="B879" s="1" t="s">
        <v>111</v>
      </c>
      <c r="C879" s="1" t="s">
        <v>112</v>
      </c>
      <c r="D879" s="1">
        <v>15759</v>
      </c>
      <c r="E879" s="1" t="s">
        <v>160</v>
      </c>
      <c r="F879" s="1" t="s">
        <v>231</v>
      </c>
      <c r="G879" s="1" t="s">
        <v>111</v>
      </c>
      <c r="H879" s="1">
        <f>D879/'دلار نیما'!$C$1292*1000</f>
        <v>59.722138006306089</v>
      </c>
    </row>
    <row r="880" spans="1:8" hidden="1" x14ac:dyDescent="0.45">
      <c r="A880" s="1" t="s">
        <v>101</v>
      </c>
      <c r="B880" s="1" t="s">
        <v>173</v>
      </c>
      <c r="C880" s="1" t="s">
        <v>112</v>
      </c>
      <c r="D880" s="1">
        <v>6520</v>
      </c>
      <c r="E880" s="1" t="s">
        <v>160</v>
      </c>
      <c r="F880" s="1" t="s">
        <v>231</v>
      </c>
      <c r="G880" s="1" t="s">
        <v>173</v>
      </c>
      <c r="H880" s="1">
        <f>D880/'دلار نیما'!$C$1292*1000</f>
        <v>24.708949793839437</v>
      </c>
    </row>
    <row r="881" spans="1:8" hidden="1" x14ac:dyDescent="0.45">
      <c r="A881" s="1" t="s">
        <v>212</v>
      </c>
      <c r="B881" s="1" t="s">
        <v>224</v>
      </c>
      <c r="C881" s="1" t="s">
        <v>112</v>
      </c>
      <c r="D881" s="1">
        <v>15933</v>
      </c>
      <c r="E881" s="1" t="s">
        <v>160</v>
      </c>
      <c r="F881" s="1" t="s">
        <v>231</v>
      </c>
      <c r="G881" s="1" t="s">
        <v>224</v>
      </c>
      <c r="H881" s="1">
        <f>D881/'دلار نیما'!$C$1292*1000</f>
        <v>60.381548629638615</v>
      </c>
    </row>
    <row r="882" spans="1:8" hidden="1" x14ac:dyDescent="0.45">
      <c r="A882" s="1" t="s">
        <v>218</v>
      </c>
      <c r="B882" s="1" t="s">
        <v>224</v>
      </c>
      <c r="C882" s="1" t="s">
        <v>112</v>
      </c>
      <c r="D882" s="1">
        <v>19049</v>
      </c>
      <c r="E882" s="1" t="s">
        <v>160</v>
      </c>
      <c r="F882" s="1" t="s">
        <v>231</v>
      </c>
      <c r="G882" s="1" t="s">
        <v>224</v>
      </c>
      <c r="H882" s="1">
        <f>D882/'دلار نیما'!$C$1292*1000</f>
        <v>72.19030439000727</v>
      </c>
    </row>
    <row r="883" spans="1:8" hidden="1" x14ac:dyDescent="0.45">
      <c r="A883" s="1" t="s">
        <v>213</v>
      </c>
      <c r="B883" s="1" t="s">
        <v>224</v>
      </c>
      <c r="C883" s="1" t="s">
        <v>112</v>
      </c>
      <c r="D883" s="1">
        <v>7405</v>
      </c>
      <c r="E883" s="1" t="s">
        <v>160</v>
      </c>
      <c r="F883" s="1" t="s">
        <v>231</v>
      </c>
      <c r="G883" s="1" t="s">
        <v>224</v>
      </c>
      <c r="H883" s="1">
        <f>D883/'دلار نیما'!$C$1292*1000</f>
        <v>28.062848653892797</v>
      </c>
    </row>
    <row r="884" spans="1:8" hidden="1" x14ac:dyDescent="0.45">
      <c r="A884" s="1" t="s">
        <v>213</v>
      </c>
      <c r="B884" s="1" t="s">
        <v>225</v>
      </c>
      <c r="C884" s="1" t="s">
        <v>112</v>
      </c>
      <c r="D884" s="1">
        <v>17241</v>
      </c>
      <c r="E884" s="1" t="s">
        <v>160</v>
      </c>
      <c r="F884" s="1" t="s">
        <v>231</v>
      </c>
      <c r="G884" s="1" t="s">
        <v>225</v>
      </c>
      <c r="H884" s="1">
        <f>D884/'دلار نیما'!$C$1292*1000</f>
        <v>65.338497453310694</v>
      </c>
    </row>
    <row r="885" spans="1:8" hidden="1" x14ac:dyDescent="0.45">
      <c r="A885" s="1" t="s">
        <v>212</v>
      </c>
      <c r="B885" s="1" t="s">
        <v>225</v>
      </c>
      <c r="C885" s="1" t="s">
        <v>112</v>
      </c>
      <c r="D885" s="1">
        <v>17019</v>
      </c>
      <c r="E885" s="1" t="s">
        <v>160</v>
      </c>
      <c r="F885" s="1" t="s">
        <v>231</v>
      </c>
      <c r="G885" s="1" t="s">
        <v>225</v>
      </c>
      <c r="H885" s="1">
        <f>D885/'دلار نیما'!$C$1292*1000</f>
        <v>64.497180451127818</v>
      </c>
    </row>
    <row r="886" spans="1:8" hidden="1" x14ac:dyDescent="0.45">
      <c r="A886" s="1" t="s">
        <v>209</v>
      </c>
      <c r="B886" s="1" t="s">
        <v>225</v>
      </c>
      <c r="C886" s="1" t="s">
        <v>103</v>
      </c>
      <c r="D886" s="1">
        <v>20002</v>
      </c>
      <c r="E886" s="1" t="s">
        <v>160</v>
      </c>
      <c r="F886" s="1" t="s">
        <v>231</v>
      </c>
      <c r="G886" s="1" t="s">
        <v>225</v>
      </c>
      <c r="H886" s="1">
        <f>D886/'دلار نیما'!$C$1292*1000</f>
        <v>75.80190395343196</v>
      </c>
    </row>
    <row r="887" spans="1:8" hidden="1" x14ac:dyDescent="0.45">
      <c r="A887" s="1" t="s">
        <v>209</v>
      </c>
      <c r="B887" s="1" t="s">
        <v>225</v>
      </c>
      <c r="C887" s="1" t="s">
        <v>112</v>
      </c>
      <c r="D887" s="1">
        <v>20002</v>
      </c>
      <c r="E887" s="1" t="s">
        <v>160</v>
      </c>
      <c r="F887" s="1" t="s">
        <v>231</v>
      </c>
      <c r="G887" s="1" t="s">
        <v>225</v>
      </c>
      <c r="H887" s="1">
        <f>D887/'دلار نیما'!$C$1292*1000</f>
        <v>75.80190395343196</v>
      </c>
    </row>
    <row r="888" spans="1:8" hidden="1" x14ac:dyDescent="0.45">
      <c r="A888" s="1" t="s">
        <v>205</v>
      </c>
      <c r="B888" s="1" t="s">
        <v>145</v>
      </c>
      <c r="C888" s="1" t="s">
        <v>112</v>
      </c>
      <c r="D888" s="1">
        <v>8475</v>
      </c>
      <c r="E888" s="1" t="s">
        <v>160</v>
      </c>
      <c r="F888" s="1" t="s">
        <v>231</v>
      </c>
      <c r="G888" s="1" t="s">
        <v>145</v>
      </c>
      <c r="H888" s="1">
        <f>D888/'دلار نیما'!$C$1292*1000</f>
        <v>32.117845015765219</v>
      </c>
    </row>
    <row r="889" spans="1:8" hidden="1" x14ac:dyDescent="0.45">
      <c r="A889" s="1" t="s">
        <v>116</v>
      </c>
      <c r="B889" s="1" t="s">
        <v>173</v>
      </c>
      <c r="C889" s="1" t="s">
        <v>112</v>
      </c>
      <c r="D889" s="1">
        <v>5990</v>
      </c>
      <c r="E889" s="1" t="s">
        <v>231</v>
      </c>
      <c r="F889" s="1" t="s">
        <v>232</v>
      </c>
      <c r="G889" s="1" t="s">
        <v>173</v>
      </c>
      <c r="H889" s="1">
        <f>D889/'دلار نیما'!$C$1292*1000</f>
        <v>22.700400194033474</v>
      </c>
    </row>
    <row r="890" spans="1:8" hidden="1" x14ac:dyDescent="0.45">
      <c r="A890" s="1" t="s">
        <v>116</v>
      </c>
      <c r="B890" s="1" t="s">
        <v>173</v>
      </c>
      <c r="C890" s="1" t="s">
        <v>103</v>
      </c>
      <c r="D890" s="1">
        <v>5990</v>
      </c>
      <c r="E890" s="1" t="s">
        <v>231</v>
      </c>
      <c r="F890" s="1" t="s">
        <v>232</v>
      </c>
      <c r="G890" s="1" t="s">
        <v>173</v>
      </c>
      <c r="H890" s="1">
        <f>D890/'دلار نیما'!$C$1292*1000</f>
        <v>22.700400194033474</v>
      </c>
    </row>
    <row r="891" spans="1:8" hidden="1" x14ac:dyDescent="0.45">
      <c r="A891" s="1" t="s">
        <v>101</v>
      </c>
      <c r="B891" s="1" t="s">
        <v>173</v>
      </c>
      <c r="C891" s="1" t="s">
        <v>112</v>
      </c>
      <c r="D891" s="1">
        <v>6659</v>
      </c>
      <c r="E891" s="1" t="s">
        <v>231</v>
      </c>
      <c r="F891" s="1" t="s">
        <v>232</v>
      </c>
      <c r="G891" s="1" t="s">
        <v>173</v>
      </c>
      <c r="H891" s="1">
        <f>D891/'دلار نیما'!$C$1292*1000</f>
        <v>25.235720349260248</v>
      </c>
    </row>
    <row r="892" spans="1:8" hidden="1" x14ac:dyDescent="0.45">
      <c r="A892" s="1" t="s">
        <v>116</v>
      </c>
      <c r="B892" s="1" t="s">
        <v>179</v>
      </c>
      <c r="C892" s="1" t="s">
        <v>112</v>
      </c>
      <c r="D892" s="1">
        <v>6081</v>
      </c>
      <c r="E892" s="1" t="s">
        <v>231</v>
      </c>
      <c r="F892" s="1" t="s">
        <v>236</v>
      </c>
      <c r="G892" s="1" t="s">
        <v>179</v>
      </c>
      <c r="H892" s="1">
        <f>D892/'دلار نیما'!$C$1292*1000</f>
        <v>23.045264370603928</v>
      </c>
    </row>
    <row r="893" spans="1:8" hidden="1" x14ac:dyDescent="0.45">
      <c r="A893" s="1" t="s">
        <v>101</v>
      </c>
      <c r="B893" s="1" t="s">
        <v>179</v>
      </c>
      <c r="C893" s="1" t="s">
        <v>112</v>
      </c>
      <c r="D893" s="1">
        <v>4565</v>
      </c>
      <c r="E893" s="1" t="s">
        <v>231</v>
      </c>
      <c r="F893" s="1" t="s">
        <v>236</v>
      </c>
      <c r="G893" s="1" t="s">
        <v>179</v>
      </c>
      <c r="H893" s="1">
        <f>D893/'دلار نیما'!$C$1292*1000</f>
        <v>17.300054571913655</v>
      </c>
    </row>
    <row r="894" spans="1:8" hidden="1" x14ac:dyDescent="0.45">
      <c r="A894" s="1" t="s">
        <v>116</v>
      </c>
      <c r="B894" s="1" t="s">
        <v>180</v>
      </c>
      <c r="C894" s="1" t="s">
        <v>112</v>
      </c>
      <c r="D894" s="1">
        <v>6555</v>
      </c>
      <c r="E894" s="1" t="s">
        <v>231</v>
      </c>
      <c r="F894" s="1" t="s">
        <v>232</v>
      </c>
      <c r="G894" s="1" t="s">
        <v>180</v>
      </c>
      <c r="H894" s="1">
        <f>D894/'دلار نیما'!$C$1292*1000</f>
        <v>24.841589861751153</v>
      </c>
    </row>
    <row r="895" spans="1:8" hidden="1" x14ac:dyDescent="0.45">
      <c r="A895" s="1" t="s">
        <v>116</v>
      </c>
      <c r="B895" s="1" t="s">
        <v>180</v>
      </c>
      <c r="C895" s="1" t="s">
        <v>103</v>
      </c>
      <c r="D895" s="1">
        <v>6555</v>
      </c>
      <c r="E895" s="1" t="s">
        <v>231</v>
      </c>
      <c r="F895" s="1" t="s">
        <v>232</v>
      </c>
      <c r="G895" s="1" t="s">
        <v>180</v>
      </c>
      <c r="H895" s="1">
        <f>D895/'دلار نیما'!$C$1292*1000</f>
        <v>24.841589861751153</v>
      </c>
    </row>
    <row r="896" spans="1:8" hidden="1" x14ac:dyDescent="0.45">
      <c r="A896" s="1" t="s">
        <v>116</v>
      </c>
      <c r="B896" s="1" t="s">
        <v>127</v>
      </c>
      <c r="C896" s="1" t="s">
        <v>103</v>
      </c>
      <c r="D896" s="1">
        <v>5607</v>
      </c>
      <c r="E896" s="1" t="s">
        <v>231</v>
      </c>
      <c r="F896" s="1" t="s">
        <v>232</v>
      </c>
      <c r="G896" s="1" t="s">
        <v>127</v>
      </c>
      <c r="H896" s="1">
        <f>D896/'دلار نیما'!$C$1292*1000</f>
        <v>21.248938879456706</v>
      </c>
    </row>
    <row r="897" spans="1:8" hidden="1" x14ac:dyDescent="0.45">
      <c r="A897" s="1" t="s">
        <v>116</v>
      </c>
      <c r="B897" s="1" t="s">
        <v>127</v>
      </c>
      <c r="C897" s="1" t="s">
        <v>112</v>
      </c>
      <c r="D897" s="1">
        <v>5607</v>
      </c>
      <c r="E897" s="1" t="s">
        <v>231</v>
      </c>
      <c r="F897" s="1" t="s">
        <v>232</v>
      </c>
      <c r="G897" s="1" t="s">
        <v>127</v>
      </c>
      <c r="H897" s="1">
        <f>D897/'دلار نیما'!$C$1292*1000</f>
        <v>21.248938879456706</v>
      </c>
    </row>
    <row r="898" spans="1:8" hidden="1" x14ac:dyDescent="0.45">
      <c r="A898" s="1" t="s">
        <v>101</v>
      </c>
      <c r="B898" s="1" t="s">
        <v>127</v>
      </c>
      <c r="C898" s="1" t="s">
        <v>112</v>
      </c>
      <c r="D898" s="1">
        <v>5806</v>
      </c>
      <c r="E898" s="1" t="s">
        <v>231</v>
      </c>
      <c r="F898" s="1" t="s">
        <v>232</v>
      </c>
      <c r="G898" s="1" t="s">
        <v>127</v>
      </c>
      <c r="H898" s="1">
        <f>D898/'دلار نیما'!$C$1292*1000</f>
        <v>22.003092408440455</v>
      </c>
    </row>
    <row r="899" spans="1:8" hidden="1" x14ac:dyDescent="0.45">
      <c r="A899" s="1" t="s">
        <v>116</v>
      </c>
      <c r="B899" s="1" t="s">
        <v>123</v>
      </c>
      <c r="C899" s="1" t="s">
        <v>112</v>
      </c>
      <c r="D899" s="1">
        <v>6081</v>
      </c>
      <c r="E899" s="1" t="s">
        <v>231</v>
      </c>
      <c r="F899" s="1" t="s">
        <v>232</v>
      </c>
      <c r="G899" s="1" t="s">
        <v>123</v>
      </c>
      <c r="H899" s="1">
        <f>D899/'دلار نیما'!$C$1292*1000</f>
        <v>23.045264370603928</v>
      </c>
    </row>
    <row r="900" spans="1:8" hidden="1" x14ac:dyDescent="0.45">
      <c r="A900" s="1" t="s">
        <v>101</v>
      </c>
      <c r="B900" s="1" t="s">
        <v>123</v>
      </c>
      <c r="C900" s="1" t="s">
        <v>112</v>
      </c>
      <c r="D900" s="1">
        <v>6427</v>
      </c>
      <c r="E900" s="1" t="s">
        <v>231</v>
      </c>
      <c r="F900" s="1" t="s">
        <v>232</v>
      </c>
      <c r="G900" s="1" t="s">
        <v>123</v>
      </c>
      <c r="H900" s="1">
        <f>D900/'دلار نیما'!$C$1292*1000</f>
        <v>24.35650618481688</v>
      </c>
    </row>
    <row r="901" spans="1:8" hidden="1" x14ac:dyDescent="0.45">
      <c r="A901" s="1" t="s">
        <v>126</v>
      </c>
      <c r="B901" s="1" t="s">
        <v>123</v>
      </c>
      <c r="C901" s="1" t="s">
        <v>112</v>
      </c>
      <c r="D901" s="1">
        <v>4851</v>
      </c>
      <c r="E901" s="1" t="s">
        <v>231</v>
      </c>
      <c r="F901" s="1" t="s">
        <v>232</v>
      </c>
      <c r="G901" s="1" t="s">
        <v>123</v>
      </c>
      <c r="H901" s="1">
        <f>D901/'دلار نیما'!$C$1292*1000</f>
        <v>18.383913412563665</v>
      </c>
    </row>
    <row r="902" spans="1:8" hidden="1" x14ac:dyDescent="0.45">
      <c r="A902" s="1" t="s">
        <v>126</v>
      </c>
      <c r="B902" s="1" t="s">
        <v>123</v>
      </c>
      <c r="C902" s="1" t="s">
        <v>103</v>
      </c>
      <c r="D902" s="1">
        <v>4851</v>
      </c>
      <c r="E902" s="1" t="s">
        <v>231</v>
      </c>
      <c r="F902" s="1" t="s">
        <v>232</v>
      </c>
      <c r="G902" s="1" t="s">
        <v>123</v>
      </c>
      <c r="H902" s="1">
        <f>D902/'دلار نیما'!$C$1292*1000</f>
        <v>18.383913412563665</v>
      </c>
    </row>
    <row r="903" spans="1:8" hidden="1" x14ac:dyDescent="0.45">
      <c r="A903" s="1" t="s">
        <v>101</v>
      </c>
      <c r="B903" s="1" t="s">
        <v>164</v>
      </c>
      <c r="C903" s="1" t="s">
        <v>112</v>
      </c>
      <c r="D903" s="1">
        <v>6427</v>
      </c>
      <c r="E903" s="1" t="s">
        <v>231</v>
      </c>
      <c r="F903" s="1" t="s">
        <v>232</v>
      </c>
      <c r="G903" s="1" t="s">
        <v>165</v>
      </c>
      <c r="H903" s="1">
        <f>D903/'دلار نیما'!$C$1292*1000</f>
        <v>24.35650618481688</v>
      </c>
    </row>
    <row r="904" spans="1:8" hidden="1" x14ac:dyDescent="0.45">
      <c r="A904" s="1" t="s">
        <v>116</v>
      </c>
      <c r="B904" s="1" t="s">
        <v>137</v>
      </c>
      <c r="C904" s="1" t="s">
        <v>112</v>
      </c>
      <c r="D904" s="1">
        <v>6513</v>
      </c>
      <c r="E904" s="1" t="s">
        <v>231</v>
      </c>
      <c r="F904" s="1" t="s">
        <v>232</v>
      </c>
      <c r="G904" s="1" t="s">
        <v>137</v>
      </c>
      <c r="H904" s="1">
        <f>D904/'دلار نیما'!$C$1292*1000</f>
        <v>24.682421780257094</v>
      </c>
    </row>
    <row r="905" spans="1:8" hidden="1" x14ac:dyDescent="0.45">
      <c r="A905" s="1" t="s">
        <v>116</v>
      </c>
      <c r="B905" s="1" t="s">
        <v>137</v>
      </c>
      <c r="C905" s="1" t="s">
        <v>103</v>
      </c>
      <c r="D905" s="1">
        <v>6513</v>
      </c>
      <c r="E905" s="1" t="s">
        <v>231</v>
      </c>
      <c r="F905" s="1" t="s">
        <v>232</v>
      </c>
      <c r="G905" s="1" t="s">
        <v>137</v>
      </c>
      <c r="H905" s="1">
        <f>D905/'دلار نیما'!$C$1292*1000</f>
        <v>24.682421780257094</v>
      </c>
    </row>
    <row r="906" spans="1:8" hidden="1" x14ac:dyDescent="0.45">
      <c r="A906" s="1" t="s">
        <v>101</v>
      </c>
      <c r="B906" s="1" t="s">
        <v>137</v>
      </c>
      <c r="C906" s="1" t="s">
        <v>103</v>
      </c>
      <c r="D906" s="1">
        <v>6320</v>
      </c>
      <c r="E906" s="1" t="s">
        <v>231</v>
      </c>
      <c r="F906" s="1" t="s">
        <v>232</v>
      </c>
      <c r="G906" s="1" t="s">
        <v>137</v>
      </c>
      <c r="H906" s="1">
        <f>D906/'دلار نیما'!$C$1292*1000</f>
        <v>23.951006548629639</v>
      </c>
    </row>
    <row r="907" spans="1:8" hidden="1" x14ac:dyDescent="0.45">
      <c r="A907" s="1" t="s">
        <v>101</v>
      </c>
      <c r="B907" s="1" t="s">
        <v>137</v>
      </c>
      <c r="C907" s="1" t="s">
        <v>112</v>
      </c>
      <c r="D907" s="1">
        <v>6320</v>
      </c>
      <c r="E907" s="1" t="s">
        <v>231</v>
      </c>
      <c r="F907" s="1" t="s">
        <v>232</v>
      </c>
      <c r="G907" s="1" t="s">
        <v>137</v>
      </c>
      <c r="H907" s="1">
        <f>D907/'دلار نیما'!$C$1292*1000</f>
        <v>23.951006548629639</v>
      </c>
    </row>
    <row r="908" spans="1:8" hidden="1" x14ac:dyDescent="0.45">
      <c r="A908" s="1" t="s">
        <v>101</v>
      </c>
      <c r="B908" s="1" t="s">
        <v>194</v>
      </c>
      <c r="C908" s="1" t="s">
        <v>112</v>
      </c>
      <c r="D908" s="1">
        <v>7228</v>
      </c>
      <c r="E908" s="1" t="s">
        <v>231</v>
      </c>
      <c r="F908" s="1" t="s">
        <v>232</v>
      </c>
      <c r="G908" s="1" t="s">
        <v>195</v>
      </c>
      <c r="H908" s="1">
        <f>D908/'دلار نیما'!$C$1292*1000</f>
        <v>27.392068881882125</v>
      </c>
    </row>
    <row r="909" spans="1:8" hidden="1" x14ac:dyDescent="0.45">
      <c r="A909" s="1" t="s">
        <v>101</v>
      </c>
      <c r="B909" s="1" t="s">
        <v>138</v>
      </c>
      <c r="C909" s="1" t="s">
        <v>112</v>
      </c>
      <c r="D909" s="1">
        <v>6803</v>
      </c>
      <c r="E909" s="1" t="s">
        <v>231</v>
      </c>
      <c r="F909" s="1" t="s">
        <v>232</v>
      </c>
      <c r="G909" s="1" t="s">
        <v>139</v>
      </c>
      <c r="H909" s="1">
        <f>D909/'دلار نیما'!$C$1292*1000</f>
        <v>25.781439485811305</v>
      </c>
    </row>
    <row r="910" spans="1:8" hidden="1" x14ac:dyDescent="0.45">
      <c r="A910" s="1" t="s">
        <v>101</v>
      </c>
      <c r="B910" s="1" t="s">
        <v>138</v>
      </c>
      <c r="C910" s="1" t="s">
        <v>103</v>
      </c>
      <c r="D910" s="1">
        <v>6803</v>
      </c>
      <c r="E910" s="1" t="s">
        <v>231</v>
      </c>
      <c r="F910" s="1" t="s">
        <v>232</v>
      </c>
      <c r="G910" s="1" t="s">
        <v>139</v>
      </c>
      <c r="H910" s="1">
        <f>D910/'دلار نیما'!$C$1292*1000</f>
        <v>25.781439485811305</v>
      </c>
    </row>
    <row r="911" spans="1:8" hidden="1" x14ac:dyDescent="0.45">
      <c r="A911" s="1" t="s">
        <v>116</v>
      </c>
      <c r="B911" s="1" t="s">
        <v>138</v>
      </c>
      <c r="C911" s="1" t="s">
        <v>103</v>
      </c>
      <c r="D911" s="1">
        <v>7303</v>
      </c>
      <c r="E911" s="1" t="s">
        <v>231</v>
      </c>
      <c r="F911" s="1" t="s">
        <v>232</v>
      </c>
      <c r="G911" s="1" t="s">
        <v>139</v>
      </c>
      <c r="H911" s="1">
        <f>D911/'دلار نیما'!$C$1292*1000</f>
        <v>27.676297598835799</v>
      </c>
    </row>
    <row r="912" spans="1:8" hidden="1" x14ac:dyDescent="0.45">
      <c r="A912" s="1" t="s">
        <v>116</v>
      </c>
      <c r="B912" s="1" t="s">
        <v>138</v>
      </c>
      <c r="C912" s="1" t="s">
        <v>112</v>
      </c>
      <c r="D912" s="1">
        <v>7303</v>
      </c>
      <c r="E912" s="1" t="s">
        <v>231</v>
      </c>
      <c r="F912" s="1" t="s">
        <v>232</v>
      </c>
      <c r="G912" s="1" t="s">
        <v>139</v>
      </c>
      <c r="H912" s="1">
        <f>D912/'دلار نیما'!$C$1292*1000</f>
        <v>27.676297598835799</v>
      </c>
    </row>
    <row r="913" spans="1:8" hidden="1" x14ac:dyDescent="0.45">
      <c r="A913" s="1" t="s">
        <v>101</v>
      </c>
      <c r="B913" s="1" t="s">
        <v>130</v>
      </c>
      <c r="C913" s="1" t="s">
        <v>112</v>
      </c>
      <c r="D913" s="1">
        <v>7094</v>
      </c>
      <c r="E913" s="1" t="s">
        <v>231</v>
      </c>
      <c r="F913" s="1" t="s">
        <v>232</v>
      </c>
      <c r="G913" s="1" t="s">
        <v>130</v>
      </c>
      <c r="H913" s="1">
        <f>D913/'دلار نیما'!$C$1292*1000</f>
        <v>26.884246907591557</v>
      </c>
    </row>
    <row r="914" spans="1:8" hidden="1" x14ac:dyDescent="0.45">
      <c r="A914" s="1" t="s">
        <v>101</v>
      </c>
      <c r="B914" s="1" t="s">
        <v>130</v>
      </c>
      <c r="C914" s="1" t="s">
        <v>103</v>
      </c>
      <c r="D914" s="1">
        <v>7094</v>
      </c>
      <c r="E914" s="1" t="s">
        <v>231</v>
      </c>
      <c r="F914" s="1" t="s">
        <v>232</v>
      </c>
      <c r="G914" s="1" t="s">
        <v>130</v>
      </c>
      <c r="H914" s="1">
        <f>D914/'دلار نیما'!$C$1292*1000</f>
        <v>26.884246907591557</v>
      </c>
    </row>
    <row r="915" spans="1:8" hidden="1" x14ac:dyDescent="0.45">
      <c r="A915" s="1" t="s">
        <v>116</v>
      </c>
      <c r="B915" s="1" t="s">
        <v>130</v>
      </c>
      <c r="C915" s="1" t="s">
        <v>103</v>
      </c>
      <c r="D915" s="1">
        <v>7657</v>
      </c>
      <c r="E915" s="1" t="s">
        <v>231</v>
      </c>
      <c r="F915" s="1" t="s">
        <v>232</v>
      </c>
      <c r="G915" s="1" t="s">
        <v>130</v>
      </c>
      <c r="H915" s="1">
        <f>D915/'دلار نیما'!$C$1292*1000</f>
        <v>29.017857142857142</v>
      </c>
    </row>
    <row r="916" spans="1:8" hidden="1" x14ac:dyDescent="0.45">
      <c r="A916" s="1" t="s">
        <v>116</v>
      </c>
      <c r="B916" s="1" t="s">
        <v>130</v>
      </c>
      <c r="C916" s="1" t="s">
        <v>112</v>
      </c>
      <c r="D916" s="1">
        <v>7657</v>
      </c>
      <c r="E916" s="1" t="s">
        <v>231</v>
      </c>
      <c r="F916" s="1" t="s">
        <v>232</v>
      </c>
      <c r="G916" s="1" t="s">
        <v>130</v>
      </c>
      <c r="H916" s="1">
        <f>D916/'دلار نیما'!$C$1292*1000</f>
        <v>29.017857142857142</v>
      </c>
    </row>
    <row r="917" spans="1:8" hidden="1" x14ac:dyDescent="0.45">
      <c r="A917" s="1" t="s">
        <v>115</v>
      </c>
      <c r="B917" s="1" t="s">
        <v>130</v>
      </c>
      <c r="C917" s="1" t="s">
        <v>103</v>
      </c>
      <c r="D917" s="1">
        <v>6432</v>
      </c>
      <c r="E917" s="1" t="s">
        <v>231</v>
      </c>
      <c r="F917" s="1" t="s">
        <v>232</v>
      </c>
      <c r="G917" s="1" t="s">
        <v>130</v>
      </c>
      <c r="H917" s="1">
        <f>D917/'دلار نیما'!$C$1292*1000</f>
        <v>24.375454765947126</v>
      </c>
    </row>
    <row r="918" spans="1:8" hidden="1" x14ac:dyDescent="0.45">
      <c r="A918" s="1" t="s">
        <v>115</v>
      </c>
      <c r="B918" s="1" t="s">
        <v>130</v>
      </c>
      <c r="C918" s="1" t="s">
        <v>112</v>
      </c>
      <c r="D918" s="1">
        <v>6432</v>
      </c>
      <c r="E918" s="1" t="s">
        <v>231</v>
      </c>
      <c r="F918" s="1" t="s">
        <v>232</v>
      </c>
      <c r="G918" s="1" t="s">
        <v>130</v>
      </c>
      <c r="H918" s="1">
        <f>D918/'دلار نیما'!$C$1292*1000</f>
        <v>24.375454765947126</v>
      </c>
    </row>
    <row r="919" spans="1:8" hidden="1" x14ac:dyDescent="0.45">
      <c r="A919" s="1" t="s">
        <v>101</v>
      </c>
      <c r="B919" s="1" t="s">
        <v>197</v>
      </c>
      <c r="C919" s="1" t="s">
        <v>112</v>
      </c>
      <c r="D919" s="1">
        <v>8131</v>
      </c>
      <c r="E919" s="1" t="s">
        <v>231</v>
      </c>
      <c r="F919" s="1" t="s">
        <v>232</v>
      </c>
      <c r="G919" s="1" t="s">
        <v>198</v>
      </c>
      <c r="H919" s="1">
        <f>D919/'دلار نیما'!$C$1292*1000</f>
        <v>30.814182634004364</v>
      </c>
    </row>
    <row r="920" spans="1:8" hidden="1" x14ac:dyDescent="0.45">
      <c r="A920" s="1" t="s">
        <v>116</v>
      </c>
      <c r="B920" s="1" t="s">
        <v>199</v>
      </c>
      <c r="C920" s="1" t="s">
        <v>112</v>
      </c>
      <c r="D920" s="1">
        <v>5829</v>
      </c>
      <c r="E920" s="1" t="s">
        <v>231</v>
      </c>
      <c r="F920" s="1" t="s">
        <v>232</v>
      </c>
      <c r="G920" s="1" t="s">
        <v>199</v>
      </c>
      <c r="H920" s="1">
        <f>D920/'دلار نیما'!$C$1292*1000</f>
        <v>22.090255881639585</v>
      </c>
    </row>
    <row r="921" spans="1:8" hidden="1" x14ac:dyDescent="0.45">
      <c r="A921" s="1" t="s">
        <v>101</v>
      </c>
      <c r="B921" s="1" t="s">
        <v>199</v>
      </c>
      <c r="C921" s="1" t="s">
        <v>112</v>
      </c>
      <c r="D921" s="1">
        <v>6427</v>
      </c>
      <c r="E921" s="1" t="s">
        <v>231</v>
      </c>
      <c r="F921" s="1" t="s">
        <v>232</v>
      </c>
      <c r="G921" s="1" t="s">
        <v>199</v>
      </c>
      <c r="H921" s="1">
        <f>D921/'دلار نیما'!$C$1292*1000</f>
        <v>24.35650618481688</v>
      </c>
    </row>
    <row r="922" spans="1:8" hidden="1" x14ac:dyDescent="0.45">
      <c r="A922" s="1" t="s">
        <v>101</v>
      </c>
      <c r="B922" s="1" t="s">
        <v>161</v>
      </c>
      <c r="C922" s="1" t="s">
        <v>112</v>
      </c>
      <c r="D922" s="1">
        <v>7717</v>
      </c>
      <c r="E922" s="1" t="s">
        <v>231</v>
      </c>
      <c r="F922" s="1" t="s">
        <v>232</v>
      </c>
      <c r="G922" s="1" t="s">
        <v>161</v>
      </c>
      <c r="H922" s="1">
        <f>D922/'دلار نیما'!$C$1292*1000</f>
        <v>29.245240116420085</v>
      </c>
    </row>
    <row r="923" spans="1:8" hidden="1" x14ac:dyDescent="0.45">
      <c r="A923" s="1" t="s">
        <v>116</v>
      </c>
      <c r="B923" s="1" t="s">
        <v>171</v>
      </c>
      <c r="C923" s="1" t="s">
        <v>112</v>
      </c>
      <c r="D923" s="1">
        <v>5676</v>
      </c>
      <c r="E923" s="1" t="s">
        <v>231</v>
      </c>
      <c r="F923" s="1" t="s">
        <v>232</v>
      </c>
      <c r="G923" s="1" t="s">
        <v>171</v>
      </c>
      <c r="H923" s="1">
        <f>D923/'دلار نیما'!$C$1292*1000</f>
        <v>21.510429299054088</v>
      </c>
    </row>
    <row r="924" spans="1:8" hidden="1" x14ac:dyDescent="0.45">
      <c r="A924" s="1" t="s">
        <v>101</v>
      </c>
      <c r="B924" s="1" t="s">
        <v>162</v>
      </c>
      <c r="C924" s="1" t="s">
        <v>112</v>
      </c>
      <c r="D924" s="1">
        <v>8477</v>
      </c>
      <c r="E924" s="1" t="s">
        <v>231</v>
      </c>
      <c r="F924" s="1" t="s">
        <v>236</v>
      </c>
      <c r="G924" s="1" t="s">
        <v>162</v>
      </c>
      <c r="H924" s="1">
        <f>D924/'دلار نیما'!$C$1292*1000</f>
        <v>32.125424448217316</v>
      </c>
    </row>
    <row r="925" spans="1:8" hidden="1" x14ac:dyDescent="0.45">
      <c r="A925" s="1" t="s">
        <v>116</v>
      </c>
      <c r="B925" s="1" t="s">
        <v>187</v>
      </c>
      <c r="C925" s="1" t="s">
        <v>103</v>
      </c>
      <c r="D925" s="1">
        <v>7205</v>
      </c>
      <c r="E925" s="1" t="s">
        <v>231</v>
      </c>
      <c r="F925" s="1" t="s">
        <v>232</v>
      </c>
      <c r="G925" s="1" t="s">
        <v>187</v>
      </c>
      <c r="H925" s="1">
        <f>D925/'دلار نیما'!$C$1292*1000</f>
        <v>27.304905408682998</v>
      </c>
    </row>
    <row r="926" spans="1:8" hidden="1" x14ac:dyDescent="0.45">
      <c r="A926" s="1" t="s">
        <v>116</v>
      </c>
      <c r="B926" s="1" t="s">
        <v>187</v>
      </c>
      <c r="C926" s="1" t="s">
        <v>112</v>
      </c>
      <c r="D926" s="1">
        <v>7205</v>
      </c>
      <c r="E926" s="1" t="s">
        <v>231</v>
      </c>
      <c r="F926" s="1" t="s">
        <v>232</v>
      </c>
      <c r="G926" s="1" t="s">
        <v>187</v>
      </c>
      <c r="H926" s="1">
        <f>D926/'دلار نیما'!$C$1292*1000</f>
        <v>27.304905408682998</v>
      </c>
    </row>
    <row r="927" spans="1:8" hidden="1" x14ac:dyDescent="0.45">
      <c r="A927" s="1" t="s">
        <v>116</v>
      </c>
      <c r="B927" s="1" t="s">
        <v>157</v>
      </c>
      <c r="C927" s="1" t="s">
        <v>112</v>
      </c>
      <c r="D927" s="1">
        <v>7812</v>
      </c>
      <c r="E927" s="1" t="s">
        <v>231</v>
      </c>
      <c r="F927" s="1" t="s">
        <v>236</v>
      </c>
      <c r="G927" s="1" t="s">
        <v>157</v>
      </c>
      <c r="H927" s="1">
        <f>D927/'دلار نیما'!$C$1292*1000</f>
        <v>29.605263157894736</v>
      </c>
    </row>
    <row r="928" spans="1:8" hidden="1" x14ac:dyDescent="0.45">
      <c r="A928" s="1" t="s">
        <v>116</v>
      </c>
      <c r="B928" s="1" t="s">
        <v>157</v>
      </c>
      <c r="C928" s="1" t="s">
        <v>103</v>
      </c>
      <c r="D928" s="1">
        <v>7812</v>
      </c>
      <c r="E928" s="1" t="s">
        <v>231</v>
      </c>
      <c r="F928" s="1" t="s">
        <v>236</v>
      </c>
      <c r="G928" s="1" t="s">
        <v>157</v>
      </c>
      <c r="H928" s="1">
        <f>D928/'دلار نیما'!$C$1292*1000</f>
        <v>29.605263157894736</v>
      </c>
    </row>
    <row r="929" spans="1:8" hidden="1" x14ac:dyDescent="0.45">
      <c r="A929" s="1" t="s">
        <v>101</v>
      </c>
      <c r="B929" s="1" t="s">
        <v>157</v>
      </c>
      <c r="C929" s="1" t="s">
        <v>103</v>
      </c>
      <c r="D929" s="1">
        <v>7866</v>
      </c>
      <c r="E929" s="1" t="s">
        <v>231</v>
      </c>
      <c r="F929" s="1" t="s">
        <v>236</v>
      </c>
      <c r="G929" s="1" t="s">
        <v>157</v>
      </c>
      <c r="H929" s="1">
        <f>D929/'دلار نیما'!$C$1292*1000</f>
        <v>29.809907834101381</v>
      </c>
    </row>
    <row r="930" spans="1:8" hidden="1" x14ac:dyDescent="0.45">
      <c r="A930" s="1" t="s">
        <v>101</v>
      </c>
      <c r="B930" s="1" t="s">
        <v>157</v>
      </c>
      <c r="C930" s="1" t="s">
        <v>112</v>
      </c>
      <c r="D930" s="1">
        <v>7866</v>
      </c>
      <c r="E930" s="1" t="s">
        <v>231</v>
      </c>
      <c r="F930" s="1" t="s">
        <v>236</v>
      </c>
      <c r="G930" s="1" t="s">
        <v>157</v>
      </c>
      <c r="H930" s="1">
        <f>D930/'دلار نیما'!$C$1292*1000</f>
        <v>29.809907834101381</v>
      </c>
    </row>
    <row r="931" spans="1:8" hidden="1" x14ac:dyDescent="0.45">
      <c r="A931" s="1" t="s">
        <v>116</v>
      </c>
      <c r="B931" s="1" t="s">
        <v>163</v>
      </c>
      <c r="C931" s="1" t="s">
        <v>112</v>
      </c>
      <c r="D931" s="1">
        <v>7042</v>
      </c>
      <c r="E931" s="1" t="s">
        <v>231</v>
      </c>
      <c r="F931" s="1" t="s">
        <v>232</v>
      </c>
      <c r="G931" s="1" t="s">
        <v>163</v>
      </c>
      <c r="H931" s="1">
        <f>D931/'دلار نیما'!$C$1292*1000</f>
        <v>26.687181663837009</v>
      </c>
    </row>
    <row r="932" spans="1:8" hidden="1" x14ac:dyDescent="0.45">
      <c r="A932" s="1" t="s">
        <v>116</v>
      </c>
      <c r="B932" s="1" t="s">
        <v>163</v>
      </c>
      <c r="C932" s="1" t="s">
        <v>103</v>
      </c>
      <c r="D932" s="1">
        <v>7042</v>
      </c>
      <c r="E932" s="1" t="s">
        <v>231</v>
      </c>
      <c r="F932" s="1" t="s">
        <v>232</v>
      </c>
      <c r="G932" s="1" t="s">
        <v>163</v>
      </c>
      <c r="H932" s="1">
        <f>D932/'دلار نیما'!$C$1292*1000</f>
        <v>26.687181663837009</v>
      </c>
    </row>
    <row r="933" spans="1:8" hidden="1" x14ac:dyDescent="0.45">
      <c r="A933" s="1" t="s">
        <v>101</v>
      </c>
      <c r="B933" s="1" t="s">
        <v>163</v>
      </c>
      <c r="C933" s="1" t="s">
        <v>103</v>
      </c>
      <c r="D933" s="1">
        <v>6803</v>
      </c>
      <c r="E933" s="1" t="s">
        <v>231</v>
      </c>
      <c r="F933" s="1" t="s">
        <v>232</v>
      </c>
      <c r="G933" s="1" t="s">
        <v>163</v>
      </c>
      <c r="H933" s="1">
        <f>D933/'دلار نیما'!$C$1292*1000</f>
        <v>25.781439485811305</v>
      </c>
    </row>
    <row r="934" spans="1:8" hidden="1" x14ac:dyDescent="0.45">
      <c r="A934" s="1" t="s">
        <v>101</v>
      </c>
      <c r="B934" s="1" t="s">
        <v>163</v>
      </c>
      <c r="C934" s="1" t="s">
        <v>112</v>
      </c>
      <c r="D934" s="1">
        <v>6803</v>
      </c>
      <c r="E934" s="1" t="s">
        <v>231</v>
      </c>
      <c r="F934" s="1" t="s">
        <v>232</v>
      </c>
      <c r="G934" s="1" t="s">
        <v>163</v>
      </c>
      <c r="H934" s="1">
        <f>D934/'دلار نیما'!$C$1292*1000</f>
        <v>25.781439485811305</v>
      </c>
    </row>
    <row r="935" spans="1:8" hidden="1" x14ac:dyDescent="0.45">
      <c r="A935" s="1" t="s">
        <v>115</v>
      </c>
      <c r="B935" s="1" t="s">
        <v>163</v>
      </c>
      <c r="C935" s="1" t="s">
        <v>112</v>
      </c>
      <c r="D935" s="1">
        <v>7134</v>
      </c>
      <c r="E935" s="1" t="s">
        <v>231</v>
      </c>
      <c r="F935" s="1" t="s">
        <v>232</v>
      </c>
      <c r="G935" s="1" t="s">
        <v>163</v>
      </c>
      <c r="H935" s="1">
        <f>D935/'دلار نیما'!$C$1292*1000</f>
        <v>27.035835556633518</v>
      </c>
    </row>
    <row r="936" spans="1:8" hidden="1" x14ac:dyDescent="0.45">
      <c r="A936" s="1" t="s">
        <v>115</v>
      </c>
      <c r="B936" s="1" t="s">
        <v>163</v>
      </c>
      <c r="C936" s="1" t="s">
        <v>103</v>
      </c>
      <c r="D936" s="1">
        <v>7134</v>
      </c>
      <c r="E936" s="1" t="s">
        <v>231</v>
      </c>
      <c r="F936" s="1" t="s">
        <v>232</v>
      </c>
      <c r="G936" s="1" t="s">
        <v>163</v>
      </c>
      <c r="H936" s="1">
        <f>D936/'دلار نیما'!$C$1292*1000</f>
        <v>27.035835556633518</v>
      </c>
    </row>
    <row r="937" spans="1:8" hidden="1" x14ac:dyDescent="0.45">
      <c r="A937" s="1" t="s">
        <v>101</v>
      </c>
      <c r="B937" s="1" t="s">
        <v>125</v>
      </c>
      <c r="C937" s="1" t="s">
        <v>112</v>
      </c>
      <c r="D937" s="1">
        <v>7490</v>
      </c>
      <c r="E937" s="1" t="s">
        <v>231</v>
      </c>
      <c r="F937" s="1" t="s">
        <v>232</v>
      </c>
      <c r="G937" s="1" t="s">
        <v>125</v>
      </c>
      <c r="H937" s="1">
        <f>D937/'دلار نیما'!$C$1292*1000</f>
        <v>28.384974533106963</v>
      </c>
    </row>
    <row r="938" spans="1:8" hidden="1" x14ac:dyDescent="0.45">
      <c r="A938" s="1" t="s">
        <v>101</v>
      </c>
      <c r="B938" s="1" t="s">
        <v>146</v>
      </c>
      <c r="C938" s="1" t="s">
        <v>103</v>
      </c>
      <c r="D938" s="1">
        <v>7227</v>
      </c>
      <c r="E938" s="1" t="s">
        <v>231</v>
      </c>
      <c r="F938" s="1" t="s">
        <v>232</v>
      </c>
      <c r="G938" s="1" t="s">
        <v>146</v>
      </c>
      <c r="H938" s="1">
        <f>D938/'دلار نیما'!$C$1292*1000</f>
        <v>27.388279165656076</v>
      </c>
    </row>
    <row r="939" spans="1:8" hidden="1" x14ac:dyDescent="0.45">
      <c r="A939" s="1" t="s">
        <v>101</v>
      </c>
      <c r="B939" s="1" t="s">
        <v>146</v>
      </c>
      <c r="C939" s="1" t="s">
        <v>112</v>
      </c>
      <c r="D939" s="1">
        <v>7227</v>
      </c>
      <c r="E939" s="1" t="s">
        <v>231</v>
      </c>
      <c r="F939" s="1" t="s">
        <v>232</v>
      </c>
      <c r="G939" s="1" t="s">
        <v>146</v>
      </c>
      <c r="H939" s="1">
        <f>D939/'دلار نیما'!$C$1292*1000</f>
        <v>27.388279165656076</v>
      </c>
    </row>
    <row r="940" spans="1:8" hidden="1" x14ac:dyDescent="0.45">
      <c r="A940" s="1" t="s">
        <v>116</v>
      </c>
      <c r="B940" s="1" t="s">
        <v>140</v>
      </c>
      <c r="C940" s="1" t="s">
        <v>112</v>
      </c>
      <c r="D940" s="1">
        <v>5964</v>
      </c>
      <c r="E940" s="1" t="s">
        <v>231</v>
      </c>
      <c r="F940" s="1" t="s">
        <v>232</v>
      </c>
      <c r="G940" s="1" t="s">
        <v>140</v>
      </c>
      <c r="H940" s="1">
        <f>D940/'دلار نیما'!$C$1292*1000</f>
        <v>22.601867572156198</v>
      </c>
    </row>
    <row r="941" spans="1:8" hidden="1" x14ac:dyDescent="0.45">
      <c r="A941" s="1" t="s">
        <v>101</v>
      </c>
      <c r="B941" s="1" t="s">
        <v>140</v>
      </c>
      <c r="C941" s="1" t="s">
        <v>112</v>
      </c>
      <c r="D941" s="1">
        <v>5238</v>
      </c>
      <c r="E941" s="1" t="s">
        <v>231</v>
      </c>
      <c r="F941" s="1" t="s">
        <v>232</v>
      </c>
      <c r="G941" s="1" t="s">
        <v>140</v>
      </c>
      <c r="H941" s="1">
        <f>D941/'دلار نیما'!$C$1292*1000</f>
        <v>19.850533592044627</v>
      </c>
    </row>
    <row r="942" spans="1:8" hidden="1" x14ac:dyDescent="0.45">
      <c r="A942" s="1" t="s">
        <v>116</v>
      </c>
      <c r="B942" s="1" t="s">
        <v>119</v>
      </c>
      <c r="C942" s="1" t="s">
        <v>112</v>
      </c>
      <c r="D942" s="1">
        <v>6257</v>
      </c>
      <c r="E942" s="1" t="s">
        <v>231</v>
      </c>
      <c r="F942" s="1" t="s">
        <v>232</v>
      </c>
      <c r="G942" s="1" t="s">
        <v>120</v>
      </c>
      <c r="H942" s="1">
        <f>D942/'دلار نیما'!$C$1292*1000</f>
        <v>23.712254426388551</v>
      </c>
    </row>
    <row r="943" spans="1:8" hidden="1" x14ac:dyDescent="0.45">
      <c r="A943" s="1" t="s">
        <v>126</v>
      </c>
      <c r="B943" s="1" t="s">
        <v>119</v>
      </c>
      <c r="C943" s="1" t="s">
        <v>112</v>
      </c>
      <c r="D943" s="1">
        <v>4908</v>
      </c>
      <c r="E943" s="1" t="s">
        <v>231</v>
      </c>
      <c r="F943" s="1" t="s">
        <v>232</v>
      </c>
      <c r="G943" s="1" t="s">
        <v>120</v>
      </c>
      <c r="H943" s="1">
        <f>D943/'دلار نیما'!$C$1292*1000</f>
        <v>18.599927237448458</v>
      </c>
    </row>
    <row r="944" spans="1:8" hidden="1" x14ac:dyDescent="0.45">
      <c r="A944" s="1" t="s">
        <v>116</v>
      </c>
      <c r="B944" s="1" t="s">
        <v>151</v>
      </c>
      <c r="C944" s="1" t="s">
        <v>112</v>
      </c>
      <c r="D944" s="1">
        <v>7356</v>
      </c>
      <c r="E944" s="1" t="s">
        <v>231</v>
      </c>
      <c r="F944" s="1" t="s">
        <v>232</v>
      </c>
      <c r="G944" s="1" t="s">
        <v>151</v>
      </c>
      <c r="H944" s="1">
        <f>D944/'دلار نیما'!$C$1292*1000</f>
        <v>27.877152558816395</v>
      </c>
    </row>
    <row r="945" spans="1:8" hidden="1" x14ac:dyDescent="0.45">
      <c r="A945" s="1" t="s">
        <v>116</v>
      </c>
      <c r="B945" s="1" t="s">
        <v>151</v>
      </c>
      <c r="C945" s="1" t="s">
        <v>103</v>
      </c>
      <c r="D945" s="1">
        <v>7356</v>
      </c>
      <c r="E945" s="1" t="s">
        <v>231</v>
      </c>
      <c r="F945" s="1" t="s">
        <v>232</v>
      </c>
      <c r="G945" s="1" t="s">
        <v>151</v>
      </c>
      <c r="H945" s="1">
        <f>D945/'دلار نیما'!$C$1292*1000</f>
        <v>27.877152558816395</v>
      </c>
    </row>
    <row r="946" spans="1:8" hidden="1" x14ac:dyDescent="0.45">
      <c r="A946" s="1" t="s">
        <v>101</v>
      </c>
      <c r="B946" s="1" t="s">
        <v>192</v>
      </c>
      <c r="C946" s="1" t="s">
        <v>112</v>
      </c>
      <c r="D946" s="1">
        <v>4565</v>
      </c>
      <c r="E946" s="1" t="s">
        <v>231</v>
      </c>
      <c r="F946" s="1" t="s">
        <v>232</v>
      </c>
      <c r="G946" s="1" t="s">
        <v>192</v>
      </c>
      <c r="H946" s="1">
        <f>D946/'دلار نیما'!$C$1292*1000</f>
        <v>17.300054571913655</v>
      </c>
    </row>
    <row r="947" spans="1:8" hidden="1" x14ac:dyDescent="0.45">
      <c r="A947" s="1" t="s">
        <v>116</v>
      </c>
      <c r="B947" s="1" t="s">
        <v>192</v>
      </c>
      <c r="C947" s="1" t="s">
        <v>112</v>
      </c>
      <c r="D947" s="1">
        <v>5607</v>
      </c>
      <c r="E947" s="1" t="s">
        <v>231</v>
      </c>
      <c r="F947" s="1" t="s">
        <v>232</v>
      </c>
      <c r="G947" s="1" t="s">
        <v>192</v>
      </c>
      <c r="H947" s="1">
        <f>D947/'دلار نیما'!$C$1292*1000</f>
        <v>21.248938879456706</v>
      </c>
    </row>
    <row r="948" spans="1:8" hidden="1" x14ac:dyDescent="0.45">
      <c r="A948" s="1" t="s">
        <v>116</v>
      </c>
      <c r="B948" s="1" t="s">
        <v>169</v>
      </c>
      <c r="C948" s="1" t="s">
        <v>112</v>
      </c>
      <c r="D948" s="1">
        <v>8718</v>
      </c>
      <c r="E948" s="1" t="s">
        <v>231</v>
      </c>
      <c r="F948" s="1" t="s">
        <v>232</v>
      </c>
      <c r="G948" s="1" t="s">
        <v>169</v>
      </c>
      <c r="H948" s="1">
        <f>D948/'دلار نیما'!$C$1292*1000</f>
        <v>33.038746058695125</v>
      </c>
    </row>
    <row r="949" spans="1:8" hidden="1" x14ac:dyDescent="0.45">
      <c r="A949" s="1" t="s">
        <v>152</v>
      </c>
      <c r="B949" s="1" t="s">
        <v>169</v>
      </c>
      <c r="C949" s="1" t="s">
        <v>112</v>
      </c>
      <c r="D949" s="1">
        <v>9916</v>
      </c>
      <c r="E949" s="1" t="s">
        <v>231</v>
      </c>
      <c r="F949" s="1" t="s">
        <v>232</v>
      </c>
      <c r="G949" s="1" t="s">
        <v>169</v>
      </c>
      <c r="H949" s="1">
        <f>D949/'دلار نیما'!$C$1292*1000</f>
        <v>37.578826097501825</v>
      </c>
    </row>
    <row r="950" spans="1:8" hidden="1" x14ac:dyDescent="0.45">
      <c r="A950" s="1" t="s">
        <v>116</v>
      </c>
      <c r="B950" s="1" t="s">
        <v>175</v>
      </c>
      <c r="C950" s="1" t="s">
        <v>112</v>
      </c>
      <c r="D950" s="1">
        <v>7635</v>
      </c>
      <c r="E950" s="1" t="s">
        <v>231</v>
      </c>
      <c r="F950" s="1" t="s">
        <v>232</v>
      </c>
      <c r="G950" s="1" t="s">
        <v>176</v>
      </c>
      <c r="H950" s="1">
        <f>D950/'دلار نیما'!$C$1292*1000</f>
        <v>28.934483385884064</v>
      </c>
    </row>
    <row r="951" spans="1:8" hidden="1" x14ac:dyDescent="0.45">
      <c r="A951" s="1" t="s">
        <v>101</v>
      </c>
      <c r="B951" s="1" t="s">
        <v>143</v>
      </c>
      <c r="C951" s="1" t="s">
        <v>112</v>
      </c>
      <c r="D951" s="1">
        <v>5437</v>
      </c>
      <c r="E951" s="1" t="s">
        <v>231</v>
      </c>
      <c r="F951" s="1" t="s">
        <v>232</v>
      </c>
      <c r="G951" s="1" t="s">
        <v>143</v>
      </c>
      <c r="H951" s="1">
        <f>D951/'دلار نیما'!$C$1292*1000</f>
        <v>20.604687121028377</v>
      </c>
    </row>
    <row r="952" spans="1:8" hidden="1" x14ac:dyDescent="0.45">
      <c r="A952" s="1" t="s">
        <v>126</v>
      </c>
      <c r="B952" s="1" t="s">
        <v>175</v>
      </c>
      <c r="C952" s="1" t="s">
        <v>112</v>
      </c>
      <c r="D952" s="1">
        <v>5687</v>
      </c>
      <c r="E952" s="1" t="s">
        <v>231</v>
      </c>
      <c r="F952" s="1" t="s">
        <v>232</v>
      </c>
      <c r="G952" s="1" t="s">
        <v>176</v>
      </c>
      <c r="H952" s="1">
        <f>D952/'دلار نیما'!$C$1292*1000</f>
        <v>21.552116177540626</v>
      </c>
    </row>
    <row r="953" spans="1:8" hidden="1" x14ac:dyDescent="0.45">
      <c r="A953" s="1" t="s">
        <v>116</v>
      </c>
      <c r="B953" s="1" t="s">
        <v>143</v>
      </c>
      <c r="C953" s="1" t="s">
        <v>112</v>
      </c>
      <c r="D953" s="1">
        <v>7293</v>
      </c>
      <c r="E953" s="1" t="s">
        <v>231</v>
      </c>
      <c r="F953" s="1" t="s">
        <v>232</v>
      </c>
      <c r="G953" s="1" t="s">
        <v>143</v>
      </c>
      <c r="H953" s="1">
        <f>D953/'دلار نیما'!$C$1292*1000</f>
        <v>27.638400436575306</v>
      </c>
    </row>
    <row r="954" spans="1:8" hidden="1" x14ac:dyDescent="0.45">
      <c r="A954" s="1" t="s">
        <v>203</v>
      </c>
      <c r="B954" s="1" t="s">
        <v>175</v>
      </c>
      <c r="C954" s="1" t="s">
        <v>112</v>
      </c>
      <c r="D954" s="1">
        <v>8064</v>
      </c>
      <c r="E954" s="1" t="s">
        <v>231</v>
      </c>
      <c r="F954" s="1" t="s">
        <v>232</v>
      </c>
      <c r="G954" s="1" t="s">
        <v>176</v>
      </c>
      <c r="H954" s="1">
        <f>D954/'دلار نیما'!$C$1292*1000</f>
        <v>30.560271646859082</v>
      </c>
    </row>
    <row r="955" spans="1:8" hidden="1" x14ac:dyDescent="0.45">
      <c r="A955" s="1" t="s">
        <v>129</v>
      </c>
      <c r="B955" s="1" t="s">
        <v>143</v>
      </c>
      <c r="C955" s="1" t="s">
        <v>112</v>
      </c>
      <c r="D955" s="1">
        <v>6947</v>
      </c>
      <c r="E955" s="1" t="s">
        <v>231</v>
      </c>
      <c r="F955" s="1" t="s">
        <v>232</v>
      </c>
      <c r="G955" s="1" t="s">
        <v>143</v>
      </c>
      <c r="H955" s="1">
        <f>D955/'دلار نیما'!$C$1292*1000</f>
        <v>26.327158622362354</v>
      </c>
    </row>
    <row r="956" spans="1:8" hidden="1" x14ac:dyDescent="0.45">
      <c r="A956" s="1" t="s">
        <v>126</v>
      </c>
      <c r="B956" s="1" t="s">
        <v>143</v>
      </c>
      <c r="C956" s="1" t="s">
        <v>112</v>
      </c>
      <c r="D956" s="1">
        <v>4700</v>
      </c>
      <c r="E956" s="1" t="s">
        <v>231</v>
      </c>
      <c r="F956" s="1" t="s">
        <v>232</v>
      </c>
      <c r="G956" s="1" t="s">
        <v>143</v>
      </c>
      <c r="H956" s="1">
        <f>D956/'دلار نیما'!$C$1292*1000</f>
        <v>17.811666262430268</v>
      </c>
    </row>
    <row r="957" spans="1:8" hidden="1" x14ac:dyDescent="0.45">
      <c r="A957" s="1" t="s">
        <v>126</v>
      </c>
      <c r="B957" s="1" t="s">
        <v>143</v>
      </c>
      <c r="C957" s="1" t="s">
        <v>103</v>
      </c>
      <c r="D957" s="1">
        <v>4700</v>
      </c>
      <c r="E957" s="1" t="s">
        <v>231</v>
      </c>
      <c r="F957" s="1" t="s">
        <v>232</v>
      </c>
      <c r="G957" s="1" t="s">
        <v>143</v>
      </c>
      <c r="H957" s="1">
        <f>D957/'دلار نیما'!$C$1292*1000</f>
        <v>17.811666262430268</v>
      </c>
    </row>
    <row r="958" spans="1:8" hidden="1" x14ac:dyDescent="0.45">
      <c r="A958" s="1" t="s">
        <v>115</v>
      </c>
      <c r="B958" s="1" t="s">
        <v>102</v>
      </c>
      <c r="C958" s="1" t="s">
        <v>112</v>
      </c>
      <c r="D958" s="1">
        <v>4812</v>
      </c>
      <c r="E958" s="1" t="s">
        <v>231</v>
      </c>
      <c r="F958" s="1" t="s">
        <v>232</v>
      </c>
      <c r="G958" s="1" t="s">
        <v>105</v>
      </c>
      <c r="H958" s="1">
        <f>D958/'دلار نیما'!$C$1292*1000</f>
        <v>18.236114479747755</v>
      </c>
    </row>
    <row r="959" spans="1:8" hidden="1" x14ac:dyDescent="0.45">
      <c r="A959" s="1" t="s">
        <v>101</v>
      </c>
      <c r="B959" s="1" t="s">
        <v>206</v>
      </c>
      <c r="C959" s="1" t="s">
        <v>103</v>
      </c>
      <c r="D959" s="1">
        <v>5374</v>
      </c>
      <c r="E959" s="1" t="s">
        <v>231</v>
      </c>
      <c r="F959" s="1" t="s">
        <v>232</v>
      </c>
      <c r="G959" s="1" t="s">
        <v>206</v>
      </c>
      <c r="H959" s="1">
        <f>D959/'دلار نیما'!$C$1292*1000</f>
        <v>20.365934998787292</v>
      </c>
    </row>
    <row r="960" spans="1:8" hidden="1" x14ac:dyDescent="0.45">
      <c r="A960" s="1" t="s">
        <v>101</v>
      </c>
      <c r="B960" s="1" t="s">
        <v>206</v>
      </c>
      <c r="C960" s="1" t="s">
        <v>112</v>
      </c>
      <c r="D960" s="1">
        <v>5374</v>
      </c>
      <c r="E960" s="1" t="s">
        <v>231</v>
      </c>
      <c r="F960" s="1" t="s">
        <v>232</v>
      </c>
      <c r="G960" s="1" t="s">
        <v>206</v>
      </c>
      <c r="H960" s="1">
        <f>D960/'دلار نیما'!$C$1292*1000</f>
        <v>20.365934998787292</v>
      </c>
    </row>
    <row r="961" spans="1:8" hidden="1" x14ac:dyDescent="0.45">
      <c r="A961" s="1" t="s">
        <v>116</v>
      </c>
      <c r="B961" s="1" t="s">
        <v>149</v>
      </c>
      <c r="C961" s="1" t="s">
        <v>112</v>
      </c>
      <c r="D961" s="1">
        <v>8369</v>
      </c>
      <c r="E961" s="1" t="s">
        <v>231</v>
      </c>
      <c r="F961" s="1" t="s">
        <v>232</v>
      </c>
      <c r="G961" s="1" t="s">
        <v>149</v>
      </c>
      <c r="H961" s="1">
        <f>D961/'دلار نیما'!$C$1292*1000</f>
        <v>31.716135095804024</v>
      </c>
    </row>
    <row r="962" spans="1:8" hidden="1" x14ac:dyDescent="0.45">
      <c r="A962" s="1" t="s">
        <v>129</v>
      </c>
      <c r="B962" s="1" t="s">
        <v>178</v>
      </c>
      <c r="C962" s="1" t="s">
        <v>112</v>
      </c>
      <c r="D962" s="1">
        <v>7439</v>
      </c>
      <c r="E962" s="1" t="s">
        <v>231</v>
      </c>
      <c r="F962" s="1" t="s">
        <v>232</v>
      </c>
      <c r="G962" s="1" t="s">
        <v>178</v>
      </c>
      <c r="H962" s="1">
        <f>D962/'دلار نیما'!$C$1292*1000</f>
        <v>28.19169900557846</v>
      </c>
    </row>
    <row r="963" spans="1:8" hidden="1" x14ac:dyDescent="0.45">
      <c r="A963" s="1" t="s">
        <v>116</v>
      </c>
      <c r="B963" s="1" t="s">
        <v>185</v>
      </c>
      <c r="C963" s="1" t="s">
        <v>103</v>
      </c>
      <c r="D963" s="1">
        <v>6829</v>
      </c>
      <c r="E963" s="1" t="s">
        <v>231</v>
      </c>
      <c r="F963" s="1" t="s">
        <v>232</v>
      </c>
      <c r="G963" s="1" t="s">
        <v>185</v>
      </c>
      <c r="H963" s="1">
        <f>D963/'دلار نیما'!$C$1292*1000</f>
        <v>25.879972107688577</v>
      </c>
    </row>
    <row r="964" spans="1:8" hidden="1" x14ac:dyDescent="0.45">
      <c r="A964" s="1" t="s">
        <v>116</v>
      </c>
      <c r="B964" s="1" t="s">
        <v>185</v>
      </c>
      <c r="C964" s="1" t="s">
        <v>112</v>
      </c>
      <c r="D964" s="1">
        <v>6829</v>
      </c>
      <c r="E964" s="1" t="s">
        <v>231</v>
      </c>
      <c r="F964" s="1" t="s">
        <v>232</v>
      </c>
      <c r="G964" s="1" t="s">
        <v>185</v>
      </c>
      <c r="H964" s="1">
        <f>D964/'دلار نیما'!$C$1292*1000</f>
        <v>25.879972107688577</v>
      </c>
    </row>
    <row r="965" spans="1:8" hidden="1" x14ac:dyDescent="0.45">
      <c r="A965" s="1" t="s">
        <v>126</v>
      </c>
      <c r="B965" s="1" t="s">
        <v>141</v>
      </c>
      <c r="C965" s="1" t="s">
        <v>112</v>
      </c>
      <c r="D965" s="1">
        <v>5171</v>
      </c>
      <c r="E965" s="1" t="s">
        <v>231</v>
      </c>
      <c r="F965" s="1" t="s">
        <v>232</v>
      </c>
      <c r="G965" s="1" t="s">
        <v>142</v>
      </c>
      <c r="H965" s="1">
        <f>D965/'دلار نیما'!$C$1292*1000</f>
        <v>19.596622604899345</v>
      </c>
    </row>
    <row r="966" spans="1:8" hidden="1" x14ac:dyDescent="0.45">
      <c r="A966" s="1" t="s">
        <v>116</v>
      </c>
      <c r="B966" s="1" t="s">
        <v>150</v>
      </c>
      <c r="C966" s="1" t="s">
        <v>112</v>
      </c>
      <c r="D966" s="1">
        <v>8441</v>
      </c>
      <c r="E966" s="1" t="s">
        <v>231</v>
      </c>
      <c r="F966" s="1" t="s">
        <v>232</v>
      </c>
      <c r="G966" s="1" t="s">
        <v>150</v>
      </c>
      <c r="H966" s="1">
        <f>D966/'دلار نیما'!$C$1292*1000</f>
        <v>31.988994664079556</v>
      </c>
    </row>
    <row r="967" spans="1:8" hidden="1" x14ac:dyDescent="0.45">
      <c r="A967" s="1" t="s">
        <v>101</v>
      </c>
      <c r="B967" s="1" t="s">
        <v>170</v>
      </c>
      <c r="C967" s="1" t="s">
        <v>112</v>
      </c>
      <c r="D967" s="1">
        <v>4565</v>
      </c>
      <c r="E967" s="1" t="s">
        <v>231</v>
      </c>
      <c r="F967" s="1" t="s">
        <v>232</v>
      </c>
      <c r="G967" s="1" t="s">
        <v>170</v>
      </c>
      <c r="H967" s="1">
        <f>D967/'دلار نیما'!$C$1292*1000</f>
        <v>17.300054571913655</v>
      </c>
    </row>
    <row r="968" spans="1:8" hidden="1" x14ac:dyDescent="0.45">
      <c r="A968" s="1" t="s">
        <v>101</v>
      </c>
      <c r="B968" s="1" t="s">
        <v>170</v>
      </c>
      <c r="C968" s="1" t="s">
        <v>103</v>
      </c>
      <c r="D968" s="1">
        <v>4565</v>
      </c>
      <c r="E968" s="1" t="s">
        <v>231</v>
      </c>
      <c r="F968" s="1" t="s">
        <v>232</v>
      </c>
      <c r="G968" s="1" t="s">
        <v>170</v>
      </c>
      <c r="H968" s="1">
        <f>D968/'دلار نیما'!$C$1292*1000</f>
        <v>17.300054571913655</v>
      </c>
    </row>
    <row r="969" spans="1:8" hidden="1" x14ac:dyDescent="0.45">
      <c r="A969" s="1" t="s">
        <v>101</v>
      </c>
      <c r="B969" s="1" t="s">
        <v>166</v>
      </c>
      <c r="C969" s="1" t="s">
        <v>103</v>
      </c>
      <c r="D969" s="1">
        <v>6803</v>
      </c>
      <c r="E969" s="1" t="s">
        <v>231</v>
      </c>
      <c r="F969" s="1" t="s">
        <v>232</v>
      </c>
      <c r="G969" s="1" t="s">
        <v>166</v>
      </c>
      <c r="H969" s="1">
        <f>D969/'دلار نیما'!$C$1292*1000</f>
        <v>25.781439485811305</v>
      </c>
    </row>
    <row r="970" spans="1:8" hidden="1" x14ac:dyDescent="0.45">
      <c r="A970" s="1" t="s">
        <v>101</v>
      </c>
      <c r="B970" s="1" t="s">
        <v>166</v>
      </c>
      <c r="C970" s="1" t="s">
        <v>112</v>
      </c>
      <c r="D970" s="1">
        <v>6803</v>
      </c>
      <c r="E970" s="1" t="s">
        <v>231</v>
      </c>
      <c r="F970" s="1" t="s">
        <v>232</v>
      </c>
      <c r="G970" s="1" t="s">
        <v>166</v>
      </c>
      <c r="H970" s="1">
        <f>D970/'دلار نیما'!$C$1292*1000</f>
        <v>25.781439485811305</v>
      </c>
    </row>
    <row r="971" spans="1:8" hidden="1" x14ac:dyDescent="0.45">
      <c r="A971" s="1" t="s">
        <v>116</v>
      </c>
      <c r="B971" s="1" t="s">
        <v>170</v>
      </c>
      <c r="C971" s="1" t="s">
        <v>112</v>
      </c>
      <c r="D971" s="1">
        <v>5607</v>
      </c>
      <c r="E971" s="1" t="s">
        <v>231</v>
      </c>
      <c r="F971" s="1" t="s">
        <v>232</v>
      </c>
      <c r="G971" s="1" t="s">
        <v>170</v>
      </c>
      <c r="H971" s="1">
        <f>D971/'دلار نیما'!$C$1292*1000</f>
        <v>21.248938879456706</v>
      </c>
    </row>
    <row r="972" spans="1:8" hidden="1" x14ac:dyDescent="0.45">
      <c r="A972" s="1" t="s">
        <v>116</v>
      </c>
      <c r="B972" s="1" t="s">
        <v>170</v>
      </c>
      <c r="C972" s="1" t="s">
        <v>103</v>
      </c>
      <c r="D972" s="1">
        <v>5607</v>
      </c>
      <c r="E972" s="1" t="s">
        <v>231</v>
      </c>
      <c r="F972" s="1" t="s">
        <v>232</v>
      </c>
      <c r="G972" s="1" t="s">
        <v>170</v>
      </c>
      <c r="H972" s="1">
        <f>D972/'دلار نیما'!$C$1292*1000</f>
        <v>21.248938879456706</v>
      </c>
    </row>
    <row r="973" spans="1:8" hidden="1" x14ac:dyDescent="0.45">
      <c r="A973" s="1" t="s">
        <v>116</v>
      </c>
      <c r="B973" s="1" t="s">
        <v>145</v>
      </c>
      <c r="C973" s="1" t="s">
        <v>103</v>
      </c>
      <c r="D973" s="1">
        <v>6929</v>
      </c>
      <c r="E973" s="1" t="s">
        <v>231</v>
      </c>
      <c r="F973" s="1" t="s">
        <v>232</v>
      </c>
      <c r="G973" s="1" t="s">
        <v>145</v>
      </c>
      <c r="H973" s="1">
        <f>D973/'دلار نیما'!$C$1292*1000</f>
        <v>26.258943730293474</v>
      </c>
    </row>
    <row r="974" spans="1:8" hidden="1" x14ac:dyDescent="0.45">
      <c r="A974" s="1" t="s">
        <v>116</v>
      </c>
      <c r="B974" s="1" t="s">
        <v>145</v>
      </c>
      <c r="C974" s="1" t="s">
        <v>112</v>
      </c>
      <c r="D974" s="1">
        <v>6929</v>
      </c>
      <c r="E974" s="1" t="s">
        <v>231</v>
      </c>
      <c r="F974" s="1" t="s">
        <v>232</v>
      </c>
      <c r="G974" s="1" t="s">
        <v>145</v>
      </c>
      <c r="H974" s="1">
        <f>D974/'دلار نیما'!$C$1292*1000</f>
        <v>26.258943730293474</v>
      </c>
    </row>
    <row r="975" spans="1:8" hidden="1" x14ac:dyDescent="0.45">
      <c r="A975" s="1" t="s">
        <v>116</v>
      </c>
      <c r="B975" s="1" t="s">
        <v>167</v>
      </c>
      <c r="C975" s="1" t="s">
        <v>103</v>
      </c>
      <c r="D975" s="1">
        <v>6905</v>
      </c>
      <c r="E975" s="1" t="s">
        <v>231</v>
      </c>
      <c r="F975" s="1" t="s">
        <v>232</v>
      </c>
      <c r="G975" s="1" t="s">
        <v>168</v>
      </c>
      <c r="H975" s="1">
        <f>D975/'دلار نیما'!$C$1292*1000</f>
        <v>26.167990540868299</v>
      </c>
    </row>
    <row r="976" spans="1:8" hidden="1" x14ac:dyDescent="0.45">
      <c r="A976" s="1" t="s">
        <v>116</v>
      </c>
      <c r="B976" s="1" t="s">
        <v>167</v>
      </c>
      <c r="C976" s="1" t="s">
        <v>112</v>
      </c>
      <c r="D976" s="1">
        <v>6905</v>
      </c>
      <c r="E976" s="1" t="s">
        <v>231</v>
      </c>
      <c r="F976" s="1" t="s">
        <v>232</v>
      </c>
      <c r="G976" s="1" t="s">
        <v>168</v>
      </c>
      <c r="H976" s="1">
        <f>D976/'دلار نیما'!$C$1292*1000</f>
        <v>26.167990540868299</v>
      </c>
    </row>
    <row r="977" spans="1:8" hidden="1" x14ac:dyDescent="0.45">
      <c r="A977" s="1" t="s">
        <v>101</v>
      </c>
      <c r="B977" s="1" t="s">
        <v>122</v>
      </c>
      <c r="C977" s="1" t="s">
        <v>112</v>
      </c>
      <c r="D977" s="1">
        <v>4474</v>
      </c>
      <c r="E977" s="1" t="s">
        <v>231</v>
      </c>
      <c r="F977" s="1" t="s">
        <v>232</v>
      </c>
      <c r="G977" s="1" t="s">
        <v>122</v>
      </c>
      <c r="H977" s="1">
        <f>D977/'دلار نیما'!$C$1292*1000</f>
        <v>16.955190395343198</v>
      </c>
    </row>
    <row r="978" spans="1:8" hidden="1" x14ac:dyDescent="0.45">
      <c r="A978" s="1" t="s">
        <v>101</v>
      </c>
      <c r="B978" s="1" t="s">
        <v>122</v>
      </c>
      <c r="C978" s="1" t="s">
        <v>103</v>
      </c>
      <c r="D978" s="1">
        <v>4474</v>
      </c>
      <c r="E978" s="1" t="s">
        <v>231</v>
      </c>
      <c r="F978" s="1" t="s">
        <v>232</v>
      </c>
      <c r="G978" s="1" t="s">
        <v>122</v>
      </c>
      <c r="H978" s="1">
        <f>D978/'دلار نیما'!$C$1292*1000</f>
        <v>16.955190395343198</v>
      </c>
    </row>
    <row r="979" spans="1:8" hidden="1" x14ac:dyDescent="0.45">
      <c r="A979" s="1" t="s">
        <v>115</v>
      </c>
      <c r="B979" s="1" t="s">
        <v>122</v>
      </c>
      <c r="C979" s="1" t="s">
        <v>112</v>
      </c>
      <c r="D979" s="1">
        <v>5098</v>
      </c>
      <c r="E979" s="1" t="s">
        <v>231</v>
      </c>
      <c r="F979" s="1" t="s">
        <v>232</v>
      </c>
      <c r="G979" s="1" t="s">
        <v>122</v>
      </c>
      <c r="H979" s="1">
        <f>D979/'دلار نیما'!$C$1292*1000</f>
        <v>19.319973320397768</v>
      </c>
    </row>
    <row r="980" spans="1:8" hidden="1" x14ac:dyDescent="0.45">
      <c r="A980" s="1" t="s">
        <v>115</v>
      </c>
      <c r="B980" s="1" t="s">
        <v>122</v>
      </c>
      <c r="C980" s="1" t="s">
        <v>103</v>
      </c>
      <c r="D980" s="1">
        <v>5098</v>
      </c>
      <c r="E980" s="1" t="s">
        <v>231</v>
      </c>
      <c r="F980" s="1" t="s">
        <v>232</v>
      </c>
      <c r="G980" s="1" t="s">
        <v>122</v>
      </c>
      <c r="H980" s="1">
        <f>D980/'دلار نیما'!$C$1292*1000</f>
        <v>19.319973320397768</v>
      </c>
    </row>
    <row r="981" spans="1:8" hidden="1" x14ac:dyDescent="0.45">
      <c r="A981" s="1" t="s">
        <v>116</v>
      </c>
      <c r="B981" s="1" t="s">
        <v>122</v>
      </c>
      <c r="C981" s="1" t="s">
        <v>112</v>
      </c>
      <c r="D981" s="1">
        <v>5068</v>
      </c>
      <c r="E981" s="1" t="s">
        <v>231</v>
      </c>
      <c r="F981" s="1" t="s">
        <v>232</v>
      </c>
      <c r="G981" s="1" t="s">
        <v>122</v>
      </c>
      <c r="H981" s="1">
        <f>D981/'دلار نیما'!$C$1292*1000</f>
        <v>19.206281833616298</v>
      </c>
    </row>
    <row r="982" spans="1:8" hidden="1" x14ac:dyDescent="0.45">
      <c r="A982" s="1" t="s">
        <v>116</v>
      </c>
      <c r="B982" s="1" t="s">
        <v>122</v>
      </c>
      <c r="C982" s="1" t="s">
        <v>103</v>
      </c>
      <c r="D982" s="1">
        <v>5068</v>
      </c>
      <c r="E982" s="1" t="s">
        <v>231</v>
      </c>
      <c r="F982" s="1" t="s">
        <v>232</v>
      </c>
      <c r="G982" s="1" t="s">
        <v>122</v>
      </c>
      <c r="H982" s="1">
        <f>D982/'دلار نیما'!$C$1292*1000</f>
        <v>19.206281833616298</v>
      </c>
    </row>
    <row r="983" spans="1:8" hidden="1" x14ac:dyDescent="0.45">
      <c r="A983" s="1" t="s">
        <v>116</v>
      </c>
      <c r="B983" s="1" t="s">
        <v>122</v>
      </c>
      <c r="C983" s="1" t="s">
        <v>186</v>
      </c>
      <c r="D983" s="1">
        <v>5068</v>
      </c>
      <c r="E983" s="1" t="s">
        <v>231</v>
      </c>
      <c r="F983" s="1" t="s">
        <v>217</v>
      </c>
      <c r="G983" s="1" t="s">
        <v>122</v>
      </c>
      <c r="H983" s="1">
        <f>D983/'دلار نیما'!$C$1292*1000</f>
        <v>19.206281833616298</v>
      </c>
    </row>
    <row r="984" spans="1:8" hidden="1" x14ac:dyDescent="0.45">
      <c r="A984" s="1" t="s">
        <v>116</v>
      </c>
      <c r="B984" s="1" t="s">
        <v>122</v>
      </c>
      <c r="C984" s="1" t="s">
        <v>133</v>
      </c>
      <c r="D984" s="1">
        <v>5068</v>
      </c>
      <c r="E984" s="1" t="s">
        <v>231</v>
      </c>
      <c r="F984" s="1" t="s">
        <v>217</v>
      </c>
      <c r="G984" s="1" t="s">
        <v>122</v>
      </c>
      <c r="H984" s="1">
        <f>D984/'دلار نیما'!$C$1292*1000</f>
        <v>19.206281833616298</v>
      </c>
    </row>
    <row r="985" spans="1:8" hidden="1" x14ac:dyDescent="0.45">
      <c r="A985" s="1" t="s">
        <v>101</v>
      </c>
      <c r="B985" s="1" t="s">
        <v>159</v>
      </c>
      <c r="C985" s="1" t="s">
        <v>112</v>
      </c>
      <c r="D985" s="1">
        <v>6787</v>
      </c>
      <c r="E985" s="1" t="s">
        <v>231</v>
      </c>
      <c r="F985" s="1" t="s">
        <v>235</v>
      </c>
      <c r="G985" s="1" t="s">
        <v>159</v>
      </c>
      <c r="H985" s="1">
        <f>D985/'دلار نیما'!$C$1292*1000</f>
        <v>25.720804026194518</v>
      </c>
    </row>
    <row r="986" spans="1:8" hidden="1" x14ac:dyDescent="0.45">
      <c r="A986" s="1" t="s">
        <v>101</v>
      </c>
      <c r="B986" s="1" t="s">
        <v>128</v>
      </c>
      <c r="C986" s="1" t="s">
        <v>103</v>
      </c>
      <c r="D986" s="1">
        <v>5432</v>
      </c>
      <c r="E986" s="1" t="s">
        <v>231</v>
      </c>
      <c r="F986" s="1" t="s">
        <v>232</v>
      </c>
      <c r="G986" s="1" t="s">
        <v>128</v>
      </c>
      <c r="H986" s="1">
        <f>D986/'دلار نیما'!$C$1292*1000</f>
        <v>20.585738539898131</v>
      </c>
    </row>
    <row r="987" spans="1:8" hidden="1" x14ac:dyDescent="0.45">
      <c r="A987" s="1" t="s">
        <v>101</v>
      </c>
      <c r="B987" s="1" t="s">
        <v>128</v>
      </c>
      <c r="C987" s="1" t="s">
        <v>112</v>
      </c>
      <c r="D987" s="1">
        <v>5432</v>
      </c>
      <c r="E987" s="1" t="s">
        <v>231</v>
      </c>
      <c r="F987" s="1" t="s">
        <v>232</v>
      </c>
      <c r="G987" s="1" t="s">
        <v>128</v>
      </c>
      <c r="H987" s="1">
        <f>D987/'دلار نیما'!$C$1292*1000</f>
        <v>20.585738539898131</v>
      </c>
    </row>
    <row r="988" spans="1:8" hidden="1" x14ac:dyDescent="0.45">
      <c r="A988" s="1" t="s">
        <v>116</v>
      </c>
      <c r="B988" s="1" t="s">
        <v>128</v>
      </c>
      <c r="C988" s="1" t="s">
        <v>112</v>
      </c>
      <c r="D988" s="1">
        <v>6413</v>
      </c>
      <c r="E988" s="1" t="s">
        <v>231</v>
      </c>
      <c r="F988" s="1" t="s">
        <v>232</v>
      </c>
      <c r="G988" s="1" t="s">
        <v>128</v>
      </c>
      <c r="H988" s="1">
        <f>D988/'دلار نیما'!$C$1292*1000</f>
        <v>24.303450157652193</v>
      </c>
    </row>
    <row r="989" spans="1:8" hidden="1" x14ac:dyDescent="0.45">
      <c r="A989" s="1" t="s">
        <v>116</v>
      </c>
      <c r="B989" s="1" t="s">
        <v>111</v>
      </c>
      <c r="C989" s="1" t="s">
        <v>112</v>
      </c>
      <c r="D989" s="1">
        <v>7269</v>
      </c>
      <c r="E989" s="1" t="s">
        <v>231</v>
      </c>
      <c r="F989" s="1" t="s">
        <v>232</v>
      </c>
      <c r="G989" s="1" t="s">
        <v>111</v>
      </c>
      <c r="H989" s="1">
        <f>D989/'دلار نیما'!$C$1292*1000</f>
        <v>27.547447247150131</v>
      </c>
    </row>
    <row r="990" spans="1:8" hidden="1" x14ac:dyDescent="0.45">
      <c r="A990" s="1" t="s">
        <v>116</v>
      </c>
      <c r="B990" s="1" t="s">
        <v>111</v>
      </c>
      <c r="C990" s="1" t="s">
        <v>103</v>
      </c>
      <c r="D990" s="1">
        <v>7269</v>
      </c>
      <c r="E990" s="1" t="s">
        <v>231</v>
      </c>
      <c r="F990" s="1" t="s">
        <v>232</v>
      </c>
      <c r="G990" s="1" t="s">
        <v>111</v>
      </c>
      <c r="H990" s="1">
        <f>D990/'دلار نیما'!$C$1292*1000</f>
        <v>27.547447247150131</v>
      </c>
    </row>
    <row r="991" spans="1:8" hidden="1" x14ac:dyDescent="0.45">
      <c r="A991" s="1" t="s">
        <v>101</v>
      </c>
      <c r="B991" s="1" t="s">
        <v>111</v>
      </c>
      <c r="C991" s="1" t="s">
        <v>112</v>
      </c>
      <c r="D991" s="1">
        <v>6515</v>
      </c>
      <c r="E991" s="1" t="s">
        <v>231</v>
      </c>
      <c r="F991" s="1" t="s">
        <v>232</v>
      </c>
      <c r="G991" s="1" t="s">
        <v>111</v>
      </c>
      <c r="H991" s="1">
        <f>D991/'دلار نیما'!$C$1292*1000</f>
        <v>24.690001212709195</v>
      </c>
    </row>
    <row r="992" spans="1:8" hidden="1" x14ac:dyDescent="0.45">
      <c r="A992" s="1" t="s">
        <v>116</v>
      </c>
      <c r="B992" s="1" t="s">
        <v>179</v>
      </c>
      <c r="C992" s="1" t="s">
        <v>103</v>
      </c>
      <c r="D992" s="1">
        <v>6081</v>
      </c>
      <c r="E992" s="1" t="s">
        <v>231</v>
      </c>
      <c r="F992" s="1" t="s">
        <v>236</v>
      </c>
      <c r="G992" s="1" t="s">
        <v>179</v>
      </c>
      <c r="H992" s="1">
        <f>D992/'دلار نیما'!$C$1292*1000</f>
        <v>23.045264370603928</v>
      </c>
    </row>
    <row r="993" spans="1:8" hidden="1" x14ac:dyDescent="0.45">
      <c r="A993" s="1" t="s">
        <v>101</v>
      </c>
      <c r="B993" s="1" t="s">
        <v>180</v>
      </c>
      <c r="C993" s="1" t="s">
        <v>112</v>
      </c>
      <c r="D993" s="1">
        <v>5994</v>
      </c>
      <c r="E993" s="1" t="s">
        <v>231</v>
      </c>
      <c r="F993" s="1" t="s">
        <v>232</v>
      </c>
      <c r="G993" s="1" t="s">
        <v>180</v>
      </c>
      <c r="H993" s="1">
        <f>D993/'دلار نیما'!$C$1292*1000</f>
        <v>22.715559058937668</v>
      </c>
    </row>
    <row r="994" spans="1:8" hidden="1" x14ac:dyDescent="0.45">
      <c r="A994" s="1" t="s">
        <v>101</v>
      </c>
      <c r="B994" s="1" t="s">
        <v>180</v>
      </c>
      <c r="C994" s="1" t="s">
        <v>103</v>
      </c>
      <c r="D994" s="1">
        <v>5994</v>
      </c>
      <c r="E994" s="1" t="s">
        <v>231</v>
      </c>
      <c r="F994" s="1" t="s">
        <v>232</v>
      </c>
      <c r="G994" s="1" t="s">
        <v>180</v>
      </c>
      <c r="H994" s="1">
        <f>D994/'دلار نیما'!$C$1292*1000</f>
        <v>22.715559058937668</v>
      </c>
    </row>
    <row r="995" spans="1:8" hidden="1" x14ac:dyDescent="0.45">
      <c r="A995" s="1" t="s">
        <v>101</v>
      </c>
      <c r="B995" s="1" t="s">
        <v>180</v>
      </c>
      <c r="C995" s="1" t="s">
        <v>103</v>
      </c>
      <c r="D995" s="1">
        <v>5994</v>
      </c>
      <c r="E995" s="1" t="s">
        <v>200</v>
      </c>
      <c r="F995" s="1" t="s">
        <v>232</v>
      </c>
      <c r="G995" s="1" t="s">
        <v>180</v>
      </c>
      <c r="H995" s="1">
        <f>D995/'دلار نیما'!$C$1292*1000</f>
        <v>22.715559058937668</v>
      </c>
    </row>
    <row r="996" spans="1:8" hidden="1" x14ac:dyDescent="0.45">
      <c r="A996" s="1" t="s">
        <v>101</v>
      </c>
      <c r="B996" s="1" t="s">
        <v>180</v>
      </c>
      <c r="C996" s="1" t="s">
        <v>103</v>
      </c>
      <c r="D996" s="1">
        <v>5994</v>
      </c>
      <c r="E996" s="1" t="s">
        <v>220</v>
      </c>
      <c r="F996" s="1" t="s">
        <v>232</v>
      </c>
      <c r="G996" s="1" t="s">
        <v>180</v>
      </c>
      <c r="H996" s="1">
        <f>D996/'دلار نیما'!$C$1292*1000</f>
        <v>22.715559058937668</v>
      </c>
    </row>
    <row r="997" spans="1:8" hidden="1" x14ac:dyDescent="0.45">
      <c r="A997" s="1" t="s">
        <v>101</v>
      </c>
      <c r="B997" s="1" t="s">
        <v>180</v>
      </c>
      <c r="C997" s="1" t="s">
        <v>103</v>
      </c>
      <c r="D997" s="1">
        <v>5994</v>
      </c>
      <c r="E997" s="1" t="s">
        <v>232</v>
      </c>
      <c r="F997" s="1" t="s">
        <v>232</v>
      </c>
      <c r="G997" s="1" t="s">
        <v>180</v>
      </c>
      <c r="H997" s="1">
        <f>D997/'دلار نیما'!$C$1292*1000</f>
        <v>22.715559058937668</v>
      </c>
    </row>
    <row r="998" spans="1:8" hidden="1" x14ac:dyDescent="0.45">
      <c r="A998" s="1" t="s">
        <v>116</v>
      </c>
      <c r="B998" s="1" t="s">
        <v>180</v>
      </c>
      <c r="C998" s="1" t="s">
        <v>103</v>
      </c>
      <c r="D998" s="1">
        <v>6555</v>
      </c>
      <c r="E998" s="1" t="s">
        <v>232</v>
      </c>
      <c r="F998" s="1" t="s">
        <v>232</v>
      </c>
      <c r="G998" s="1" t="s">
        <v>180</v>
      </c>
      <c r="H998" s="1">
        <f>D998/'دلار نیما'!$C$1292*1000</f>
        <v>24.841589861751153</v>
      </c>
    </row>
    <row r="999" spans="1:8" hidden="1" x14ac:dyDescent="0.45">
      <c r="A999" s="1" t="s">
        <v>116</v>
      </c>
      <c r="B999" s="1" t="s">
        <v>180</v>
      </c>
      <c r="C999" s="1" t="s">
        <v>103</v>
      </c>
      <c r="D999" s="1">
        <v>6555</v>
      </c>
      <c r="E999" s="1" t="s">
        <v>220</v>
      </c>
      <c r="F999" s="1" t="s">
        <v>232</v>
      </c>
      <c r="G999" s="1" t="s">
        <v>180</v>
      </c>
      <c r="H999" s="1">
        <f>D999/'دلار نیما'!$C$1292*1000</f>
        <v>24.841589861751153</v>
      </c>
    </row>
    <row r="1000" spans="1:8" hidden="1" x14ac:dyDescent="0.45">
      <c r="A1000" s="1" t="s">
        <v>116</v>
      </c>
      <c r="B1000" s="1" t="s">
        <v>180</v>
      </c>
      <c r="C1000" s="1" t="s">
        <v>103</v>
      </c>
      <c r="D1000" s="1">
        <v>6555</v>
      </c>
      <c r="E1000" s="1" t="s">
        <v>200</v>
      </c>
      <c r="F1000" s="1" t="s">
        <v>232</v>
      </c>
      <c r="G1000" s="1" t="s">
        <v>180</v>
      </c>
      <c r="H1000" s="1">
        <f>D1000/'دلار نیما'!$C$1292*1000</f>
        <v>24.841589861751153</v>
      </c>
    </row>
    <row r="1001" spans="1:8" hidden="1" x14ac:dyDescent="0.45">
      <c r="A1001" s="1" t="s">
        <v>116</v>
      </c>
      <c r="B1001" s="1" t="s">
        <v>127</v>
      </c>
      <c r="C1001" s="1" t="s">
        <v>103</v>
      </c>
      <c r="D1001" s="1">
        <v>5607</v>
      </c>
      <c r="E1001" s="1" t="s">
        <v>200</v>
      </c>
      <c r="F1001" s="1" t="s">
        <v>232</v>
      </c>
      <c r="G1001" s="1" t="s">
        <v>127</v>
      </c>
      <c r="H1001" s="1">
        <f>D1001/'دلار نیما'!$C$1292*1000</f>
        <v>21.248938879456706</v>
      </c>
    </row>
    <row r="1002" spans="1:8" hidden="1" x14ac:dyDescent="0.45">
      <c r="A1002" s="1" t="s">
        <v>101</v>
      </c>
      <c r="B1002" s="1" t="s">
        <v>127</v>
      </c>
      <c r="C1002" s="1" t="s">
        <v>103</v>
      </c>
      <c r="D1002" s="1">
        <v>5806</v>
      </c>
      <c r="E1002" s="1" t="s">
        <v>220</v>
      </c>
      <c r="F1002" s="1" t="s">
        <v>232</v>
      </c>
      <c r="G1002" s="1" t="s">
        <v>127</v>
      </c>
      <c r="H1002" s="1">
        <f>D1002/'دلار نیما'!$C$1292*1000</f>
        <v>22.003092408440455</v>
      </c>
    </row>
    <row r="1003" spans="1:8" hidden="1" x14ac:dyDescent="0.45">
      <c r="A1003" s="1" t="s">
        <v>101</v>
      </c>
      <c r="B1003" s="1" t="s">
        <v>127</v>
      </c>
      <c r="C1003" s="1" t="s">
        <v>103</v>
      </c>
      <c r="D1003" s="1">
        <v>5806</v>
      </c>
      <c r="E1003" s="1" t="s">
        <v>232</v>
      </c>
      <c r="F1003" s="1" t="s">
        <v>232</v>
      </c>
      <c r="G1003" s="1" t="s">
        <v>127</v>
      </c>
      <c r="H1003" s="1">
        <f>D1003/'دلار نیما'!$C$1292*1000</f>
        <v>22.003092408440455</v>
      </c>
    </row>
    <row r="1004" spans="1:8" hidden="1" x14ac:dyDescent="0.45">
      <c r="A1004" s="1" t="s">
        <v>116</v>
      </c>
      <c r="B1004" s="1" t="s">
        <v>123</v>
      </c>
      <c r="C1004" s="1" t="s">
        <v>103</v>
      </c>
      <c r="D1004" s="1">
        <v>6081</v>
      </c>
      <c r="E1004" s="1" t="s">
        <v>220</v>
      </c>
      <c r="F1004" s="1" t="s">
        <v>232</v>
      </c>
      <c r="G1004" s="1" t="s">
        <v>123</v>
      </c>
      <c r="H1004" s="1">
        <f>D1004/'دلار نیما'!$C$1292*1000</f>
        <v>23.045264370603928</v>
      </c>
    </row>
    <row r="1005" spans="1:8" hidden="1" x14ac:dyDescent="0.45">
      <c r="A1005" s="1" t="s">
        <v>116</v>
      </c>
      <c r="B1005" s="1" t="s">
        <v>123</v>
      </c>
      <c r="C1005" s="1" t="s">
        <v>103</v>
      </c>
      <c r="D1005" s="1">
        <v>6081</v>
      </c>
      <c r="E1005" s="1" t="s">
        <v>232</v>
      </c>
      <c r="F1005" s="1" t="s">
        <v>232</v>
      </c>
      <c r="G1005" s="1" t="s">
        <v>123</v>
      </c>
      <c r="H1005" s="1">
        <f>D1005/'دلار نیما'!$C$1292*1000</f>
        <v>23.045264370603928</v>
      </c>
    </row>
    <row r="1006" spans="1:8" hidden="1" x14ac:dyDescent="0.45">
      <c r="A1006" s="1" t="s">
        <v>116</v>
      </c>
      <c r="B1006" s="1" t="s">
        <v>123</v>
      </c>
      <c r="C1006" s="1" t="s">
        <v>103</v>
      </c>
      <c r="D1006" s="1">
        <v>6081</v>
      </c>
      <c r="E1006" s="1" t="s">
        <v>200</v>
      </c>
      <c r="F1006" s="1" t="s">
        <v>232</v>
      </c>
      <c r="G1006" s="1" t="s">
        <v>123</v>
      </c>
      <c r="H1006" s="1">
        <f>D1006/'دلار نیما'!$C$1292*1000</f>
        <v>23.045264370603928</v>
      </c>
    </row>
    <row r="1007" spans="1:8" hidden="1" x14ac:dyDescent="0.45">
      <c r="A1007" s="1" t="s">
        <v>116</v>
      </c>
      <c r="B1007" s="1" t="s">
        <v>123</v>
      </c>
      <c r="C1007" s="1" t="s">
        <v>103</v>
      </c>
      <c r="D1007" s="1">
        <v>6081</v>
      </c>
      <c r="E1007" s="1" t="s">
        <v>231</v>
      </c>
      <c r="F1007" s="1" t="s">
        <v>232</v>
      </c>
      <c r="G1007" s="1" t="s">
        <v>123</v>
      </c>
      <c r="H1007" s="1">
        <f>D1007/'دلار نیما'!$C$1292*1000</f>
        <v>23.045264370603928</v>
      </c>
    </row>
    <row r="1008" spans="1:8" hidden="1" x14ac:dyDescent="0.45">
      <c r="A1008" s="1" t="s">
        <v>101</v>
      </c>
      <c r="B1008" s="1" t="s">
        <v>123</v>
      </c>
      <c r="C1008" s="1" t="s">
        <v>103</v>
      </c>
      <c r="D1008" s="1">
        <v>6427</v>
      </c>
      <c r="E1008" s="1" t="s">
        <v>200</v>
      </c>
      <c r="F1008" s="1" t="s">
        <v>232</v>
      </c>
      <c r="G1008" s="1" t="s">
        <v>123</v>
      </c>
      <c r="H1008" s="1">
        <f>D1008/'دلار نیما'!$C$1292*1000</f>
        <v>24.35650618481688</v>
      </c>
    </row>
    <row r="1009" spans="1:8" hidden="1" x14ac:dyDescent="0.45">
      <c r="A1009" s="1" t="s">
        <v>101</v>
      </c>
      <c r="B1009" s="1" t="s">
        <v>123</v>
      </c>
      <c r="C1009" s="1" t="s">
        <v>103</v>
      </c>
      <c r="D1009" s="1">
        <v>6427</v>
      </c>
      <c r="E1009" s="1" t="s">
        <v>231</v>
      </c>
      <c r="F1009" s="1" t="s">
        <v>232</v>
      </c>
      <c r="G1009" s="1" t="s">
        <v>123</v>
      </c>
      <c r="H1009" s="1">
        <f>D1009/'دلار نیما'!$C$1292*1000</f>
        <v>24.35650618481688</v>
      </c>
    </row>
    <row r="1010" spans="1:8" hidden="1" x14ac:dyDescent="0.45">
      <c r="A1010" s="1" t="s">
        <v>101</v>
      </c>
      <c r="B1010" s="1" t="s">
        <v>123</v>
      </c>
      <c r="C1010" s="1" t="s">
        <v>103</v>
      </c>
      <c r="D1010" s="1">
        <v>6427</v>
      </c>
      <c r="E1010" s="1" t="s">
        <v>232</v>
      </c>
      <c r="F1010" s="1" t="s">
        <v>232</v>
      </c>
      <c r="G1010" s="1" t="s">
        <v>123</v>
      </c>
      <c r="H1010" s="1">
        <f>D1010/'دلار نیما'!$C$1292*1000</f>
        <v>24.35650618481688</v>
      </c>
    </row>
    <row r="1011" spans="1:8" hidden="1" x14ac:dyDescent="0.45">
      <c r="A1011" s="1" t="s">
        <v>101</v>
      </c>
      <c r="B1011" s="1" t="s">
        <v>123</v>
      </c>
      <c r="C1011" s="1" t="s">
        <v>103</v>
      </c>
      <c r="D1011" s="1">
        <v>6427</v>
      </c>
      <c r="E1011" s="1" t="s">
        <v>220</v>
      </c>
      <c r="F1011" s="1" t="s">
        <v>232</v>
      </c>
      <c r="G1011" s="1" t="s">
        <v>123</v>
      </c>
      <c r="H1011" s="1">
        <f>D1011/'دلار نیما'!$C$1292*1000</f>
        <v>24.35650618481688</v>
      </c>
    </row>
    <row r="1012" spans="1:8" hidden="1" x14ac:dyDescent="0.45">
      <c r="A1012" s="1" t="s">
        <v>116</v>
      </c>
      <c r="B1012" s="1" t="s">
        <v>164</v>
      </c>
      <c r="C1012" s="1" t="s">
        <v>112</v>
      </c>
      <c r="D1012" s="1">
        <v>5607</v>
      </c>
      <c r="E1012" s="1" t="s">
        <v>231</v>
      </c>
      <c r="F1012" s="1" t="s">
        <v>232</v>
      </c>
      <c r="G1012" s="1" t="s">
        <v>165</v>
      </c>
      <c r="H1012" s="1">
        <f>D1012/'دلار نیما'!$C$1292*1000</f>
        <v>21.248938879456706</v>
      </c>
    </row>
    <row r="1013" spans="1:8" hidden="1" x14ac:dyDescent="0.45">
      <c r="A1013" s="1" t="s">
        <v>116</v>
      </c>
      <c r="B1013" s="1" t="s">
        <v>164</v>
      </c>
      <c r="C1013" s="1" t="s">
        <v>103</v>
      </c>
      <c r="D1013" s="1">
        <v>5607</v>
      </c>
      <c r="E1013" s="1" t="s">
        <v>200</v>
      </c>
      <c r="F1013" s="1" t="s">
        <v>232</v>
      </c>
      <c r="G1013" s="1" t="s">
        <v>165</v>
      </c>
      <c r="H1013" s="1">
        <f>D1013/'دلار نیما'!$C$1292*1000</f>
        <v>21.248938879456706</v>
      </c>
    </row>
    <row r="1014" spans="1:8" hidden="1" x14ac:dyDescent="0.45">
      <c r="A1014" s="1" t="s">
        <v>101</v>
      </c>
      <c r="B1014" s="1" t="s">
        <v>164</v>
      </c>
      <c r="C1014" s="1" t="s">
        <v>103</v>
      </c>
      <c r="D1014" s="1">
        <v>6427</v>
      </c>
      <c r="E1014" s="1" t="s">
        <v>200</v>
      </c>
      <c r="F1014" s="1" t="s">
        <v>232</v>
      </c>
      <c r="G1014" s="1" t="s">
        <v>165</v>
      </c>
      <c r="H1014" s="1">
        <f>D1014/'دلار نیما'!$C$1292*1000</f>
        <v>24.35650618481688</v>
      </c>
    </row>
    <row r="1015" spans="1:8" hidden="1" x14ac:dyDescent="0.45">
      <c r="A1015" s="1" t="s">
        <v>101</v>
      </c>
      <c r="B1015" s="1" t="s">
        <v>164</v>
      </c>
      <c r="C1015" s="1" t="s">
        <v>103</v>
      </c>
      <c r="D1015" s="1">
        <v>6427</v>
      </c>
      <c r="E1015" s="1" t="s">
        <v>231</v>
      </c>
      <c r="F1015" s="1" t="s">
        <v>232</v>
      </c>
      <c r="G1015" s="1" t="s">
        <v>165</v>
      </c>
      <c r="H1015" s="1">
        <f>D1015/'دلار نیما'!$C$1292*1000</f>
        <v>24.35650618481688</v>
      </c>
    </row>
    <row r="1016" spans="1:8" hidden="1" x14ac:dyDescent="0.45">
      <c r="A1016" s="1" t="s">
        <v>101</v>
      </c>
      <c r="B1016" s="1" t="s">
        <v>164</v>
      </c>
      <c r="C1016" s="1" t="s">
        <v>103</v>
      </c>
      <c r="D1016" s="1">
        <v>6427</v>
      </c>
      <c r="E1016" s="1" t="s">
        <v>220</v>
      </c>
      <c r="F1016" s="1" t="s">
        <v>232</v>
      </c>
      <c r="G1016" s="1" t="s">
        <v>165</v>
      </c>
      <c r="H1016" s="1">
        <f>D1016/'دلار نیما'!$C$1292*1000</f>
        <v>24.35650618481688</v>
      </c>
    </row>
    <row r="1017" spans="1:8" hidden="1" x14ac:dyDescent="0.45">
      <c r="A1017" s="1" t="s">
        <v>116</v>
      </c>
      <c r="B1017" s="1" t="s">
        <v>137</v>
      </c>
      <c r="C1017" s="1" t="s">
        <v>103</v>
      </c>
      <c r="D1017" s="1">
        <v>6513</v>
      </c>
      <c r="E1017" s="1" t="s">
        <v>200</v>
      </c>
      <c r="F1017" s="1" t="s">
        <v>232</v>
      </c>
      <c r="G1017" s="1" t="s">
        <v>137</v>
      </c>
      <c r="H1017" s="1">
        <f>D1017/'دلار نیما'!$C$1292*1000</f>
        <v>24.682421780257094</v>
      </c>
    </row>
    <row r="1018" spans="1:8" hidden="1" x14ac:dyDescent="0.45">
      <c r="A1018" s="1" t="s">
        <v>101</v>
      </c>
      <c r="B1018" s="1" t="s">
        <v>137</v>
      </c>
      <c r="C1018" s="1" t="s">
        <v>103</v>
      </c>
      <c r="D1018" s="1">
        <v>6320</v>
      </c>
      <c r="E1018" s="1" t="s">
        <v>200</v>
      </c>
      <c r="F1018" s="1" t="s">
        <v>232</v>
      </c>
      <c r="G1018" s="1" t="s">
        <v>137</v>
      </c>
      <c r="H1018" s="1">
        <f>D1018/'دلار نیما'!$C$1292*1000</f>
        <v>23.951006548629639</v>
      </c>
    </row>
    <row r="1019" spans="1:8" hidden="1" x14ac:dyDescent="0.45">
      <c r="A1019" s="1" t="s">
        <v>101</v>
      </c>
      <c r="B1019" s="1" t="s">
        <v>137</v>
      </c>
      <c r="C1019" s="1" t="s">
        <v>103</v>
      </c>
      <c r="D1019" s="1">
        <v>6320</v>
      </c>
      <c r="E1019" s="1" t="s">
        <v>220</v>
      </c>
      <c r="F1019" s="1" t="s">
        <v>232</v>
      </c>
      <c r="G1019" s="1" t="s">
        <v>137</v>
      </c>
      <c r="H1019" s="1">
        <f>D1019/'دلار نیما'!$C$1292*1000</f>
        <v>23.951006548629639</v>
      </c>
    </row>
    <row r="1020" spans="1:8" hidden="1" x14ac:dyDescent="0.45">
      <c r="A1020" s="1" t="s">
        <v>116</v>
      </c>
      <c r="B1020" s="1" t="s">
        <v>194</v>
      </c>
      <c r="C1020" s="1" t="s">
        <v>112</v>
      </c>
      <c r="D1020" s="1">
        <v>7973</v>
      </c>
      <c r="E1020" s="1" t="s">
        <v>231</v>
      </c>
      <c r="F1020" s="1" t="s">
        <v>232</v>
      </c>
      <c r="G1020" s="1" t="s">
        <v>195</v>
      </c>
      <c r="H1020" s="1">
        <f>D1020/'دلار نیما'!$C$1292*1000</f>
        <v>30.215407470288625</v>
      </c>
    </row>
    <row r="1021" spans="1:8" hidden="1" x14ac:dyDescent="0.45">
      <c r="A1021" s="1" t="s">
        <v>101</v>
      </c>
      <c r="B1021" s="1" t="s">
        <v>138</v>
      </c>
      <c r="C1021" s="1" t="s">
        <v>103</v>
      </c>
      <c r="D1021" s="1">
        <v>6803</v>
      </c>
      <c r="E1021" s="1" t="s">
        <v>200</v>
      </c>
      <c r="F1021" s="1" t="s">
        <v>232</v>
      </c>
      <c r="G1021" s="1" t="s">
        <v>139</v>
      </c>
      <c r="H1021" s="1">
        <f>D1021/'دلار نیما'!$C$1292*1000</f>
        <v>25.781439485811305</v>
      </c>
    </row>
    <row r="1022" spans="1:8" hidden="1" x14ac:dyDescent="0.45">
      <c r="A1022" s="1" t="s">
        <v>116</v>
      </c>
      <c r="B1022" s="1" t="s">
        <v>138</v>
      </c>
      <c r="C1022" s="1" t="s">
        <v>103</v>
      </c>
      <c r="D1022" s="1">
        <v>7303</v>
      </c>
      <c r="E1022" s="1" t="s">
        <v>200</v>
      </c>
      <c r="F1022" s="1" t="s">
        <v>232</v>
      </c>
      <c r="G1022" s="1" t="s">
        <v>139</v>
      </c>
      <c r="H1022" s="1">
        <f>D1022/'دلار نیما'!$C$1292*1000</f>
        <v>27.676297598835799</v>
      </c>
    </row>
    <row r="1023" spans="1:8" hidden="1" x14ac:dyDescent="0.45">
      <c r="A1023" s="1" t="s">
        <v>116</v>
      </c>
      <c r="B1023" s="1" t="s">
        <v>138</v>
      </c>
      <c r="C1023" s="1" t="s">
        <v>103</v>
      </c>
      <c r="D1023" s="1">
        <v>7303</v>
      </c>
      <c r="E1023" s="1" t="s">
        <v>220</v>
      </c>
      <c r="F1023" s="1" t="s">
        <v>232</v>
      </c>
      <c r="G1023" s="1" t="s">
        <v>139</v>
      </c>
      <c r="H1023" s="1">
        <f>D1023/'دلار نیما'!$C$1292*1000</f>
        <v>27.676297598835799</v>
      </c>
    </row>
    <row r="1024" spans="1:8" hidden="1" x14ac:dyDescent="0.45">
      <c r="A1024" s="1" t="s">
        <v>116</v>
      </c>
      <c r="B1024" s="1" t="s">
        <v>138</v>
      </c>
      <c r="C1024" s="1" t="s">
        <v>103</v>
      </c>
      <c r="D1024" s="1">
        <v>7303</v>
      </c>
      <c r="E1024" s="1" t="s">
        <v>232</v>
      </c>
      <c r="F1024" s="1" t="s">
        <v>232</v>
      </c>
      <c r="G1024" s="1" t="s">
        <v>139</v>
      </c>
      <c r="H1024" s="1">
        <f>D1024/'دلار نیما'!$C$1292*1000</f>
        <v>27.676297598835799</v>
      </c>
    </row>
    <row r="1025" spans="1:8" hidden="1" x14ac:dyDescent="0.45">
      <c r="A1025" s="1" t="s">
        <v>101</v>
      </c>
      <c r="B1025" s="1" t="s">
        <v>196</v>
      </c>
      <c r="C1025" s="1" t="s">
        <v>133</v>
      </c>
      <c r="D1025" s="1">
        <v>7676</v>
      </c>
      <c r="E1025" s="1" t="s">
        <v>231</v>
      </c>
      <c r="F1025" s="1" t="s">
        <v>237</v>
      </c>
      <c r="G1025" s="1" t="s">
        <v>196</v>
      </c>
      <c r="H1025" s="1">
        <f>D1025/'دلار نیما'!$C$1292*1000</f>
        <v>29.089861751152071</v>
      </c>
    </row>
    <row r="1026" spans="1:8" hidden="1" x14ac:dyDescent="0.45">
      <c r="A1026" s="1" t="s">
        <v>116</v>
      </c>
      <c r="B1026" s="1" t="s">
        <v>196</v>
      </c>
      <c r="C1026" s="1" t="s">
        <v>133</v>
      </c>
      <c r="D1026" s="1">
        <v>7593</v>
      </c>
      <c r="E1026" s="1" t="s">
        <v>231</v>
      </c>
      <c r="F1026" s="1" t="s">
        <v>237</v>
      </c>
      <c r="G1026" s="1" t="s">
        <v>196</v>
      </c>
      <c r="H1026" s="1">
        <f>D1026/'دلار نیما'!$C$1292*1000</f>
        <v>28.775315304390009</v>
      </c>
    </row>
    <row r="1027" spans="1:8" hidden="1" x14ac:dyDescent="0.45">
      <c r="A1027" s="1" t="s">
        <v>116</v>
      </c>
      <c r="B1027" s="1" t="s">
        <v>196</v>
      </c>
      <c r="C1027" s="1" t="s">
        <v>186</v>
      </c>
      <c r="D1027" s="1">
        <v>7593</v>
      </c>
      <c r="E1027" s="1" t="s">
        <v>231</v>
      </c>
      <c r="F1027" s="1" t="s">
        <v>237</v>
      </c>
      <c r="G1027" s="1" t="s">
        <v>196</v>
      </c>
      <c r="H1027" s="1">
        <f>D1027/'دلار نیما'!$C$1292*1000</f>
        <v>28.775315304390009</v>
      </c>
    </row>
    <row r="1028" spans="1:8" hidden="1" x14ac:dyDescent="0.45">
      <c r="A1028" s="1" t="s">
        <v>204</v>
      </c>
      <c r="B1028" s="1" t="s">
        <v>130</v>
      </c>
      <c r="C1028" s="1" t="s">
        <v>112</v>
      </c>
      <c r="D1028" s="1">
        <v>6631</v>
      </c>
      <c r="E1028" s="1" t="s">
        <v>200</v>
      </c>
      <c r="F1028" s="1" t="s">
        <v>236</v>
      </c>
      <c r="G1028" s="1" t="s">
        <v>130</v>
      </c>
      <c r="H1028" s="1">
        <f>D1028/'دلار نیما'!$C$1292*1000</f>
        <v>25.129608294930875</v>
      </c>
    </row>
    <row r="1029" spans="1:8" hidden="1" x14ac:dyDescent="0.45">
      <c r="A1029" s="1" t="s">
        <v>204</v>
      </c>
      <c r="B1029" s="1" t="s">
        <v>130</v>
      </c>
      <c r="C1029" s="1" t="s">
        <v>103</v>
      </c>
      <c r="D1029" s="1">
        <v>6631</v>
      </c>
      <c r="E1029" s="1" t="s">
        <v>200</v>
      </c>
      <c r="F1029" s="1" t="s">
        <v>236</v>
      </c>
      <c r="G1029" s="1" t="s">
        <v>130</v>
      </c>
      <c r="H1029" s="1">
        <f>D1029/'دلار نیما'!$C$1292*1000</f>
        <v>25.129608294930875</v>
      </c>
    </row>
    <row r="1030" spans="1:8" hidden="1" x14ac:dyDescent="0.45">
      <c r="A1030" s="1" t="s">
        <v>101</v>
      </c>
      <c r="B1030" s="1" t="s">
        <v>117</v>
      </c>
      <c r="C1030" s="1" t="s">
        <v>103</v>
      </c>
      <c r="D1030" s="1">
        <v>7876</v>
      </c>
      <c r="E1030" s="1" t="s">
        <v>231</v>
      </c>
      <c r="F1030" s="1" t="s">
        <v>232</v>
      </c>
      <c r="G1030" s="1" t="s">
        <v>118</v>
      </c>
      <c r="H1030" s="1">
        <f>D1030/'دلار نیما'!$C$1292*1000</f>
        <v>29.847804996361873</v>
      </c>
    </row>
    <row r="1031" spans="1:8" hidden="1" x14ac:dyDescent="0.45">
      <c r="A1031" s="1" t="s">
        <v>101</v>
      </c>
      <c r="B1031" s="1" t="s">
        <v>117</v>
      </c>
      <c r="C1031" s="1" t="s">
        <v>112</v>
      </c>
      <c r="D1031" s="1">
        <v>7876</v>
      </c>
      <c r="E1031" s="1" t="s">
        <v>231</v>
      </c>
      <c r="F1031" s="1" t="s">
        <v>232</v>
      </c>
      <c r="G1031" s="1" t="s">
        <v>118</v>
      </c>
      <c r="H1031" s="1">
        <f>D1031/'دلار نیما'!$C$1292*1000</f>
        <v>29.847804996361873</v>
      </c>
    </row>
    <row r="1032" spans="1:8" hidden="1" x14ac:dyDescent="0.45">
      <c r="A1032" s="1" t="s">
        <v>116</v>
      </c>
      <c r="B1032" s="1" t="s">
        <v>117</v>
      </c>
      <c r="C1032" s="1" t="s">
        <v>112</v>
      </c>
      <c r="D1032" s="1">
        <v>8219</v>
      </c>
      <c r="E1032" s="1" t="s">
        <v>231</v>
      </c>
      <c r="F1032" s="1" t="s">
        <v>232</v>
      </c>
      <c r="G1032" s="1" t="s">
        <v>118</v>
      </c>
      <c r="H1032" s="1">
        <f>D1032/'دلار نیما'!$C$1292*1000</f>
        <v>31.14767766189668</v>
      </c>
    </row>
    <row r="1033" spans="1:8" hidden="1" x14ac:dyDescent="0.45">
      <c r="A1033" s="1" t="s">
        <v>126</v>
      </c>
      <c r="B1033" s="1" t="s">
        <v>117</v>
      </c>
      <c r="C1033" s="1" t="s">
        <v>103</v>
      </c>
      <c r="D1033" s="1">
        <v>6923</v>
      </c>
      <c r="E1033" s="1" t="s">
        <v>231</v>
      </c>
      <c r="F1033" s="1" t="s">
        <v>232</v>
      </c>
      <c r="G1033" s="1" t="s">
        <v>118</v>
      </c>
      <c r="H1033" s="1">
        <f>D1033/'دلار نیما'!$C$1292*1000</f>
        <v>26.236205432937179</v>
      </c>
    </row>
    <row r="1034" spans="1:8" hidden="1" x14ac:dyDescent="0.45">
      <c r="A1034" s="1" t="s">
        <v>126</v>
      </c>
      <c r="B1034" s="1" t="s">
        <v>117</v>
      </c>
      <c r="C1034" s="1" t="s">
        <v>112</v>
      </c>
      <c r="D1034" s="1">
        <v>6923</v>
      </c>
      <c r="E1034" s="1" t="s">
        <v>231</v>
      </c>
      <c r="F1034" s="1" t="s">
        <v>232</v>
      </c>
      <c r="G1034" s="1" t="s">
        <v>118</v>
      </c>
      <c r="H1034" s="1">
        <f>D1034/'دلار نیما'!$C$1292*1000</f>
        <v>26.236205432937179</v>
      </c>
    </row>
    <row r="1035" spans="1:8" hidden="1" x14ac:dyDescent="0.45">
      <c r="A1035" s="1" t="s">
        <v>215</v>
      </c>
      <c r="B1035" s="1" t="s">
        <v>117</v>
      </c>
      <c r="C1035" s="1" t="s">
        <v>103</v>
      </c>
      <c r="D1035" s="1">
        <v>6112</v>
      </c>
      <c r="E1035" s="1" t="s">
        <v>200</v>
      </c>
      <c r="F1035" s="1" t="s">
        <v>236</v>
      </c>
      <c r="G1035" s="1" t="s">
        <v>118</v>
      </c>
      <c r="H1035" s="1">
        <f>D1035/'دلار نیما'!$C$1292*1000</f>
        <v>23.162745573611449</v>
      </c>
    </row>
    <row r="1036" spans="1:8" hidden="1" x14ac:dyDescent="0.45">
      <c r="A1036" s="1" t="s">
        <v>215</v>
      </c>
      <c r="B1036" s="1" t="s">
        <v>117</v>
      </c>
      <c r="C1036" s="1" t="s">
        <v>112</v>
      </c>
      <c r="D1036" s="1">
        <v>6112</v>
      </c>
      <c r="E1036" s="1" t="s">
        <v>200</v>
      </c>
      <c r="F1036" s="1" t="s">
        <v>236</v>
      </c>
      <c r="G1036" s="1" t="s">
        <v>118</v>
      </c>
      <c r="H1036" s="1">
        <f>D1036/'دلار نیما'!$C$1292*1000</f>
        <v>23.162745573611449</v>
      </c>
    </row>
    <row r="1037" spans="1:8" hidden="1" x14ac:dyDescent="0.45">
      <c r="A1037" s="1" t="s">
        <v>108</v>
      </c>
      <c r="B1037" s="1" t="s">
        <v>117</v>
      </c>
      <c r="C1037" s="1" t="s">
        <v>112</v>
      </c>
      <c r="D1037" s="1">
        <v>7055</v>
      </c>
      <c r="E1037" s="1" t="s">
        <v>200</v>
      </c>
      <c r="F1037" s="1" t="s">
        <v>236</v>
      </c>
      <c r="G1037" s="1" t="s">
        <v>118</v>
      </c>
      <c r="H1037" s="1">
        <f>D1037/'دلار نیما'!$C$1292*1000</f>
        <v>26.73644797477565</v>
      </c>
    </row>
    <row r="1038" spans="1:8" hidden="1" x14ac:dyDescent="0.45">
      <c r="A1038" s="1" t="s">
        <v>108</v>
      </c>
      <c r="B1038" s="1" t="s">
        <v>117</v>
      </c>
      <c r="C1038" s="1" t="s">
        <v>103</v>
      </c>
      <c r="D1038" s="1">
        <v>7055</v>
      </c>
      <c r="E1038" s="1" t="s">
        <v>200</v>
      </c>
      <c r="F1038" s="1" t="s">
        <v>236</v>
      </c>
      <c r="G1038" s="1" t="s">
        <v>118</v>
      </c>
      <c r="H1038" s="1">
        <f>D1038/'دلار نیما'!$C$1292*1000</f>
        <v>26.73644797477565</v>
      </c>
    </row>
    <row r="1039" spans="1:8" hidden="1" x14ac:dyDescent="0.45">
      <c r="A1039" s="1" t="s">
        <v>116</v>
      </c>
      <c r="B1039" s="1" t="s">
        <v>197</v>
      </c>
      <c r="C1039" s="1" t="s">
        <v>103</v>
      </c>
      <c r="D1039" s="1">
        <v>8087</v>
      </c>
      <c r="E1039" s="1" t="s">
        <v>231</v>
      </c>
      <c r="F1039" s="1" t="s">
        <v>232</v>
      </c>
      <c r="G1039" s="1" t="s">
        <v>198</v>
      </c>
      <c r="H1039" s="1">
        <f>D1039/'دلار نیما'!$C$1292*1000</f>
        <v>30.647435120058212</v>
      </c>
    </row>
    <row r="1040" spans="1:8" hidden="1" x14ac:dyDescent="0.45">
      <c r="A1040" s="1" t="s">
        <v>116</v>
      </c>
      <c r="B1040" s="1" t="s">
        <v>197</v>
      </c>
      <c r="C1040" s="1" t="s">
        <v>112</v>
      </c>
      <c r="D1040" s="1">
        <v>8087</v>
      </c>
      <c r="E1040" s="1" t="s">
        <v>231</v>
      </c>
      <c r="F1040" s="1" t="s">
        <v>232</v>
      </c>
      <c r="G1040" s="1" t="s">
        <v>198</v>
      </c>
      <c r="H1040" s="1">
        <f>D1040/'دلار نیما'!$C$1292*1000</f>
        <v>30.647435120058212</v>
      </c>
    </row>
    <row r="1041" spans="1:8" hidden="1" x14ac:dyDescent="0.45">
      <c r="A1041" s="1" t="s">
        <v>213</v>
      </c>
      <c r="B1041" s="1" t="s">
        <v>197</v>
      </c>
      <c r="C1041" s="1" t="s">
        <v>112</v>
      </c>
      <c r="D1041" s="1">
        <v>7083</v>
      </c>
      <c r="E1041" s="1" t="s">
        <v>200</v>
      </c>
      <c r="F1041" s="1" t="s">
        <v>236</v>
      </c>
      <c r="G1041" s="1" t="s">
        <v>198</v>
      </c>
      <c r="H1041" s="1">
        <f>D1041/'دلار نیما'!$C$1292*1000</f>
        <v>26.842560029105023</v>
      </c>
    </row>
    <row r="1042" spans="1:8" hidden="1" x14ac:dyDescent="0.45">
      <c r="A1042" s="1" t="s">
        <v>218</v>
      </c>
      <c r="B1042" s="1" t="s">
        <v>197</v>
      </c>
      <c r="C1042" s="1" t="s">
        <v>112</v>
      </c>
      <c r="D1042" s="1">
        <v>14998</v>
      </c>
      <c r="E1042" s="1" t="s">
        <v>200</v>
      </c>
      <c r="F1042" s="1" t="s">
        <v>236</v>
      </c>
      <c r="G1042" s="1" t="s">
        <v>198</v>
      </c>
      <c r="H1042" s="1">
        <f>D1042/'دلار نیما'!$C$1292*1000</f>
        <v>56.838163958282806</v>
      </c>
    </row>
    <row r="1043" spans="1:8" hidden="1" x14ac:dyDescent="0.45">
      <c r="A1043" s="1" t="s">
        <v>209</v>
      </c>
      <c r="B1043" s="1" t="s">
        <v>197</v>
      </c>
      <c r="C1043" s="1" t="s">
        <v>112</v>
      </c>
      <c r="D1043" s="1">
        <v>12077</v>
      </c>
      <c r="E1043" s="1" t="s">
        <v>200</v>
      </c>
      <c r="F1043" s="1" t="s">
        <v>236</v>
      </c>
      <c r="G1043" s="1" t="s">
        <v>198</v>
      </c>
      <c r="H1043" s="1">
        <f>D1043/'دلار نیما'!$C$1292*1000</f>
        <v>45.768402861993692</v>
      </c>
    </row>
    <row r="1044" spans="1:8" hidden="1" x14ac:dyDescent="0.45">
      <c r="A1044" s="1" t="s">
        <v>106</v>
      </c>
      <c r="B1044" s="1" t="s">
        <v>197</v>
      </c>
      <c r="C1044" s="1" t="s">
        <v>112</v>
      </c>
      <c r="D1044" s="1">
        <v>7585</v>
      </c>
      <c r="E1044" s="1" t="s">
        <v>200</v>
      </c>
      <c r="F1044" s="1" t="s">
        <v>236</v>
      </c>
      <c r="G1044" s="1" t="s">
        <v>198</v>
      </c>
      <c r="H1044" s="1">
        <f>D1044/'دلار نیما'!$C$1292*1000</f>
        <v>28.744997574581618</v>
      </c>
    </row>
    <row r="1045" spans="1:8" hidden="1" x14ac:dyDescent="0.45">
      <c r="A1045" s="1" t="s">
        <v>202</v>
      </c>
      <c r="B1045" s="1" t="s">
        <v>197</v>
      </c>
      <c r="C1045" s="1" t="s">
        <v>112</v>
      </c>
      <c r="D1045" s="1">
        <v>8352</v>
      </c>
      <c r="E1045" s="1" t="s">
        <v>200</v>
      </c>
      <c r="F1045" s="1" t="s">
        <v>236</v>
      </c>
      <c r="G1045" s="1" t="s">
        <v>198</v>
      </c>
      <c r="H1045" s="1">
        <f>D1045/'دلار نیما'!$C$1292*1000</f>
        <v>31.651709919961192</v>
      </c>
    </row>
    <row r="1046" spans="1:8" hidden="1" x14ac:dyDescent="0.45">
      <c r="A1046" s="1" t="s">
        <v>108</v>
      </c>
      <c r="B1046" s="1" t="s">
        <v>197</v>
      </c>
      <c r="C1046" s="1" t="s">
        <v>112</v>
      </c>
      <c r="D1046" s="1">
        <v>5809</v>
      </c>
      <c r="E1046" s="1" t="s">
        <v>200</v>
      </c>
      <c r="F1046" s="1" t="s">
        <v>236</v>
      </c>
      <c r="G1046" s="1" t="s">
        <v>198</v>
      </c>
      <c r="H1046" s="1">
        <f>D1046/'دلار نیما'!$C$1292*1000</f>
        <v>22.014461557118604</v>
      </c>
    </row>
    <row r="1047" spans="1:8" hidden="1" x14ac:dyDescent="0.45">
      <c r="A1047" s="1" t="s">
        <v>101</v>
      </c>
      <c r="B1047" s="1" t="s">
        <v>199</v>
      </c>
      <c r="C1047" s="1" t="s">
        <v>103</v>
      </c>
      <c r="D1047" s="1">
        <v>6427</v>
      </c>
      <c r="E1047" s="1" t="s">
        <v>200</v>
      </c>
      <c r="F1047" s="1" t="s">
        <v>232</v>
      </c>
      <c r="G1047" s="1" t="s">
        <v>199</v>
      </c>
      <c r="H1047" s="1">
        <f>D1047/'دلار نیما'!$C$1292*1000</f>
        <v>24.35650618481688</v>
      </c>
    </row>
    <row r="1048" spans="1:8" hidden="1" x14ac:dyDescent="0.45">
      <c r="A1048" s="1" t="s">
        <v>101</v>
      </c>
      <c r="B1048" s="1" t="s">
        <v>199</v>
      </c>
      <c r="C1048" s="1" t="s">
        <v>103</v>
      </c>
      <c r="D1048" s="1">
        <v>6427</v>
      </c>
      <c r="E1048" s="1" t="s">
        <v>231</v>
      </c>
      <c r="F1048" s="1" t="s">
        <v>232</v>
      </c>
      <c r="G1048" s="1" t="s">
        <v>199</v>
      </c>
      <c r="H1048" s="1">
        <f>D1048/'دلار نیما'!$C$1292*1000</f>
        <v>24.35650618481688</v>
      </c>
    </row>
    <row r="1049" spans="1:8" hidden="1" x14ac:dyDescent="0.45">
      <c r="A1049" s="1" t="s">
        <v>101</v>
      </c>
      <c r="B1049" s="1" t="s">
        <v>199</v>
      </c>
      <c r="C1049" s="1" t="s">
        <v>103</v>
      </c>
      <c r="D1049" s="1">
        <v>6427</v>
      </c>
      <c r="E1049" s="1" t="s">
        <v>220</v>
      </c>
      <c r="F1049" s="1" t="s">
        <v>232</v>
      </c>
      <c r="G1049" s="1" t="s">
        <v>199</v>
      </c>
      <c r="H1049" s="1">
        <f>D1049/'دلار نیما'!$C$1292*1000</f>
        <v>24.35650618481688</v>
      </c>
    </row>
    <row r="1050" spans="1:8" hidden="1" x14ac:dyDescent="0.45">
      <c r="A1050" s="1" t="s">
        <v>229</v>
      </c>
      <c r="B1050" s="1" t="s">
        <v>199</v>
      </c>
      <c r="C1050" s="1" t="s">
        <v>112</v>
      </c>
      <c r="E1050" s="1" t="s">
        <v>200</v>
      </c>
      <c r="F1050" s="1" t="s">
        <v>236</v>
      </c>
      <c r="G1050" s="1" t="s">
        <v>199</v>
      </c>
      <c r="H1050" s="1">
        <f>D1050/'دلار نیما'!$C$1292*1000</f>
        <v>0</v>
      </c>
    </row>
    <row r="1051" spans="1:8" hidden="1" x14ac:dyDescent="0.45">
      <c r="A1051" s="1" t="s">
        <v>116</v>
      </c>
      <c r="B1051" s="1" t="s">
        <v>161</v>
      </c>
      <c r="C1051" s="1" t="s">
        <v>112</v>
      </c>
      <c r="D1051" s="1">
        <v>7812</v>
      </c>
      <c r="E1051" s="1" t="s">
        <v>231</v>
      </c>
      <c r="F1051" s="1" t="s">
        <v>232</v>
      </c>
      <c r="G1051" s="1" t="s">
        <v>161</v>
      </c>
      <c r="H1051" s="1">
        <f>D1051/'دلار نیما'!$C$1292*1000</f>
        <v>29.605263157894736</v>
      </c>
    </row>
    <row r="1052" spans="1:8" hidden="1" x14ac:dyDescent="0.45">
      <c r="A1052" s="1" t="s">
        <v>116</v>
      </c>
      <c r="B1052" s="1" t="s">
        <v>161</v>
      </c>
      <c r="C1052" s="1" t="s">
        <v>103</v>
      </c>
      <c r="D1052" s="1">
        <v>7812</v>
      </c>
      <c r="E1052" s="1" t="s">
        <v>231</v>
      </c>
      <c r="F1052" s="1" t="s">
        <v>232</v>
      </c>
      <c r="G1052" s="1" t="s">
        <v>161</v>
      </c>
      <c r="H1052" s="1">
        <f>D1052/'دلار نیما'!$C$1292*1000</f>
        <v>29.605263157894736</v>
      </c>
    </row>
    <row r="1053" spans="1:8" hidden="1" x14ac:dyDescent="0.45">
      <c r="A1053" s="1" t="s">
        <v>101</v>
      </c>
      <c r="B1053" s="1" t="s">
        <v>161</v>
      </c>
      <c r="C1053" s="1" t="s">
        <v>103</v>
      </c>
      <c r="D1053" s="1">
        <v>7717</v>
      </c>
      <c r="E1053" s="1" t="s">
        <v>231</v>
      </c>
      <c r="F1053" s="1" t="s">
        <v>232</v>
      </c>
      <c r="G1053" s="1" t="s">
        <v>161</v>
      </c>
      <c r="H1053" s="1">
        <f>D1053/'دلار نیما'!$C$1292*1000</f>
        <v>29.245240116420085</v>
      </c>
    </row>
    <row r="1054" spans="1:8" hidden="1" x14ac:dyDescent="0.45">
      <c r="A1054" s="1" t="s">
        <v>116</v>
      </c>
      <c r="B1054" s="1" t="s">
        <v>184</v>
      </c>
      <c r="C1054" s="1" t="s">
        <v>112</v>
      </c>
      <c r="D1054" s="1">
        <v>7801</v>
      </c>
      <c r="E1054" s="1" t="s">
        <v>231</v>
      </c>
      <c r="F1054" s="1" t="s">
        <v>232</v>
      </c>
      <c r="G1054" s="1" t="s">
        <v>184</v>
      </c>
      <c r="H1054" s="1">
        <f>D1054/'دلار نیما'!$C$1292*1000</f>
        <v>29.563576279408199</v>
      </c>
    </row>
    <row r="1055" spans="1:8" hidden="1" x14ac:dyDescent="0.45">
      <c r="A1055" s="1" t="s">
        <v>101</v>
      </c>
      <c r="B1055" s="1" t="s">
        <v>184</v>
      </c>
      <c r="C1055" s="1" t="s">
        <v>112</v>
      </c>
      <c r="D1055" s="1">
        <v>7110</v>
      </c>
      <c r="E1055" s="1" t="s">
        <v>231</v>
      </c>
      <c r="F1055" s="1" t="s">
        <v>232</v>
      </c>
      <c r="G1055" s="1" t="s">
        <v>184</v>
      </c>
      <c r="H1055" s="1">
        <f>D1055/'دلار نیما'!$C$1292*1000</f>
        <v>26.944882367208344</v>
      </c>
    </row>
    <row r="1056" spans="1:8" hidden="1" x14ac:dyDescent="0.45">
      <c r="A1056" s="1" t="s">
        <v>101</v>
      </c>
      <c r="B1056" s="1" t="s">
        <v>184</v>
      </c>
      <c r="C1056" s="1" t="s">
        <v>103</v>
      </c>
      <c r="D1056" s="1">
        <v>7110</v>
      </c>
      <c r="E1056" s="1" t="s">
        <v>231</v>
      </c>
      <c r="F1056" s="1" t="s">
        <v>232</v>
      </c>
      <c r="G1056" s="1" t="s">
        <v>184</v>
      </c>
      <c r="H1056" s="1">
        <f>D1056/'دلار نیما'!$C$1292*1000</f>
        <v>26.944882367208344</v>
      </c>
    </row>
    <row r="1057" spans="1:8" hidden="1" x14ac:dyDescent="0.45">
      <c r="A1057" s="1" t="s">
        <v>116</v>
      </c>
      <c r="B1057" s="1" t="s">
        <v>171</v>
      </c>
      <c r="C1057" s="1" t="s">
        <v>103</v>
      </c>
      <c r="D1057" s="1">
        <v>5676</v>
      </c>
      <c r="E1057" s="1" t="s">
        <v>231</v>
      </c>
      <c r="F1057" s="1" t="s">
        <v>232</v>
      </c>
      <c r="G1057" s="1" t="s">
        <v>171</v>
      </c>
      <c r="H1057" s="1">
        <f>D1057/'دلار نیما'!$C$1292*1000</f>
        <v>21.510429299054088</v>
      </c>
    </row>
    <row r="1058" spans="1:8" hidden="1" x14ac:dyDescent="0.45">
      <c r="A1058" s="1" t="s">
        <v>116</v>
      </c>
      <c r="B1058" s="1" t="s">
        <v>171</v>
      </c>
      <c r="C1058" s="1" t="s">
        <v>103</v>
      </c>
      <c r="D1058" s="1">
        <v>5676</v>
      </c>
      <c r="E1058" s="1" t="s">
        <v>200</v>
      </c>
      <c r="F1058" s="1" t="s">
        <v>232</v>
      </c>
      <c r="G1058" s="1" t="s">
        <v>171</v>
      </c>
      <c r="H1058" s="1">
        <f>D1058/'دلار نیما'!$C$1292*1000</f>
        <v>21.510429299054088</v>
      </c>
    </row>
    <row r="1059" spans="1:8" hidden="1" x14ac:dyDescent="0.45">
      <c r="A1059" s="1" t="s">
        <v>101</v>
      </c>
      <c r="B1059" s="1" t="s">
        <v>171</v>
      </c>
      <c r="C1059" s="1" t="s">
        <v>112</v>
      </c>
      <c r="D1059" s="1">
        <v>3760</v>
      </c>
      <c r="E1059" s="1" t="s">
        <v>231</v>
      </c>
      <c r="F1059" s="1" t="s">
        <v>232</v>
      </c>
      <c r="G1059" s="1" t="s">
        <v>171</v>
      </c>
      <c r="H1059" s="1">
        <f>D1059/'دلار نیما'!$C$1292*1000</f>
        <v>14.249333009944214</v>
      </c>
    </row>
    <row r="1060" spans="1:8" hidden="1" x14ac:dyDescent="0.45">
      <c r="A1060" s="1" t="s">
        <v>101</v>
      </c>
      <c r="B1060" s="1" t="s">
        <v>162</v>
      </c>
      <c r="C1060" s="1" t="s">
        <v>103</v>
      </c>
      <c r="D1060" s="1">
        <v>8477</v>
      </c>
      <c r="E1060" s="1" t="s">
        <v>231</v>
      </c>
      <c r="F1060" s="1" t="s">
        <v>236</v>
      </c>
      <c r="G1060" s="1" t="s">
        <v>162</v>
      </c>
      <c r="H1060" s="1">
        <f>D1060/'دلار نیما'!$C$1292*1000</f>
        <v>32.125424448217316</v>
      </c>
    </row>
    <row r="1061" spans="1:8" hidden="1" x14ac:dyDescent="0.45">
      <c r="A1061" s="1" t="s">
        <v>116</v>
      </c>
      <c r="B1061" s="1" t="s">
        <v>162</v>
      </c>
      <c r="C1061" s="1" t="s">
        <v>112</v>
      </c>
      <c r="D1061" s="1">
        <v>10094</v>
      </c>
      <c r="E1061" s="1" t="s">
        <v>231</v>
      </c>
      <c r="F1061" s="1" t="s">
        <v>236</v>
      </c>
      <c r="G1061" s="1" t="s">
        <v>162</v>
      </c>
      <c r="H1061" s="1">
        <f>D1061/'دلار نیما'!$C$1292*1000</f>
        <v>38.253395585738538</v>
      </c>
    </row>
    <row r="1062" spans="1:8" hidden="1" x14ac:dyDescent="0.45">
      <c r="A1062" s="1" t="s">
        <v>101</v>
      </c>
      <c r="B1062" s="1" t="s">
        <v>187</v>
      </c>
      <c r="C1062" s="1" t="s">
        <v>103</v>
      </c>
      <c r="D1062" s="1">
        <v>6803</v>
      </c>
      <c r="E1062" s="1" t="s">
        <v>231</v>
      </c>
      <c r="F1062" s="1" t="s">
        <v>232</v>
      </c>
      <c r="G1062" s="1" t="s">
        <v>187</v>
      </c>
      <c r="H1062" s="1">
        <f>D1062/'دلار نیما'!$C$1292*1000</f>
        <v>25.781439485811305</v>
      </c>
    </row>
    <row r="1063" spans="1:8" hidden="1" x14ac:dyDescent="0.45">
      <c r="A1063" s="1" t="s">
        <v>101</v>
      </c>
      <c r="B1063" s="1" t="s">
        <v>187</v>
      </c>
      <c r="C1063" s="1" t="s">
        <v>112</v>
      </c>
      <c r="D1063" s="1">
        <v>6803</v>
      </c>
      <c r="E1063" s="1" t="s">
        <v>231</v>
      </c>
      <c r="F1063" s="1" t="s">
        <v>232</v>
      </c>
      <c r="G1063" s="1" t="s">
        <v>187</v>
      </c>
      <c r="H1063" s="1">
        <f>D1063/'دلار نیما'!$C$1292*1000</f>
        <v>25.781439485811305</v>
      </c>
    </row>
    <row r="1064" spans="1:8" hidden="1" x14ac:dyDescent="0.45">
      <c r="A1064" s="1" t="s">
        <v>101</v>
      </c>
      <c r="B1064" s="1" t="s">
        <v>187</v>
      </c>
      <c r="C1064" s="1" t="s">
        <v>103</v>
      </c>
      <c r="D1064" s="1">
        <v>6803</v>
      </c>
      <c r="E1064" s="1" t="s">
        <v>200</v>
      </c>
      <c r="F1064" s="1" t="s">
        <v>232</v>
      </c>
      <c r="G1064" s="1" t="s">
        <v>187</v>
      </c>
      <c r="H1064" s="1">
        <f>D1064/'دلار نیما'!$C$1292*1000</f>
        <v>25.781439485811305</v>
      </c>
    </row>
    <row r="1065" spans="1:8" hidden="1" x14ac:dyDescent="0.45">
      <c r="A1065" s="1" t="s">
        <v>101</v>
      </c>
      <c r="B1065" s="1" t="s">
        <v>187</v>
      </c>
      <c r="C1065" s="1" t="s">
        <v>103</v>
      </c>
      <c r="D1065" s="1">
        <v>6803</v>
      </c>
      <c r="E1065" s="1" t="s">
        <v>232</v>
      </c>
      <c r="F1065" s="1" t="s">
        <v>232</v>
      </c>
      <c r="G1065" s="1" t="s">
        <v>187</v>
      </c>
      <c r="H1065" s="1">
        <f>D1065/'دلار نیما'!$C$1292*1000</f>
        <v>25.781439485811305</v>
      </c>
    </row>
    <row r="1066" spans="1:8" hidden="1" x14ac:dyDescent="0.45">
      <c r="A1066" s="1" t="s">
        <v>101</v>
      </c>
      <c r="B1066" s="1" t="s">
        <v>187</v>
      </c>
      <c r="C1066" s="1" t="s">
        <v>103</v>
      </c>
      <c r="D1066" s="1">
        <v>6803</v>
      </c>
      <c r="E1066" s="1" t="s">
        <v>220</v>
      </c>
      <c r="F1066" s="1" t="s">
        <v>232</v>
      </c>
      <c r="G1066" s="1" t="s">
        <v>187</v>
      </c>
      <c r="H1066" s="1">
        <f>D1066/'دلار نیما'!$C$1292*1000</f>
        <v>25.781439485811305</v>
      </c>
    </row>
    <row r="1067" spans="1:8" hidden="1" x14ac:dyDescent="0.45">
      <c r="A1067" s="1" t="s">
        <v>116</v>
      </c>
      <c r="B1067" s="1" t="s">
        <v>187</v>
      </c>
      <c r="C1067" s="1" t="s">
        <v>103</v>
      </c>
      <c r="D1067" s="1">
        <v>7205</v>
      </c>
      <c r="E1067" s="1" t="s">
        <v>220</v>
      </c>
      <c r="F1067" s="1" t="s">
        <v>232</v>
      </c>
      <c r="G1067" s="1" t="s">
        <v>187</v>
      </c>
      <c r="H1067" s="1">
        <f>D1067/'دلار نیما'!$C$1292*1000</f>
        <v>27.304905408682998</v>
      </c>
    </row>
    <row r="1068" spans="1:8" hidden="1" x14ac:dyDescent="0.45">
      <c r="A1068" s="1" t="s">
        <v>116</v>
      </c>
      <c r="B1068" s="1" t="s">
        <v>187</v>
      </c>
      <c r="C1068" s="1" t="s">
        <v>103</v>
      </c>
      <c r="D1068" s="1">
        <v>7205</v>
      </c>
      <c r="E1068" s="1" t="s">
        <v>232</v>
      </c>
      <c r="F1068" s="1" t="s">
        <v>232</v>
      </c>
      <c r="G1068" s="1" t="s">
        <v>187</v>
      </c>
      <c r="H1068" s="1">
        <f>D1068/'دلار نیما'!$C$1292*1000</f>
        <v>27.304905408682998</v>
      </c>
    </row>
    <row r="1069" spans="1:8" hidden="1" x14ac:dyDescent="0.45">
      <c r="A1069" s="1" t="s">
        <v>116</v>
      </c>
      <c r="B1069" s="1" t="s">
        <v>187</v>
      </c>
      <c r="C1069" s="1" t="s">
        <v>103</v>
      </c>
      <c r="D1069" s="1">
        <v>7205</v>
      </c>
      <c r="E1069" s="1" t="s">
        <v>200</v>
      </c>
      <c r="F1069" s="1" t="s">
        <v>232</v>
      </c>
      <c r="G1069" s="1" t="s">
        <v>187</v>
      </c>
      <c r="H1069" s="1">
        <f>D1069/'دلار نیما'!$C$1292*1000</f>
        <v>27.304905408682998</v>
      </c>
    </row>
    <row r="1070" spans="1:8" hidden="1" x14ac:dyDescent="0.45">
      <c r="A1070" s="1" t="s">
        <v>207</v>
      </c>
      <c r="B1070" s="1" t="s">
        <v>187</v>
      </c>
      <c r="C1070" s="1" t="s">
        <v>112</v>
      </c>
      <c r="D1070" s="1">
        <v>6002</v>
      </c>
      <c r="E1070" s="1" t="s">
        <v>200</v>
      </c>
      <c r="F1070" s="1" t="s">
        <v>236</v>
      </c>
      <c r="G1070" s="1" t="s">
        <v>187</v>
      </c>
      <c r="H1070" s="1">
        <f>D1070/'دلار نیما'!$C$1292*1000</f>
        <v>22.74587678874606</v>
      </c>
    </row>
    <row r="1071" spans="1:8" hidden="1" x14ac:dyDescent="0.45">
      <c r="A1071" s="1" t="s">
        <v>207</v>
      </c>
      <c r="B1071" s="1" t="s">
        <v>187</v>
      </c>
      <c r="C1071" s="1" t="s">
        <v>103</v>
      </c>
      <c r="D1071" s="1">
        <v>6002</v>
      </c>
      <c r="E1071" s="1" t="s">
        <v>200</v>
      </c>
      <c r="F1071" s="1" t="s">
        <v>236</v>
      </c>
      <c r="G1071" s="1" t="s">
        <v>187</v>
      </c>
      <c r="H1071" s="1">
        <f>D1071/'دلار نیما'!$C$1292*1000</f>
        <v>22.74587678874606</v>
      </c>
    </row>
    <row r="1072" spans="1:8" hidden="1" x14ac:dyDescent="0.45">
      <c r="A1072" s="1" t="s">
        <v>207</v>
      </c>
      <c r="B1072" s="1" t="s">
        <v>187</v>
      </c>
      <c r="C1072" s="1" t="s">
        <v>103</v>
      </c>
      <c r="D1072" s="1">
        <v>6002</v>
      </c>
      <c r="E1072" s="1" t="s">
        <v>220</v>
      </c>
      <c r="F1072" s="1" t="s">
        <v>236</v>
      </c>
      <c r="G1072" s="1" t="s">
        <v>187</v>
      </c>
      <c r="H1072" s="1">
        <f>D1072/'دلار نیما'!$C$1292*1000</f>
        <v>22.74587678874606</v>
      </c>
    </row>
    <row r="1073" spans="1:8" hidden="1" x14ac:dyDescent="0.45">
      <c r="A1073" s="1" t="s">
        <v>101</v>
      </c>
      <c r="B1073" s="1" t="s">
        <v>124</v>
      </c>
      <c r="C1073" s="1" t="s">
        <v>103</v>
      </c>
      <c r="D1073" s="1">
        <v>4565</v>
      </c>
      <c r="E1073" s="1" t="s">
        <v>200</v>
      </c>
      <c r="F1073" s="1" t="s">
        <v>232</v>
      </c>
      <c r="G1073" s="1" t="s">
        <v>124</v>
      </c>
      <c r="H1073" s="1">
        <f>D1073/'دلار نیما'!$C$1292*1000</f>
        <v>17.300054571913655</v>
      </c>
    </row>
    <row r="1074" spans="1:8" hidden="1" x14ac:dyDescent="0.45">
      <c r="A1074" s="1" t="s">
        <v>101</v>
      </c>
      <c r="B1074" s="1" t="s">
        <v>124</v>
      </c>
      <c r="C1074" s="1" t="s">
        <v>103</v>
      </c>
      <c r="D1074" s="1">
        <v>4565</v>
      </c>
      <c r="E1074" s="1" t="s">
        <v>231</v>
      </c>
      <c r="F1074" s="1" t="s">
        <v>232</v>
      </c>
      <c r="G1074" s="1" t="s">
        <v>124</v>
      </c>
      <c r="H1074" s="1">
        <f>D1074/'دلار نیما'!$C$1292*1000</f>
        <v>17.300054571913655</v>
      </c>
    </row>
    <row r="1075" spans="1:8" hidden="1" x14ac:dyDescent="0.45">
      <c r="A1075" s="1" t="s">
        <v>101</v>
      </c>
      <c r="B1075" s="1" t="s">
        <v>124</v>
      </c>
      <c r="C1075" s="1" t="s">
        <v>112</v>
      </c>
      <c r="D1075" s="1">
        <v>4565</v>
      </c>
      <c r="E1075" s="1" t="s">
        <v>231</v>
      </c>
      <c r="F1075" s="1" t="s">
        <v>232</v>
      </c>
      <c r="G1075" s="1" t="s">
        <v>124</v>
      </c>
      <c r="H1075" s="1">
        <f>D1075/'دلار نیما'!$C$1292*1000</f>
        <v>17.300054571913655</v>
      </c>
    </row>
    <row r="1076" spans="1:8" hidden="1" x14ac:dyDescent="0.45">
      <c r="A1076" s="1" t="s">
        <v>116</v>
      </c>
      <c r="B1076" s="1" t="s">
        <v>124</v>
      </c>
      <c r="C1076" s="1" t="s">
        <v>103</v>
      </c>
      <c r="D1076" s="1">
        <v>5607</v>
      </c>
      <c r="E1076" s="1" t="s">
        <v>231</v>
      </c>
      <c r="F1076" s="1" t="s">
        <v>232</v>
      </c>
      <c r="G1076" s="1" t="s">
        <v>124</v>
      </c>
      <c r="H1076" s="1">
        <f>D1076/'دلار نیما'!$C$1292*1000</f>
        <v>21.248938879456706</v>
      </c>
    </row>
    <row r="1077" spans="1:8" hidden="1" x14ac:dyDescent="0.45">
      <c r="A1077" s="1" t="s">
        <v>116</v>
      </c>
      <c r="B1077" s="1" t="s">
        <v>124</v>
      </c>
      <c r="C1077" s="1" t="s">
        <v>112</v>
      </c>
      <c r="D1077" s="1">
        <v>5607</v>
      </c>
      <c r="E1077" s="1" t="s">
        <v>231</v>
      </c>
      <c r="F1077" s="1" t="s">
        <v>232</v>
      </c>
      <c r="G1077" s="1" t="s">
        <v>124</v>
      </c>
      <c r="H1077" s="1">
        <f>D1077/'دلار نیما'!$C$1292*1000</f>
        <v>21.248938879456706</v>
      </c>
    </row>
    <row r="1078" spans="1:8" hidden="1" x14ac:dyDescent="0.45">
      <c r="A1078" s="1" t="s">
        <v>116</v>
      </c>
      <c r="B1078" s="1" t="s">
        <v>124</v>
      </c>
      <c r="C1078" s="1" t="s">
        <v>103</v>
      </c>
      <c r="D1078" s="1">
        <v>5607</v>
      </c>
      <c r="E1078" s="1" t="s">
        <v>200</v>
      </c>
      <c r="F1078" s="1" t="s">
        <v>232</v>
      </c>
      <c r="G1078" s="1" t="s">
        <v>124</v>
      </c>
      <c r="H1078" s="1">
        <f>D1078/'دلار نیما'!$C$1292*1000</f>
        <v>21.248938879456706</v>
      </c>
    </row>
    <row r="1079" spans="1:8" hidden="1" x14ac:dyDescent="0.45">
      <c r="A1079" s="1" t="s">
        <v>106</v>
      </c>
      <c r="B1079" s="1" t="s">
        <v>124</v>
      </c>
      <c r="C1079" s="1" t="s">
        <v>112</v>
      </c>
      <c r="D1079" s="1">
        <v>4435</v>
      </c>
      <c r="E1079" s="1" t="s">
        <v>200</v>
      </c>
      <c r="F1079" s="1" t="s">
        <v>236</v>
      </c>
      <c r="G1079" s="1" t="s">
        <v>124</v>
      </c>
      <c r="H1079" s="1">
        <f>D1079/'دلار نیما'!$C$1292*1000</f>
        <v>16.807391462527285</v>
      </c>
    </row>
    <row r="1080" spans="1:8" hidden="1" x14ac:dyDescent="0.45">
      <c r="A1080" s="1" t="s">
        <v>204</v>
      </c>
      <c r="B1080" s="1" t="s">
        <v>124</v>
      </c>
      <c r="C1080" s="1" t="s">
        <v>103</v>
      </c>
      <c r="D1080" s="1">
        <v>4794</v>
      </c>
      <c r="E1080" s="1" t="s">
        <v>200</v>
      </c>
      <c r="F1080" s="1" t="s">
        <v>236</v>
      </c>
      <c r="G1080" s="1" t="s">
        <v>124</v>
      </c>
      <c r="H1080" s="1">
        <f>D1080/'دلار نیما'!$C$1292*1000</f>
        <v>18.167899587678875</v>
      </c>
    </row>
    <row r="1081" spans="1:8" hidden="1" x14ac:dyDescent="0.45">
      <c r="A1081" s="1" t="s">
        <v>204</v>
      </c>
      <c r="B1081" s="1" t="s">
        <v>124</v>
      </c>
      <c r="C1081" s="1" t="s">
        <v>112</v>
      </c>
      <c r="D1081" s="1">
        <v>4794</v>
      </c>
      <c r="E1081" s="1" t="s">
        <v>200</v>
      </c>
      <c r="F1081" s="1" t="s">
        <v>236</v>
      </c>
      <c r="G1081" s="1" t="s">
        <v>124</v>
      </c>
      <c r="H1081" s="1">
        <f>D1081/'دلار نیما'!$C$1292*1000</f>
        <v>18.167899587678875</v>
      </c>
    </row>
    <row r="1082" spans="1:8" hidden="1" x14ac:dyDescent="0.45">
      <c r="A1082" s="1" t="s">
        <v>204</v>
      </c>
      <c r="B1082" s="1" t="s">
        <v>124</v>
      </c>
      <c r="C1082" s="1" t="s">
        <v>103</v>
      </c>
      <c r="D1082" s="1">
        <v>4794</v>
      </c>
      <c r="E1082" s="1" t="s">
        <v>220</v>
      </c>
      <c r="F1082" s="1" t="s">
        <v>236</v>
      </c>
      <c r="G1082" s="1" t="s">
        <v>124</v>
      </c>
      <c r="H1082" s="1">
        <f>D1082/'دلار نیما'!$C$1292*1000</f>
        <v>18.167899587678875</v>
      </c>
    </row>
    <row r="1083" spans="1:8" hidden="1" x14ac:dyDescent="0.45">
      <c r="A1083" s="1" t="s">
        <v>204</v>
      </c>
      <c r="B1083" s="1" t="s">
        <v>124</v>
      </c>
      <c r="C1083" s="1" t="s">
        <v>103</v>
      </c>
      <c r="D1083" s="1">
        <v>4794</v>
      </c>
      <c r="E1083" s="1" t="s">
        <v>232</v>
      </c>
      <c r="F1083" s="1" t="s">
        <v>236</v>
      </c>
      <c r="G1083" s="1" t="s">
        <v>124</v>
      </c>
      <c r="H1083" s="1">
        <f>D1083/'دلار نیما'!$C$1292*1000</f>
        <v>18.167899587678875</v>
      </c>
    </row>
    <row r="1084" spans="1:8" hidden="1" x14ac:dyDescent="0.45">
      <c r="A1084" s="1" t="s">
        <v>101</v>
      </c>
      <c r="B1084" s="1" t="s">
        <v>121</v>
      </c>
      <c r="C1084" s="1" t="s">
        <v>112</v>
      </c>
      <c r="D1084" s="1">
        <v>4385</v>
      </c>
      <c r="E1084" s="1" t="s">
        <v>231</v>
      </c>
      <c r="F1084" s="1" t="s">
        <v>232</v>
      </c>
      <c r="G1084" s="1" t="s">
        <v>121</v>
      </c>
      <c r="H1084" s="1">
        <f>D1084/'دلار نیما'!$C$1292*1000</f>
        <v>16.617905651224838</v>
      </c>
    </row>
    <row r="1085" spans="1:8" hidden="1" x14ac:dyDescent="0.45">
      <c r="A1085" s="1" t="s">
        <v>116</v>
      </c>
      <c r="B1085" s="1" t="s">
        <v>157</v>
      </c>
      <c r="C1085" s="1" t="s">
        <v>103</v>
      </c>
      <c r="D1085" s="1">
        <v>7812</v>
      </c>
      <c r="E1085" s="1" t="s">
        <v>200</v>
      </c>
      <c r="F1085" s="1" t="s">
        <v>236</v>
      </c>
      <c r="G1085" s="1" t="s">
        <v>157</v>
      </c>
      <c r="H1085" s="1">
        <f>D1085/'دلار نیما'!$C$1292*1000</f>
        <v>29.605263157894736</v>
      </c>
    </row>
    <row r="1086" spans="1:8" hidden="1" x14ac:dyDescent="0.45">
      <c r="A1086" s="1" t="s">
        <v>116</v>
      </c>
      <c r="B1086" s="1" t="s">
        <v>157</v>
      </c>
      <c r="C1086" s="1" t="s">
        <v>103</v>
      </c>
      <c r="D1086" s="1">
        <v>7812</v>
      </c>
      <c r="E1086" s="1" t="s">
        <v>232</v>
      </c>
      <c r="F1086" s="1" t="s">
        <v>236</v>
      </c>
      <c r="G1086" s="1" t="s">
        <v>157</v>
      </c>
      <c r="H1086" s="1">
        <f>D1086/'دلار نیما'!$C$1292*1000</f>
        <v>29.605263157894736</v>
      </c>
    </row>
    <row r="1087" spans="1:8" hidden="1" x14ac:dyDescent="0.45">
      <c r="A1087" s="1" t="s">
        <v>116</v>
      </c>
      <c r="B1087" s="1" t="s">
        <v>157</v>
      </c>
      <c r="C1087" s="1" t="s">
        <v>103</v>
      </c>
      <c r="D1087" s="1">
        <v>7812</v>
      </c>
      <c r="E1087" s="1" t="s">
        <v>220</v>
      </c>
      <c r="F1087" s="1" t="s">
        <v>236</v>
      </c>
      <c r="G1087" s="1" t="s">
        <v>157</v>
      </c>
      <c r="H1087" s="1">
        <f>D1087/'دلار نیما'!$C$1292*1000</f>
        <v>29.605263157894736</v>
      </c>
    </row>
    <row r="1088" spans="1:8" hidden="1" x14ac:dyDescent="0.45">
      <c r="A1088" s="1" t="s">
        <v>126</v>
      </c>
      <c r="B1088" s="1" t="s">
        <v>187</v>
      </c>
      <c r="C1088" s="1" t="s">
        <v>112</v>
      </c>
      <c r="D1088" s="1">
        <v>5721</v>
      </c>
      <c r="E1088" s="1" t="s">
        <v>231</v>
      </c>
      <c r="F1088" s="1" t="s">
        <v>232</v>
      </c>
      <c r="G1088" s="1" t="s">
        <v>187</v>
      </c>
      <c r="H1088" s="1">
        <f>D1088/'دلار نیما'!$C$1292*1000</f>
        <v>21.680966529226289</v>
      </c>
    </row>
    <row r="1089" spans="1:8" hidden="1" x14ac:dyDescent="0.45">
      <c r="A1089" s="1" t="s">
        <v>101</v>
      </c>
      <c r="B1089" s="1" t="s">
        <v>157</v>
      </c>
      <c r="C1089" s="1" t="s">
        <v>103</v>
      </c>
      <c r="D1089" s="1">
        <v>7866</v>
      </c>
      <c r="E1089" s="1" t="s">
        <v>200</v>
      </c>
      <c r="F1089" s="1" t="s">
        <v>236</v>
      </c>
      <c r="G1089" s="1" t="s">
        <v>157</v>
      </c>
      <c r="H1089" s="1">
        <f>D1089/'دلار نیما'!$C$1292*1000</f>
        <v>29.809907834101381</v>
      </c>
    </row>
    <row r="1090" spans="1:8" hidden="1" x14ac:dyDescent="0.45">
      <c r="A1090" s="1" t="s">
        <v>101</v>
      </c>
      <c r="B1090" s="1" t="s">
        <v>157</v>
      </c>
      <c r="C1090" s="1" t="s">
        <v>103</v>
      </c>
      <c r="D1090" s="1">
        <v>7866</v>
      </c>
      <c r="E1090" s="1" t="s">
        <v>220</v>
      </c>
      <c r="F1090" s="1" t="s">
        <v>236</v>
      </c>
      <c r="G1090" s="1" t="s">
        <v>157</v>
      </c>
      <c r="H1090" s="1">
        <f>D1090/'دلار نیما'!$C$1292*1000</f>
        <v>29.809907834101381</v>
      </c>
    </row>
    <row r="1091" spans="1:8" hidden="1" x14ac:dyDescent="0.45">
      <c r="A1091" s="1" t="s">
        <v>116</v>
      </c>
      <c r="B1091" s="1" t="s">
        <v>181</v>
      </c>
      <c r="C1091" s="1" t="s">
        <v>103</v>
      </c>
      <c r="D1091" s="1">
        <v>6693</v>
      </c>
      <c r="E1091" s="1" t="s">
        <v>231</v>
      </c>
      <c r="F1091" s="1" t="s">
        <v>232</v>
      </c>
      <c r="G1091" s="1" t="s">
        <v>182</v>
      </c>
      <c r="H1091" s="1">
        <f>D1091/'دلار نیما'!$C$1292*1000</f>
        <v>25.364570700945912</v>
      </c>
    </row>
    <row r="1092" spans="1:8" hidden="1" x14ac:dyDescent="0.45">
      <c r="A1092" s="1" t="s">
        <v>116</v>
      </c>
      <c r="B1092" s="1" t="s">
        <v>181</v>
      </c>
      <c r="C1092" s="1" t="s">
        <v>112</v>
      </c>
      <c r="D1092" s="1">
        <v>6693</v>
      </c>
      <c r="E1092" s="1" t="s">
        <v>231</v>
      </c>
      <c r="F1092" s="1" t="s">
        <v>232</v>
      </c>
      <c r="G1092" s="1" t="s">
        <v>182</v>
      </c>
      <c r="H1092" s="1">
        <f>D1092/'دلار نیما'!$C$1292*1000</f>
        <v>25.364570700945912</v>
      </c>
    </row>
    <row r="1093" spans="1:8" hidden="1" x14ac:dyDescent="0.45">
      <c r="A1093" s="1" t="s">
        <v>116</v>
      </c>
      <c r="B1093" s="1" t="s">
        <v>121</v>
      </c>
      <c r="C1093" s="1" t="s">
        <v>112</v>
      </c>
      <c r="D1093" s="1">
        <v>5607</v>
      </c>
      <c r="E1093" s="1" t="s">
        <v>231</v>
      </c>
      <c r="F1093" s="1" t="s">
        <v>232</v>
      </c>
      <c r="G1093" s="1" t="s">
        <v>121</v>
      </c>
      <c r="H1093" s="1">
        <f>D1093/'دلار نیما'!$C$1292*1000</f>
        <v>21.248938879456706</v>
      </c>
    </row>
    <row r="1094" spans="1:8" hidden="1" x14ac:dyDescent="0.45">
      <c r="A1094" s="1" t="s">
        <v>116</v>
      </c>
      <c r="B1094" s="1" t="s">
        <v>121</v>
      </c>
      <c r="C1094" s="1" t="s">
        <v>103</v>
      </c>
      <c r="D1094" s="1">
        <v>5607</v>
      </c>
      <c r="E1094" s="1" t="s">
        <v>231</v>
      </c>
      <c r="F1094" s="1" t="s">
        <v>232</v>
      </c>
      <c r="G1094" s="1" t="s">
        <v>121</v>
      </c>
      <c r="H1094" s="1">
        <f>D1094/'دلار نیما'!$C$1292*1000</f>
        <v>21.248938879456706</v>
      </c>
    </row>
    <row r="1095" spans="1:8" hidden="1" x14ac:dyDescent="0.45">
      <c r="A1095" s="1" t="s">
        <v>116</v>
      </c>
      <c r="B1095" s="1" t="s">
        <v>121</v>
      </c>
      <c r="C1095" s="1" t="s">
        <v>103</v>
      </c>
      <c r="D1095" s="1">
        <v>5607</v>
      </c>
      <c r="E1095" s="1" t="s">
        <v>220</v>
      </c>
      <c r="F1095" s="1" t="s">
        <v>232</v>
      </c>
      <c r="G1095" s="1" t="s">
        <v>121</v>
      </c>
      <c r="H1095" s="1">
        <f>D1095/'دلار نیما'!$C$1292*1000</f>
        <v>21.248938879456706</v>
      </c>
    </row>
    <row r="1096" spans="1:8" hidden="1" x14ac:dyDescent="0.45">
      <c r="A1096" s="1" t="s">
        <v>205</v>
      </c>
      <c r="B1096" s="1" t="s">
        <v>187</v>
      </c>
      <c r="C1096" s="1" t="s">
        <v>103</v>
      </c>
      <c r="D1096" s="1">
        <v>4794</v>
      </c>
      <c r="E1096" s="1" t="s">
        <v>220</v>
      </c>
      <c r="F1096" s="1" t="s">
        <v>236</v>
      </c>
      <c r="G1096" s="1" t="s">
        <v>187</v>
      </c>
      <c r="H1096" s="1">
        <f>D1096/'دلار نیما'!$C$1292*1000</f>
        <v>18.167899587678875</v>
      </c>
    </row>
    <row r="1097" spans="1:8" hidden="1" x14ac:dyDescent="0.45">
      <c r="A1097" s="1" t="s">
        <v>205</v>
      </c>
      <c r="B1097" s="1" t="s">
        <v>187</v>
      </c>
      <c r="C1097" s="1" t="s">
        <v>103</v>
      </c>
      <c r="D1097" s="1">
        <v>4794</v>
      </c>
      <c r="E1097" s="1" t="s">
        <v>232</v>
      </c>
      <c r="F1097" s="1" t="s">
        <v>236</v>
      </c>
      <c r="G1097" s="1" t="s">
        <v>187</v>
      </c>
      <c r="H1097" s="1">
        <f>D1097/'دلار نیما'!$C$1292*1000</f>
        <v>18.167899587678875</v>
      </c>
    </row>
    <row r="1098" spans="1:8" hidden="1" x14ac:dyDescent="0.45">
      <c r="A1098" s="1" t="s">
        <v>205</v>
      </c>
      <c r="B1098" s="1" t="s">
        <v>187</v>
      </c>
      <c r="C1098" s="1" t="s">
        <v>112</v>
      </c>
      <c r="D1098" s="1">
        <v>4794</v>
      </c>
      <c r="E1098" s="1" t="s">
        <v>200</v>
      </c>
      <c r="F1098" s="1" t="s">
        <v>236</v>
      </c>
      <c r="G1098" s="1" t="s">
        <v>187</v>
      </c>
      <c r="H1098" s="1">
        <f>D1098/'دلار نیما'!$C$1292*1000</f>
        <v>18.167899587678875</v>
      </c>
    </row>
    <row r="1099" spans="1:8" hidden="1" x14ac:dyDescent="0.45">
      <c r="A1099" s="1" t="s">
        <v>101</v>
      </c>
      <c r="B1099" s="1" t="s">
        <v>181</v>
      </c>
      <c r="C1099" s="1" t="s">
        <v>103</v>
      </c>
      <c r="D1099" s="1">
        <v>6205</v>
      </c>
      <c r="E1099" s="1" t="s">
        <v>200</v>
      </c>
      <c r="F1099" s="1" t="s">
        <v>232</v>
      </c>
      <c r="G1099" s="1" t="s">
        <v>182</v>
      </c>
      <c r="H1099" s="1">
        <f>D1099/'دلار نیما'!$C$1292*1000</f>
        <v>23.515189182634003</v>
      </c>
    </row>
    <row r="1100" spans="1:8" hidden="1" x14ac:dyDescent="0.45">
      <c r="A1100" s="1" t="s">
        <v>101</v>
      </c>
      <c r="B1100" s="1" t="s">
        <v>181</v>
      </c>
      <c r="C1100" s="1" t="s">
        <v>112</v>
      </c>
      <c r="D1100" s="1">
        <v>6205</v>
      </c>
      <c r="E1100" s="1" t="s">
        <v>231</v>
      </c>
      <c r="F1100" s="1" t="s">
        <v>232</v>
      </c>
      <c r="G1100" s="1" t="s">
        <v>182</v>
      </c>
      <c r="H1100" s="1">
        <f>D1100/'دلار نیما'!$C$1292*1000</f>
        <v>23.515189182634003</v>
      </c>
    </row>
    <row r="1101" spans="1:8" hidden="1" x14ac:dyDescent="0.45">
      <c r="A1101" s="1" t="s">
        <v>101</v>
      </c>
      <c r="B1101" s="1" t="s">
        <v>181</v>
      </c>
      <c r="C1101" s="1" t="s">
        <v>103</v>
      </c>
      <c r="D1101" s="1">
        <v>6205</v>
      </c>
      <c r="E1101" s="1" t="s">
        <v>231</v>
      </c>
      <c r="F1101" s="1" t="s">
        <v>232</v>
      </c>
      <c r="G1101" s="1" t="s">
        <v>182</v>
      </c>
      <c r="H1101" s="1">
        <f>D1101/'دلار نیما'!$C$1292*1000</f>
        <v>23.515189182634003</v>
      </c>
    </row>
    <row r="1102" spans="1:8" hidden="1" x14ac:dyDescent="0.45">
      <c r="A1102" s="1" t="s">
        <v>101</v>
      </c>
      <c r="B1102" s="1" t="s">
        <v>181</v>
      </c>
      <c r="C1102" s="1" t="s">
        <v>103</v>
      </c>
      <c r="D1102" s="1">
        <v>6205</v>
      </c>
      <c r="E1102" s="1" t="s">
        <v>232</v>
      </c>
      <c r="F1102" s="1" t="s">
        <v>232</v>
      </c>
      <c r="G1102" s="1" t="s">
        <v>182</v>
      </c>
      <c r="H1102" s="1">
        <f>D1102/'دلار نیما'!$C$1292*1000</f>
        <v>23.515189182634003</v>
      </c>
    </row>
    <row r="1103" spans="1:8" hidden="1" x14ac:dyDescent="0.45">
      <c r="A1103" s="1" t="s">
        <v>101</v>
      </c>
      <c r="B1103" s="1" t="s">
        <v>181</v>
      </c>
      <c r="C1103" s="1" t="s">
        <v>103</v>
      </c>
      <c r="D1103" s="1">
        <v>6205</v>
      </c>
      <c r="E1103" s="1" t="s">
        <v>220</v>
      </c>
      <c r="F1103" s="1" t="s">
        <v>232</v>
      </c>
      <c r="G1103" s="1" t="s">
        <v>182</v>
      </c>
      <c r="H1103" s="1">
        <f>D1103/'دلار نیما'!$C$1292*1000</f>
        <v>23.515189182634003</v>
      </c>
    </row>
    <row r="1104" spans="1:8" hidden="1" x14ac:dyDescent="0.45">
      <c r="A1104" s="1" t="s">
        <v>211</v>
      </c>
      <c r="B1104" s="1" t="s">
        <v>157</v>
      </c>
      <c r="C1104" s="1" t="s">
        <v>112</v>
      </c>
      <c r="D1104" s="1">
        <v>14448</v>
      </c>
      <c r="E1104" s="1" t="s">
        <v>200</v>
      </c>
      <c r="F1104" s="1" t="s">
        <v>236</v>
      </c>
      <c r="G1104" s="1" t="s">
        <v>157</v>
      </c>
      <c r="H1104" s="1">
        <f>D1104/'دلار نیما'!$C$1292*1000</f>
        <v>54.753820033955861</v>
      </c>
    </row>
    <row r="1105" spans="1:8" hidden="1" x14ac:dyDescent="0.45">
      <c r="A1105" s="1" t="s">
        <v>211</v>
      </c>
      <c r="B1105" s="1" t="s">
        <v>157</v>
      </c>
      <c r="C1105" s="1" t="s">
        <v>103</v>
      </c>
      <c r="D1105" s="1">
        <v>14448</v>
      </c>
      <c r="E1105" s="1" t="s">
        <v>200</v>
      </c>
      <c r="F1105" s="1" t="s">
        <v>236</v>
      </c>
      <c r="G1105" s="1" t="s">
        <v>157</v>
      </c>
      <c r="H1105" s="1">
        <f>D1105/'دلار نیما'!$C$1292*1000</f>
        <v>54.753820033955861</v>
      </c>
    </row>
    <row r="1106" spans="1:8" hidden="1" x14ac:dyDescent="0.45">
      <c r="A1106" s="1" t="s">
        <v>115</v>
      </c>
      <c r="B1106" s="1" t="s">
        <v>163</v>
      </c>
      <c r="C1106" s="1" t="s">
        <v>103</v>
      </c>
      <c r="D1106" s="1">
        <v>7134</v>
      </c>
      <c r="E1106" s="1" t="s">
        <v>200</v>
      </c>
      <c r="F1106" s="1" t="s">
        <v>232</v>
      </c>
      <c r="G1106" s="1" t="s">
        <v>163</v>
      </c>
      <c r="H1106" s="1">
        <f>D1106/'دلار نیما'!$C$1292*1000</f>
        <v>27.035835556633518</v>
      </c>
    </row>
    <row r="1107" spans="1:8" hidden="1" x14ac:dyDescent="0.45">
      <c r="A1107" s="1" t="s">
        <v>209</v>
      </c>
      <c r="B1107" s="1" t="s">
        <v>210</v>
      </c>
      <c r="C1107" s="1" t="s">
        <v>112</v>
      </c>
      <c r="D1107" s="1">
        <v>15937</v>
      </c>
      <c r="E1107" s="1" t="s">
        <v>200</v>
      </c>
      <c r="F1107" s="1" t="s">
        <v>236</v>
      </c>
      <c r="G1107" s="1" t="s">
        <v>210</v>
      </c>
      <c r="H1107" s="1">
        <f>D1107/'دلار نیما'!$C$1292*1000</f>
        <v>60.39670749454281</v>
      </c>
    </row>
    <row r="1108" spans="1:8" hidden="1" x14ac:dyDescent="0.45">
      <c r="A1108" s="1" t="s">
        <v>209</v>
      </c>
      <c r="B1108" s="1" t="s">
        <v>210</v>
      </c>
      <c r="C1108" s="1" t="s">
        <v>103</v>
      </c>
      <c r="D1108" s="1">
        <v>15937</v>
      </c>
      <c r="E1108" s="1" t="s">
        <v>200</v>
      </c>
      <c r="F1108" s="1" t="s">
        <v>236</v>
      </c>
      <c r="G1108" s="1" t="s">
        <v>210</v>
      </c>
      <c r="H1108" s="1">
        <f>D1108/'دلار نیما'!$C$1292*1000</f>
        <v>60.39670749454281</v>
      </c>
    </row>
    <row r="1109" spans="1:8" hidden="1" x14ac:dyDescent="0.45">
      <c r="A1109" s="1" t="s">
        <v>212</v>
      </c>
      <c r="B1109" s="1" t="s">
        <v>210</v>
      </c>
      <c r="C1109" s="1" t="s">
        <v>112</v>
      </c>
      <c r="D1109" s="1">
        <v>14108</v>
      </c>
      <c r="E1109" s="1" t="s">
        <v>200</v>
      </c>
      <c r="F1109" s="1" t="s">
        <v>236</v>
      </c>
      <c r="G1109" s="1" t="s">
        <v>210</v>
      </c>
      <c r="H1109" s="1">
        <f>D1109/'دلار نیما'!$C$1292*1000</f>
        <v>53.465316517099204</v>
      </c>
    </row>
    <row r="1110" spans="1:8" hidden="1" x14ac:dyDescent="0.45">
      <c r="A1110" s="1" t="s">
        <v>212</v>
      </c>
      <c r="B1110" s="1" t="s">
        <v>210</v>
      </c>
      <c r="C1110" s="1" t="s">
        <v>103</v>
      </c>
      <c r="D1110" s="1">
        <v>14108</v>
      </c>
      <c r="E1110" s="1" t="s">
        <v>200</v>
      </c>
      <c r="F1110" s="1" t="s">
        <v>236</v>
      </c>
      <c r="G1110" s="1" t="s">
        <v>210</v>
      </c>
      <c r="H1110" s="1">
        <f>D1110/'دلار نیما'!$C$1292*1000</f>
        <v>53.465316517099204</v>
      </c>
    </row>
    <row r="1111" spans="1:8" hidden="1" x14ac:dyDescent="0.45">
      <c r="A1111" s="1" t="s">
        <v>116</v>
      </c>
      <c r="B1111" s="1" t="s">
        <v>125</v>
      </c>
      <c r="C1111" s="1" t="s">
        <v>112</v>
      </c>
      <c r="D1111" s="1">
        <v>8101</v>
      </c>
      <c r="E1111" s="1" t="s">
        <v>231</v>
      </c>
      <c r="F1111" s="1" t="s">
        <v>232</v>
      </c>
      <c r="G1111" s="1" t="s">
        <v>125</v>
      </c>
      <c r="H1111" s="1">
        <f>D1111/'دلار نیما'!$C$1292*1000</f>
        <v>30.700491147222898</v>
      </c>
    </row>
    <row r="1112" spans="1:8" hidden="1" x14ac:dyDescent="0.45">
      <c r="A1112" s="1" t="s">
        <v>213</v>
      </c>
      <c r="B1112" s="1" t="s">
        <v>210</v>
      </c>
      <c r="C1112" s="1" t="s">
        <v>112</v>
      </c>
      <c r="D1112" s="1">
        <v>12752</v>
      </c>
      <c r="E1112" s="1" t="s">
        <v>200</v>
      </c>
      <c r="F1112" s="1" t="s">
        <v>236</v>
      </c>
      <c r="G1112" s="1" t="s">
        <v>210</v>
      </c>
      <c r="H1112" s="1">
        <f>D1112/'دلار نیما'!$C$1292*1000</f>
        <v>48.326461314576761</v>
      </c>
    </row>
    <row r="1113" spans="1:8" hidden="1" x14ac:dyDescent="0.45">
      <c r="A1113" s="1" t="s">
        <v>116</v>
      </c>
      <c r="B1113" s="1" t="s">
        <v>183</v>
      </c>
      <c r="C1113" s="1" t="s">
        <v>112</v>
      </c>
      <c r="D1113" s="1">
        <v>8022</v>
      </c>
      <c r="E1113" s="1" t="s">
        <v>231</v>
      </c>
      <c r="F1113" s="1" t="s">
        <v>232</v>
      </c>
      <c r="G1113" s="1" t="s">
        <v>183</v>
      </c>
      <c r="H1113" s="1">
        <f>D1113/'دلار نیما'!$C$1292*1000</f>
        <v>30.401103565365023</v>
      </c>
    </row>
    <row r="1114" spans="1:8" hidden="1" x14ac:dyDescent="0.45">
      <c r="A1114" s="1" t="s">
        <v>101</v>
      </c>
      <c r="B1114" s="1" t="s">
        <v>183</v>
      </c>
      <c r="C1114" s="1" t="s">
        <v>112</v>
      </c>
      <c r="D1114" s="1">
        <v>6290</v>
      </c>
      <c r="E1114" s="1" t="s">
        <v>231</v>
      </c>
      <c r="F1114" s="1" t="s">
        <v>232</v>
      </c>
      <c r="G1114" s="1" t="s">
        <v>183</v>
      </c>
      <c r="H1114" s="1">
        <f>D1114/'دلار نیما'!$C$1292*1000</f>
        <v>23.83731506184817</v>
      </c>
    </row>
    <row r="1115" spans="1:8" hidden="1" x14ac:dyDescent="0.45">
      <c r="A1115" s="1" t="s">
        <v>116</v>
      </c>
      <c r="B1115" s="1" t="s">
        <v>146</v>
      </c>
      <c r="C1115" s="1" t="s">
        <v>112</v>
      </c>
      <c r="D1115" s="1">
        <v>7006</v>
      </c>
      <c r="E1115" s="1" t="s">
        <v>231</v>
      </c>
      <c r="F1115" s="1" t="s">
        <v>232</v>
      </c>
      <c r="G1115" s="1" t="s">
        <v>146</v>
      </c>
      <c r="H1115" s="1">
        <f>D1115/'دلار نیما'!$C$1292*1000</f>
        <v>26.550751879699249</v>
      </c>
    </row>
    <row r="1116" spans="1:8" hidden="1" x14ac:dyDescent="0.45">
      <c r="A1116" s="1" t="s">
        <v>101</v>
      </c>
      <c r="B1116" s="1" t="s">
        <v>174</v>
      </c>
      <c r="C1116" s="1" t="s">
        <v>112</v>
      </c>
      <c r="D1116" s="1">
        <v>11514</v>
      </c>
      <c r="E1116" s="1" t="s">
        <v>231</v>
      </c>
      <c r="F1116" s="1" t="s">
        <v>232</v>
      </c>
      <c r="G1116" s="1" t="s">
        <v>174</v>
      </c>
      <c r="H1116" s="1">
        <f>D1116/'دلار نیما'!$C$1292*1000</f>
        <v>43.634792626728114</v>
      </c>
    </row>
    <row r="1117" spans="1:8" hidden="1" x14ac:dyDescent="0.45">
      <c r="A1117" s="1" t="s">
        <v>116</v>
      </c>
      <c r="B1117" s="1" t="s">
        <v>174</v>
      </c>
      <c r="C1117" s="1" t="s">
        <v>112</v>
      </c>
      <c r="D1117" s="1">
        <v>7667</v>
      </c>
      <c r="E1117" s="1" t="s">
        <v>231</v>
      </c>
      <c r="F1117" s="1" t="s">
        <v>232</v>
      </c>
      <c r="G1117" s="1" t="s">
        <v>174</v>
      </c>
      <c r="H1117" s="1">
        <f>D1117/'دلار نیما'!$C$1292*1000</f>
        <v>29.055754305117631</v>
      </c>
    </row>
    <row r="1118" spans="1:8" hidden="1" x14ac:dyDescent="0.45">
      <c r="A1118" s="1" t="s">
        <v>108</v>
      </c>
      <c r="B1118" s="1" t="s">
        <v>174</v>
      </c>
      <c r="C1118" s="1" t="s">
        <v>103</v>
      </c>
      <c r="D1118" s="1">
        <v>7174</v>
      </c>
      <c r="E1118" s="1" t="s">
        <v>200</v>
      </c>
      <c r="F1118" s="1" t="s">
        <v>236</v>
      </c>
      <c r="G1118" s="1" t="s">
        <v>174</v>
      </c>
      <c r="H1118" s="1">
        <f>D1118/'دلار نیما'!$C$1292*1000</f>
        <v>27.187424205675477</v>
      </c>
    </row>
    <row r="1119" spans="1:8" hidden="1" x14ac:dyDescent="0.45">
      <c r="A1119" s="1" t="s">
        <v>108</v>
      </c>
      <c r="B1119" s="1" t="s">
        <v>174</v>
      </c>
      <c r="C1119" s="1" t="s">
        <v>112</v>
      </c>
      <c r="D1119" s="1">
        <v>7174</v>
      </c>
      <c r="E1119" s="1" t="s">
        <v>200</v>
      </c>
      <c r="F1119" s="1" t="s">
        <v>236</v>
      </c>
      <c r="G1119" s="1" t="s">
        <v>174</v>
      </c>
      <c r="H1119" s="1">
        <f>D1119/'دلار نیما'!$C$1292*1000</f>
        <v>27.187424205675477</v>
      </c>
    </row>
    <row r="1120" spans="1:8" hidden="1" x14ac:dyDescent="0.45">
      <c r="A1120" s="1" t="s">
        <v>215</v>
      </c>
      <c r="B1120" s="1" t="s">
        <v>174</v>
      </c>
      <c r="C1120" s="1" t="s">
        <v>112</v>
      </c>
      <c r="D1120" s="1">
        <v>8034</v>
      </c>
      <c r="E1120" s="1" t="s">
        <v>200</v>
      </c>
      <c r="F1120" s="1" t="s">
        <v>236</v>
      </c>
      <c r="G1120" s="1" t="s">
        <v>174</v>
      </c>
      <c r="H1120" s="1">
        <f>D1120/'دلار نیما'!$C$1292*1000</f>
        <v>30.446580160077612</v>
      </c>
    </row>
    <row r="1121" spans="1:8" hidden="1" x14ac:dyDescent="0.45">
      <c r="A1121" s="1" t="s">
        <v>116</v>
      </c>
      <c r="B1121" s="1" t="s">
        <v>156</v>
      </c>
      <c r="C1121" s="1" t="s">
        <v>112</v>
      </c>
      <c r="D1121" s="1">
        <v>7812</v>
      </c>
      <c r="E1121" s="1" t="s">
        <v>231</v>
      </c>
      <c r="F1121" s="1" t="s">
        <v>236</v>
      </c>
      <c r="G1121" s="1" t="s">
        <v>156</v>
      </c>
      <c r="H1121" s="1">
        <f>D1121/'دلار نیما'!$C$1292*1000</f>
        <v>29.605263157894736</v>
      </c>
    </row>
    <row r="1122" spans="1:8" hidden="1" x14ac:dyDescent="0.45">
      <c r="A1122" s="1" t="s">
        <v>101</v>
      </c>
      <c r="B1122" s="1" t="s">
        <v>156</v>
      </c>
      <c r="C1122" s="1" t="s">
        <v>103</v>
      </c>
      <c r="D1122" s="1">
        <v>7866</v>
      </c>
      <c r="E1122" s="1" t="s">
        <v>231</v>
      </c>
      <c r="F1122" s="1" t="s">
        <v>232</v>
      </c>
      <c r="G1122" s="1" t="s">
        <v>156</v>
      </c>
      <c r="H1122" s="1">
        <f>D1122/'دلار نیما'!$C$1292*1000</f>
        <v>29.809907834101381</v>
      </c>
    </row>
    <row r="1123" spans="1:8" hidden="1" x14ac:dyDescent="0.45">
      <c r="A1123" s="1" t="s">
        <v>101</v>
      </c>
      <c r="B1123" s="1" t="s">
        <v>156</v>
      </c>
      <c r="C1123" s="1" t="s">
        <v>112</v>
      </c>
      <c r="D1123" s="1">
        <v>7866</v>
      </c>
      <c r="E1123" s="1" t="s">
        <v>231</v>
      </c>
      <c r="F1123" s="1" t="s">
        <v>232</v>
      </c>
      <c r="G1123" s="1" t="s">
        <v>156</v>
      </c>
      <c r="H1123" s="1">
        <f>D1123/'دلار نیما'!$C$1292*1000</f>
        <v>29.809907834101381</v>
      </c>
    </row>
    <row r="1124" spans="1:8" hidden="1" x14ac:dyDescent="0.45">
      <c r="A1124" s="1" t="s">
        <v>116</v>
      </c>
      <c r="B1124" s="1" t="s">
        <v>188</v>
      </c>
      <c r="C1124" s="1" t="s">
        <v>103</v>
      </c>
      <c r="D1124" s="1">
        <v>7712</v>
      </c>
      <c r="E1124" s="1" t="s">
        <v>231</v>
      </c>
      <c r="F1124" s="1" t="s">
        <v>232</v>
      </c>
      <c r="G1124" s="1" t="s">
        <v>188</v>
      </c>
      <c r="H1124" s="1">
        <f>D1124/'دلار نیما'!$C$1292*1000</f>
        <v>29.226291535289839</v>
      </c>
    </row>
    <row r="1125" spans="1:8" hidden="1" x14ac:dyDescent="0.45">
      <c r="A1125" s="1" t="s">
        <v>116</v>
      </c>
      <c r="B1125" s="1" t="s">
        <v>188</v>
      </c>
      <c r="C1125" s="1" t="s">
        <v>112</v>
      </c>
      <c r="D1125" s="1">
        <v>7712</v>
      </c>
      <c r="E1125" s="1" t="s">
        <v>231</v>
      </c>
      <c r="F1125" s="1" t="s">
        <v>232</v>
      </c>
      <c r="G1125" s="1" t="s">
        <v>188</v>
      </c>
      <c r="H1125" s="1">
        <f>D1125/'دلار نیما'!$C$1292*1000</f>
        <v>29.226291535289839</v>
      </c>
    </row>
    <row r="1126" spans="1:8" hidden="1" x14ac:dyDescent="0.45">
      <c r="A1126" s="1" t="s">
        <v>116</v>
      </c>
      <c r="B1126" s="1" t="s">
        <v>188</v>
      </c>
      <c r="C1126" s="1" t="s">
        <v>103</v>
      </c>
      <c r="D1126" s="1">
        <v>7712</v>
      </c>
      <c r="E1126" s="1" t="s">
        <v>200</v>
      </c>
      <c r="F1126" s="1" t="s">
        <v>232</v>
      </c>
      <c r="G1126" s="1" t="s">
        <v>188</v>
      </c>
      <c r="H1126" s="1">
        <f>D1126/'دلار نیما'!$C$1292*1000</f>
        <v>29.226291535289839</v>
      </c>
    </row>
    <row r="1127" spans="1:8" hidden="1" x14ac:dyDescent="0.45">
      <c r="A1127" s="1" t="s">
        <v>101</v>
      </c>
      <c r="B1127" s="1" t="s">
        <v>188</v>
      </c>
      <c r="C1127" s="1" t="s">
        <v>112</v>
      </c>
      <c r="D1127" s="1">
        <v>6263</v>
      </c>
      <c r="E1127" s="1" t="s">
        <v>231</v>
      </c>
      <c r="F1127" s="1" t="s">
        <v>232</v>
      </c>
      <c r="G1127" s="1" t="s">
        <v>188</v>
      </c>
      <c r="H1127" s="1">
        <f>D1127/'دلار نیما'!$C$1292*1000</f>
        <v>23.734992723744845</v>
      </c>
    </row>
    <row r="1128" spans="1:8" hidden="1" x14ac:dyDescent="0.45">
      <c r="A1128" s="1" t="s">
        <v>101</v>
      </c>
      <c r="B1128" s="1" t="s">
        <v>188</v>
      </c>
      <c r="C1128" s="1" t="s">
        <v>103</v>
      </c>
      <c r="D1128" s="1">
        <v>6263</v>
      </c>
      <c r="E1128" s="1" t="s">
        <v>231</v>
      </c>
      <c r="F1128" s="1" t="s">
        <v>232</v>
      </c>
      <c r="G1128" s="1" t="s">
        <v>188</v>
      </c>
      <c r="H1128" s="1">
        <f>D1128/'دلار نیما'!$C$1292*1000</f>
        <v>23.734992723744845</v>
      </c>
    </row>
    <row r="1129" spans="1:8" hidden="1" x14ac:dyDescent="0.45">
      <c r="A1129" s="1" t="s">
        <v>116</v>
      </c>
      <c r="B1129" s="1" t="s">
        <v>119</v>
      </c>
      <c r="C1129" s="1" t="s">
        <v>103</v>
      </c>
      <c r="D1129" s="1">
        <v>6257</v>
      </c>
      <c r="E1129" s="1" t="s">
        <v>231</v>
      </c>
      <c r="F1129" s="1" t="s">
        <v>232</v>
      </c>
      <c r="G1129" s="1" t="s">
        <v>120</v>
      </c>
      <c r="H1129" s="1">
        <f>D1129/'دلار نیما'!$C$1292*1000</f>
        <v>23.712254426388551</v>
      </c>
    </row>
    <row r="1130" spans="1:8" hidden="1" x14ac:dyDescent="0.45">
      <c r="A1130" s="1" t="s">
        <v>126</v>
      </c>
      <c r="B1130" s="1" t="s">
        <v>119</v>
      </c>
      <c r="C1130" s="1" t="s">
        <v>103</v>
      </c>
      <c r="D1130" s="1">
        <v>4908</v>
      </c>
      <c r="E1130" s="1" t="s">
        <v>231</v>
      </c>
      <c r="F1130" s="1" t="s">
        <v>232</v>
      </c>
      <c r="G1130" s="1" t="s">
        <v>120</v>
      </c>
      <c r="H1130" s="1">
        <f>D1130/'دلار نیما'!$C$1292*1000</f>
        <v>18.599927237448458</v>
      </c>
    </row>
    <row r="1131" spans="1:8" hidden="1" x14ac:dyDescent="0.45">
      <c r="A1131" s="1" t="s">
        <v>129</v>
      </c>
      <c r="B1131" s="1" t="s">
        <v>119</v>
      </c>
      <c r="C1131" s="1" t="s">
        <v>103</v>
      </c>
      <c r="D1131" s="1">
        <v>6197</v>
      </c>
      <c r="E1131" s="1" t="s">
        <v>231</v>
      </c>
      <c r="F1131" s="1" t="s">
        <v>232</v>
      </c>
      <c r="G1131" s="1" t="s">
        <v>120</v>
      </c>
      <c r="H1131" s="1">
        <f>D1131/'دلار نیما'!$C$1292*1000</f>
        <v>23.484871452825612</v>
      </c>
    </row>
    <row r="1132" spans="1:8" hidden="1" x14ac:dyDescent="0.45">
      <c r="A1132" s="1" t="s">
        <v>129</v>
      </c>
      <c r="B1132" s="1" t="s">
        <v>119</v>
      </c>
      <c r="C1132" s="1" t="s">
        <v>112</v>
      </c>
      <c r="D1132" s="1">
        <v>6197</v>
      </c>
      <c r="E1132" s="1" t="s">
        <v>231</v>
      </c>
      <c r="F1132" s="1" t="s">
        <v>232</v>
      </c>
      <c r="G1132" s="1" t="s">
        <v>120</v>
      </c>
      <c r="H1132" s="1">
        <f>D1132/'دلار نیما'!$C$1292*1000</f>
        <v>23.484871452825612</v>
      </c>
    </row>
    <row r="1133" spans="1:8" hidden="1" x14ac:dyDescent="0.45">
      <c r="A1133" s="1" t="s">
        <v>101</v>
      </c>
      <c r="B1133" s="1" t="s">
        <v>119</v>
      </c>
      <c r="C1133" s="1" t="s">
        <v>103</v>
      </c>
      <c r="D1133" s="1">
        <v>5715</v>
      </c>
      <c r="E1133" s="1" t="s">
        <v>231</v>
      </c>
      <c r="F1133" s="1" t="s">
        <v>232</v>
      </c>
      <c r="G1133" s="1" t="s">
        <v>120</v>
      </c>
      <c r="H1133" s="1">
        <f>D1133/'دلار نیما'!$C$1292*1000</f>
        <v>21.658228231869998</v>
      </c>
    </row>
    <row r="1134" spans="1:8" hidden="1" x14ac:dyDescent="0.45">
      <c r="A1134" s="1" t="s">
        <v>101</v>
      </c>
      <c r="B1134" s="1" t="s">
        <v>119</v>
      </c>
      <c r="C1134" s="1" t="s">
        <v>112</v>
      </c>
      <c r="D1134" s="1">
        <v>5715</v>
      </c>
      <c r="E1134" s="1" t="s">
        <v>231</v>
      </c>
      <c r="F1134" s="1" t="s">
        <v>232</v>
      </c>
      <c r="G1134" s="1" t="s">
        <v>120</v>
      </c>
      <c r="H1134" s="1">
        <f>D1134/'دلار نیما'!$C$1292*1000</f>
        <v>21.658228231869998</v>
      </c>
    </row>
    <row r="1135" spans="1:8" hidden="1" x14ac:dyDescent="0.45">
      <c r="A1135" s="1" t="s">
        <v>202</v>
      </c>
      <c r="B1135" s="1" t="s">
        <v>119</v>
      </c>
      <c r="C1135" s="1" t="s">
        <v>112</v>
      </c>
      <c r="D1135" s="1">
        <v>6858</v>
      </c>
      <c r="E1135" s="1" t="s">
        <v>200</v>
      </c>
      <c r="F1135" s="1" t="s">
        <v>236</v>
      </c>
      <c r="G1135" s="1" t="s">
        <v>120</v>
      </c>
      <c r="H1135" s="1">
        <f>D1135/'دلار نیما'!$C$1292*1000</f>
        <v>25.989873878243998</v>
      </c>
    </row>
    <row r="1136" spans="1:8" hidden="1" x14ac:dyDescent="0.45">
      <c r="A1136" s="1" t="s">
        <v>116</v>
      </c>
      <c r="B1136" s="1" t="s">
        <v>191</v>
      </c>
      <c r="C1136" s="1" t="s">
        <v>103</v>
      </c>
      <c r="D1136" s="1">
        <v>5607</v>
      </c>
      <c r="E1136" s="1" t="s">
        <v>200</v>
      </c>
      <c r="F1136" s="1" t="s">
        <v>232</v>
      </c>
      <c r="G1136" s="1" t="s">
        <v>191</v>
      </c>
      <c r="H1136" s="1">
        <f>D1136/'دلار نیما'!$C$1292*1000</f>
        <v>21.248938879456706</v>
      </c>
    </row>
    <row r="1137" spans="1:8" hidden="1" x14ac:dyDescent="0.45">
      <c r="A1137" s="1" t="s">
        <v>116</v>
      </c>
      <c r="B1137" s="1" t="s">
        <v>191</v>
      </c>
      <c r="C1137" s="1" t="s">
        <v>103</v>
      </c>
      <c r="D1137" s="1">
        <v>5607</v>
      </c>
      <c r="E1137" s="1" t="s">
        <v>231</v>
      </c>
      <c r="F1137" s="1" t="s">
        <v>232</v>
      </c>
      <c r="G1137" s="1" t="s">
        <v>191</v>
      </c>
      <c r="H1137" s="1">
        <f>D1137/'دلار نیما'!$C$1292*1000</f>
        <v>21.248938879456706</v>
      </c>
    </row>
    <row r="1138" spans="1:8" hidden="1" x14ac:dyDescent="0.45">
      <c r="A1138" s="1" t="s">
        <v>116</v>
      </c>
      <c r="B1138" s="1" t="s">
        <v>191</v>
      </c>
      <c r="C1138" s="1" t="s">
        <v>112</v>
      </c>
      <c r="D1138" s="1">
        <v>5607</v>
      </c>
      <c r="E1138" s="1" t="s">
        <v>231</v>
      </c>
      <c r="F1138" s="1" t="s">
        <v>232</v>
      </c>
      <c r="G1138" s="1" t="s">
        <v>191</v>
      </c>
      <c r="H1138" s="1">
        <f>D1138/'دلار نیما'!$C$1292*1000</f>
        <v>21.248938879456706</v>
      </c>
    </row>
    <row r="1139" spans="1:8" hidden="1" x14ac:dyDescent="0.45">
      <c r="A1139" s="1" t="s">
        <v>116</v>
      </c>
      <c r="B1139" s="1" t="s">
        <v>191</v>
      </c>
      <c r="C1139" s="1" t="s">
        <v>103</v>
      </c>
      <c r="D1139" s="1">
        <v>5607</v>
      </c>
      <c r="E1139" s="1" t="s">
        <v>220</v>
      </c>
      <c r="F1139" s="1" t="s">
        <v>232</v>
      </c>
      <c r="G1139" s="1" t="s">
        <v>191</v>
      </c>
      <c r="H1139" s="1">
        <f>D1139/'دلار نیما'!$C$1292*1000</f>
        <v>21.248938879456706</v>
      </c>
    </row>
    <row r="1140" spans="1:8" hidden="1" x14ac:dyDescent="0.45">
      <c r="A1140" s="1" t="s">
        <v>101</v>
      </c>
      <c r="B1140" s="1" t="s">
        <v>151</v>
      </c>
      <c r="C1140" s="1" t="s">
        <v>112</v>
      </c>
      <c r="D1140" s="1">
        <v>6657</v>
      </c>
      <c r="E1140" s="1" t="s">
        <v>231</v>
      </c>
      <c r="F1140" s="1" t="s">
        <v>232</v>
      </c>
      <c r="G1140" s="1" t="s">
        <v>151</v>
      </c>
      <c r="H1140" s="1">
        <f>D1140/'دلار نیما'!$C$1292*1000</f>
        <v>25.228140916808151</v>
      </c>
    </row>
    <row r="1141" spans="1:8" hidden="1" x14ac:dyDescent="0.45">
      <c r="A1141" s="1" t="s">
        <v>129</v>
      </c>
      <c r="B1141" s="1" t="s">
        <v>151</v>
      </c>
      <c r="C1141" s="1" t="s">
        <v>112</v>
      </c>
      <c r="D1141" s="1">
        <v>7009</v>
      </c>
      <c r="E1141" s="1" t="s">
        <v>231</v>
      </c>
      <c r="F1141" s="1" t="s">
        <v>232</v>
      </c>
      <c r="G1141" s="1" t="s">
        <v>151</v>
      </c>
      <c r="H1141" s="1">
        <f>D1141/'دلار نیما'!$C$1292*1000</f>
        <v>26.562121028377394</v>
      </c>
    </row>
    <row r="1142" spans="1:8" hidden="1" x14ac:dyDescent="0.45">
      <c r="A1142" s="1" t="s">
        <v>101</v>
      </c>
      <c r="B1142" s="1" t="s">
        <v>191</v>
      </c>
      <c r="C1142" s="1" t="s">
        <v>103</v>
      </c>
      <c r="D1142" s="1">
        <v>4385</v>
      </c>
      <c r="E1142" s="1" t="s">
        <v>231</v>
      </c>
      <c r="F1142" s="1" t="s">
        <v>232</v>
      </c>
      <c r="G1142" s="1" t="s">
        <v>191</v>
      </c>
      <c r="H1142" s="1">
        <f>D1142/'دلار نیما'!$C$1292*1000</f>
        <v>16.617905651224838</v>
      </c>
    </row>
    <row r="1143" spans="1:8" hidden="1" x14ac:dyDescent="0.45">
      <c r="A1143" s="1" t="s">
        <v>101</v>
      </c>
      <c r="B1143" s="1" t="s">
        <v>191</v>
      </c>
      <c r="C1143" s="1" t="s">
        <v>112</v>
      </c>
      <c r="D1143" s="1">
        <v>4385</v>
      </c>
      <c r="E1143" s="1" t="s">
        <v>231</v>
      </c>
      <c r="F1143" s="1" t="s">
        <v>232</v>
      </c>
      <c r="G1143" s="1" t="s">
        <v>191</v>
      </c>
      <c r="H1143" s="1">
        <f>D1143/'دلار نیما'!$C$1292*1000</f>
        <v>16.617905651224838</v>
      </c>
    </row>
    <row r="1144" spans="1:8" hidden="1" x14ac:dyDescent="0.45">
      <c r="A1144" s="1" t="s">
        <v>101</v>
      </c>
      <c r="B1144" s="1" t="s">
        <v>191</v>
      </c>
      <c r="C1144" s="1" t="s">
        <v>103</v>
      </c>
      <c r="D1144" s="1">
        <v>4385</v>
      </c>
      <c r="E1144" s="1" t="s">
        <v>200</v>
      </c>
      <c r="F1144" s="1" t="s">
        <v>232</v>
      </c>
      <c r="G1144" s="1" t="s">
        <v>191</v>
      </c>
      <c r="H1144" s="1">
        <f>D1144/'دلار نیما'!$C$1292*1000</f>
        <v>16.617905651224838</v>
      </c>
    </row>
    <row r="1145" spans="1:8" hidden="1" x14ac:dyDescent="0.45">
      <c r="A1145" s="1" t="s">
        <v>101</v>
      </c>
      <c r="B1145" s="1" t="s">
        <v>136</v>
      </c>
      <c r="C1145" s="1" t="s">
        <v>112</v>
      </c>
      <c r="D1145" s="1">
        <v>8141</v>
      </c>
      <c r="E1145" s="1" t="s">
        <v>231</v>
      </c>
      <c r="F1145" s="1" t="s">
        <v>232</v>
      </c>
      <c r="G1145" s="1" t="s">
        <v>136</v>
      </c>
      <c r="H1145" s="1">
        <f>D1145/'دلار نیما'!$C$1292*1000</f>
        <v>30.852079796264857</v>
      </c>
    </row>
    <row r="1146" spans="1:8" hidden="1" x14ac:dyDescent="0.45">
      <c r="A1146" s="1" t="s">
        <v>116</v>
      </c>
      <c r="B1146" s="1" t="s">
        <v>136</v>
      </c>
      <c r="C1146" s="1" t="s">
        <v>112</v>
      </c>
      <c r="D1146" s="1">
        <v>9037</v>
      </c>
      <c r="E1146" s="1" t="s">
        <v>231</v>
      </c>
      <c r="F1146" s="1" t="s">
        <v>232</v>
      </c>
      <c r="G1146" s="1" t="s">
        <v>136</v>
      </c>
      <c r="H1146" s="1">
        <f>D1146/'دلار نیما'!$C$1292*1000</f>
        <v>34.247665534804753</v>
      </c>
    </row>
    <row r="1147" spans="1:8" hidden="1" x14ac:dyDescent="0.45">
      <c r="A1147" s="1" t="s">
        <v>116</v>
      </c>
      <c r="B1147" s="1" t="s">
        <v>136</v>
      </c>
      <c r="C1147" s="1" t="s">
        <v>103</v>
      </c>
      <c r="D1147" s="1">
        <v>9037</v>
      </c>
      <c r="E1147" s="1" t="s">
        <v>231</v>
      </c>
      <c r="F1147" s="1" t="s">
        <v>232</v>
      </c>
      <c r="G1147" s="1" t="s">
        <v>136</v>
      </c>
      <c r="H1147" s="1">
        <f>D1147/'دلار نیما'!$C$1292*1000</f>
        <v>34.247665534804753</v>
      </c>
    </row>
    <row r="1148" spans="1:8" hidden="1" x14ac:dyDescent="0.45">
      <c r="A1148" s="1" t="s">
        <v>106</v>
      </c>
      <c r="B1148" s="1" t="s">
        <v>136</v>
      </c>
      <c r="C1148" s="1" t="s">
        <v>112</v>
      </c>
      <c r="D1148" s="1">
        <v>7243</v>
      </c>
      <c r="E1148" s="1" t="s">
        <v>200</v>
      </c>
      <c r="F1148" s="1" t="s">
        <v>236</v>
      </c>
      <c r="G1148" s="1" t="s">
        <v>136</v>
      </c>
      <c r="H1148" s="1">
        <f>D1148/'دلار نیما'!$C$1292*1000</f>
        <v>27.44891462527286</v>
      </c>
    </row>
    <row r="1149" spans="1:8" hidden="1" x14ac:dyDescent="0.45">
      <c r="A1149" s="1" t="s">
        <v>202</v>
      </c>
      <c r="B1149" s="1" t="s">
        <v>136</v>
      </c>
      <c r="C1149" s="1" t="s">
        <v>112</v>
      </c>
      <c r="D1149" s="1">
        <v>8972</v>
      </c>
      <c r="E1149" s="1" t="s">
        <v>200</v>
      </c>
      <c r="F1149" s="1" t="s">
        <v>236</v>
      </c>
      <c r="G1149" s="1" t="s">
        <v>136</v>
      </c>
      <c r="H1149" s="1">
        <f>D1149/'دلار نیما'!$C$1292*1000</f>
        <v>34.001333980111568</v>
      </c>
    </row>
    <row r="1150" spans="1:8" hidden="1" x14ac:dyDescent="0.45">
      <c r="A1150" s="1" t="s">
        <v>101</v>
      </c>
      <c r="B1150" s="1" t="s">
        <v>169</v>
      </c>
      <c r="C1150" s="1" t="s">
        <v>112</v>
      </c>
      <c r="D1150" s="1">
        <v>9283</v>
      </c>
      <c r="E1150" s="1" t="s">
        <v>231</v>
      </c>
      <c r="F1150" s="1" t="s">
        <v>232</v>
      </c>
      <c r="G1150" s="1" t="s">
        <v>169</v>
      </c>
      <c r="H1150" s="1">
        <f>D1150/'دلار نیما'!$C$1292*1000</f>
        <v>35.179935726412808</v>
      </c>
    </row>
    <row r="1151" spans="1:8" hidden="1" x14ac:dyDescent="0.45">
      <c r="A1151" s="1" t="s">
        <v>152</v>
      </c>
      <c r="B1151" s="1" t="s">
        <v>169</v>
      </c>
      <c r="C1151" s="1" t="s">
        <v>103</v>
      </c>
      <c r="D1151" s="1">
        <v>9916</v>
      </c>
      <c r="E1151" s="1" t="s">
        <v>231</v>
      </c>
      <c r="F1151" s="1" t="s">
        <v>232</v>
      </c>
      <c r="G1151" s="1" t="s">
        <v>169</v>
      </c>
      <c r="H1151" s="1">
        <f>D1151/'دلار نیما'!$C$1292*1000</f>
        <v>37.578826097501825</v>
      </c>
    </row>
    <row r="1152" spans="1:8" hidden="1" x14ac:dyDescent="0.45">
      <c r="A1152" s="1" t="s">
        <v>101</v>
      </c>
      <c r="B1152" s="1" t="s">
        <v>132</v>
      </c>
      <c r="C1152" s="1" t="s">
        <v>133</v>
      </c>
      <c r="D1152" s="1">
        <v>7340</v>
      </c>
      <c r="E1152" s="1" t="s">
        <v>231</v>
      </c>
      <c r="F1152" s="1" t="s">
        <v>238</v>
      </c>
      <c r="G1152" s="1" t="s">
        <v>132</v>
      </c>
      <c r="H1152" s="1">
        <f>D1152/'دلار نیما'!$C$1292*1000</f>
        <v>27.816517099199611</v>
      </c>
    </row>
    <row r="1153" spans="1:8" hidden="1" x14ac:dyDescent="0.45">
      <c r="A1153" s="1" t="s">
        <v>189</v>
      </c>
      <c r="B1153" s="1" t="s">
        <v>169</v>
      </c>
      <c r="C1153" s="1" t="s">
        <v>112</v>
      </c>
      <c r="D1153" s="1">
        <v>8407</v>
      </c>
      <c r="E1153" s="1" t="s">
        <v>231</v>
      </c>
      <c r="F1153" s="1" t="s">
        <v>232</v>
      </c>
      <c r="G1153" s="1" t="s">
        <v>169</v>
      </c>
      <c r="H1153" s="1">
        <f>D1153/'دلار نیما'!$C$1292*1000</f>
        <v>31.860144312393889</v>
      </c>
    </row>
    <row r="1154" spans="1:8" hidden="1" x14ac:dyDescent="0.45">
      <c r="A1154" s="1" t="s">
        <v>116</v>
      </c>
      <c r="B1154" s="1" t="s">
        <v>132</v>
      </c>
      <c r="C1154" s="1" t="s">
        <v>133</v>
      </c>
      <c r="D1154" s="1">
        <v>7770</v>
      </c>
      <c r="E1154" s="1" t="s">
        <v>231</v>
      </c>
      <c r="F1154" s="1" t="s">
        <v>238</v>
      </c>
      <c r="G1154" s="1" t="s">
        <v>132</v>
      </c>
      <c r="H1154" s="1">
        <f>D1154/'دلار نیما'!$C$1292*1000</f>
        <v>29.446095076400681</v>
      </c>
    </row>
    <row r="1155" spans="1:8" hidden="1" x14ac:dyDescent="0.45">
      <c r="A1155" s="1" t="s">
        <v>101</v>
      </c>
      <c r="B1155" s="1" t="s">
        <v>143</v>
      </c>
      <c r="C1155" s="1" t="s">
        <v>103</v>
      </c>
      <c r="D1155" s="1">
        <v>5437</v>
      </c>
      <c r="E1155" s="1" t="s">
        <v>231</v>
      </c>
      <c r="F1155" s="1" t="s">
        <v>232</v>
      </c>
      <c r="G1155" s="1" t="s">
        <v>143</v>
      </c>
      <c r="H1155" s="1">
        <f>D1155/'دلار نیما'!$C$1292*1000</f>
        <v>20.604687121028377</v>
      </c>
    </row>
    <row r="1156" spans="1:8" hidden="1" x14ac:dyDescent="0.45">
      <c r="A1156" s="1" t="s">
        <v>101</v>
      </c>
      <c r="B1156" s="1" t="s">
        <v>175</v>
      </c>
      <c r="C1156" s="1" t="s">
        <v>112</v>
      </c>
      <c r="D1156" s="1">
        <v>7724</v>
      </c>
      <c r="E1156" s="1" t="s">
        <v>231</v>
      </c>
      <c r="F1156" s="1" t="s">
        <v>232</v>
      </c>
      <c r="G1156" s="1" t="s">
        <v>176</v>
      </c>
      <c r="H1156" s="1">
        <f>D1156/'دلار نیما'!$C$1292*1000</f>
        <v>29.271768130002425</v>
      </c>
    </row>
    <row r="1157" spans="1:8" hidden="1" x14ac:dyDescent="0.45">
      <c r="A1157" s="1" t="s">
        <v>116</v>
      </c>
      <c r="B1157" s="1" t="s">
        <v>143</v>
      </c>
      <c r="C1157" s="1" t="s">
        <v>103</v>
      </c>
      <c r="D1157" s="1">
        <v>7293</v>
      </c>
      <c r="E1157" s="1" t="s">
        <v>231</v>
      </c>
      <c r="F1157" s="1" t="s">
        <v>232</v>
      </c>
      <c r="G1157" s="1" t="s">
        <v>143</v>
      </c>
      <c r="H1157" s="1">
        <f>D1157/'دلار نیما'!$C$1292*1000</f>
        <v>27.638400436575306</v>
      </c>
    </row>
    <row r="1158" spans="1:8" hidden="1" x14ac:dyDescent="0.45">
      <c r="A1158" s="1" t="s">
        <v>126</v>
      </c>
      <c r="B1158" s="1" t="s">
        <v>193</v>
      </c>
      <c r="C1158" s="1" t="s">
        <v>112</v>
      </c>
      <c r="D1158" s="1">
        <v>8131</v>
      </c>
      <c r="E1158" s="1" t="s">
        <v>231</v>
      </c>
      <c r="F1158" s="1" t="s">
        <v>232</v>
      </c>
      <c r="G1158" s="1" t="s">
        <v>193</v>
      </c>
      <c r="H1158" s="1">
        <f>D1158/'دلار نیما'!$C$1292*1000</f>
        <v>30.814182634004364</v>
      </c>
    </row>
    <row r="1159" spans="1:8" hidden="1" x14ac:dyDescent="0.45">
      <c r="A1159" s="1" t="s">
        <v>129</v>
      </c>
      <c r="B1159" s="1" t="s">
        <v>143</v>
      </c>
      <c r="C1159" s="1" t="s">
        <v>103</v>
      </c>
      <c r="D1159" s="1">
        <v>6947</v>
      </c>
      <c r="E1159" s="1" t="s">
        <v>231</v>
      </c>
      <c r="F1159" s="1" t="s">
        <v>232</v>
      </c>
      <c r="G1159" s="1" t="s">
        <v>143</v>
      </c>
      <c r="H1159" s="1">
        <f>D1159/'دلار نیما'!$C$1292*1000</f>
        <v>26.327158622362354</v>
      </c>
    </row>
    <row r="1160" spans="1:8" hidden="1" x14ac:dyDescent="0.45">
      <c r="A1160" s="1" t="s">
        <v>204</v>
      </c>
      <c r="B1160" s="1" t="s">
        <v>175</v>
      </c>
      <c r="C1160" s="1" t="s">
        <v>103</v>
      </c>
      <c r="D1160" s="1">
        <v>6627</v>
      </c>
      <c r="E1160" s="1" t="s">
        <v>200</v>
      </c>
      <c r="F1160" s="1" t="s">
        <v>236</v>
      </c>
      <c r="G1160" s="1" t="s">
        <v>176</v>
      </c>
      <c r="H1160" s="1">
        <f>D1160/'دلار نیما'!$C$1292*1000</f>
        <v>25.114449430026678</v>
      </c>
    </row>
    <row r="1161" spans="1:8" hidden="1" x14ac:dyDescent="0.45">
      <c r="A1161" s="1" t="s">
        <v>204</v>
      </c>
      <c r="B1161" s="1" t="s">
        <v>175</v>
      </c>
      <c r="C1161" s="1" t="s">
        <v>112</v>
      </c>
      <c r="D1161" s="1">
        <v>6627</v>
      </c>
      <c r="E1161" s="1" t="s">
        <v>200</v>
      </c>
      <c r="F1161" s="1" t="s">
        <v>236</v>
      </c>
      <c r="G1161" s="1" t="s">
        <v>176</v>
      </c>
      <c r="H1161" s="1">
        <f>D1161/'دلار نیما'!$C$1292*1000</f>
        <v>25.114449430026678</v>
      </c>
    </row>
    <row r="1162" spans="1:8" hidden="1" x14ac:dyDescent="0.45">
      <c r="A1162" s="1" t="s">
        <v>129</v>
      </c>
      <c r="B1162" s="1" t="s">
        <v>193</v>
      </c>
      <c r="C1162" s="1" t="s">
        <v>112</v>
      </c>
      <c r="D1162" s="1">
        <v>8759</v>
      </c>
      <c r="E1162" s="1" t="s">
        <v>231</v>
      </c>
      <c r="F1162" s="1" t="s">
        <v>232</v>
      </c>
      <c r="G1162" s="1" t="s">
        <v>193</v>
      </c>
      <c r="H1162" s="1">
        <f>D1162/'دلار نیما'!$C$1292*1000</f>
        <v>33.194124423963132</v>
      </c>
    </row>
    <row r="1163" spans="1:8" hidden="1" x14ac:dyDescent="0.45">
      <c r="A1163" s="1" t="s">
        <v>207</v>
      </c>
      <c r="B1163" s="1" t="s">
        <v>143</v>
      </c>
      <c r="C1163" s="1" t="s">
        <v>112</v>
      </c>
      <c r="D1163" s="1">
        <v>5863</v>
      </c>
      <c r="E1163" s="1" t="s">
        <v>200</v>
      </c>
      <c r="F1163" s="1" t="s">
        <v>236</v>
      </c>
      <c r="G1163" s="1" t="s">
        <v>143</v>
      </c>
      <c r="H1163" s="1">
        <f>D1163/'دلار نیما'!$C$1292*1000</f>
        <v>22.219106233325245</v>
      </c>
    </row>
    <row r="1164" spans="1:8" hidden="1" x14ac:dyDescent="0.45">
      <c r="A1164" s="1" t="s">
        <v>207</v>
      </c>
      <c r="B1164" s="1" t="s">
        <v>143</v>
      </c>
      <c r="C1164" s="1" t="s">
        <v>103</v>
      </c>
      <c r="D1164" s="1">
        <v>5863</v>
      </c>
      <c r="E1164" s="1" t="s">
        <v>200</v>
      </c>
      <c r="F1164" s="1" t="s">
        <v>236</v>
      </c>
      <c r="G1164" s="1" t="s">
        <v>143</v>
      </c>
      <c r="H1164" s="1">
        <f>D1164/'دلار نیما'!$C$1292*1000</f>
        <v>22.219106233325245</v>
      </c>
    </row>
    <row r="1165" spans="1:8" hidden="1" x14ac:dyDescent="0.45">
      <c r="A1165" s="1" t="s">
        <v>205</v>
      </c>
      <c r="B1165" s="1" t="s">
        <v>175</v>
      </c>
      <c r="C1165" s="1" t="s">
        <v>103</v>
      </c>
      <c r="D1165" s="1">
        <v>6391</v>
      </c>
      <c r="E1165" s="1" t="s">
        <v>200</v>
      </c>
      <c r="F1165" s="1" t="s">
        <v>236</v>
      </c>
      <c r="G1165" s="1" t="s">
        <v>176</v>
      </c>
      <c r="H1165" s="1">
        <f>D1165/'دلار نیما'!$C$1292*1000</f>
        <v>24.220076400679119</v>
      </c>
    </row>
    <row r="1166" spans="1:8" hidden="1" x14ac:dyDescent="0.45">
      <c r="A1166" s="1" t="s">
        <v>205</v>
      </c>
      <c r="B1166" s="1" t="s">
        <v>175</v>
      </c>
      <c r="C1166" s="1" t="s">
        <v>112</v>
      </c>
      <c r="D1166" s="1">
        <v>6391</v>
      </c>
      <c r="E1166" s="1" t="s">
        <v>200</v>
      </c>
      <c r="F1166" s="1" t="s">
        <v>236</v>
      </c>
      <c r="G1166" s="1" t="s">
        <v>176</v>
      </c>
      <c r="H1166" s="1">
        <f>D1166/'دلار نیما'!$C$1292*1000</f>
        <v>24.220076400679119</v>
      </c>
    </row>
    <row r="1167" spans="1:8" hidden="1" x14ac:dyDescent="0.45">
      <c r="A1167" s="1" t="s">
        <v>116</v>
      </c>
      <c r="B1167" s="1" t="s">
        <v>102</v>
      </c>
      <c r="C1167" s="1" t="s">
        <v>103</v>
      </c>
      <c r="D1167" s="1">
        <v>5607</v>
      </c>
      <c r="E1167" s="1" t="s">
        <v>200</v>
      </c>
      <c r="F1167" s="1" t="s">
        <v>232</v>
      </c>
      <c r="G1167" s="1" t="s">
        <v>105</v>
      </c>
      <c r="H1167" s="1">
        <f>D1167/'دلار نیما'!$C$1292*1000</f>
        <v>21.248938879456706</v>
      </c>
    </row>
    <row r="1168" spans="1:8" hidden="1" x14ac:dyDescent="0.45">
      <c r="A1168" s="1" t="s">
        <v>116</v>
      </c>
      <c r="B1168" s="1" t="s">
        <v>102</v>
      </c>
      <c r="C1168" s="1" t="s">
        <v>103</v>
      </c>
      <c r="D1168" s="1">
        <v>5607</v>
      </c>
      <c r="E1168" s="1" t="s">
        <v>231</v>
      </c>
      <c r="F1168" s="1" t="s">
        <v>232</v>
      </c>
      <c r="G1168" s="1" t="s">
        <v>105</v>
      </c>
      <c r="H1168" s="1">
        <f>D1168/'دلار نیما'!$C$1292*1000</f>
        <v>21.248938879456706</v>
      </c>
    </row>
    <row r="1169" spans="1:8" hidden="1" x14ac:dyDescent="0.45">
      <c r="A1169" s="1" t="s">
        <v>116</v>
      </c>
      <c r="B1169" s="1" t="s">
        <v>102</v>
      </c>
      <c r="C1169" s="1" t="s">
        <v>112</v>
      </c>
      <c r="D1169" s="1">
        <v>5607</v>
      </c>
      <c r="E1169" s="1" t="s">
        <v>231</v>
      </c>
      <c r="F1169" s="1" t="s">
        <v>232</v>
      </c>
      <c r="G1169" s="1" t="s">
        <v>105</v>
      </c>
      <c r="H1169" s="1">
        <f>D1169/'دلار نیما'!$C$1292*1000</f>
        <v>21.248938879456706</v>
      </c>
    </row>
    <row r="1170" spans="1:8" hidden="1" x14ac:dyDescent="0.45">
      <c r="A1170" s="1" t="s">
        <v>116</v>
      </c>
      <c r="B1170" s="1" t="s">
        <v>102</v>
      </c>
      <c r="C1170" s="1" t="s">
        <v>103</v>
      </c>
      <c r="D1170" s="1">
        <v>5607</v>
      </c>
      <c r="E1170" s="1" t="s">
        <v>220</v>
      </c>
      <c r="F1170" s="1" t="s">
        <v>232</v>
      </c>
      <c r="G1170" s="1" t="s">
        <v>105</v>
      </c>
      <c r="H1170" s="1">
        <f>D1170/'دلار نیما'!$C$1292*1000</f>
        <v>21.248938879456706</v>
      </c>
    </row>
    <row r="1171" spans="1:8" hidden="1" x14ac:dyDescent="0.45">
      <c r="A1171" s="1" t="s">
        <v>116</v>
      </c>
      <c r="B1171" s="1" t="s">
        <v>102</v>
      </c>
      <c r="C1171" s="1" t="s">
        <v>103</v>
      </c>
      <c r="D1171" s="1">
        <v>5607</v>
      </c>
      <c r="E1171" s="1" t="s">
        <v>232</v>
      </c>
      <c r="F1171" s="1" t="s">
        <v>232</v>
      </c>
      <c r="G1171" s="1" t="s">
        <v>105</v>
      </c>
      <c r="H1171" s="1">
        <f>D1171/'دلار نیما'!$C$1292*1000</f>
        <v>21.248938879456706</v>
      </c>
    </row>
    <row r="1172" spans="1:8" hidden="1" x14ac:dyDescent="0.45">
      <c r="A1172" s="1" t="s">
        <v>115</v>
      </c>
      <c r="B1172" s="1" t="s">
        <v>193</v>
      </c>
      <c r="C1172" s="1" t="s">
        <v>112</v>
      </c>
      <c r="D1172" s="1">
        <v>7608</v>
      </c>
      <c r="E1172" s="1" t="s">
        <v>231</v>
      </c>
      <c r="F1172" s="1" t="s">
        <v>232</v>
      </c>
      <c r="G1172" s="1" t="s">
        <v>193</v>
      </c>
      <c r="H1172" s="1">
        <f>D1172/'دلار نیما'!$C$1292*1000</f>
        <v>28.832161047780744</v>
      </c>
    </row>
    <row r="1173" spans="1:8" hidden="1" x14ac:dyDescent="0.45">
      <c r="A1173" s="1" t="s">
        <v>101</v>
      </c>
      <c r="B1173" s="1" t="s">
        <v>102</v>
      </c>
      <c r="C1173" s="1" t="s">
        <v>112</v>
      </c>
      <c r="D1173" s="1">
        <v>4565</v>
      </c>
      <c r="E1173" s="1" t="s">
        <v>231</v>
      </c>
      <c r="F1173" s="1" t="s">
        <v>232</v>
      </c>
      <c r="G1173" s="1" t="s">
        <v>105</v>
      </c>
      <c r="H1173" s="1">
        <f>D1173/'دلار نیما'!$C$1292*1000</f>
        <v>17.300054571913655</v>
      </c>
    </row>
    <row r="1174" spans="1:8" hidden="1" x14ac:dyDescent="0.45">
      <c r="A1174" s="1" t="s">
        <v>101</v>
      </c>
      <c r="B1174" s="1" t="s">
        <v>102</v>
      </c>
      <c r="C1174" s="1" t="s">
        <v>103</v>
      </c>
      <c r="D1174" s="1">
        <v>4565</v>
      </c>
      <c r="E1174" s="1" t="s">
        <v>200</v>
      </c>
      <c r="F1174" s="1" t="s">
        <v>232</v>
      </c>
      <c r="G1174" s="1" t="s">
        <v>105</v>
      </c>
      <c r="H1174" s="1">
        <f>D1174/'دلار نیما'!$C$1292*1000</f>
        <v>17.300054571913655</v>
      </c>
    </row>
    <row r="1175" spans="1:8" hidden="1" x14ac:dyDescent="0.45">
      <c r="A1175" s="1" t="s">
        <v>101</v>
      </c>
      <c r="B1175" s="1" t="s">
        <v>102</v>
      </c>
      <c r="C1175" s="1" t="s">
        <v>103</v>
      </c>
      <c r="D1175" s="1">
        <v>4565</v>
      </c>
      <c r="E1175" s="1" t="s">
        <v>232</v>
      </c>
      <c r="F1175" s="1" t="s">
        <v>232</v>
      </c>
      <c r="G1175" s="1" t="s">
        <v>105</v>
      </c>
      <c r="H1175" s="1">
        <f>D1175/'دلار نیما'!$C$1292*1000</f>
        <v>17.300054571913655</v>
      </c>
    </row>
    <row r="1176" spans="1:8" hidden="1" x14ac:dyDescent="0.45">
      <c r="A1176" s="1" t="s">
        <v>101</v>
      </c>
      <c r="B1176" s="1" t="s">
        <v>102</v>
      </c>
      <c r="C1176" s="1" t="s">
        <v>103</v>
      </c>
      <c r="D1176" s="1">
        <v>4565</v>
      </c>
      <c r="E1176" s="1" t="s">
        <v>220</v>
      </c>
      <c r="F1176" s="1" t="s">
        <v>232</v>
      </c>
      <c r="G1176" s="1" t="s">
        <v>105</v>
      </c>
      <c r="H1176" s="1">
        <f>D1176/'دلار نیما'!$C$1292*1000</f>
        <v>17.300054571913655</v>
      </c>
    </row>
    <row r="1177" spans="1:8" hidden="1" x14ac:dyDescent="0.45">
      <c r="A1177" s="1" t="s">
        <v>126</v>
      </c>
      <c r="B1177" s="1" t="s">
        <v>102</v>
      </c>
      <c r="C1177" s="1" t="s">
        <v>112</v>
      </c>
      <c r="D1177" s="1">
        <v>3809</v>
      </c>
      <c r="E1177" s="1" t="s">
        <v>231</v>
      </c>
      <c r="F1177" s="1" t="s">
        <v>232</v>
      </c>
      <c r="G1177" s="1" t="s">
        <v>105</v>
      </c>
      <c r="H1177" s="1">
        <f>D1177/'دلار نیما'!$C$1292*1000</f>
        <v>14.435029105020616</v>
      </c>
    </row>
    <row r="1178" spans="1:8" hidden="1" x14ac:dyDescent="0.45">
      <c r="A1178" s="1" t="s">
        <v>115</v>
      </c>
      <c r="B1178" s="1" t="s">
        <v>102</v>
      </c>
      <c r="C1178" s="1" t="s">
        <v>103</v>
      </c>
      <c r="D1178" s="1">
        <v>4812</v>
      </c>
      <c r="E1178" s="1" t="s">
        <v>231</v>
      </c>
      <c r="F1178" s="1" t="s">
        <v>232</v>
      </c>
      <c r="G1178" s="1" t="s">
        <v>105</v>
      </c>
      <c r="H1178" s="1">
        <f>D1178/'دلار نیما'!$C$1292*1000</f>
        <v>18.236114479747755</v>
      </c>
    </row>
    <row r="1179" spans="1:8" hidden="1" x14ac:dyDescent="0.45">
      <c r="A1179" s="1" t="s">
        <v>115</v>
      </c>
      <c r="B1179" s="1" t="s">
        <v>102</v>
      </c>
      <c r="C1179" s="1" t="s">
        <v>103</v>
      </c>
      <c r="D1179" s="1">
        <v>4812</v>
      </c>
      <c r="E1179" s="1" t="s">
        <v>200</v>
      </c>
      <c r="F1179" s="1" t="s">
        <v>232</v>
      </c>
      <c r="G1179" s="1" t="s">
        <v>105</v>
      </c>
      <c r="H1179" s="1">
        <f>D1179/'دلار نیما'!$C$1292*1000</f>
        <v>18.236114479747755</v>
      </c>
    </row>
    <row r="1180" spans="1:8" hidden="1" x14ac:dyDescent="0.45">
      <c r="A1180" s="1" t="s">
        <v>202</v>
      </c>
      <c r="B1180" s="1" t="s">
        <v>102</v>
      </c>
      <c r="C1180" s="1" t="s">
        <v>112</v>
      </c>
      <c r="D1180" s="1">
        <v>5489</v>
      </c>
      <c r="E1180" s="1" t="s">
        <v>200</v>
      </c>
      <c r="F1180" s="1" t="s">
        <v>236</v>
      </c>
      <c r="G1180" s="1" t="s">
        <v>105</v>
      </c>
      <c r="H1180" s="1">
        <f>D1180/'دلار نیما'!$C$1292*1000</f>
        <v>20.801752364782924</v>
      </c>
    </row>
    <row r="1181" spans="1:8" hidden="1" x14ac:dyDescent="0.45">
      <c r="A1181" s="1" t="s">
        <v>202</v>
      </c>
      <c r="B1181" s="1" t="s">
        <v>102</v>
      </c>
      <c r="C1181" s="1" t="s">
        <v>103</v>
      </c>
      <c r="D1181" s="1">
        <v>5489</v>
      </c>
      <c r="E1181" s="1" t="s">
        <v>220</v>
      </c>
      <c r="F1181" s="1" t="s">
        <v>236</v>
      </c>
      <c r="G1181" s="1" t="s">
        <v>105</v>
      </c>
      <c r="H1181" s="1">
        <f>D1181/'دلار نیما'!$C$1292*1000</f>
        <v>20.801752364782924</v>
      </c>
    </row>
    <row r="1182" spans="1:8" hidden="1" x14ac:dyDescent="0.45">
      <c r="A1182" s="1" t="s">
        <v>202</v>
      </c>
      <c r="B1182" s="1" t="s">
        <v>102</v>
      </c>
      <c r="C1182" s="1" t="s">
        <v>103</v>
      </c>
      <c r="D1182" s="1">
        <v>5489</v>
      </c>
      <c r="E1182" s="1" t="s">
        <v>232</v>
      </c>
      <c r="F1182" s="1" t="s">
        <v>236</v>
      </c>
      <c r="G1182" s="1" t="s">
        <v>105</v>
      </c>
      <c r="H1182" s="1">
        <f>D1182/'دلار نیما'!$C$1292*1000</f>
        <v>20.801752364782924</v>
      </c>
    </row>
    <row r="1183" spans="1:8" hidden="1" x14ac:dyDescent="0.45">
      <c r="A1183" s="1" t="s">
        <v>106</v>
      </c>
      <c r="B1183" s="1" t="s">
        <v>102</v>
      </c>
      <c r="C1183" s="1" t="s">
        <v>103</v>
      </c>
      <c r="D1183" s="1">
        <v>4387</v>
      </c>
      <c r="E1183" s="1" t="s">
        <v>232</v>
      </c>
      <c r="F1183" s="1" t="s">
        <v>236</v>
      </c>
      <c r="G1183" s="1" t="s">
        <v>105</v>
      </c>
      <c r="H1183" s="1">
        <f>D1183/'دلار نیما'!$C$1292*1000</f>
        <v>16.625485083676935</v>
      </c>
    </row>
    <row r="1184" spans="1:8" hidden="1" x14ac:dyDescent="0.45">
      <c r="A1184" s="1" t="s">
        <v>106</v>
      </c>
      <c r="B1184" s="1" t="s">
        <v>102</v>
      </c>
      <c r="C1184" s="1" t="s">
        <v>103</v>
      </c>
      <c r="D1184" s="1">
        <v>4387</v>
      </c>
      <c r="E1184" s="1" t="s">
        <v>220</v>
      </c>
      <c r="F1184" s="1" t="s">
        <v>236</v>
      </c>
      <c r="G1184" s="1" t="s">
        <v>105</v>
      </c>
      <c r="H1184" s="1">
        <f>D1184/'دلار نیما'!$C$1292*1000</f>
        <v>16.625485083676935</v>
      </c>
    </row>
    <row r="1185" spans="1:8" hidden="1" x14ac:dyDescent="0.45">
      <c r="A1185" s="1" t="s">
        <v>106</v>
      </c>
      <c r="B1185" s="1" t="s">
        <v>102</v>
      </c>
      <c r="C1185" s="1" t="s">
        <v>112</v>
      </c>
      <c r="D1185" s="1">
        <v>4387</v>
      </c>
      <c r="E1185" s="1" t="s">
        <v>200</v>
      </c>
      <c r="F1185" s="1" t="s">
        <v>236</v>
      </c>
      <c r="G1185" s="1" t="s">
        <v>105</v>
      </c>
      <c r="H1185" s="1">
        <f>D1185/'دلار نیما'!$C$1292*1000</f>
        <v>16.625485083676935</v>
      </c>
    </row>
    <row r="1186" spans="1:8" hidden="1" x14ac:dyDescent="0.45">
      <c r="A1186" s="1" t="s">
        <v>116</v>
      </c>
      <c r="B1186" s="1" t="s">
        <v>206</v>
      </c>
      <c r="C1186" s="1" t="s">
        <v>103</v>
      </c>
      <c r="D1186" s="1">
        <v>6555</v>
      </c>
      <c r="E1186" s="1" t="s">
        <v>200</v>
      </c>
      <c r="F1186" s="1" t="s">
        <v>232</v>
      </c>
      <c r="G1186" s="1" t="s">
        <v>206</v>
      </c>
      <c r="H1186" s="1">
        <f>D1186/'دلار نیما'!$C$1292*1000</f>
        <v>24.841589861751153</v>
      </c>
    </row>
    <row r="1187" spans="1:8" hidden="1" x14ac:dyDescent="0.45">
      <c r="A1187" s="1" t="s">
        <v>116</v>
      </c>
      <c r="B1187" s="1" t="s">
        <v>206</v>
      </c>
      <c r="C1187" s="1" t="s">
        <v>112</v>
      </c>
      <c r="D1187" s="1">
        <v>6555</v>
      </c>
      <c r="E1187" s="1" t="s">
        <v>231</v>
      </c>
      <c r="F1187" s="1" t="s">
        <v>232</v>
      </c>
      <c r="G1187" s="1" t="s">
        <v>206</v>
      </c>
      <c r="H1187" s="1">
        <f>D1187/'دلار نیما'!$C$1292*1000</f>
        <v>24.841589861751153</v>
      </c>
    </row>
    <row r="1188" spans="1:8" hidden="1" x14ac:dyDescent="0.45">
      <c r="A1188" s="1" t="s">
        <v>116</v>
      </c>
      <c r="B1188" s="1" t="s">
        <v>206</v>
      </c>
      <c r="C1188" s="1" t="s">
        <v>103</v>
      </c>
      <c r="D1188" s="1">
        <v>6555</v>
      </c>
      <c r="E1188" s="1" t="s">
        <v>231</v>
      </c>
      <c r="F1188" s="1" t="s">
        <v>232</v>
      </c>
      <c r="G1188" s="1" t="s">
        <v>206</v>
      </c>
      <c r="H1188" s="1">
        <f>D1188/'دلار نیما'!$C$1292*1000</f>
        <v>24.841589861751153</v>
      </c>
    </row>
    <row r="1189" spans="1:8" hidden="1" x14ac:dyDescent="0.45">
      <c r="A1189" s="1" t="s">
        <v>116</v>
      </c>
      <c r="B1189" s="1" t="s">
        <v>206</v>
      </c>
      <c r="C1189" s="1" t="s">
        <v>103</v>
      </c>
      <c r="D1189" s="1">
        <v>6555</v>
      </c>
      <c r="E1189" s="1" t="s">
        <v>220</v>
      </c>
      <c r="F1189" s="1" t="s">
        <v>232</v>
      </c>
      <c r="G1189" s="1" t="s">
        <v>206</v>
      </c>
      <c r="H1189" s="1">
        <f>D1189/'دلار نیما'!$C$1292*1000</f>
        <v>24.841589861751153</v>
      </c>
    </row>
    <row r="1190" spans="1:8" hidden="1" x14ac:dyDescent="0.45">
      <c r="A1190" s="1" t="s">
        <v>116</v>
      </c>
      <c r="B1190" s="1" t="s">
        <v>206</v>
      </c>
      <c r="C1190" s="1" t="s">
        <v>103</v>
      </c>
      <c r="D1190" s="1">
        <v>6555</v>
      </c>
      <c r="E1190" s="1" t="s">
        <v>232</v>
      </c>
      <c r="F1190" s="1" t="s">
        <v>232</v>
      </c>
      <c r="G1190" s="1" t="s">
        <v>206</v>
      </c>
      <c r="H1190" s="1">
        <f>D1190/'دلار نیما'!$C$1292*1000</f>
        <v>24.841589861751153</v>
      </c>
    </row>
    <row r="1191" spans="1:8" hidden="1" x14ac:dyDescent="0.45">
      <c r="A1191" s="1" t="s">
        <v>101</v>
      </c>
      <c r="B1191" s="1" t="s">
        <v>206</v>
      </c>
      <c r="C1191" s="1" t="s">
        <v>103</v>
      </c>
      <c r="D1191" s="1">
        <v>5374</v>
      </c>
      <c r="E1191" s="1" t="s">
        <v>200</v>
      </c>
      <c r="F1191" s="1" t="s">
        <v>232</v>
      </c>
      <c r="G1191" s="1" t="s">
        <v>206</v>
      </c>
      <c r="H1191" s="1">
        <f>D1191/'دلار نیما'!$C$1292*1000</f>
        <v>20.365934998787292</v>
      </c>
    </row>
    <row r="1192" spans="1:8" hidden="1" x14ac:dyDescent="0.45">
      <c r="A1192" s="1" t="s">
        <v>106</v>
      </c>
      <c r="B1192" s="1" t="s">
        <v>206</v>
      </c>
      <c r="C1192" s="1" t="s">
        <v>112</v>
      </c>
      <c r="D1192" s="1">
        <v>5729</v>
      </c>
      <c r="E1192" s="1" t="s">
        <v>200</v>
      </c>
      <c r="F1192" s="1" t="s">
        <v>236</v>
      </c>
      <c r="G1192" s="1" t="s">
        <v>206</v>
      </c>
      <c r="H1192" s="1">
        <f>D1192/'دلار نیما'!$C$1292*1000</f>
        <v>21.711284259034684</v>
      </c>
    </row>
    <row r="1193" spans="1:8" hidden="1" x14ac:dyDescent="0.45">
      <c r="A1193" s="1" t="s">
        <v>101</v>
      </c>
      <c r="B1193" s="1" t="s">
        <v>149</v>
      </c>
      <c r="C1193" s="1" t="s">
        <v>112</v>
      </c>
      <c r="D1193" s="1">
        <v>7484</v>
      </c>
      <c r="E1193" s="1" t="s">
        <v>231</v>
      </c>
      <c r="F1193" s="1" t="s">
        <v>232</v>
      </c>
      <c r="G1193" s="1" t="s">
        <v>149</v>
      </c>
      <c r="H1193" s="1">
        <f>D1193/'دلار نیما'!$C$1292*1000</f>
        <v>28.362236235750668</v>
      </c>
    </row>
    <row r="1194" spans="1:8" hidden="1" x14ac:dyDescent="0.45">
      <c r="A1194" s="1" t="s">
        <v>116</v>
      </c>
      <c r="B1194" s="1" t="s">
        <v>131</v>
      </c>
      <c r="C1194" s="1" t="s">
        <v>112</v>
      </c>
      <c r="D1194" s="1">
        <v>9347</v>
      </c>
      <c r="E1194" s="1" t="s">
        <v>231</v>
      </c>
      <c r="F1194" s="1" t="s">
        <v>232</v>
      </c>
      <c r="G1194" s="1" t="s">
        <v>131</v>
      </c>
      <c r="H1194" s="1">
        <f>D1194/'دلار نیما'!$C$1292*1000</f>
        <v>35.422477564879941</v>
      </c>
    </row>
    <row r="1195" spans="1:8" x14ac:dyDescent="0.45">
      <c r="A1195" s="1" t="s">
        <v>116</v>
      </c>
      <c r="B1195" s="1" t="s">
        <v>147</v>
      </c>
      <c r="C1195" s="1" t="s">
        <v>112</v>
      </c>
      <c r="D1195" s="1">
        <v>7262</v>
      </c>
      <c r="E1195" s="1" t="s">
        <v>231</v>
      </c>
      <c r="F1195" s="1" t="s">
        <v>232</v>
      </c>
      <c r="G1195" s="1" t="s">
        <v>148</v>
      </c>
      <c r="H1195" s="1">
        <f>D1195/'دلار نیما'!$C$1292*1000</f>
        <v>27.520919233567792</v>
      </c>
    </row>
    <row r="1196" spans="1:8" hidden="1" x14ac:dyDescent="0.45">
      <c r="A1196" s="1" t="s">
        <v>115</v>
      </c>
      <c r="B1196" s="1" t="s">
        <v>149</v>
      </c>
      <c r="C1196" s="1" t="s">
        <v>112</v>
      </c>
      <c r="D1196" s="1">
        <v>8169</v>
      </c>
      <c r="E1196" s="1" t="s">
        <v>231</v>
      </c>
      <c r="F1196" s="1" t="s">
        <v>232</v>
      </c>
      <c r="G1196" s="1" t="s">
        <v>149</v>
      </c>
      <c r="H1196" s="1">
        <f>D1196/'دلار نیما'!$C$1292*1000</f>
        <v>30.958191850594226</v>
      </c>
    </row>
    <row r="1197" spans="1:8" x14ac:dyDescent="0.45">
      <c r="A1197" s="1" t="s">
        <v>101</v>
      </c>
      <c r="B1197" s="1" t="s">
        <v>147</v>
      </c>
      <c r="C1197" s="1" t="s">
        <v>112</v>
      </c>
      <c r="D1197" s="1">
        <v>7084</v>
      </c>
      <c r="E1197" s="1" t="s">
        <v>231</v>
      </c>
      <c r="F1197" s="1" t="s">
        <v>232</v>
      </c>
      <c r="G1197" s="1" t="s">
        <v>148</v>
      </c>
      <c r="H1197" s="1">
        <f>D1197/'دلار نیما'!$C$1292*1000</f>
        <v>26.846349745331068</v>
      </c>
    </row>
    <row r="1198" spans="1:8" hidden="1" x14ac:dyDescent="0.45">
      <c r="A1198" s="1" t="s">
        <v>101</v>
      </c>
      <c r="B1198" s="1" t="s">
        <v>131</v>
      </c>
      <c r="C1198" s="1" t="s">
        <v>112</v>
      </c>
      <c r="D1198" s="1">
        <v>8061</v>
      </c>
      <c r="E1198" s="1" t="s">
        <v>231</v>
      </c>
      <c r="F1198" s="1" t="s">
        <v>232</v>
      </c>
      <c r="G1198" s="1" t="s">
        <v>131</v>
      </c>
      <c r="H1198" s="1">
        <f>D1198/'دلار نیما'!$C$1292*1000</f>
        <v>30.548902498180937</v>
      </c>
    </row>
    <row r="1199" spans="1:8" x14ac:dyDescent="0.45">
      <c r="A1199" s="1" t="s">
        <v>106</v>
      </c>
      <c r="B1199" s="1" t="s">
        <v>147</v>
      </c>
      <c r="C1199" s="1" t="s">
        <v>112</v>
      </c>
      <c r="D1199" s="1">
        <v>6606</v>
      </c>
      <c r="E1199" s="1" t="s">
        <v>200</v>
      </c>
      <c r="F1199" s="1" t="s">
        <v>236</v>
      </c>
      <c r="G1199" s="1" t="s">
        <v>148</v>
      </c>
      <c r="H1199" s="1">
        <f>D1199/'دلار نیما'!$C$1292*1000</f>
        <v>25.034865389279648</v>
      </c>
    </row>
    <row r="1200" spans="1:8" hidden="1" x14ac:dyDescent="0.45">
      <c r="A1200" s="1" t="s">
        <v>116</v>
      </c>
      <c r="B1200" s="1" t="s">
        <v>177</v>
      </c>
      <c r="C1200" s="1" t="s">
        <v>103</v>
      </c>
      <c r="D1200" s="1">
        <v>7161</v>
      </c>
      <c r="E1200" s="1" t="s">
        <v>231</v>
      </c>
      <c r="F1200" s="1" t="s">
        <v>232</v>
      </c>
      <c r="G1200" s="1" t="s">
        <v>177</v>
      </c>
      <c r="H1200" s="1">
        <f>D1200/'دلار نیما'!$C$1292*1000</f>
        <v>27.138157894736842</v>
      </c>
    </row>
    <row r="1201" spans="1:8" hidden="1" x14ac:dyDescent="0.45">
      <c r="A1201" s="1" t="s">
        <v>116</v>
      </c>
      <c r="B1201" s="1" t="s">
        <v>177</v>
      </c>
      <c r="C1201" s="1" t="s">
        <v>112</v>
      </c>
      <c r="D1201" s="1">
        <v>7161</v>
      </c>
      <c r="E1201" s="1" t="s">
        <v>231</v>
      </c>
      <c r="F1201" s="1" t="s">
        <v>232</v>
      </c>
      <c r="G1201" s="1" t="s">
        <v>177</v>
      </c>
      <c r="H1201" s="1">
        <f>D1201/'دلار نیما'!$C$1292*1000</f>
        <v>27.138157894736842</v>
      </c>
    </row>
    <row r="1202" spans="1:8" hidden="1" x14ac:dyDescent="0.45">
      <c r="A1202" s="1" t="s">
        <v>101</v>
      </c>
      <c r="B1202" s="1" t="s">
        <v>177</v>
      </c>
      <c r="C1202" s="1" t="s">
        <v>103</v>
      </c>
      <c r="D1202" s="1">
        <v>7596</v>
      </c>
      <c r="E1202" s="1" t="s">
        <v>231</v>
      </c>
      <c r="F1202" s="1" t="s">
        <v>232</v>
      </c>
      <c r="G1202" s="1" t="s">
        <v>177</v>
      </c>
      <c r="H1202" s="1">
        <f>D1202/'دلار نیما'!$C$1292*1000</f>
        <v>28.786684453068155</v>
      </c>
    </row>
    <row r="1203" spans="1:8" hidden="1" x14ac:dyDescent="0.45">
      <c r="A1203" s="1" t="s">
        <v>101</v>
      </c>
      <c r="B1203" s="1" t="s">
        <v>177</v>
      </c>
      <c r="C1203" s="1" t="s">
        <v>112</v>
      </c>
      <c r="D1203" s="1">
        <v>7596</v>
      </c>
      <c r="E1203" s="1" t="s">
        <v>231</v>
      </c>
      <c r="F1203" s="1" t="s">
        <v>232</v>
      </c>
      <c r="G1203" s="1" t="s">
        <v>177</v>
      </c>
      <c r="H1203" s="1">
        <f>D1203/'دلار نیما'!$C$1292*1000</f>
        <v>28.786684453068155</v>
      </c>
    </row>
    <row r="1204" spans="1:8" hidden="1" x14ac:dyDescent="0.45">
      <c r="A1204" s="1" t="s">
        <v>207</v>
      </c>
      <c r="B1204" s="1" t="s">
        <v>177</v>
      </c>
      <c r="C1204" s="1" t="s">
        <v>112</v>
      </c>
      <c r="D1204" s="1">
        <v>5330</v>
      </c>
      <c r="E1204" s="1" t="s">
        <v>200</v>
      </c>
      <c r="F1204" s="1" t="s">
        <v>236</v>
      </c>
      <c r="G1204" s="1" t="s">
        <v>177</v>
      </c>
      <c r="H1204" s="1">
        <f>D1204/'دلار نیما'!$C$1292*1000</f>
        <v>20.199187484841136</v>
      </c>
    </row>
    <row r="1205" spans="1:8" hidden="1" x14ac:dyDescent="0.45">
      <c r="A1205" s="1" t="s">
        <v>204</v>
      </c>
      <c r="B1205" s="1" t="s">
        <v>177</v>
      </c>
      <c r="C1205" s="1" t="s">
        <v>103</v>
      </c>
      <c r="D1205" s="1">
        <v>5398</v>
      </c>
      <c r="E1205" s="1" t="s">
        <v>200</v>
      </c>
      <c r="F1205" s="1" t="s">
        <v>236</v>
      </c>
      <c r="G1205" s="1" t="s">
        <v>177</v>
      </c>
      <c r="H1205" s="1">
        <f>D1205/'دلار نیما'!$C$1292*1000</f>
        <v>20.456888188212467</v>
      </c>
    </row>
    <row r="1206" spans="1:8" hidden="1" x14ac:dyDescent="0.45">
      <c r="A1206" s="1" t="s">
        <v>204</v>
      </c>
      <c r="B1206" s="1" t="s">
        <v>177</v>
      </c>
      <c r="C1206" s="1" t="s">
        <v>112</v>
      </c>
      <c r="D1206" s="1">
        <v>5398</v>
      </c>
      <c r="E1206" s="1" t="s">
        <v>200</v>
      </c>
      <c r="F1206" s="1" t="s">
        <v>236</v>
      </c>
      <c r="G1206" s="1" t="s">
        <v>177</v>
      </c>
      <c r="H1206" s="1">
        <f>D1206/'دلار نیما'!$C$1292*1000</f>
        <v>20.456888188212467</v>
      </c>
    </row>
    <row r="1207" spans="1:8" hidden="1" x14ac:dyDescent="0.45">
      <c r="A1207" s="1" t="s">
        <v>116</v>
      </c>
      <c r="B1207" s="1" t="s">
        <v>155</v>
      </c>
      <c r="C1207" s="1" t="s">
        <v>112</v>
      </c>
      <c r="D1207" s="1">
        <v>6555</v>
      </c>
      <c r="E1207" s="1" t="s">
        <v>231</v>
      </c>
      <c r="F1207" s="1" t="s">
        <v>232</v>
      </c>
      <c r="G1207" s="1" t="s">
        <v>155</v>
      </c>
      <c r="H1207" s="1">
        <f>D1207/'دلار نیما'!$C$1292*1000</f>
        <v>24.841589861751153</v>
      </c>
    </row>
    <row r="1208" spans="1:8" hidden="1" x14ac:dyDescent="0.45">
      <c r="A1208" s="1" t="s">
        <v>101</v>
      </c>
      <c r="B1208" s="1" t="s">
        <v>155</v>
      </c>
      <c r="C1208" s="1" t="s">
        <v>112</v>
      </c>
      <c r="D1208" s="1">
        <v>6427</v>
      </c>
      <c r="E1208" s="1" t="s">
        <v>231</v>
      </c>
      <c r="F1208" s="1" t="s">
        <v>232</v>
      </c>
      <c r="G1208" s="1" t="s">
        <v>155</v>
      </c>
      <c r="H1208" s="1">
        <f>D1208/'دلار نیما'!$C$1292*1000</f>
        <v>24.35650618481688</v>
      </c>
    </row>
    <row r="1209" spans="1:8" hidden="1" x14ac:dyDescent="0.45">
      <c r="A1209" s="1" t="s">
        <v>101</v>
      </c>
      <c r="B1209" s="1" t="s">
        <v>155</v>
      </c>
      <c r="C1209" s="1" t="s">
        <v>103</v>
      </c>
      <c r="D1209" s="1">
        <v>6427</v>
      </c>
      <c r="E1209" s="1" t="s">
        <v>231</v>
      </c>
      <c r="F1209" s="1" t="s">
        <v>232</v>
      </c>
      <c r="G1209" s="1" t="s">
        <v>155</v>
      </c>
      <c r="H1209" s="1">
        <f>D1209/'دلار نیما'!$C$1292*1000</f>
        <v>24.35650618481688</v>
      </c>
    </row>
    <row r="1210" spans="1:8" hidden="1" x14ac:dyDescent="0.45">
      <c r="A1210" s="1" t="s">
        <v>115</v>
      </c>
      <c r="B1210" s="1" t="s">
        <v>155</v>
      </c>
      <c r="C1210" s="1" t="s">
        <v>112</v>
      </c>
      <c r="D1210" s="1">
        <v>5973</v>
      </c>
      <c r="E1210" s="1" t="s">
        <v>231</v>
      </c>
      <c r="F1210" s="1" t="s">
        <v>232</v>
      </c>
      <c r="G1210" s="1" t="s">
        <v>155</v>
      </c>
      <c r="H1210" s="1">
        <f>D1210/'دلار نیما'!$C$1292*1000</f>
        <v>22.635975018190639</v>
      </c>
    </row>
    <row r="1211" spans="1:8" hidden="1" x14ac:dyDescent="0.45">
      <c r="A1211" s="1" t="s">
        <v>115</v>
      </c>
      <c r="B1211" s="1" t="s">
        <v>155</v>
      </c>
      <c r="C1211" s="1" t="s">
        <v>103</v>
      </c>
      <c r="D1211" s="1">
        <v>5973</v>
      </c>
      <c r="E1211" s="1" t="s">
        <v>231</v>
      </c>
      <c r="F1211" s="1" t="s">
        <v>232</v>
      </c>
      <c r="G1211" s="1" t="s">
        <v>155</v>
      </c>
      <c r="H1211" s="1">
        <f>D1211/'دلار نیما'!$C$1292*1000</f>
        <v>22.635975018190639</v>
      </c>
    </row>
    <row r="1212" spans="1:8" hidden="1" x14ac:dyDescent="0.45">
      <c r="A1212" s="1" t="s">
        <v>202</v>
      </c>
      <c r="B1212" s="1" t="s">
        <v>208</v>
      </c>
      <c r="C1212" s="1" t="s">
        <v>112</v>
      </c>
      <c r="D1212" s="1">
        <v>6990</v>
      </c>
      <c r="E1212" s="1" t="s">
        <v>200</v>
      </c>
      <c r="F1212" s="1" t="s">
        <v>236</v>
      </c>
      <c r="G1212" s="1" t="s">
        <v>208</v>
      </c>
      <c r="H1212" s="1">
        <f>D1212/'دلار نیما'!$C$1292*1000</f>
        <v>26.490116420082462</v>
      </c>
    </row>
    <row r="1213" spans="1:8" hidden="1" x14ac:dyDescent="0.45">
      <c r="A1213" s="1" t="s">
        <v>106</v>
      </c>
      <c r="B1213" s="1" t="s">
        <v>208</v>
      </c>
      <c r="C1213" s="1" t="s">
        <v>112</v>
      </c>
      <c r="D1213" s="1">
        <v>5370</v>
      </c>
      <c r="E1213" s="1" t="s">
        <v>200</v>
      </c>
      <c r="F1213" s="1" t="s">
        <v>236</v>
      </c>
      <c r="G1213" s="1" t="s">
        <v>208</v>
      </c>
      <c r="H1213" s="1">
        <f>D1213/'دلار نیما'!$C$1292*1000</f>
        <v>20.350776133883098</v>
      </c>
    </row>
    <row r="1214" spans="1:8" hidden="1" x14ac:dyDescent="0.45">
      <c r="A1214" s="1" t="s">
        <v>101</v>
      </c>
      <c r="B1214" s="1" t="s">
        <v>178</v>
      </c>
      <c r="C1214" s="1" t="s">
        <v>103</v>
      </c>
      <c r="D1214" s="1">
        <v>5479</v>
      </c>
      <c r="E1214" s="1" t="s">
        <v>231</v>
      </c>
      <c r="F1214" s="1" t="s">
        <v>232</v>
      </c>
      <c r="G1214" s="1" t="s">
        <v>178</v>
      </c>
      <c r="H1214" s="1">
        <f>D1214/'دلار نیما'!$C$1292*1000</f>
        <v>20.763855202522436</v>
      </c>
    </row>
    <row r="1215" spans="1:8" hidden="1" x14ac:dyDescent="0.45">
      <c r="A1215" s="1" t="s">
        <v>101</v>
      </c>
      <c r="B1215" s="1" t="s">
        <v>178</v>
      </c>
      <c r="C1215" s="1" t="s">
        <v>112</v>
      </c>
      <c r="D1215" s="1">
        <v>5479</v>
      </c>
      <c r="E1215" s="1" t="s">
        <v>231</v>
      </c>
      <c r="F1215" s="1" t="s">
        <v>232</v>
      </c>
      <c r="G1215" s="1" t="s">
        <v>178</v>
      </c>
      <c r="H1215" s="1">
        <f>D1215/'دلار نیما'!$C$1292*1000</f>
        <v>20.763855202522436</v>
      </c>
    </row>
    <row r="1216" spans="1:8" hidden="1" x14ac:dyDescent="0.45">
      <c r="A1216" s="1" t="s">
        <v>116</v>
      </c>
      <c r="B1216" s="1" t="s">
        <v>178</v>
      </c>
      <c r="C1216" s="1" t="s">
        <v>103</v>
      </c>
      <c r="D1216" s="1">
        <v>7303</v>
      </c>
      <c r="E1216" s="1" t="s">
        <v>231</v>
      </c>
      <c r="F1216" s="1" t="s">
        <v>232</v>
      </c>
      <c r="G1216" s="1" t="s">
        <v>178</v>
      </c>
      <c r="H1216" s="1">
        <f>D1216/'دلار نیما'!$C$1292*1000</f>
        <v>27.676297598835799</v>
      </c>
    </row>
    <row r="1217" spans="1:8" hidden="1" x14ac:dyDescent="0.45">
      <c r="A1217" s="1" t="s">
        <v>116</v>
      </c>
      <c r="B1217" s="1" t="s">
        <v>178</v>
      </c>
      <c r="C1217" s="1" t="s">
        <v>112</v>
      </c>
      <c r="D1217" s="1">
        <v>7303</v>
      </c>
      <c r="E1217" s="1" t="s">
        <v>231</v>
      </c>
      <c r="F1217" s="1" t="s">
        <v>232</v>
      </c>
      <c r="G1217" s="1" t="s">
        <v>178</v>
      </c>
      <c r="H1217" s="1">
        <f>D1217/'دلار نیما'!$C$1292*1000</f>
        <v>27.676297598835799</v>
      </c>
    </row>
    <row r="1218" spans="1:8" hidden="1" x14ac:dyDescent="0.45">
      <c r="A1218" s="1" t="s">
        <v>126</v>
      </c>
      <c r="B1218" s="1" t="s">
        <v>178</v>
      </c>
      <c r="C1218" s="1" t="s">
        <v>112</v>
      </c>
      <c r="D1218" s="1">
        <v>5892</v>
      </c>
      <c r="E1218" s="1" t="s">
        <v>231</v>
      </c>
      <c r="F1218" s="1" t="s">
        <v>232</v>
      </c>
      <c r="G1218" s="1" t="s">
        <v>178</v>
      </c>
      <c r="H1218" s="1">
        <f>D1218/'دلار نیما'!$C$1292*1000</f>
        <v>22.32900800388067</v>
      </c>
    </row>
    <row r="1219" spans="1:8" hidden="1" x14ac:dyDescent="0.45">
      <c r="A1219" s="1" t="s">
        <v>126</v>
      </c>
      <c r="B1219" s="1" t="s">
        <v>185</v>
      </c>
      <c r="C1219" s="1" t="s">
        <v>112</v>
      </c>
      <c r="D1219" s="1">
        <v>6224</v>
      </c>
      <c r="E1219" s="1" t="s">
        <v>231</v>
      </c>
      <c r="F1219" s="1" t="s">
        <v>232</v>
      </c>
      <c r="G1219" s="1" t="s">
        <v>185</v>
      </c>
      <c r="H1219" s="1">
        <f>D1219/'دلار نیما'!$C$1292*1000</f>
        <v>23.587193790928936</v>
      </c>
    </row>
    <row r="1220" spans="1:8" hidden="1" x14ac:dyDescent="0.45">
      <c r="A1220" s="1" t="s">
        <v>126</v>
      </c>
      <c r="B1220" s="1" t="s">
        <v>185</v>
      </c>
      <c r="C1220" s="1" t="s">
        <v>103</v>
      </c>
      <c r="D1220" s="1">
        <v>6224</v>
      </c>
      <c r="E1220" s="1" t="s">
        <v>231</v>
      </c>
      <c r="F1220" s="1" t="s">
        <v>232</v>
      </c>
      <c r="G1220" s="1" t="s">
        <v>185</v>
      </c>
      <c r="H1220" s="1">
        <f>D1220/'دلار نیما'!$C$1292*1000</f>
        <v>23.587193790928936</v>
      </c>
    </row>
    <row r="1221" spans="1:8" hidden="1" x14ac:dyDescent="0.45">
      <c r="A1221" s="1" t="s">
        <v>101</v>
      </c>
      <c r="B1221" s="1" t="s">
        <v>153</v>
      </c>
      <c r="C1221" s="1" t="s">
        <v>103</v>
      </c>
      <c r="D1221" s="1">
        <v>7976</v>
      </c>
      <c r="E1221" s="1" t="s">
        <v>231</v>
      </c>
      <c r="F1221" s="1" t="s">
        <v>232</v>
      </c>
      <c r="G1221" s="1" t="s">
        <v>154</v>
      </c>
      <c r="H1221" s="1">
        <f>D1221/'دلار نیما'!$C$1292*1000</f>
        <v>30.22677661896677</v>
      </c>
    </row>
    <row r="1222" spans="1:8" hidden="1" x14ac:dyDescent="0.45">
      <c r="A1222" s="1" t="s">
        <v>101</v>
      </c>
      <c r="B1222" s="1" t="s">
        <v>153</v>
      </c>
      <c r="C1222" s="1" t="s">
        <v>112</v>
      </c>
      <c r="D1222" s="1">
        <v>7976</v>
      </c>
      <c r="E1222" s="1" t="s">
        <v>231</v>
      </c>
      <c r="F1222" s="1" t="s">
        <v>232</v>
      </c>
      <c r="G1222" s="1" t="s">
        <v>154</v>
      </c>
      <c r="H1222" s="1">
        <f>D1222/'دلار نیما'!$C$1292*1000</f>
        <v>30.22677661896677</v>
      </c>
    </row>
    <row r="1223" spans="1:8" hidden="1" x14ac:dyDescent="0.45">
      <c r="A1223" s="1" t="s">
        <v>129</v>
      </c>
      <c r="B1223" s="1" t="s">
        <v>185</v>
      </c>
      <c r="C1223" s="1" t="s">
        <v>112</v>
      </c>
      <c r="D1223" s="1">
        <v>6797</v>
      </c>
      <c r="E1223" s="1" t="s">
        <v>231</v>
      </c>
      <c r="F1223" s="1" t="s">
        <v>232</v>
      </c>
      <c r="G1223" s="1" t="s">
        <v>185</v>
      </c>
      <c r="H1223" s="1">
        <f>D1223/'دلار نیما'!$C$1292*1000</f>
        <v>25.758701188455007</v>
      </c>
    </row>
    <row r="1224" spans="1:8" hidden="1" x14ac:dyDescent="0.45">
      <c r="A1224" s="1" t="s">
        <v>129</v>
      </c>
      <c r="B1224" s="1" t="s">
        <v>185</v>
      </c>
      <c r="C1224" s="1" t="s">
        <v>103</v>
      </c>
      <c r="D1224" s="1">
        <v>6797</v>
      </c>
      <c r="E1224" s="1" t="s">
        <v>200</v>
      </c>
      <c r="F1224" s="1" t="s">
        <v>232</v>
      </c>
      <c r="G1224" s="1" t="s">
        <v>185</v>
      </c>
      <c r="H1224" s="1">
        <f>D1224/'دلار نیما'!$C$1292*1000</f>
        <v>25.758701188455007</v>
      </c>
    </row>
    <row r="1225" spans="1:8" hidden="1" x14ac:dyDescent="0.45">
      <c r="A1225" s="1" t="s">
        <v>116</v>
      </c>
      <c r="B1225" s="1" t="s">
        <v>153</v>
      </c>
      <c r="C1225" s="1" t="s">
        <v>112</v>
      </c>
      <c r="D1225" s="1">
        <v>8029</v>
      </c>
      <c r="E1225" s="1" t="s">
        <v>231</v>
      </c>
      <c r="F1225" s="1" t="s">
        <v>232</v>
      </c>
      <c r="G1225" s="1" t="s">
        <v>154</v>
      </c>
      <c r="H1225" s="1">
        <f>D1225/'دلار نیما'!$C$1292*1000</f>
        <v>30.42763157894737</v>
      </c>
    </row>
    <row r="1226" spans="1:8" hidden="1" x14ac:dyDescent="0.45">
      <c r="A1226" s="1" t="s">
        <v>116</v>
      </c>
      <c r="B1226" s="1" t="s">
        <v>153</v>
      </c>
      <c r="C1226" s="1" t="s">
        <v>103</v>
      </c>
      <c r="D1226" s="1">
        <v>8029</v>
      </c>
      <c r="E1226" s="1" t="s">
        <v>231</v>
      </c>
      <c r="F1226" s="1" t="s">
        <v>232</v>
      </c>
      <c r="G1226" s="1" t="s">
        <v>154</v>
      </c>
      <c r="H1226" s="1">
        <f>D1226/'دلار نیما'!$C$1292*1000</f>
        <v>30.42763157894737</v>
      </c>
    </row>
    <row r="1227" spans="1:8" hidden="1" x14ac:dyDescent="0.45">
      <c r="A1227" s="1" t="s">
        <v>205</v>
      </c>
      <c r="B1227" s="1" t="s">
        <v>178</v>
      </c>
      <c r="C1227" s="1" t="s">
        <v>112</v>
      </c>
      <c r="D1227" s="1">
        <v>6619</v>
      </c>
      <c r="E1227" s="1" t="s">
        <v>200</v>
      </c>
      <c r="F1227" s="1" t="s">
        <v>236</v>
      </c>
      <c r="G1227" s="1" t="s">
        <v>178</v>
      </c>
      <c r="H1227" s="1">
        <f>D1227/'دلار نیما'!$C$1292*1000</f>
        <v>25.08413170021829</v>
      </c>
    </row>
    <row r="1228" spans="1:8" hidden="1" x14ac:dyDescent="0.45">
      <c r="A1228" s="1" t="s">
        <v>101</v>
      </c>
      <c r="B1228" s="1" t="s">
        <v>185</v>
      </c>
      <c r="C1228" s="1" t="s">
        <v>103</v>
      </c>
      <c r="D1228" s="1">
        <v>6809</v>
      </c>
      <c r="E1228" s="1" t="s">
        <v>200</v>
      </c>
      <c r="F1228" s="1" t="s">
        <v>232</v>
      </c>
      <c r="G1228" s="1" t="s">
        <v>185</v>
      </c>
      <c r="H1228" s="1">
        <f>D1228/'دلار نیما'!$C$1292*1000</f>
        <v>25.804177783167599</v>
      </c>
    </row>
    <row r="1229" spans="1:8" hidden="1" x14ac:dyDescent="0.45">
      <c r="A1229" s="1" t="s">
        <v>101</v>
      </c>
      <c r="B1229" s="1" t="s">
        <v>185</v>
      </c>
      <c r="C1229" s="1" t="s">
        <v>103</v>
      </c>
      <c r="D1229" s="1">
        <v>6809</v>
      </c>
      <c r="E1229" s="1" t="s">
        <v>231</v>
      </c>
      <c r="F1229" s="1" t="s">
        <v>232</v>
      </c>
      <c r="G1229" s="1" t="s">
        <v>185</v>
      </c>
      <c r="H1229" s="1">
        <f>D1229/'دلار نیما'!$C$1292*1000</f>
        <v>25.804177783167599</v>
      </c>
    </row>
    <row r="1230" spans="1:8" hidden="1" x14ac:dyDescent="0.45">
      <c r="A1230" s="1" t="s">
        <v>101</v>
      </c>
      <c r="B1230" s="1" t="s">
        <v>185</v>
      </c>
      <c r="C1230" s="1" t="s">
        <v>112</v>
      </c>
      <c r="D1230" s="1">
        <v>6809</v>
      </c>
      <c r="E1230" s="1" t="s">
        <v>231</v>
      </c>
      <c r="F1230" s="1" t="s">
        <v>232</v>
      </c>
      <c r="G1230" s="1" t="s">
        <v>185</v>
      </c>
      <c r="H1230" s="1">
        <f>D1230/'دلار نیما'!$C$1292*1000</f>
        <v>25.804177783167599</v>
      </c>
    </row>
    <row r="1231" spans="1:8" hidden="1" x14ac:dyDescent="0.45">
      <c r="A1231" s="1" t="s">
        <v>101</v>
      </c>
      <c r="B1231" s="1" t="s">
        <v>185</v>
      </c>
      <c r="C1231" s="1" t="s">
        <v>103</v>
      </c>
      <c r="D1231" s="1">
        <v>6809</v>
      </c>
      <c r="E1231" s="1" t="s">
        <v>232</v>
      </c>
      <c r="F1231" s="1" t="s">
        <v>232</v>
      </c>
      <c r="G1231" s="1" t="s">
        <v>185</v>
      </c>
      <c r="H1231" s="1">
        <f>D1231/'دلار نیما'!$C$1292*1000</f>
        <v>25.804177783167599</v>
      </c>
    </row>
    <row r="1232" spans="1:8" hidden="1" x14ac:dyDescent="0.45">
      <c r="A1232" s="1" t="s">
        <v>101</v>
      </c>
      <c r="B1232" s="1" t="s">
        <v>185</v>
      </c>
      <c r="C1232" s="1" t="s">
        <v>103</v>
      </c>
      <c r="D1232" s="1">
        <v>6809</v>
      </c>
      <c r="E1232" s="1" t="s">
        <v>220</v>
      </c>
      <c r="F1232" s="1" t="s">
        <v>232</v>
      </c>
      <c r="G1232" s="1" t="s">
        <v>185</v>
      </c>
      <c r="H1232" s="1">
        <f>D1232/'دلار نیما'!$C$1292*1000</f>
        <v>25.804177783167599</v>
      </c>
    </row>
    <row r="1233" spans="1:8" hidden="1" x14ac:dyDescent="0.45">
      <c r="A1233" s="1" t="s">
        <v>189</v>
      </c>
      <c r="B1233" s="1" t="s">
        <v>153</v>
      </c>
      <c r="C1233" s="1" t="s">
        <v>112</v>
      </c>
      <c r="D1233" s="1">
        <v>8135</v>
      </c>
      <c r="E1233" s="1" t="s">
        <v>231</v>
      </c>
      <c r="F1233" s="1" t="s">
        <v>232</v>
      </c>
      <c r="G1233" s="1" t="s">
        <v>154</v>
      </c>
      <c r="H1233" s="1">
        <f>D1233/'دلار نیما'!$C$1292*1000</f>
        <v>30.829341498908562</v>
      </c>
    </row>
    <row r="1234" spans="1:8" hidden="1" x14ac:dyDescent="0.45">
      <c r="A1234" s="1" t="s">
        <v>202</v>
      </c>
      <c r="B1234" s="1" t="s">
        <v>185</v>
      </c>
      <c r="C1234" s="1" t="s">
        <v>112</v>
      </c>
      <c r="D1234" s="1">
        <v>7269</v>
      </c>
      <c r="E1234" s="1" t="s">
        <v>200</v>
      </c>
      <c r="F1234" s="1" t="s">
        <v>236</v>
      </c>
      <c r="G1234" s="1" t="s">
        <v>185</v>
      </c>
      <c r="H1234" s="1">
        <f>D1234/'دلار نیما'!$C$1292*1000</f>
        <v>27.547447247150131</v>
      </c>
    </row>
    <row r="1235" spans="1:8" hidden="1" x14ac:dyDescent="0.45">
      <c r="A1235" s="1" t="s">
        <v>202</v>
      </c>
      <c r="B1235" s="1" t="s">
        <v>185</v>
      </c>
      <c r="C1235" s="1" t="s">
        <v>103</v>
      </c>
      <c r="D1235" s="1">
        <v>7269</v>
      </c>
      <c r="E1235" s="1" t="s">
        <v>200</v>
      </c>
      <c r="F1235" s="1" t="s">
        <v>236</v>
      </c>
      <c r="G1235" s="1" t="s">
        <v>185</v>
      </c>
      <c r="H1235" s="1">
        <f>D1235/'دلار نیما'!$C$1292*1000</f>
        <v>27.547447247150131</v>
      </c>
    </row>
    <row r="1236" spans="1:8" hidden="1" x14ac:dyDescent="0.45">
      <c r="A1236" s="1" t="s">
        <v>202</v>
      </c>
      <c r="B1236" s="1" t="s">
        <v>185</v>
      </c>
      <c r="C1236" s="1" t="s">
        <v>103</v>
      </c>
      <c r="D1236" s="1">
        <v>7269</v>
      </c>
      <c r="E1236" s="1" t="s">
        <v>232</v>
      </c>
      <c r="F1236" s="1" t="s">
        <v>236</v>
      </c>
      <c r="G1236" s="1" t="s">
        <v>185</v>
      </c>
      <c r="H1236" s="1">
        <f>D1236/'دلار نیما'!$C$1292*1000</f>
        <v>27.547447247150131</v>
      </c>
    </row>
    <row r="1237" spans="1:8" hidden="1" x14ac:dyDescent="0.45">
      <c r="A1237" s="1" t="s">
        <v>152</v>
      </c>
      <c r="B1237" s="1" t="s">
        <v>153</v>
      </c>
      <c r="C1237" s="1" t="s">
        <v>112</v>
      </c>
      <c r="D1237" s="1">
        <v>8984</v>
      </c>
      <c r="E1237" s="1" t="s">
        <v>231</v>
      </c>
      <c r="F1237" s="1" t="s">
        <v>232</v>
      </c>
      <c r="G1237" s="1" t="s">
        <v>154</v>
      </c>
      <c r="H1237" s="1">
        <f>D1237/'دلار نیما'!$C$1292*1000</f>
        <v>34.046810574824157</v>
      </c>
    </row>
    <row r="1238" spans="1:8" hidden="1" x14ac:dyDescent="0.45">
      <c r="A1238" s="1" t="s">
        <v>106</v>
      </c>
      <c r="B1238" s="1" t="s">
        <v>185</v>
      </c>
      <c r="C1238" s="1" t="s">
        <v>112</v>
      </c>
      <c r="D1238" s="1">
        <v>6292</v>
      </c>
      <c r="E1238" s="1" t="s">
        <v>200</v>
      </c>
      <c r="F1238" s="1" t="s">
        <v>236</v>
      </c>
      <c r="G1238" s="1" t="s">
        <v>185</v>
      </c>
      <c r="H1238" s="1">
        <f>D1238/'دلار نیما'!$C$1292*1000</f>
        <v>23.844894494300267</v>
      </c>
    </row>
    <row r="1239" spans="1:8" hidden="1" x14ac:dyDescent="0.45">
      <c r="A1239" s="1" t="s">
        <v>116</v>
      </c>
      <c r="B1239" s="1" t="s">
        <v>141</v>
      </c>
      <c r="C1239" s="1" t="s">
        <v>112</v>
      </c>
      <c r="D1239" s="1">
        <v>6081</v>
      </c>
      <c r="E1239" s="1" t="s">
        <v>231</v>
      </c>
      <c r="F1239" s="1" t="s">
        <v>232</v>
      </c>
      <c r="G1239" s="1" t="s">
        <v>142</v>
      </c>
      <c r="H1239" s="1">
        <f>D1239/'دلار نیما'!$C$1292*1000</f>
        <v>23.045264370603928</v>
      </c>
    </row>
    <row r="1240" spans="1:8" hidden="1" x14ac:dyDescent="0.45">
      <c r="A1240" s="1" t="s">
        <v>101</v>
      </c>
      <c r="B1240" s="1" t="s">
        <v>150</v>
      </c>
      <c r="C1240" s="1" t="s">
        <v>112</v>
      </c>
      <c r="D1240" s="1">
        <v>7709</v>
      </c>
      <c r="E1240" s="1" t="s">
        <v>231</v>
      </c>
      <c r="F1240" s="1" t="s">
        <v>232</v>
      </c>
      <c r="G1240" s="1" t="s">
        <v>150</v>
      </c>
      <c r="H1240" s="1">
        <f>D1240/'دلار نیما'!$C$1292*1000</f>
        <v>29.21492238661169</v>
      </c>
    </row>
    <row r="1241" spans="1:8" hidden="1" x14ac:dyDescent="0.45">
      <c r="A1241" s="1" t="s">
        <v>101</v>
      </c>
      <c r="B1241" s="1" t="s">
        <v>141</v>
      </c>
      <c r="C1241" s="1" t="s">
        <v>112</v>
      </c>
      <c r="D1241" s="1">
        <v>5919</v>
      </c>
      <c r="E1241" s="1" t="s">
        <v>231</v>
      </c>
      <c r="F1241" s="1" t="s">
        <v>232</v>
      </c>
      <c r="G1241" s="1" t="s">
        <v>142</v>
      </c>
      <c r="H1241" s="1">
        <f>D1241/'دلار نیما'!$C$1292*1000</f>
        <v>22.431330341983994</v>
      </c>
    </row>
    <row r="1242" spans="1:8" hidden="1" x14ac:dyDescent="0.45">
      <c r="A1242" s="1" t="s">
        <v>101</v>
      </c>
      <c r="B1242" s="1" t="s">
        <v>141</v>
      </c>
      <c r="C1242" s="1" t="s">
        <v>103</v>
      </c>
      <c r="D1242" s="1">
        <v>5919</v>
      </c>
      <c r="E1242" s="1" t="s">
        <v>231</v>
      </c>
      <c r="F1242" s="1" t="s">
        <v>232</v>
      </c>
      <c r="G1242" s="1" t="s">
        <v>142</v>
      </c>
      <c r="H1242" s="1">
        <f>D1242/'دلار نیما'!$C$1292*1000</f>
        <v>22.431330341983994</v>
      </c>
    </row>
    <row r="1243" spans="1:8" hidden="1" x14ac:dyDescent="0.45">
      <c r="A1243" s="1" t="s">
        <v>101</v>
      </c>
      <c r="B1243" s="1" t="s">
        <v>216</v>
      </c>
      <c r="C1243" s="1" t="s">
        <v>112</v>
      </c>
      <c r="D1243" s="1">
        <v>7059</v>
      </c>
      <c r="E1243" s="1" t="s">
        <v>231</v>
      </c>
      <c r="F1243" s="1" t="s">
        <v>232</v>
      </c>
      <c r="G1243" s="1" t="s">
        <v>216</v>
      </c>
      <c r="H1243" s="1">
        <f>D1243/'دلار نیما'!$C$1292*1000</f>
        <v>26.751606839679845</v>
      </c>
    </row>
    <row r="1244" spans="1:8" hidden="1" x14ac:dyDescent="0.45">
      <c r="A1244" s="1" t="s">
        <v>116</v>
      </c>
      <c r="B1244" s="1" t="s">
        <v>216</v>
      </c>
      <c r="C1244" s="1" t="s">
        <v>112</v>
      </c>
      <c r="D1244" s="1">
        <v>9398</v>
      </c>
      <c r="E1244" s="1" t="s">
        <v>231</v>
      </c>
      <c r="F1244" s="1" t="s">
        <v>232</v>
      </c>
      <c r="G1244" s="1" t="s">
        <v>216</v>
      </c>
      <c r="H1244" s="1">
        <f>D1244/'دلار نیما'!$C$1292*1000</f>
        <v>35.61575309240844</v>
      </c>
    </row>
    <row r="1245" spans="1:8" hidden="1" x14ac:dyDescent="0.45">
      <c r="A1245" s="1" t="s">
        <v>108</v>
      </c>
      <c r="B1245" s="1" t="s">
        <v>141</v>
      </c>
      <c r="C1245" s="1" t="s">
        <v>103</v>
      </c>
      <c r="D1245" s="1">
        <v>5101</v>
      </c>
      <c r="E1245" s="1" t="s">
        <v>200</v>
      </c>
      <c r="F1245" s="1" t="s">
        <v>236</v>
      </c>
      <c r="G1245" s="1" t="s">
        <v>142</v>
      </c>
      <c r="H1245" s="1">
        <f>D1245/'دلار نیما'!$C$1292*1000</f>
        <v>19.331342469075913</v>
      </c>
    </row>
    <row r="1246" spans="1:8" hidden="1" x14ac:dyDescent="0.45">
      <c r="A1246" s="1" t="s">
        <v>108</v>
      </c>
      <c r="B1246" s="1" t="s">
        <v>141</v>
      </c>
      <c r="C1246" s="1" t="s">
        <v>112</v>
      </c>
      <c r="D1246" s="1">
        <v>5101</v>
      </c>
      <c r="E1246" s="1" t="s">
        <v>200</v>
      </c>
      <c r="F1246" s="1" t="s">
        <v>236</v>
      </c>
      <c r="G1246" s="1" t="s">
        <v>142</v>
      </c>
      <c r="H1246" s="1">
        <f>D1246/'دلار نیما'!$C$1292*1000</f>
        <v>19.331342469075913</v>
      </c>
    </row>
    <row r="1247" spans="1:8" x14ac:dyDescent="0.45">
      <c r="A1247" s="1" t="s">
        <v>202</v>
      </c>
      <c r="B1247" s="1" t="s">
        <v>147</v>
      </c>
      <c r="C1247" s="1" t="s">
        <v>112</v>
      </c>
      <c r="D1247" s="1">
        <v>6988</v>
      </c>
      <c r="E1247" s="1" t="s">
        <v>200</v>
      </c>
      <c r="F1247" s="1" t="s">
        <v>236</v>
      </c>
      <c r="G1247" s="1" t="s">
        <v>148</v>
      </c>
      <c r="H1247" s="1">
        <f>D1247/'دلار نیما'!$C$1292*1000</f>
        <v>26.482536987630368</v>
      </c>
    </row>
    <row r="1248" spans="1:8" hidden="1" x14ac:dyDescent="0.45">
      <c r="A1248" s="1" t="s">
        <v>115</v>
      </c>
      <c r="B1248" s="1" t="s">
        <v>150</v>
      </c>
      <c r="C1248" s="1" t="s">
        <v>112</v>
      </c>
      <c r="D1248" s="1">
        <v>7788</v>
      </c>
      <c r="E1248" s="1" t="s">
        <v>231</v>
      </c>
      <c r="F1248" s="1" t="s">
        <v>232</v>
      </c>
      <c r="G1248" s="1" t="s">
        <v>150</v>
      </c>
      <c r="H1248" s="1">
        <f>D1248/'دلار نیما'!$C$1292*1000</f>
        <v>29.514309968469561</v>
      </c>
    </row>
    <row r="1249" spans="1:8" hidden="1" x14ac:dyDescent="0.45">
      <c r="A1249" s="1" t="s">
        <v>214</v>
      </c>
      <c r="B1249" s="1" t="s">
        <v>150</v>
      </c>
      <c r="C1249" s="1" t="s">
        <v>112</v>
      </c>
      <c r="D1249" s="1">
        <v>7951</v>
      </c>
      <c r="E1249" s="1" t="s">
        <v>200</v>
      </c>
      <c r="F1249" s="1" t="s">
        <v>236</v>
      </c>
      <c r="G1249" s="1" t="s">
        <v>150</v>
      </c>
      <c r="H1249" s="1">
        <f>D1249/'دلار نیما'!$C$1292*1000</f>
        <v>30.132033713315547</v>
      </c>
    </row>
    <row r="1250" spans="1:8" hidden="1" x14ac:dyDescent="0.45">
      <c r="A1250" s="1" t="s">
        <v>116</v>
      </c>
      <c r="B1250" s="1" t="s">
        <v>166</v>
      </c>
      <c r="C1250" s="1" t="s">
        <v>112</v>
      </c>
      <c r="D1250" s="1">
        <v>7205</v>
      </c>
      <c r="E1250" s="1" t="s">
        <v>231</v>
      </c>
      <c r="F1250" s="1" t="s">
        <v>232</v>
      </c>
      <c r="G1250" s="1" t="s">
        <v>166</v>
      </c>
      <c r="H1250" s="1">
        <f>D1250/'دلار نیما'!$C$1292*1000</f>
        <v>27.304905408682998</v>
      </c>
    </row>
    <row r="1251" spans="1:8" hidden="1" x14ac:dyDescent="0.45">
      <c r="A1251" s="1" t="s">
        <v>116</v>
      </c>
      <c r="B1251" s="1" t="s">
        <v>166</v>
      </c>
      <c r="C1251" s="1" t="s">
        <v>103</v>
      </c>
      <c r="D1251" s="1">
        <v>7205</v>
      </c>
      <c r="E1251" s="1" t="s">
        <v>231</v>
      </c>
      <c r="F1251" s="1" t="s">
        <v>232</v>
      </c>
      <c r="G1251" s="1" t="s">
        <v>166</v>
      </c>
      <c r="H1251" s="1">
        <f>D1251/'دلار نیما'!$C$1292*1000</f>
        <v>27.304905408682998</v>
      </c>
    </row>
    <row r="1252" spans="1:8" hidden="1" x14ac:dyDescent="0.45">
      <c r="A1252" s="1" t="s">
        <v>101</v>
      </c>
      <c r="B1252" s="1" t="s">
        <v>170</v>
      </c>
      <c r="C1252" s="1" t="s">
        <v>133</v>
      </c>
      <c r="E1252" s="1" t="s">
        <v>231</v>
      </c>
      <c r="F1252" s="1" t="s">
        <v>239</v>
      </c>
      <c r="G1252" s="1" t="s">
        <v>170</v>
      </c>
      <c r="H1252" s="1">
        <f>D1252/'دلار نیما'!$C$1292*1000</f>
        <v>0</v>
      </c>
    </row>
    <row r="1253" spans="1:8" hidden="1" x14ac:dyDescent="0.45">
      <c r="A1253" s="1" t="s">
        <v>116</v>
      </c>
      <c r="B1253" s="1" t="s">
        <v>170</v>
      </c>
      <c r="C1253" s="1" t="s">
        <v>133</v>
      </c>
      <c r="E1253" s="1" t="s">
        <v>231</v>
      </c>
      <c r="F1253" s="1" t="s">
        <v>239</v>
      </c>
      <c r="G1253" s="1" t="s">
        <v>170</v>
      </c>
      <c r="H1253" s="1">
        <f>D1253/'دلار نیما'!$C$1292*1000</f>
        <v>0</v>
      </c>
    </row>
    <row r="1254" spans="1:8" hidden="1" x14ac:dyDescent="0.45">
      <c r="A1254" s="1" t="s">
        <v>101</v>
      </c>
      <c r="B1254" s="1" t="s">
        <v>219</v>
      </c>
      <c r="C1254" s="1" t="s">
        <v>112</v>
      </c>
      <c r="D1254" s="1">
        <v>8335</v>
      </c>
      <c r="E1254" s="1" t="s">
        <v>231</v>
      </c>
      <c r="F1254" s="1" t="s">
        <v>232</v>
      </c>
      <c r="G1254" s="1" t="s">
        <v>219</v>
      </c>
      <c r="H1254" s="1">
        <f>D1254/'دلار نیما'!$C$1292*1000</f>
        <v>31.587284744118357</v>
      </c>
    </row>
    <row r="1255" spans="1:8" hidden="1" x14ac:dyDescent="0.45">
      <c r="A1255" s="1" t="s">
        <v>202</v>
      </c>
      <c r="B1255" s="1" t="s">
        <v>170</v>
      </c>
      <c r="C1255" s="1" t="s">
        <v>103</v>
      </c>
      <c r="D1255" s="1">
        <v>5601</v>
      </c>
      <c r="E1255" s="1" t="s">
        <v>200</v>
      </c>
      <c r="F1255" s="1" t="s">
        <v>236</v>
      </c>
      <c r="G1255" s="1" t="s">
        <v>170</v>
      </c>
      <c r="H1255" s="1">
        <f>D1255/'دلار نیما'!$C$1292*1000</f>
        <v>21.226200582100414</v>
      </c>
    </row>
    <row r="1256" spans="1:8" hidden="1" x14ac:dyDescent="0.45">
      <c r="A1256" s="1" t="s">
        <v>202</v>
      </c>
      <c r="B1256" s="1" t="s">
        <v>170</v>
      </c>
      <c r="C1256" s="1" t="s">
        <v>112</v>
      </c>
      <c r="D1256" s="1">
        <v>5601</v>
      </c>
      <c r="E1256" s="1" t="s">
        <v>200</v>
      </c>
      <c r="F1256" s="1" t="s">
        <v>236</v>
      </c>
      <c r="G1256" s="1" t="s">
        <v>170</v>
      </c>
      <c r="H1256" s="1">
        <f>D1256/'دلار نیما'!$C$1292*1000</f>
        <v>21.226200582100414</v>
      </c>
    </row>
    <row r="1257" spans="1:8" hidden="1" x14ac:dyDescent="0.45">
      <c r="A1257" s="1" t="s">
        <v>207</v>
      </c>
      <c r="B1257" s="1" t="s">
        <v>219</v>
      </c>
      <c r="C1257" s="1" t="s">
        <v>103</v>
      </c>
      <c r="D1257" s="1">
        <v>7361</v>
      </c>
      <c r="E1257" s="1" t="s">
        <v>200</v>
      </c>
      <c r="F1257" s="1" t="s">
        <v>236</v>
      </c>
      <c r="G1257" s="1" t="s">
        <v>219</v>
      </c>
      <c r="H1257" s="1">
        <f>D1257/'دلار نیما'!$C$1292*1000</f>
        <v>27.896101139946641</v>
      </c>
    </row>
    <row r="1258" spans="1:8" hidden="1" x14ac:dyDescent="0.45">
      <c r="A1258" s="1" t="s">
        <v>207</v>
      </c>
      <c r="B1258" s="1" t="s">
        <v>219</v>
      </c>
      <c r="C1258" s="1" t="s">
        <v>112</v>
      </c>
      <c r="D1258" s="1">
        <v>7361</v>
      </c>
      <c r="E1258" s="1" t="s">
        <v>200</v>
      </c>
      <c r="F1258" s="1" t="s">
        <v>236</v>
      </c>
      <c r="G1258" s="1" t="s">
        <v>219</v>
      </c>
      <c r="H1258" s="1">
        <f>D1258/'دلار نیما'!$C$1292*1000</f>
        <v>27.896101139946641</v>
      </c>
    </row>
    <row r="1259" spans="1:8" hidden="1" x14ac:dyDescent="0.45">
      <c r="A1259" s="1" t="s">
        <v>204</v>
      </c>
      <c r="B1259" s="1" t="s">
        <v>219</v>
      </c>
      <c r="C1259" s="1" t="s">
        <v>112</v>
      </c>
      <c r="D1259" s="1">
        <v>6732</v>
      </c>
      <c r="E1259" s="1" t="s">
        <v>200</v>
      </c>
      <c r="F1259" s="1" t="s">
        <v>236</v>
      </c>
      <c r="G1259" s="1" t="s">
        <v>219</v>
      </c>
      <c r="H1259" s="1">
        <f>D1259/'دلار نیما'!$C$1292*1000</f>
        <v>25.512369633761825</v>
      </c>
    </row>
    <row r="1260" spans="1:8" hidden="1" x14ac:dyDescent="0.45">
      <c r="A1260" s="1" t="s">
        <v>202</v>
      </c>
      <c r="B1260" s="1" t="s">
        <v>151</v>
      </c>
      <c r="C1260" s="1" t="s">
        <v>112</v>
      </c>
      <c r="D1260" s="1">
        <v>7703</v>
      </c>
      <c r="E1260" s="1" t="s">
        <v>200</v>
      </c>
      <c r="F1260" s="1" t="s">
        <v>236</v>
      </c>
      <c r="G1260" s="1" t="s">
        <v>151</v>
      </c>
      <c r="H1260" s="1">
        <f>D1260/'دلار نیما'!$C$1292*1000</f>
        <v>29.192184089255399</v>
      </c>
    </row>
    <row r="1261" spans="1:8" hidden="1" x14ac:dyDescent="0.45">
      <c r="A1261" s="1" t="s">
        <v>101</v>
      </c>
      <c r="B1261" s="1" t="s">
        <v>167</v>
      </c>
      <c r="C1261" s="1" t="s">
        <v>112</v>
      </c>
      <c r="D1261" s="1">
        <v>6467</v>
      </c>
      <c r="E1261" s="1" t="s">
        <v>231</v>
      </c>
      <c r="F1261" s="1" t="s">
        <v>232</v>
      </c>
      <c r="G1261" s="1" t="s">
        <v>168</v>
      </c>
      <c r="H1261" s="1">
        <f>D1261/'دلار نیما'!$C$1292*1000</f>
        <v>24.508094833858841</v>
      </c>
    </row>
    <row r="1262" spans="1:8" hidden="1" x14ac:dyDescent="0.45">
      <c r="A1262" s="1" t="s">
        <v>101</v>
      </c>
      <c r="B1262" s="1" t="s">
        <v>122</v>
      </c>
      <c r="C1262" s="1" t="s">
        <v>103</v>
      </c>
      <c r="D1262" s="1">
        <v>4474</v>
      </c>
      <c r="E1262" s="1" t="s">
        <v>200</v>
      </c>
      <c r="F1262" s="1" t="s">
        <v>232</v>
      </c>
      <c r="G1262" s="1" t="s">
        <v>122</v>
      </c>
      <c r="H1262" s="1">
        <f>D1262/'دلار نیما'!$C$1292*1000</f>
        <v>16.955190395343198</v>
      </c>
    </row>
    <row r="1263" spans="1:8" hidden="1" x14ac:dyDescent="0.45">
      <c r="A1263" s="1" t="s">
        <v>101</v>
      </c>
      <c r="B1263" s="1" t="s">
        <v>122</v>
      </c>
      <c r="C1263" s="1" t="s">
        <v>103</v>
      </c>
      <c r="D1263" s="1">
        <v>4474</v>
      </c>
      <c r="E1263" s="1" t="s">
        <v>232</v>
      </c>
      <c r="F1263" s="1" t="s">
        <v>232</v>
      </c>
      <c r="G1263" s="1" t="s">
        <v>122</v>
      </c>
      <c r="H1263" s="1">
        <f>D1263/'دلار نیما'!$C$1292*1000</f>
        <v>16.955190395343198</v>
      </c>
    </row>
    <row r="1264" spans="1:8" hidden="1" x14ac:dyDescent="0.45">
      <c r="A1264" s="1" t="s">
        <v>115</v>
      </c>
      <c r="B1264" s="1" t="s">
        <v>122</v>
      </c>
      <c r="C1264" s="1" t="s">
        <v>103</v>
      </c>
      <c r="D1264" s="1">
        <v>5098</v>
      </c>
      <c r="E1264" s="1" t="s">
        <v>220</v>
      </c>
      <c r="F1264" s="1" t="s">
        <v>232</v>
      </c>
      <c r="G1264" s="1" t="s">
        <v>122</v>
      </c>
      <c r="H1264" s="1">
        <f>D1264/'دلار نیما'!$C$1292*1000</f>
        <v>19.319973320397768</v>
      </c>
    </row>
    <row r="1265" spans="1:8" hidden="1" x14ac:dyDescent="0.45">
      <c r="A1265" s="1" t="s">
        <v>135</v>
      </c>
      <c r="B1265" s="1" t="s">
        <v>122</v>
      </c>
      <c r="C1265" s="1" t="s">
        <v>112</v>
      </c>
      <c r="D1265" s="1">
        <v>4339</v>
      </c>
      <c r="E1265" s="1" t="s">
        <v>231</v>
      </c>
      <c r="F1265" s="1" t="s">
        <v>232</v>
      </c>
      <c r="G1265" s="1" t="s">
        <v>122</v>
      </c>
      <c r="H1265" s="1">
        <f>D1265/'دلار نیما'!$C$1292*1000</f>
        <v>16.443578704826582</v>
      </c>
    </row>
    <row r="1266" spans="1:8" hidden="1" x14ac:dyDescent="0.45">
      <c r="A1266" s="1" t="s">
        <v>126</v>
      </c>
      <c r="B1266" s="1" t="s">
        <v>122</v>
      </c>
      <c r="C1266" s="1" t="s">
        <v>112</v>
      </c>
      <c r="D1266" s="1">
        <v>4351</v>
      </c>
      <c r="E1266" s="1" t="s">
        <v>231</v>
      </c>
      <c r="F1266" s="1" t="s">
        <v>232</v>
      </c>
      <c r="G1266" s="1" t="s">
        <v>122</v>
      </c>
      <c r="H1266" s="1">
        <f>D1266/'دلار نیما'!$C$1292*1000</f>
        <v>16.489055299539171</v>
      </c>
    </row>
    <row r="1267" spans="1:8" hidden="1" x14ac:dyDescent="0.45">
      <c r="A1267" s="1" t="s">
        <v>101</v>
      </c>
      <c r="B1267" s="1" t="s">
        <v>172</v>
      </c>
      <c r="C1267" s="1" t="s">
        <v>112</v>
      </c>
      <c r="D1267" s="1">
        <v>7020</v>
      </c>
      <c r="E1267" s="1" t="s">
        <v>231</v>
      </c>
      <c r="F1267" s="1" t="s">
        <v>232</v>
      </c>
      <c r="G1267" s="1" t="s">
        <v>172</v>
      </c>
      <c r="H1267" s="1">
        <f>D1267/'دلار نیما'!$C$1292*1000</f>
        <v>26.603807906863935</v>
      </c>
    </row>
    <row r="1268" spans="1:8" hidden="1" x14ac:dyDescent="0.45">
      <c r="A1268" s="1" t="s">
        <v>116</v>
      </c>
      <c r="B1268" s="1" t="s">
        <v>122</v>
      </c>
      <c r="C1268" s="1" t="s">
        <v>186</v>
      </c>
      <c r="D1268" s="1">
        <v>5068</v>
      </c>
      <c r="E1268" s="1" t="s">
        <v>200</v>
      </c>
      <c r="F1268" s="1" t="s">
        <v>217</v>
      </c>
      <c r="G1268" s="1" t="s">
        <v>122</v>
      </c>
      <c r="H1268" s="1">
        <f>D1268/'دلار نیما'!$C$1292*1000</f>
        <v>19.206281833616298</v>
      </c>
    </row>
    <row r="1269" spans="1:8" hidden="1" x14ac:dyDescent="0.45">
      <c r="A1269" s="1" t="s">
        <v>115</v>
      </c>
      <c r="B1269" s="1" t="s">
        <v>122</v>
      </c>
      <c r="C1269" s="1" t="s">
        <v>133</v>
      </c>
      <c r="E1269" s="1" t="s">
        <v>231</v>
      </c>
      <c r="F1269" s="1" t="s">
        <v>217</v>
      </c>
      <c r="G1269" s="1" t="s">
        <v>122</v>
      </c>
      <c r="H1269" s="1">
        <f>D1269/'دلار نیما'!$C$1292*1000</f>
        <v>0</v>
      </c>
    </row>
    <row r="1270" spans="1:8" hidden="1" x14ac:dyDescent="0.45">
      <c r="A1270" s="1" t="s">
        <v>116</v>
      </c>
      <c r="B1270" s="1" t="s">
        <v>172</v>
      </c>
      <c r="C1270" s="1" t="s">
        <v>112</v>
      </c>
      <c r="D1270" s="1">
        <v>6771</v>
      </c>
      <c r="E1270" s="1" t="s">
        <v>231</v>
      </c>
      <c r="F1270" s="1" t="s">
        <v>232</v>
      </c>
      <c r="G1270" s="1" t="s">
        <v>172</v>
      </c>
      <c r="H1270" s="1">
        <f>D1270/'دلار نیما'!$C$1292*1000</f>
        <v>25.660168566577735</v>
      </c>
    </row>
    <row r="1271" spans="1:8" hidden="1" x14ac:dyDescent="0.45">
      <c r="A1271" s="1" t="s">
        <v>101</v>
      </c>
      <c r="B1271" s="1" t="s">
        <v>109</v>
      </c>
      <c r="C1271" s="1" t="s">
        <v>112</v>
      </c>
      <c r="D1271" s="1">
        <v>5904</v>
      </c>
      <c r="E1271" s="1" t="s">
        <v>231</v>
      </c>
      <c r="F1271" s="1" t="s">
        <v>232</v>
      </c>
      <c r="G1271" s="1" t="s">
        <v>110</v>
      </c>
      <c r="H1271" s="1">
        <f>D1271/'دلار نیما'!$C$1292*1000</f>
        <v>22.374484598593259</v>
      </c>
    </row>
    <row r="1272" spans="1:8" hidden="1" x14ac:dyDescent="0.45">
      <c r="A1272" s="1" t="s">
        <v>116</v>
      </c>
      <c r="B1272" s="1" t="s">
        <v>109</v>
      </c>
      <c r="C1272" s="1" t="s">
        <v>112</v>
      </c>
      <c r="D1272" s="1">
        <v>6731</v>
      </c>
      <c r="E1272" s="1" t="s">
        <v>231</v>
      </c>
      <c r="F1272" s="1" t="s">
        <v>232</v>
      </c>
      <c r="G1272" s="1" t="s">
        <v>110</v>
      </c>
      <c r="H1272" s="1">
        <f>D1272/'دلار نیما'!$C$1292*1000</f>
        <v>25.508579917535776</v>
      </c>
    </row>
    <row r="1273" spans="1:8" hidden="1" x14ac:dyDescent="0.45">
      <c r="A1273" s="1" t="s">
        <v>215</v>
      </c>
      <c r="B1273" s="1" t="s">
        <v>109</v>
      </c>
      <c r="C1273" s="1" t="s">
        <v>112</v>
      </c>
      <c r="D1273" s="1">
        <v>5090</v>
      </c>
      <c r="E1273" s="1" t="s">
        <v>200</v>
      </c>
      <c r="F1273" s="1" t="s">
        <v>236</v>
      </c>
      <c r="G1273" s="1" t="s">
        <v>110</v>
      </c>
      <c r="H1273" s="1">
        <f>D1273/'دلار نیما'!$C$1292*1000</f>
        <v>19.289655590589376</v>
      </c>
    </row>
    <row r="1274" spans="1:8" hidden="1" x14ac:dyDescent="0.45">
      <c r="A1274" s="1" t="s">
        <v>108</v>
      </c>
      <c r="B1274" s="1" t="s">
        <v>109</v>
      </c>
      <c r="C1274" s="1" t="s">
        <v>112</v>
      </c>
      <c r="D1274" s="1">
        <v>6232</v>
      </c>
      <c r="E1274" s="1" t="s">
        <v>200</v>
      </c>
      <c r="F1274" s="1" t="s">
        <v>236</v>
      </c>
      <c r="G1274" s="1" t="s">
        <v>110</v>
      </c>
      <c r="H1274" s="1">
        <f>D1274/'دلار نیما'!$C$1292*1000</f>
        <v>23.617511520737324</v>
      </c>
    </row>
    <row r="1275" spans="1:8" hidden="1" x14ac:dyDescent="0.45">
      <c r="A1275" s="1" t="s">
        <v>126</v>
      </c>
      <c r="B1275" s="1" t="s">
        <v>159</v>
      </c>
      <c r="C1275" s="1" t="s">
        <v>103</v>
      </c>
      <c r="D1275" s="1">
        <v>5133</v>
      </c>
      <c r="E1275" s="1" t="s">
        <v>231</v>
      </c>
      <c r="F1275" s="1" t="s">
        <v>235</v>
      </c>
      <c r="G1275" s="1" t="s">
        <v>159</v>
      </c>
      <c r="H1275" s="1">
        <f>D1275/'دلار نیما'!$C$1292*1000</f>
        <v>19.452613388309484</v>
      </c>
    </row>
    <row r="1276" spans="1:8" hidden="1" x14ac:dyDescent="0.45">
      <c r="A1276" s="1" t="s">
        <v>126</v>
      </c>
      <c r="B1276" s="1" t="s">
        <v>159</v>
      </c>
      <c r="C1276" s="1" t="s">
        <v>112</v>
      </c>
      <c r="D1276" s="1">
        <v>5133</v>
      </c>
      <c r="E1276" s="1" t="s">
        <v>231</v>
      </c>
      <c r="F1276" s="1" t="s">
        <v>235</v>
      </c>
      <c r="G1276" s="1" t="s">
        <v>159</v>
      </c>
      <c r="H1276" s="1">
        <f>D1276/'دلار نیما'!$C$1292*1000</f>
        <v>19.452613388309484</v>
      </c>
    </row>
    <row r="1277" spans="1:8" hidden="1" x14ac:dyDescent="0.45">
      <c r="A1277" s="1" t="s">
        <v>207</v>
      </c>
      <c r="B1277" s="1" t="s">
        <v>188</v>
      </c>
      <c r="C1277" s="1" t="s">
        <v>112</v>
      </c>
      <c r="D1277" s="1">
        <v>6233</v>
      </c>
      <c r="E1277" s="1" t="s">
        <v>200</v>
      </c>
      <c r="F1277" s="1" t="s">
        <v>236</v>
      </c>
      <c r="G1277" s="1" t="s">
        <v>188</v>
      </c>
      <c r="H1277" s="1">
        <f>D1277/'دلار نیما'!$C$1292*1000</f>
        <v>23.621301236963376</v>
      </c>
    </row>
    <row r="1278" spans="1:8" hidden="1" x14ac:dyDescent="0.45">
      <c r="A1278" s="1" t="s">
        <v>207</v>
      </c>
      <c r="B1278" s="1" t="s">
        <v>188</v>
      </c>
      <c r="C1278" s="1" t="s">
        <v>103</v>
      </c>
      <c r="D1278" s="1">
        <v>6233</v>
      </c>
      <c r="E1278" s="1" t="s">
        <v>200</v>
      </c>
      <c r="F1278" s="1" t="s">
        <v>236</v>
      </c>
      <c r="G1278" s="1" t="s">
        <v>188</v>
      </c>
      <c r="H1278" s="1">
        <f>D1278/'دلار نیما'!$C$1292*1000</f>
        <v>23.621301236963376</v>
      </c>
    </row>
    <row r="1279" spans="1:8" hidden="1" x14ac:dyDescent="0.45">
      <c r="A1279" s="1" t="s">
        <v>207</v>
      </c>
      <c r="B1279" s="1" t="s">
        <v>188</v>
      </c>
      <c r="C1279" s="1" t="s">
        <v>103</v>
      </c>
      <c r="D1279" s="1">
        <v>6233</v>
      </c>
      <c r="E1279" s="1" t="s">
        <v>220</v>
      </c>
      <c r="F1279" s="1" t="s">
        <v>236</v>
      </c>
      <c r="G1279" s="1" t="s">
        <v>188</v>
      </c>
      <c r="H1279" s="1">
        <f>D1279/'دلار نیما'!$C$1292*1000</f>
        <v>23.621301236963376</v>
      </c>
    </row>
    <row r="1280" spans="1:8" hidden="1" x14ac:dyDescent="0.45">
      <c r="A1280" s="1" t="s">
        <v>129</v>
      </c>
      <c r="B1280" s="1" t="s">
        <v>159</v>
      </c>
      <c r="C1280" s="1" t="s">
        <v>112</v>
      </c>
      <c r="E1280" s="1" t="s">
        <v>231</v>
      </c>
      <c r="F1280" s="1" t="s">
        <v>235</v>
      </c>
      <c r="G1280" s="1" t="s">
        <v>159</v>
      </c>
      <c r="H1280" s="1">
        <f>D1280/'دلار نیما'!$C$1292*1000</f>
        <v>0</v>
      </c>
    </row>
    <row r="1281" spans="1:8" hidden="1" x14ac:dyDescent="0.45">
      <c r="A1281" s="1" t="s">
        <v>101</v>
      </c>
      <c r="B1281" s="1" t="s">
        <v>159</v>
      </c>
      <c r="C1281" s="1" t="s">
        <v>103</v>
      </c>
      <c r="D1281" s="1">
        <v>6787</v>
      </c>
      <c r="E1281" s="1" t="s">
        <v>231</v>
      </c>
      <c r="F1281" s="1" t="s">
        <v>235</v>
      </c>
      <c r="G1281" s="1" t="s">
        <v>159</v>
      </c>
      <c r="H1281" s="1">
        <f>D1281/'دلار نیما'!$C$1292*1000</f>
        <v>25.720804026194518</v>
      </c>
    </row>
    <row r="1282" spans="1:8" hidden="1" x14ac:dyDescent="0.45">
      <c r="A1282" s="1" t="s">
        <v>101</v>
      </c>
      <c r="B1282" s="1" t="s">
        <v>159</v>
      </c>
      <c r="C1282" s="1" t="s">
        <v>103</v>
      </c>
      <c r="D1282" s="1">
        <v>6787</v>
      </c>
      <c r="E1282" s="1" t="s">
        <v>200</v>
      </c>
      <c r="F1282" s="1" t="s">
        <v>235</v>
      </c>
      <c r="G1282" s="1" t="s">
        <v>159</v>
      </c>
      <c r="H1282" s="1">
        <f>D1282/'دلار نیما'!$C$1292*1000</f>
        <v>25.720804026194518</v>
      </c>
    </row>
    <row r="1283" spans="1:8" hidden="1" x14ac:dyDescent="0.45">
      <c r="A1283" s="1" t="s">
        <v>116</v>
      </c>
      <c r="B1283" s="1" t="s">
        <v>159</v>
      </c>
      <c r="C1283" s="1" t="s">
        <v>103</v>
      </c>
      <c r="D1283" s="1">
        <v>6081</v>
      </c>
      <c r="E1283" s="1" t="s">
        <v>200</v>
      </c>
      <c r="F1283" s="1" t="s">
        <v>235</v>
      </c>
      <c r="G1283" s="1" t="s">
        <v>159</v>
      </c>
      <c r="H1283" s="1">
        <f>D1283/'دلار نیما'!$C$1292*1000</f>
        <v>23.045264370603928</v>
      </c>
    </row>
    <row r="1284" spans="1:8" hidden="1" x14ac:dyDescent="0.45">
      <c r="A1284" s="1" t="s">
        <v>116</v>
      </c>
      <c r="B1284" s="1" t="s">
        <v>159</v>
      </c>
      <c r="C1284" s="1" t="s">
        <v>112</v>
      </c>
      <c r="D1284" s="1">
        <v>6081</v>
      </c>
      <c r="E1284" s="1" t="s">
        <v>231</v>
      </c>
      <c r="F1284" s="1" t="s">
        <v>235</v>
      </c>
      <c r="G1284" s="1" t="s">
        <v>159</v>
      </c>
      <c r="H1284" s="1">
        <f>D1284/'دلار نیما'!$C$1292*1000</f>
        <v>23.045264370603928</v>
      </c>
    </row>
    <row r="1285" spans="1:8" hidden="1" x14ac:dyDescent="0.45">
      <c r="A1285" s="1" t="s">
        <v>116</v>
      </c>
      <c r="B1285" s="1" t="s">
        <v>159</v>
      </c>
      <c r="C1285" s="1" t="s">
        <v>103</v>
      </c>
      <c r="D1285" s="1">
        <v>6081</v>
      </c>
      <c r="E1285" s="1" t="s">
        <v>220</v>
      </c>
      <c r="F1285" s="1" t="s">
        <v>235</v>
      </c>
      <c r="G1285" s="1" t="s">
        <v>159</v>
      </c>
      <c r="H1285" s="1">
        <f>D1285/'دلار نیما'!$C$1292*1000</f>
        <v>23.045264370603928</v>
      </c>
    </row>
    <row r="1286" spans="1:8" hidden="1" x14ac:dyDescent="0.45">
      <c r="A1286" s="1" t="s">
        <v>116</v>
      </c>
      <c r="B1286" s="1" t="s">
        <v>159</v>
      </c>
      <c r="C1286" s="1" t="s">
        <v>103</v>
      </c>
      <c r="D1286" s="1">
        <v>6081</v>
      </c>
      <c r="E1286" s="1" t="s">
        <v>232</v>
      </c>
      <c r="F1286" s="1" t="s">
        <v>235</v>
      </c>
      <c r="G1286" s="1" t="s">
        <v>159</v>
      </c>
      <c r="H1286" s="1">
        <f>D1286/'دلار نیما'!$C$1292*1000</f>
        <v>23.045264370603928</v>
      </c>
    </row>
    <row r="1287" spans="1:8" hidden="1" x14ac:dyDescent="0.45">
      <c r="A1287" s="1" t="s">
        <v>215</v>
      </c>
      <c r="B1287" s="1" t="s">
        <v>159</v>
      </c>
      <c r="C1287" s="1" t="s">
        <v>112</v>
      </c>
      <c r="D1287" s="1">
        <v>4590</v>
      </c>
      <c r="E1287" s="1" t="s">
        <v>200</v>
      </c>
      <c r="F1287" s="1" t="s">
        <v>238</v>
      </c>
      <c r="G1287" s="1" t="s">
        <v>159</v>
      </c>
      <c r="H1287" s="1">
        <f>D1287/'دلار نیما'!$C$1292*1000</f>
        <v>17.394797477564879</v>
      </c>
    </row>
    <row r="1288" spans="1:8" hidden="1" x14ac:dyDescent="0.45">
      <c r="A1288" s="1" t="s">
        <v>215</v>
      </c>
      <c r="B1288" s="1" t="s">
        <v>159</v>
      </c>
      <c r="C1288" s="1" t="s">
        <v>103</v>
      </c>
      <c r="D1288" s="1">
        <v>4590</v>
      </c>
      <c r="E1288" s="1" t="s">
        <v>200</v>
      </c>
      <c r="F1288" s="1" t="s">
        <v>238</v>
      </c>
      <c r="G1288" s="1" t="s">
        <v>159</v>
      </c>
      <c r="H1288" s="1">
        <f>D1288/'دلار نیما'!$C$1292*1000</f>
        <v>17.394797477564879</v>
      </c>
    </row>
    <row r="1289" spans="1:8" hidden="1" x14ac:dyDescent="0.45">
      <c r="A1289" s="1" t="s">
        <v>108</v>
      </c>
      <c r="B1289" s="1" t="s">
        <v>159</v>
      </c>
      <c r="C1289" s="1" t="s">
        <v>112</v>
      </c>
      <c r="D1289" s="1">
        <v>5410</v>
      </c>
      <c r="E1289" s="1" t="s">
        <v>200</v>
      </c>
      <c r="F1289" s="1" t="s">
        <v>238</v>
      </c>
      <c r="G1289" s="1" t="s">
        <v>159</v>
      </c>
      <c r="H1289" s="1">
        <f>D1289/'دلار نیما'!$C$1292*1000</f>
        <v>20.502364782925053</v>
      </c>
    </row>
    <row r="1290" spans="1:8" hidden="1" x14ac:dyDescent="0.45">
      <c r="A1290" s="1" t="s">
        <v>108</v>
      </c>
      <c r="B1290" s="1" t="s">
        <v>159</v>
      </c>
      <c r="C1290" s="1" t="s">
        <v>103</v>
      </c>
      <c r="D1290" s="1">
        <v>5410</v>
      </c>
      <c r="E1290" s="1" t="s">
        <v>220</v>
      </c>
      <c r="F1290" s="1" t="s">
        <v>238</v>
      </c>
      <c r="G1290" s="1" t="s">
        <v>159</v>
      </c>
      <c r="H1290" s="1">
        <f>D1290/'دلار نیما'!$C$1292*1000</f>
        <v>20.502364782925053</v>
      </c>
    </row>
    <row r="1291" spans="1:8" hidden="1" x14ac:dyDescent="0.45">
      <c r="A1291" s="1" t="s">
        <v>116</v>
      </c>
      <c r="B1291" s="1" t="s">
        <v>144</v>
      </c>
      <c r="C1291" s="1" t="s">
        <v>133</v>
      </c>
      <c r="D1291" s="1">
        <v>6448</v>
      </c>
      <c r="E1291" s="1" t="s">
        <v>231</v>
      </c>
      <c r="F1291" s="1" t="s">
        <v>240</v>
      </c>
      <c r="G1291" s="1" t="s">
        <v>144</v>
      </c>
      <c r="H1291" s="1">
        <f>D1291/'دلار نیما'!$C$1292*1000</f>
        <v>24.436090225563909</v>
      </c>
    </row>
    <row r="1292" spans="1:8" hidden="1" x14ac:dyDescent="0.45">
      <c r="A1292" s="1" t="s">
        <v>101</v>
      </c>
      <c r="B1292" s="1" t="s">
        <v>144</v>
      </c>
      <c r="C1292" s="1" t="s">
        <v>133</v>
      </c>
      <c r="D1292" s="1">
        <v>6393</v>
      </c>
      <c r="E1292" s="1" t="s">
        <v>231</v>
      </c>
      <c r="F1292" s="1" t="s">
        <v>240</v>
      </c>
      <c r="G1292" s="1" t="s">
        <v>144</v>
      </c>
      <c r="H1292" s="1">
        <f>D1292/'دلار نیما'!$C$1292*1000</f>
        <v>24.227655833131212</v>
      </c>
    </row>
    <row r="1293" spans="1:8" hidden="1" x14ac:dyDescent="0.45">
      <c r="A1293" s="1" t="s">
        <v>126</v>
      </c>
      <c r="B1293" s="1" t="s">
        <v>128</v>
      </c>
      <c r="C1293" s="1" t="s">
        <v>112</v>
      </c>
      <c r="D1293" s="1">
        <v>5698</v>
      </c>
      <c r="E1293" s="1" t="s">
        <v>231</v>
      </c>
      <c r="F1293" s="1" t="s">
        <v>232</v>
      </c>
      <c r="G1293" s="1" t="s">
        <v>128</v>
      </c>
      <c r="H1293" s="1">
        <f>D1293/'دلار نیما'!$C$1292*1000</f>
        <v>21.593803056027163</v>
      </c>
    </row>
    <row r="1294" spans="1:8" hidden="1" x14ac:dyDescent="0.45">
      <c r="A1294" s="1" t="s">
        <v>126</v>
      </c>
      <c r="B1294" s="1" t="s">
        <v>128</v>
      </c>
      <c r="C1294" s="1" t="s">
        <v>103</v>
      </c>
      <c r="D1294" s="1">
        <v>5698</v>
      </c>
      <c r="E1294" s="1" t="s">
        <v>231</v>
      </c>
      <c r="F1294" s="1" t="s">
        <v>232</v>
      </c>
      <c r="G1294" s="1" t="s">
        <v>128</v>
      </c>
      <c r="H1294" s="1">
        <f>D1294/'دلار نیما'!$C$1292*1000</f>
        <v>21.593803056027163</v>
      </c>
    </row>
    <row r="1295" spans="1:8" hidden="1" x14ac:dyDescent="0.45">
      <c r="A1295" s="1" t="s">
        <v>129</v>
      </c>
      <c r="B1295" s="1" t="s">
        <v>128</v>
      </c>
      <c r="C1295" s="1" t="s">
        <v>112</v>
      </c>
      <c r="D1295" s="1">
        <v>6532</v>
      </c>
      <c r="E1295" s="1" t="s">
        <v>231</v>
      </c>
      <c r="F1295" s="1" t="s">
        <v>232</v>
      </c>
      <c r="G1295" s="1" t="s">
        <v>128</v>
      </c>
      <c r="H1295" s="1">
        <f>D1295/'دلار نیما'!$C$1292*1000</f>
        <v>24.754426388552027</v>
      </c>
    </row>
    <row r="1296" spans="1:8" hidden="1" x14ac:dyDescent="0.45">
      <c r="A1296" s="1" t="s">
        <v>101</v>
      </c>
      <c r="B1296" s="1" t="s">
        <v>122</v>
      </c>
      <c r="C1296" s="1" t="s">
        <v>133</v>
      </c>
      <c r="E1296" s="1" t="s">
        <v>231</v>
      </c>
      <c r="F1296" s="1" t="s">
        <v>217</v>
      </c>
      <c r="G1296" s="1" t="s">
        <v>122</v>
      </c>
      <c r="H1296" s="1">
        <f>D1296/'دلار نیما'!$C$1292*1000</f>
        <v>0</v>
      </c>
    </row>
    <row r="1297" spans="1:8" hidden="1" x14ac:dyDescent="0.45">
      <c r="A1297" s="1" t="s">
        <v>204</v>
      </c>
      <c r="B1297" s="1" t="s">
        <v>122</v>
      </c>
      <c r="C1297" s="1" t="s">
        <v>112</v>
      </c>
      <c r="D1297" s="1">
        <v>5047</v>
      </c>
      <c r="E1297" s="1" t="s">
        <v>200</v>
      </c>
      <c r="F1297" s="1" t="s">
        <v>236</v>
      </c>
      <c r="G1297" s="1" t="s">
        <v>122</v>
      </c>
      <c r="H1297" s="1">
        <f>D1297/'دلار نیما'!$C$1292*1000</f>
        <v>19.126697792869269</v>
      </c>
    </row>
    <row r="1298" spans="1:8" hidden="1" x14ac:dyDescent="0.45">
      <c r="A1298" s="1" t="s">
        <v>204</v>
      </c>
      <c r="B1298" s="1" t="s">
        <v>122</v>
      </c>
      <c r="C1298" s="1" t="s">
        <v>103</v>
      </c>
      <c r="D1298" s="1">
        <v>5047</v>
      </c>
      <c r="E1298" s="1" t="s">
        <v>220</v>
      </c>
      <c r="F1298" s="1" t="s">
        <v>236</v>
      </c>
      <c r="G1298" s="1" t="s">
        <v>122</v>
      </c>
      <c r="H1298" s="1">
        <f>D1298/'دلار نیما'!$C$1292*1000</f>
        <v>19.126697792869269</v>
      </c>
    </row>
    <row r="1299" spans="1:8" hidden="1" x14ac:dyDescent="0.45">
      <c r="A1299" s="1" t="s">
        <v>204</v>
      </c>
      <c r="B1299" s="1" t="s">
        <v>122</v>
      </c>
      <c r="C1299" s="1" t="s">
        <v>103</v>
      </c>
      <c r="D1299" s="1">
        <v>5047</v>
      </c>
      <c r="E1299" s="1" t="s">
        <v>200</v>
      </c>
      <c r="F1299" s="1" t="s">
        <v>236</v>
      </c>
      <c r="G1299" s="1" t="s">
        <v>122</v>
      </c>
      <c r="H1299" s="1">
        <f>D1299/'دلار نیما'!$C$1292*1000</f>
        <v>19.126697792869269</v>
      </c>
    </row>
    <row r="1300" spans="1:8" hidden="1" x14ac:dyDescent="0.45">
      <c r="A1300" s="1" t="s">
        <v>204</v>
      </c>
      <c r="B1300" s="1" t="s">
        <v>122</v>
      </c>
      <c r="C1300" s="1" t="s">
        <v>103</v>
      </c>
      <c r="D1300" s="1">
        <v>5047</v>
      </c>
      <c r="E1300" s="1" t="s">
        <v>232</v>
      </c>
      <c r="F1300" s="1" t="s">
        <v>236</v>
      </c>
      <c r="G1300" s="1" t="s">
        <v>122</v>
      </c>
      <c r="H1300" s="1">
        <f>D1300/'دلار نیما'!$C$1292*1000</f>
        <v>19.126697792869269</v>
      </c>
    </row>
    <row r="1301" spans="1:8" hidden="1" x14ac:dyDescent="0.45">
      <c r="A1301" s="1" t="s">
        <v>204</v>
      </c>
      <c r="B1301" s="1" t="s">
        <v>122</v>
      </c>
      <c r="C1301" s="1" t="s">
        <v>133</v>
      </c>
      <c r="E1301" s="1" t="s">
        <v>200</v>
      </c>
      <c r="F1301" s="1" t="s">
        <v>190</v>
      </c>
      <c r="G1301" s="1" t="s">
        <v>122</v>
      </c>
      <c r="H1301" s="1">
        <f>D1301/'دلار نیما'!$C$1292*1000</f>
        <v>0</v>
      </c>
    </row>
    <row r="1302" spans="1:8" hidden="1" x14ac:dyDescent="0.45">
      <c r="A1302" s="1" t="s">
        <v>202</v>
      </c>
      <c r="B1302" s="1" t="s">
        <v>128</v>
      </c>
      <c r="C1302" s="1" t="s">
        <v>112</v>
      </c>
      <c r="D1302" s="1">
        <v>6012</v>
      </c>
      <c r="E1302" s="1" t="s">
        <v>200</v>
      </c>
      <c r="F1302" s="1" t="s">
        <v>236</v>
      </c>
      <c r="G1302" s="1" t="s">
        <v>128</v>
      </c>
      <c r="H1302" s="1">
        <f>D1302/'دلار نیما'!$C$1292*1000</f>
        <v>22.783773951006548</v>
      </c>
    </row>
    <row r="1303" spans="1:8" hidden="1" x14ac:dyDescent="0.45">
      <c r="A1303" s="1" t="s">
        <v>204</v>
      </c>
      <c r="B1303" s="1" t="s">
        <v>128</v>
      </c>
      <c r="C1303" s="1" t="s">
        <v>112</v>
      </c>
      <c r="D1303" s="1">
        <v>5189</v>
      </c>
      <c r="E1303" s="1" t="s">
        <v>200</v>
      </c>
      <c r="F1303" s="1" t="s">
        <v>236</v>
      </c>
      <c r="G1303" s="1" t="s">
        <v>128</v>
      </c>
      <c r="H1303" s="1">
        <f>D1303/'دلار نیما'!$C$1292*1000</f>
        <v>19.664837496968229</v>
      </c>
    </row>
    <row r="1304" spans="1:8" hidden="1" x14ac:dyDescent="0.45">
      <c r="A1304" s="1" t="s">
        <v>215</v>
      </c>
      <c r="B1304" s="1" t="s">
        <v>128</v>
      </c>
      <c r="C1304" s="1" t="s">
        <v>112</v>
      </c>
      <c r="E1304" s="1" t="s">
        <v>200</v>
      </c>
      <c r="F1304" s="1" t="s">
        <v>236</v>
      </c>
      <c r="G1304" s="1" t="s">
        <v>128</v>
      </c>
      <c r="H1304" s="1">
        <f>D1304/'دلار نیما'!$C$1292*1000</f>
        <v>0</v>
      </c>
    </row>
    <row r="1305" spans="1:8" hidden="1" x14ac:dyDescent="0.45">
      <c r="A1305" s="1" t="s">
        <v>106</v>
      </c>
      <c r="B1305" s="1" t="s">
        <v>128</v>
      </c>
      <c r="C1305" s="1" t="s">
        <v>112</v>
      </c>
      <c r="D1305" s="1">
        <v>4827</v>
      </c>
      <c r="E1305" s="1" t="s">
        <v>200</v>
      </c>
      <c r="F1305" s="1" t="s">
        <v>236</v>
      </c>
      <c r="G1305" s="1" t="s">
        <v>128</v>
      </c>
      <c r="H1305" s="1">
        <f>D1305/'دلار نیما'!$C$1292*1000</f>
        <v>18.29296022313849</v>
      </c>
    </row>
    <row r="1306" spans="1:8" hidden="1" x14ac:dyDescent="0.45">
      <c r="A1306" s="1" t="s">
        <v>115</v>
      </c>
      <c r="B1306" s="1" t="s">
        <v>111</v>
      </c>
      <c r="C1306" s="1" t="s">
        <v>112</v>
      </c>
      <c r="D1306" s="1">
        <v>7289</v>
      </c>
      <c r="E1306" s="1" t="s">
        <v>231</v>
      </c>
      <c r="F1306" s="1" t="s">
        <v>232</v>
      </c>
      <c r="G1306" s="1" t="s">
        <v>111</v>
      </c>
      <c r="H1306" s="1">
        <f>D1306/'دلار نیما'!$C$1292*1000</f>
        <v>27.623241571671112</v>
      </c>
    </row>
    <row r="1307" spans="1:8" hidden="1" x14ac:dyDescent="0.45">
      <c r="A1307" s="1" t="s">
        <v>209</v>
      </c>
      <c r="B1307" s="1" t="s">
        <v>111</v>
      </c>
      <c r="C1307" s="1" t="s">
        <v>112</v>
      </c>
      <c r="D1307" s="1">
        <v>15218</v>
      </c>
      <c r="E1307" s="1" t="s">
        <v>200</v>
      </c>
      <c r="F1307" s="1" t="s">
        <v>236</v>
      </c>
      <c r="G1307" s="1" t="s">
        <v>111</v>
      </c>
      <c r="H1307" s="1">
        <f>D1307/'دلار نیما'!$C$1292*1000</f>
        <v>57.671901528013585</v>
      </c>
    </row>
    <row r="1308" spans="1:8" hidden="1" x14ac:dyDescent="0.45">
      <c r="A1308" s="1" t="s">
        <v>212</v>
      </c>
      <c r="B1308" s="1" t="s">
        <v>224</v>
      </c>
      <c r="C1308" s="1" t="s">
        <v>103</v>
      </c>
      <c r="D1308" s="1">
        <v>15136</v>
      </c>
      <c r="E1308" s="1" t="s">
        <v>200</v>
      </c>
      <c r="F1308" s="1" t="s">
        <v>236</v>
      </c>
      <c r="G1308" s="1" t="s">
        <v>224</v>
      </c>
      <c r="H1308" s="1">
        <f>D1308/'دلار نیما'!$C$1292*1000</f>
        <v>57.361144797477564</v>
      </c>
    </row>
    <row r="1309" spans="1:8" hidden="1" x14ac:dyDescent="0.45">
      <c r="A1309" s="1" t="s">
        <v>212</v>
      </c>
      <c r="B1309" s="1" t="s">
        <v>224</v>
      </c>
      <c r="C1309" s="1" t="s">
        <v>112</v>
      </c>
      <c r="D1309" s="1">
        <v>15136</v>
      </c>
      <c r="E1309" s="1" t="s">
        <v>200</v>
      </c>
      <c r="F1309" s="1" t="s">
        <v>236</v>
      </c>
      <c r="G1309" s="1" t="s">
        <v>224</v>
      </c>
      <c r="H1309" s="1">
        <f>D1309/'دلار نیما'!$C$1292*1000</f>
        <v>57.361144797477564</v>
      </c>
    </row>
    <row r="1310" spans="1:8" hidden="1" x14ac:dyDescent="0.45">
      <c r="A1310" s="1" t="s">
        <v>212</v>
      </c>
      <c r="B1310" s="1" t="s">
        <v>224</v>
      </c>
      <c r="C1310" s="1" t="s">
        <v>133</v>
      </c>
      <c r="D1310" s="1">
        <v>15136</v>
      </c>
      <c r="E1310" s="1" t="s">
        <v>200</v>
      </c>
      <c r="F1310" s="1" t="s">
        <v>241</v>
      </c>
      <c r="G1310" s="1" t="s">
        <v>224</v>
      </c>
      <c r="H1310" s="1">
        <f>D1310/'دلار نیما'!$C$1292*1000</f>
        <v>57.361144797477564</v>
      </c>
    </row>
    <row r="1311" spans="1:8" hidden="1" x14ac:dyDescent="0.45">
      <c r="A1311" s="1" t="s">
        <v>213</v>
      </c>
      <c r="B1311" s="1" t="s">
        <v>224</v>
      </c>
      <c r="C1311" s="1" t="s">
        <v>112</v>
      </c>
      <c r="D1311" s="1">
        <v>7387</v>
      </c>
      <c r="E1311" s="1" t="s">
        <v>200</v>
      </c>
      <c r="F1311" s="1" t="s">
        <v>236</v>
      </c>
      <c r="G1311" s="1" t="s">
        <v>224</v>
      </c>
      <c r="H1311" s="1">
        <f>D1311/'دلار نیما'!$C$1292*1000</f>
        <v>27.994633761823913</v>
      </c>
    </row>
    <row r="1312" spans="1:8" hidden="1" x14ac:dyDescent="0.45">
      <c r="A1312" s="1" t="s">
        <v>209</v>
      </c>
      <c r="B1312" s="1" t="s">
        <v>223</v>
      </c>
      <c r="C1312" s="1" t="s">
        <v>112</v>
      </c>
      <c r="D1312" s="1">
        <v>13650</v>
      </c>
      <c r="E1312" s="1" t="s">
        <v>200</v>
      </c>
      <c r="F1312" s="1" t="s">
        <v>236</v>
      </c>
      <c r="G1312" s="1" t="s">
        <v>223</v>
      </c>
      <c r="H1312" s="1">
        <f>D1312/'دلار نیما'!$C$1292*1000</f>
        <v>51.729626485568758</v>
      </c>
    </row>
    <row r="1313" spans="1:8" hidden="1" x14ac:dyDescent="0.45">
      <c r="A1313" s="1" t="s">
        <v>209</v>
      </c>
      <c r="B1313" s="1" t="s">
        <v>223</v>
      </c>
      <c r="C1313" s="1" t="s">
        <v>103</v>
      </c>
      <c r="D1313" s="1">
        <v>13650</v>
      </c>
      <c r="E1313" s="1" t="s">
        <v>200</v>
      </c>
      <c r="F1313" s="1" t="s">
        <v>236</v>
      </c>
      <c r="G1313" s="1" t="s">
        <v>223</v>
      </c>
      <c r="H1313" s="1">
        <f>D1313/'دلار نیما'!$C$1292*1000</f>
        <v>51.729626485568758</v>
      </c>
    </row>
    <row r="1314" spans="1:8" hidden="1" x14ac:dyDescent="0.45">
      <c r="A1314" s="1" t="s">
        <v>218</v>
      </c>
      <c r="B1314" s="1" t="s">
        <v>223</v>
      </c>
      <c r="C1314" s="1" t="s">
        <v>112</v>
      </c>
      <c r="D1314" s="1">
        <v>14456</v>
      </c>
      <c r="E1314" s="1" t="s">
        <v>200</v>
      </c>
      <c r="F1314" s="1" t="s">
        <v>236</v>
      </c>
      <c r="G1314" s="1" t="s">
        <v>223</v>
      </c>
      <c r="H1314" s="1">
        <f>D1314/'دلار نیما'!$C$1292*1000</f>
        <v>54.784137763764249</v>
      </c>
    </row>
    <row r="1315" spans="1:8" hidden="1" x14ac:dyDescent="0.45">
      <c r="A1315" s="1" t="s">
        <v>212</v>
      </c>
      <c r="B1315" s="1" t="s">
        <v>223</v>
      </c>
      <c r="C1315" s="1" t="s">
        <v>103</v>
      </c>
      <c r="D1315" s="1">
        <v>12948</v>
      </c>
      <c r="E1315" s="1" t="s">
        <v>200</v>
      </c>
      <c r="F1315" s="1" t="s">
        <v>236</v>
      </c>
      <c r="G1315" s="1" t="s">
        <v>223</v>
      </c>
      <c r="H1315" s="1">
        <f>D1315/'دلار نیما'!$C$1292*1000</f>
        <v>49.069245694882362</v>
      </c>
    </row>
    <row r="1316" spans="1:8" hidden="1" x14ac:dyDescent="0.45">
      <c r="A1316" s="1" t="s">
        <v>212</v>
      </c>
      <c r="B1316" s="1" t="s">
        <v>223</v>
      </c>
      <c r="C1316" s="1" t="s">
        <v>112</v>
      </c>
      <c r="D1316" s="1">
        <v>12948</v>
      </c>
      <c r="E1316" s="1" t="s">
        <v>200</v>
      </c>
      <c r="F1316" s="1" t="s">
        <v>236</v>
      </c>
      <c r="G1316" s="1" t="s">
        <v>223</v>
      </c>
      <c r="H1316" s="1">
        <f>D1316/'دلار نیما'!$C$1292*1000</f>
        <v>49.069245694882362</v>
      </c>
    </row>
    <row r="1317" spans="1:8" hidden="1" x14ac:dyDescent="0.45">
      <c r="A1317" s="1" t="s">
        <v>211</v>
      </c>
      <c r="B1317" s="1" t="s">
        <v>223</v>
      </c>
      <c r="C1317" s="1" t="s">
        <v>103</v>
      </c>
      <c r="D1317" s="1">
        <v>13428</v>
      </c>
      <c r="E1317" s="1" t="s">
        <v>200</v>
      </c>
      <c r="F1317" s="1" t="s">
        <v>236</v>
      </c>
      <c r="G1317" s="1" t="s">
        <v>223</v>
      </c>
      <c r="H1317" s="1">
        <f>D1317/'دلار نیما'!$C$1292*1000</f>
        <v>50.888309483385889</v>
      </c>
    </row>
    <row r="1318" spans="1:8" hidden="1" x14ac:dyDescent="0.45">
      <c r="A1318" s="1" t="s">
        <v>211</v>
      </c>
      <c r="B1318" s="1" t="s">
        <v>223</v>
      </c>
      <c r="C1318" s="1" t="s">
        <v>112</v>
      </c>
      <c r="D1318" s="1">
        <v>13428</v>
      </c>
      <c r="E1318" s="1" t="s">
        <v>200</v>
      </c>
      <c r="F1318" s="1" t="s">
        <v>236</v>
      </c>
      <c r="G1318" s="1" t="s">
        <v>223</v>
      </c>
      <c r="H1318" s="1">
        <f>D1318/'دلار نیما'!$C$1292*1000</f>
        <v>50.888309483385889</v>
      </c>
    </row>
    <row r="1319" spans="1:8" hidden="1" x14ac:dyDescent="0.45">
      <c r="A1319" s="1" t="s">
        <v>213</v>
      </c>
      <c r="B1319" s="1" t="s">
        <v>223</v>
      </c>
      <c r="C1319" s="1" t="s">
        <v>112</v>
      </c>
      <c r="D1319" s="1">
        <v>11951</v>
      </c>
      <c r="E1319" s="1" t="s">
        <v>200</v>
      </c>
      <c r="F1319" s="1" t="s">
        <v>236</v>
      </c>
      <c r="G1319" s="1" t="s">
        <v>223</v>
      </c>
      <c r="H1319" s="1">
        <f>D1319/'دلار نیما'!$C$1292*1000</f>
        <v>45.290898617511523</v>
      </c>
    </row>
    <row r="1320" spans="1:8" hidden="1" x14ac:dyDescent="0.45">
      <c r="A1320" s="1" t="s">
        <v>211</v>
      </c>
      <c r="B1320" s="1" t="s">
        <v>156</v>
      </c>
      <c r="C1320" s="1" t="s">
        <v>103</v>
      </c>
      <c r="D1320" s="1">
        <v>16762</v>
      </c>
      <c r="E1320" s="1" t="s">
        <v>200</v>
      </c>
      <c r="F1320" s="1" t="s">
        <v>236</v>
      </c>
      <c r="G1320" s="1" t="s">
        <v>156</v>
      </c>
      <c r="H1320" s="1">
        <f>D1320/'دلار نیما'!$C$1292*1000</f>
        <v>63.523223381033219</v>
      </c>
    </row>
    <row r="1321" spans="1:8" hidden="1" x14ac:dyDescent="0.45">
      <c r="A1321" s="1" t="s">
        <v>211</v>
      </c>
      <c r="B1321" s="1" t="s">
        <v>156</v>
      </c>
      <c r="C1321" s="1" t="s">
        <v>112</v>
      </c>
      <c r="D1321" s="1">
        <v>16762</v>
      </c>
      <c r="E1321" s="1" t="s">
        <v>200</v>
      </c>
      <c r="F1321" s="1" t="s">
        <v>236</v>
      </c>
      <c r="G1321" s="1" t="s">
        <v>156</v>
      </c>
      <c r="H1321" s="1">
        <f>D1321/'دلار نیما'!$C$1292*1000</f>
        <v>63.523223381033219</v>
      </c>
    </row>
    <row r="1322" spans="1:8" hidden="1" x14ac:dyDescent="0.45">
      <c r="A1322" s="1" t="s">
        <v>213</v>
      </c>
      <c r="B1322" s="1" t="s">
        <v>156</v>
      </c>
      <c r="C1322" s="1" t="s">
        <v>112</v>
      </c>
      <c r="D1322" s="1">
        <v>15208</v>
      </c>
      <c r="E1322" s="1" t="s">
        <v>200</v>
      </c>
      <c r="F1322" s="1" t="s">
        <v>236</v>
      </c>
      <c r="G1322" s="1" t="s">
        <v>156</v>
      </c>
      <c r="H1322" s="1">
        <f>D1322/'دلار نیما'!$C$1292*1000</f>
        <v>57.634004365753093</v>
      </c>
    </row>
    <row r="1323" spans="1:8" hidden="1" x14ac:dyDescent="0.45">
      <c r="A1323" s="1" t="s">
        <v>212</v>
      </c>
      <c r="B1323" s="1" t="s">
        <v>156</v>
      </c>
      <c r="C1323" s="1" t="s">
        <v>112</v>
      </c>
      <c r="D1323" s="1">
        <v>14762</v>
      </c>
      <c r="E1323" s="1" t="s">
        <v>200</v>
      </c>
      <c r="F1323" s="1" t="s">
        <v>236</v>
      </c>
      <c r="G1323" s="1" t="s">
        <v>156</v>
      </c>
      <c r="H1323" s="1">
        <f>D1323/'دلار نیما'!$C$1292*1000</f>
        <v>55.943790928935243</v>
      </c>
    </row>
    <row r="1324" spans="1:8" hidden="1" x14ac:dyDescent="0.45">
      <c r="A1324" s="1" t="s">
        <v>212</v>
      </c>
      <c r="B1324" s="1" t="s">
        <v>156</v>
      </c>
      <c r="C1324" s="1" t="s">
        <v>103</v>
      </c>
      <c r="D1324" s="1">
        <v>14762</v>
      </c>
      <c r="E1324" s="1" t="s">
        <v>200</v>
      </c>
      <c r="F1324" s="1" t="s">
        <v>236</v>
      </c>
      <c r="G1324" s="1" t="s">
        <v>156</v>
      </c>
      <c r="H1324" s="1">
        <f>D1324/'دلار نیما'!$C$1292*1000</f>
        <v>55.943790928935243</v>
      </c>
    </row>
    <row r="1325" spans="1:8" hidden="1" x14ac:dyDescent="0.45">
      <c r="A1325" s="1" t="s">
        <v>209</v>
      </c>
      <c r="B1325" s="1" t="s">
        <v>156</v>
      </c>
      <c r="C1325" s="1" t="s">
        <v>103</v>
      </c>
      <c r="D1325" s="1">
        <v>17001</v>
      </c>
      <c r="E1325" s="1" t="s">
        <v>200</v>
      </c>
      <c r="F1325" s="1" t="s">
        <v>236</v>
      </c>
      <c r="G1325" s="1" t="s">
        <v>156</v>
      </c>
      <c r="H1325" s="1">
        <f>D1325/'دلار نیما'!$C$1292*1000</f>
        <v>64.428965559058938</v>
      </c>
    </row>
    <row r="1326" spans="1:8" hidden="1" x14ac:dyDescent="0.45">
      <c r="A1326" s="1" t="s">
        <v>209</v>
      </c>
      <c r="B1326" s="1" t="s">
        <v>156</v>
      </c>
      <c r="C1326" s="1" t="s">
        <v>112</v>
      </c>
      <c r="D1326" s="1">
        <v>17001</v>
      </c>
      <c r="E1326" s="1" t="s">
        <v>200</v>
      </c>
      <c r="F1326" s="1" t="s">
        <v>236</v>
      </c>
      <c r="G1326" s="1" t="s">
        <v>156</v>
      </c>
      <c r="H1326" s="1">
        <f>D1326/'دلار نیما'!$C$1292*1000</f>
        <v>64.428965559058938</v>
      </c>
    </row>
    <row r="1327" spans="1:8" hidden="1" x14ac:dyDescent="0.45">
      <c r="A1327" s="1" t="s">
        <v>207</v>
      </c>
      <c r="B1327" s="1" t="s">
        <v>156</v>
      </c>
      <c r="C1327" s="1" t="s">
        <v>112</v>
      </c>
      <c r="D1327" s="1">
        <v>6247</v>
      </c>
      <c r="E1327" s="1" t="s">
        <v>200</v>
      </c>
      <c r="F1327" s="1" t="s">
        <v>236</v>
      </c>
      <c r="G1327" s="1" t="s">
        <v>156</v>
      </c>
      <c r="H1327" s="1">
        <f>D1327/'دلار نیما'!$C$1292*1000</f>
        <v>23.674357264128062</v>
      </c>
    </row>
    <row r="1328" spans="1:8" hidden="1" x14ac:dyDescent="0.45">
      <c r="A1328" s="1" t="s">
        <v>207</v>
      </c>
      <c r="B1328" s="1" t="s">
        <v>156</v>
      </c>
      <c r="C1328" s="1" t="s">
        <v>103</v>
      </c>
      <c r="D1328" s="1">
        <v>6247</v>
      </c>
      <c r="E1328" s="1" t="s">
        <v>200</v>
      </c>
      <c r="F1328" s="1" t="s">
        <v>236</v>
      </c>
      <c r="G1328" s="1" t="s">
        <v>156</v>
      </c>
      <c r="H1328" s="1">
        <f>D1328/'دلار نیما'!$C$1292*1000</f>
        <v>23.674357264128062</v>
      </c>
    </row>
    <row r="1329" spans="1:8" hidden="1" x14ac:dyDescent="0.45">
      <c r="A1329" s="1" t="s">
        <v>207</v>
      </c>
      <c r="B1329" s="1" t="s">
        <v>123</v>
      </c>
      <c r="C1329" s="1" t="s">
        <v>103</v>
      </c>
      <c r="D1329" s="1">
        <v>4916</v>
      </c>
      <c r="E1329" s="1" t="s">
        <v>220</v>
      </c>
      <c r="F1329" s="1" t="s">
        <v>236</v>
      </c>
      <c r="G1329" s="1" t="s">
        <v>123</v>
      </c>
      <c r="H1329" s="1">
        <f>D1329/'دلار نیما'!$C$1292*1000</f>
        <v>18.63024496725685</v>
      </c>
    </row>
    <row r="1330" spans="1:8" hidden="1" x14ac:dyDescent="0.45">
      <c r="A1330" s="1" t="s">
        <v>207</v>
      </c>
      <c r="B1330" s="1" t="s">
        <v>123</v>
      </c>
      <c r="C1330" s="1" t="s">
        <v>103</v>
      </c>
      <c r="D1330" s="1">
        <v>4916</v>
      </c>
      <c r="E1330" s="1" t="s">
        <v>200</v>
      </c>
      <c r="F1330" s="1" t="s">
        <v>236</v>
      </c>
      <c r="G1330" s="1" t="s">
        <v>123</v>
      </c>
      <c r="H1330" s="1">
        <f>D1330/'دلار نیما'!$C$1292*1000</f>
        <v>18.63024496725685</v>
      </c>
    </row>
    <row r="1331" spans="1:8" hidden="1" x14ac:dyDescent="0.45">
      <c r="A1331" s="1" t="s">
        <v>207</v>
      </c>
      <c r="B1331" s="1" t="s">
        <v>123</v>
      </c>
      <c r="C1331" s="1" t="s">
        <v>112</v>
      </c>
      <c r="D1331" s="1">
        <v>4916</v>
      </c>
      <c r="E1331" s="1" t="s">
        <v>200</v>
      </c>
      <c r="F1331" s="1" t="s">
        <v>236</v>
      </c>
      <c r="G1331" s="1" t="s">
        <v>123</v>
      </c>
      <c r="H1331" s="1">
        <f>D1331/'دلار نیما'!$C$1292*1000</f>
        <v>18.63024496725685</v>
      </c>
    </row>
    <row r="1332" spans="1:8" hidden="1" x14ac:dyDescent="0.45">
      <c r="A1332" s="1" t="s">
        <v>212</v>
      </c>
      <c r="B1332" s="1" t="s">
        <v>226</v>
      </c>
      <c r="C1332" s="1" t="s">
        <v>112</v>
      </c>
      <c r="D1332" s="1">
        <v>10476</v>
      </c>
      <c r="E1332" s="1" t="s">
        <v>200</v>
      </c>
      <c r="F1332" s="1" t="s">
        <v>236</v>
      </c>
      <c r="G1332" s="1" t="s">
        <v>226</v>
      </c>
      <c r="H1332" s="1">
        <f>D1332/'دلار نیما'!$C$1292*1000</f>
        <v>39.701067184089254</v>
      </c>
    </row>
    <row r="1333" spans="1:8" hidden="1" x14ac:dyDescent="0.45">
      <c r="A1333" s="1" t="s">
        <v>211</v>
      </c>
      <c r="B1333" s="1" t="s">
        <v>226</v>
      </c>
      <c r="C1333" s="1" t="s">
        <v>112</v>
      </c>
      <c r="D1333" s="1">
        <v>12822</v>
      </c>
      <c r="E1333" s="1" t="s">
        <v>200</v>
      </c>
      <c r="F1333" s="1" t="s">
        <v>236</v>
      </c>
      <c r="G1333" s="1" t="s">
        <v>226</v>
      </c>
      <c r="H1333" s="1">
        <f>D1333/'دلار نیما'!$C$1292*1000</f>
        <v>48.5917414504002</v>
      </c>
    </row>
    <row r="1334" spans="1:8" hidden="1" x14ac:dyDescent="0.45">
      <c r="A1334" s="1" t="s">
        <v>209</v>
      </c>
      <c r="B1334" s="1" t="s">
        <v>226</v>
      </c>
      <c r="C1334" s="1" t="s">
        <v>112</v>
      </c>
      <c r="D1334" s="1">
        <v>13543</v>
      </c>
      <c r="E1334" s="1" t="s">
        <v>200</v>
      </c>
      <c r="F1334" s="1" t="s">
        <v>236</v>
      </c>
      <c r="G1334" s="1" t="s">
        <v>226</v>
      </c>
      <c r="H1334" s="1">
        <f>D1334/'دلار نیما'!$C$1292*1000</f>
        <v>51.324126849381521</v>
      </c>
    </row>
    <row r="1335" spans="1:8" hidden="1" x14ac:dyDescent="0.45">
      <c r="A1335" s="1" t="s">
        <v>209</v>
      </c>
      <c r="B1335" s="1" t="s">
        <v>226</v>
      </c>
      <c r="C1335" s="1" t="s">
        <v>103</v>
      </c>
      <c r="D1335" s="1">
        <v>13543</v>
      </c>
      <c r="E1335" s="1" t="s">
        <v>200</v>
      </c>
      <c r="F1335" s="1" t="s">
        <v>236</v>
      </c>
      <c r="G1335" s="1" t="s">
        <v>226</v>
      </c>
      <c r="H1335" s="1">
        <f>D1335/'دلار نیما'!$C$1292*1000</f>
        <v>51.324126849381521</v>
      </c>
    </row>
    <row r="1336" spans="1:8" hidden="1" x14ac:dyDescent="0.45">
      <c r="A1336" s="1" t="s">
        <v>116</v>
      </c>
      <c r="B1336" s="1" t="s">
        <v>179</v>
      </c>
      <c r="C1336" s="1" t="s">
        <v>112</v>
      </c>
      <c r="D1336" s="1">
        <v>6081</v>
      </c>
      <c r="E1336" s="1" t="s">
        <v>236</v>
      </c>
      <c r="F1336" s="1" t="s">
        <v>242</v>
      </c>
      <c r="G1336" s="1" t="s">
        <v>179</v>
      </c>
      <c r="H1336" s="1">
        <f>D1336/'دلار نیما'!$C$1292*1000</f>
        <v>23.045264370603928</v>
      </c>
    </row>
    <row r="1337" spans="1:8" hidden="1" x14ac:dyDescent="0.45">
      <c r="A1337" s="1" t="s">
        <v>116</v>
      </c>
      <c r="B1337" s="1" t="s">
        <v>179</v>
      </c>
      <c r="C1337" s="1" t="s">
        <v>103</v>
      </c>
      <c r="D1337" s="1">
        <v>6081</v>
      </c>
      <c r="E1337" s="1" t="s">
        <v>236</v>
      </c>
      <c r="F1337" s="1" t="s">
        <v>242</v>
      </c>
      <c r="G1337" s="1" t="s">
        <v>179</v>
      </c>
      <c r="H1337" s="1">
        <f>D1337/'دلار نیما'!$C$1292*1000</f>
        <v>23.045264370603928</v>
      </c>
    </row>
    <row r="1338" spans="1:8" hidden="1" x14ac:dyDescent="0.45">
      <c r="A1338" s="1" t="s">
        <v>101</v>
      </c>
      <c r="B1338" s="1" t="s">
        <v>179</v>
      </c>
      <c r="C1338" s="1" t="s">
        <v>103</v>
      </c>
      <c r="D1338" s="1">
        <v>4565</v>
      </c>
      <c r="E1338" s="1" t="s">
        <v>236</v>
      </c>
      <c r="F1338" s="1" t="s">
        <v>242</v>
      </c>
      <c r="G1338" s="1" t="s">
        <v>179</v>
      </c>
      <c r="H1338" s="1">
        <f>D1338/'دلار نیما'!$C$1292*1000</f>
        <v>17.300054571913655</v>
      </c>
    </row>
    <row r="1339" spans="1:8" hidden="1" x14ac:dyDescent="0.45">
      <c r="A1339" s="1" t="s">
        <v>101</v>
      </c>
      <c r="B1339" s="1" t="s">
        <v>179</v>
      </c>
      <c r="C1339" s="1" t="s">
        <v>112</v>
      </c>
      <c r="D1339" s="1">
        <v>4565</v>
      </c>
      <c r="E1339" s="1" t="s">
        <v>236</v>
      </c>
      <c r="F1339" s="1" t="s">
        <v>242</v>
      </c>
      <c r="G1339" s="1" t="s">
        <v>179</v>
      </c>
      <c r="H1339" s="1">
        <f>D1339/'دلار نیما'!$C$1292*1000</f>
        <v>17.300054571913655</v>
      </c>
    </row>
    <row r="1340" spans="1:8" hidden="1" x14ac:dyDescent="0.45">
      <c r="A1340" s="1" t="s">
        <v>116</v>
      </c>
      <c r="B1340" s="1" t="s">
        <v>180</v>
      </c>
      <c r="C1340" s="1" t="s">
        <v>112</v>
      </c>
      <c r="D1340" s="1">
        <v>6555</v>
      </c>
      <c r="E1340" s="1" t="s">
        <v>236</v>
      </c>
      <c r="F1340" s="1" t="s">
        <v>238</v>
      </c>
      <c r="G1340" s="1" t="s">
        <v>180</v>
      </c>
      <c r="H1340" s="1">
        <f>D1340/'دلار نیما'!$C$1292*1000</f>
        <v>24.841589861751153</v>
      </c>
    </row>
    <row r="1341" spans="1:8" hidden="1" x14ac:dyDescent="0.45">
      <c r="A1341" s="1" t="s">
        <v>116</v>
      </c>
      <c r="B1341" s="1" t="s">
        <v>180</v>
      </c>
      <c r="C1341" s="1" t="s">
        <v>103</v>
      </c>
      <c r="D1341" s="1">
        <v>6555</v>
      </c>
      <c r="E1341" s="1" t="s">
        <v>236</v>
      </c>
      <c r="F1341" s="1" t="s">
        <v>238</v>
      </c>
      <c r="G1341" s="1" t="s">
        <v>180</v>
      </c>
      <c r="H1341" s="1">
        <f>D1341/'دلار نیما'!$C$1292*1000</f>
        <v>24.841589861751153</v>
      </c>
    </row>
    <row r="1342" spans="1:8" hidden="1" x14ac:dyDescent="0.45">
      <c r="A1342" s="1" t="s">
        <v>116</v>
      </c>
      <c r="B1342" s="1" t="s">
        <v>180</v>
      </c>
      <c r="C1342" s="1" t="s">
        <v>103</v>
      </c>
      <c r="D1342" s="1">
        <v>6555</v>
      </c>
      <c r="E1342" s="1" t="s">
        <v>243</v>
      </c>
      <c r="F1342" s="1" t="s">
        <v>238</v>
      </c>
      <c r="G1342" s="1" t="s">
        <v>180</v>
      </c>
      <c r="H1342" s="1">
        <f>D1342/'دلار نیما'!$C$1292*1000</f>
        <v>24.841589861751153</v>
      </c>
    </row>
    <row r="1343" spans="1:8" hidden="1" x14ac:dyDescent="0.45">
      <c r="A1343" s="1" t="s">
        <v>116</v>
      </c>
      <c r="B1343" s="1" t="s">
        <v>180</v>
      </c>
      <c r="C1343" s="1" t="s">
        <v>103</v>
      </c>
      <c r="D1343" s="1">
        <v>6555</v>
      </c>
      <c r="E1343" s="1" t="s">
        <v>235</v>
      </c>
      <c r="F1343" s="1" t="s">
        <v>238</v>
      </c>
      <c r="G1343" s="1" t="s">
        <v>180</v>
      </c>
      <c r="H1343" s="1">
        <f>D1343/'دلار نیما'!$C$1292*1000</f>
        <v>24.841589861751153</v>
      </c>
    </row>
    <row r="1344" spans="1:8" hidden="1" x14ac:dyDescent="0.45">
      <c r="A1344" s="1" t="s">
        <v>116</v>
      </c>
      <c r="B1344" s="1" t="s">
        <v>180</v>
      </c>
      <c r="C1344" s="1" t="s">
        <v>103</v>
      </c>
      <c r="D1344" s="1">
        <v>6555</v>
      </c>
      <c r="E1344" s="1" t="s">
        <v>238</v>
      </c>
      <c r="F1344" s="1" t="s">
        <v>238</v>
      </c>
      <c r="G1344" s="1" t="s">
        <v>180</v>
      </c>
      <c r="H1344" s="1">
        <f>D1344/'دلار نیما'!$C$1292*1000</f>
        <v>24.841589861751153</v>
      </c>
    </row>
    <row r="1345" spans="1:8" hidden="1" x14ac:dyDescent="0.45">
      <c r="A1345" s="1" t="s">
        <v>101</v>
      </c>
      <c r="B1345" s="1" t="s">
        <v>180</v>
      </c>
      <c r="C1345" s="1" t="s">
        <v>103</v>
      </c>
      <c r="D1345" s="1">
        <v>5994</v>
      </c>
      <c r="E1345" s="1" t="s">
        <v>243</v>
      </c>
      <c r="F1345" s="1" t="s">
        <v>238</v>
      </c>
      <c r="G1345" s="1" t="s">
        <v>180</v>
      </c>
      <c r="H1345" s="1">
        <f>D1345/'دلار نیما'!$C$1292*1000</f>
        <v>22.715559058937668</v>
      </c>
    </row>
    <row r="1346" spans="1:8" hidden="1" x14ac:dyDescent="0.45">
      <c r="A1346" s="1" t="s">
        <v>101</v>
      </c>
      <c r="B1346" s="1" t="s">
        <v>180</v>
      </c>
      <c r="C1346" s="1" t="s">
        <v>112</v>
      </c>
      <c r="D1346" s="1">
        <v>5994</v>
      </c>
      <c r="E1346" s="1" t="s">
        <v>236</v>
      </c>
      <c r="F1346" s="1" t="s">
        <v>238</v>
      </c>
      <c r="G1346" s="1" t="s">
        <v>180</v>
      </c>
      <c r="H1346" s="1">
        <f>D1346/'دلار نیما'!$C$1292*1000</f>
        <v>22.715559058937668</v>
      </c>
    </row>
    <row r="1347" spans="1:8" hidden="1" x14ac:dyDescent="0.45">
      <c r="A1347" s="1" t="s">
        <v>101</v>
      </c>
      <c r="B1347" s="1" t="s">
        <v>180</v>
      </c>
      <c r="C1347" s="1" t="s">
        <v>103</v>
      </c>
      <c r="D1347" s="1">
        <v>5994</v>
      </c>
      <c r="E1347" s="1" t="s">
        <v>236</v>
      </c>
      <c r="F1347" s="1" t="s">
        <v>238</v>
      </c>
      <c r="G1347" s="1" t="s">
        <v>180</v>
      </c>
      <c r="H1347" s="1">
        <f>D1347/'دلار نیما'!$C$1292*1000</f>
        <v>22.715559058937668</v>
      </c>
    </row>
    <row r="1348" spans="1:8" hidden="1" x14ac:dyDescent="0.45">
      <c r="A1348" s="1" t="s">
        <v>116</v>
      </c>
      <c r="B1348" s="1" t="s">
        <v>127</v>
      </c>
      <c r="C1348" s="1" t="s">
        <v>103</v>
      </c>
      <c r="D1348" s="1">
        <v>5607</v>
      </c>
      <c r="E1348" s="1" t="s">
        <v>236</v>
      </c>
      <c r="F1348" s="1" t="s">
        <v>238</v>
      </c>
      <c r="G1348" s="1" t="s">
        <v>127</v>
      </c>
      <c r="H1348" s="1">
        <f>D1348/'دلار نیما'!$C$1292*1000</f>
        <v>21.248938879456706</v>
      </c>
    </row>
    <row r="1349" spans="1:8" hidden="1" x14ac:dyDescent="0.45">
      <c r="A1349" s="1" t="s">
        <v>116</v>
      </c>
      <c r="B1349" s="1" t="s">
        <v>127</v>
      </c>
      <c r="C1349" s="1" t="s">
        <v>112</v>
      </c>
      <c r="D1349" s="1">
        <v>5607</v>
      </c>
      <c r="E1349" s="1" t="s">
        <v>236</v>
      </c>
      <c r="F1349" s="1" t="s">
        <v>238</v>
      </c>
      <c r="G1349" s="1" t="s">
        <v>127</v>
      </c>
      <c r="H1349" s="1">
        <f>D1349/'دلار نیما'!$C$1292*1000</f>
        <v>21.248938879456706</v>
      </c>
    </row>
    <row r="1350" spans="1:8" hidden="1" x14ac:dyDescent="0.45">
      <c r="A1350" s="1" t="s">
        <v>101</v>
      </c>
      <c r="B1350" s="1" t="s">
        <v>127</v>
      </c>
      <c r="C1350" s="1" t="s">
        <v>103</v>
      </c>
      <c r="D1350" s="1">
        <v>5806</v>
      </c>
      <c r="E1350" s="1" t="s">
        <v>236</v>
      </c>
      <c r="F1350" s="1" t="s">
        <v>238</v>
      </c>
      <c r="G1350" s="1" t="s">
        <v>127</v>
      </c>
      <c r="H1350" s="1">
        <f>D1350/'دلار نیما'!$C$1292*1000</f>
        <v>22.003092408440455</v>
      </c>
    </row>
    <row r="1351" spans="1:8" hidden="1" x14ac:dyDescent="0.45">
      <c r="A1351" s="1" t="s">
        <v>101</v>
      </c>
      <c r="B1351" s="1" t="s">
        <v>127</v>
      </c>
      <c r="C1351" s="1" t="s">
        <v>112</v>
      </c>
      <c r="D1351" s="1">
        <v>5806</v>
      </c>
      <c r="E1351" s="1" t="s">
        <v>236</v>
      </c>
      <c r="F1351" s="1" t="s">
        <v>238</v>
      </c>
      <c r="G1351" s="1" t="s">
        <v>127</v>
      </c>
      <c r="H1351" s="1">
        <f>D1351/'دلار نیما'!$C$1292*1000</f>
        <v>22.003092408440455</v>
      </c>
    </row>
    <row r="1352" spans="1:8" hidden="1" x14ac:dyDescent="0.45">
      <c r="A1352" s="1" t="s">
        <v>101</v>
      </c>
      <c r="B1352" s="1" t="s">
        <v>127</v>
      </c>
      <c r="C1352" s="1" t="s">
        <v>103</v>
      </c>
      <c r="D1352" s="1">
        <v>5806</v>
      </c>
      <c r="E1352" s="1" t="s">
        <v>243</v>
      </c>
      <c r="F1352" s="1" t="s">
        <v>238</v>
      </c>
      <c r="G1352" s="1" t="s">
        <v>127</v>
      </c>
      <c r="H1352" s="1">
        <f>D1352/'دلار نیما'!$C$1292*1000</f>
        <v>22.003092408440455</v>
      </c>
    </row>
    <row r="1353" spans="1:8" hidden="1" x14ac:dyDescent="0.45">
      <c r="A1353" s="1" t="s">
        <v>101</v>
      </c>
      <c r="B1353" s="1" t="s">
        <v>127</v>
      </c>
      <c r="C1353" s="1" t="s">
        <v>103</v>
      </c>
      <c r="D1353" s="1">
        <v>5806</v>
      </c>
      <c r="E1353" s="1" t="s">
        <v>238</v>
      </c>
      <c r="F1353" s="1" t="s">
        <v>238</v>
      </c>
      <c r="G1353" s="1" t="s">
        <v>127</v>
      </c>
      <c r="H1353" s="1">
        <f>D1353/'دلار نیما'!$C$1292*1000</f>
        <v>22.003092408440455</v>
      </c>
    </row>
    <row r="1354" spans="1:8" hidden="1" x14ac:dyDescent="0.45">
      <c r="A1354" s="1" t="s">
        <v>101</v>
      </c>
      <c r="B1354" s="1" t="s">
        <v>127</v>
      </c>
      <c r="C1354" s="1" t="s">
        <v>103</v>
      </c>
      <c r="D1354" s="1">
        <v>5806</v>
      </c>
      <c r="E1354" s="1" t="s">
        <v>235</v>
      </c>
      <c r="F1354" s="1" t="s">
        <v>238</v>
      </c>
      <c r="G1354" s="1" t="s">
        <v>127</v>
      </c>
      <c r="H1354" s="1">
        <f>D1354/'دلار نیما'!$C$1292*1000</f>
        <v>22.003092408440455</v>
      </c>
    </row>
    <row r="1355" spans="1:8" hidden="1" x14ac:dyDescent="0.45">
      <c r="A1355" s="1" t="s">
        <v>126</v>
      </c>
      <c r="B1355" s="1" t="s">
        <v>123</v>
      </c>
      <c r="C1355" s="1" t="s">
        <v>112</v>
      </c>
      <c r="D1355" s="1">
        <v>5158</v>
      </c>
      <c r="E1355" s="1" t="s">
        <v>236</v>
      </c>
      <c r="F1355" s="1" t="s">
        <v>238</v>
      </c>
      <c r="G1355" s="1" t="s">
        <v>123</v>
      </c>
      <c r="H1355" s="1">
        <f>D1355/'دلار نیما'!$C$1292*1000</f>
        <v>19.547356293960707</v>
      </c>
    </row>
    <row r="1356" spans="1:8" hidden="1" x14ac:dyDescent="0.45">
      <c r="A1356" s="1" t="s">
        <v>116</v>
      </c>
      <c r="B1356" s="1" t="s">
        <v>123</v>
      </c>
      <c r="C1356" s="1" t="s">
        <v>112</v>
      </c>
      <c r="D1356" s="1">
        <v>6081</v>
      </c>
      <c r="E1356" s="1" t="s">
        <v>236</v>
      </c>
      <c r="F1356" s="1" t="s">
        <v>238</v>
      </c>
      <c r="G1356" s="1" t="s">
        <v>123</v>
      </c>
      <c r="H1356" s="1">
        <f>D1356/'دلار نیما'!$C$1292*1000</f>
        <v>23.045264370603928</v>
      </c>
    </row>
    <row r="1357" spans="1:8" hidden="1" x14ac:dyDescent="0.45">
      <c r="A1357" s="1" t="s">
        <v>116</v>
      </c>
      <c r="B1357" s="1" t="s">
        <v>123</v>
      </c>
      <c r="C1357" s="1" t="s">
        <v>103</v>
      </c>
      <c r="D1357" s="1">
        <v>6081</v>
      </c>
      <c r="E1357" s="1" t="s">
        <v>235</v>
      </c>
      <c r="F1357" s="1" t="s">
        <v>238</v>
      </c>
      <c r="G1357" s="1" t="s">
        <v>123</v>
      </c>
      <c r="H1357" s="1">
        <f>D1357/'دلار نیما'!$C$1292*1000</f>
        <v>23.045264370603928</v>
      </c>
    </row>
    <row r="1358" spans="1:8" hidden="1" x14ac:dyDescent="0.45">
      <c r="A1358" s="1" t="s">
        <v>116</v>
      </c>
      <c r="B1358" s="1" t="s">
        <v>123</v>
      </c>
      <c r="C1358" s="1" t="s">
        <v>103</v>
      </c>
      <c r="D1358" s="1">
        <v>6081</v>
      </c>
      <c r="E1358" s="1" t="s">
        <v>243</v>
      </c>
      <c r="F1358" s="1" t="s">
        <v>238</v>
      </c>
      <c r="G1358" s="1" t="s">
        <v>123</v>
      </c>
      <c r="H1358" s="1">
        <f>D1358/'دلار نیما'!$C$1292*1000</f>
        <v>23.045264370603928</v>
      </c>
    </row>
    <row r="1359" spans="1:8" hidden="1" x14ac:dyDescent="0.45">
      <c r="A1359" s="1" t="s">
        <v>101</v>
      </c>
      <c r="B1359" s="1" t="s">
        <v>123</v>
      </c>
      <c r="C1359" s="1" t="s">
        <v>103</v>
      </c>
      <c r="D1359" s="1">
        <v>6427</v>
      </c>
      <c r="E1359" s="1" t="s">
        <v>243</v>
      </c>
      <c r="F1359" s="1" t="s">
        <v>238</v>
      </c>
      <c r="G1359" s="1" t="s">
        <v>123</v>
      </c>
      <c r="H1359" s="1">
        <f>D1359/'دلار نیما'!$C$1292*1000</f>
        <v>24.35650618481688</v>
      </c>
    </row>
    <row r="1360" spans="1:8" hidden="1" x14ac:dyDescent="0.45">
      <c r="A1360" s="1" t="s">
        <v>101</v>
      </c>
      <c r="B1360" s="1" t="s">
        <v>123</v>
      </c>
      <c r="C1360" s="1" t="s">
        <v>103</v>
      </c>
      <c r="D1360" s="1">
        <v>6427</v>
      </c>
      <c r="E1360" s="1" t="s">
        <v>236</v>
      </c>
      <c r="F1360" s="1" t="s">
        <v>238</v>
      </c>
      <c r="G1360" s="1" t="s">
        <v>123</v>
      </c>
      <c r="H1360" s="1">
        <f>D1360/'دلار نیما'!$C$1292*1000</f>
        <v>24.35650618481688</v>
      </c>
    </row>
    <row r="1361" spans="1:8" hidden="1" x14ac:dyDescent="0.45">
      <c r="A1361" s="1" t="s">
        <v>101</v>
      </c>
      <c r="B1361" s="1" t="s">
        <v>123</v>
      </c>
      <c r="C1361" s="1" t="s">
        <v>112</v>
      </c>
      <c r="D1361" s="1">
        <v>6427</v>
      </c>
      <c r="E1361" s="1" t="s">
        <v>236</v>
      </c>
      <c r="F1361" s="1" t="s">
        <v>238</v>
      </c>
      <c r="G1361" s="1" t="s">
        <v>123</v>
      </c>
      <c r="H1361" s="1">
        <f>D1361/'دلار نیما'!$C$1292*1000</f>
        <v>24.35650618481688</v>
      </c>
    </row>
    <row r="1362" spans="1:8" hidden="1" x14ac:dyDescent="0.45">
      <c r="A1362" s="1" t="s">
        <v>116</v>
      </c>
      <c r="B1362" s="1" t="s">
        <v>173</v>
      </c>
      <c r="C1362" s="1" t="s">
        <v>112</v>
      </c>
      <c r="D1362" s="1">
        <v>6439</v>
      </c>
      <c r="E1362" s="1" t="s">
        <v>236</v>
      </c>
      <c r="F1362" s="1" t="s">
        <v>238</v>
      </c>
      <c r="G1362" s="1" t="s">
        <v>173</v>
      </c>
      <c r="H1362" s="1">
        <f>D1362/'دلار نیما'!$C$1292*1000</f>
        <v>24.401982779529469</v>
      </c>
    </row>
    <row r="1363" spans="1:8" hidden="1" x14ac:dyDescent="0.45">
      <c r="A1363" s="1" t="s">
        <v>101</v>
      </c>
      <c r="B1363" s="1" t="s">
        <v>173</v>
      </c>
      <c r="C1363" s="1" t="s">
        <v>112</v>
      </c>
      <c r="D1363" s="1">
        <v>6335</v>
      </c>
      <c r="E1363" s="1" t="s">
        <v>236</v>
      </c>
      <c r="F1363" s="1" t="s">
        <v>238</v>
      </c>
      <c r="G1363" s="1" t="s">
        <v>173</v>
      </c>
      <c r="H1363" s="1">
        <f>D1363/'دلار نیما'!$C$1292*1000</f>
        <v>24.007852292020374</v>
      </c>
    </row>
    <row r="1364" spans="1:8" hidden="1" x14ac:dyDescent="0.45">
      <c r="A1364" s="1" t="s">
        <v>101</v>
      </c>
      <c r="B1364" s="1" t="s">
        <v>173</v>
      </c>
      <c r="C1364" s="1" t="s">
        <v>103</v>
      </c>
      <c r="D1364" s="1">
        <v>6335</v>
      </c>
      <c r="E1364" s="1" t="s">
        <v>236</v>
      </c>
      <c r="F1364" s="1" t="s">
        <v>238</v>
      </c>
      <c r="G1364" s="1" t="s">
        <v>173</v>
      </c>
      <c r="H1364" s="1">
        <f>D1364/'دلار نیما'!$C$1292*1000</f>
        <v>24.007852292020374</v>
      </c>
    </row>
    <row r="1365" spans="1:8" hidden="1" x14ac:dyDescent="0.45">
      <c r="A1365" s="1" t="s">
        <v>101</v>
      </c>
      <c r="B1365" s="1" t="s">
        <v>173</v>
      </c>
      <c r="C1365" s="1" t="s">
        <v>103</v>
      </c>
      <c r="D1365" s="1">
        <v>6335</v>
      </c>
      <c r="E1365" s="1" t="s">
        <v>243</v>
      </c>
      <c r="F1365" s="1" t="s">
        <v>238</v>
      </c>
      <c r="G1365" s="1" t="s">
        <v>173</v>
      </c>
      <c r="H1365" s="1">
        <f>D1365/'دلار نیما'!$C$1292*1000</f>
        <v>24.007852292020374</v>
      </c>
    </row>
    <row r="1366" spans="1:8" hidden="1" x14ac:dyDescent="0.45">
      <c r="A1366" s="1" t="s">
        <v>101</v>
      </c>
      <c r="B1366" s="1" t="s">
        <v>164</v>
      </c>
      <c r="C1366" s="1" t="s">
        <v>103</v>
      </c>
      <c r="D1366" s="1">
        <v>6427</v>
      </c>
      <c r="E1366" s="1" t="s">
        <v>243</v>
      </c>
      <c r="F1366" s="1" t="s">
        <v>238</v>
      </c>
      <c r="G1366" s="1" t="s">
        <v>165</v>
      </c>
      <c r="H1366" s="1">
        <f>D1366/'دلار نیما'!$C$1292*1000</f>
        <v>24.35650618481688</v>
      </c>
    </row>
    <row r="1367" spans="1:8" hidden="1" x14ac:dyDescent="0.45">
      <c r="A1367" s="1" t="s">
        <v>101</v>
      </c>
      <c r="B1367" s="1" t="s">
        <v>164</v>
      </c>
      <c r="C1367" s="1" t="s">
        <v>103</v>
      </c>
      <c r="D1367" s="1">
        <v>6427</v>
      </c>
      <c r="E1367" s="1" t="s">
        <v>238</v>
      </c>
      <c r="F1367" s="1" t="s">
        <v>238</v>
      </c>
      <c r="G1367" s="1" t="s">
        <v>165</v>
      </c>
      <c r="H1367" s="1">
        <f>D1367/'دلار نیما'!$C$1292*1000</f>
        <v>24.35650618481688</v>
      </c>
    </row>
    <row r="1368" spans="1:8" hidden="1" x14ac:dyDescent="0.45">
      <c r="A1368" s="1" t="s">
        <v>101</v>
      </c>
      <c r="B1368" s="1" t="s">
        <v>164</v>
      </c>
      <c r="C1368" s="1" t="s">
        <v>103</v>
      </c>
      <c r="D1368" s="1">
        <v>6427</v>
      </c>
      <c r="E1368" s="1" t="s">
        <v>235</v>
      </c>
      <c r="F1368" s="1" t="s">
        <v>238</v>
      </c>
      <c r="G1368" s="1" t="s">
        <v>165</v>
      </c>
      <c r="H1368" s="1">
        <f>D1368/'دلار نیما'!$C$1292*1000</f>
        <v>24.35650618481688</v>
      </c>
    </row>
    <row r="1369" spans="1:8" hidden="1" x14ac:dyDescent="0.45">
      <c r="A1369" s="1" t="s">
        <v>101</v>
      </c>
      <c r="B1369" s="1" t="s">
        <v>164</v>
      </c>
      <c r="C1369" s="1" t="s">
        <v>103</v>
      </c>
      <c r="D1369" s="1">
        <v>6427</v>
      </c>
      <c r="E1369" s="1" t="s">
        <v>236</v>
      </c>
      <c r="F1369" s="1" t="s">
        <v>238</v>
      </c>
      <c r="G1369" s="1" t="s">
        <v>165</v>
      </c>
      <c r="H1369" s="1">
        <f>D1369/'دلار نیما'!$C$1292*1000</f>
        <v>24.35650618481688</v>
      </c>
    </row>
    <row r="1370" spans="1:8" hidden="1" x14ac:dyDescent="0.45">
      <c r="A1370" s="1" t="s">
        <v>101</v>
      </c>
      <c r="B1370" s="1" t="s">
        <v>164</v>
      </c>
      <c r="C1370" s="1" t="s">
        <v>112</v>
      </c>
      <c r="D1370" s="1">
        <v>6427</v>
      </c>
      <c r="E1370" s="1" t="s">
        <v>236</v>
      </c>
      <c r="F1370" s="1" t="s">
        <v>238</v>
      </c>
      <c r="G1370" s="1" t="s">
        <v>165</v>
      </c>
      <c r="H1370" s="1">
        <f>D1370/'دلار نیما'!$C$1292*1000</f>
        <v>24.35650618481688</v>
      </c>
    </row>
    <row r="1371" spans="1:8" hidden="1" x14ac:dyDescent="0.45">
      <c r="A1371" s="1" t="s">
        <v>116</v>
      </c>
      <c r="B1371" s="1" t="s">
        <v>137</v>
      </c>
      <c r="C1371" s="1" t="s">
        <v>103</v>
      </c>
      <c r="D1371" s="1">
        <v>6513</v>
      </c>
      <c r="E1371" s="1" t="s">
        <v>236</v>
      </c>
      <c r="F1371" s="1" t="s">
        <v>238</v>
      </c>
      <c r="G1371" s="1" t="s">
        <v>137</v>
      </c>
      <c r="H1371" s="1">
        <f>D1371/'دلار نیما'!$C$1292*1000</f>
        <v>24.682421780257094</v>
      </c>
    </row>
    <row r="1372" spans="1:8" hidden="1" x14ac:dyDescent="0.45">
      <c r="A1372" s="1" t="s">
        <v>116</v>
      </c>
      <c r="B1372" s="1" t="s">
        <v>137</v>
      </c>
      <c r="C1372" s="1" t="s">
        <v>112</v>
      </c>
      <c r="D1372" s="1">
        <v>6513</v>
      </c>
      <c r="E1372" s="1" t="s">
        <v>236</v>
      </c>
      <c r="F1372" s="1" t="s">
        <v>238</v>
      </c>
      <c r="G1372" s="1" t="s">
        <v>137</v>
      </c>
      <c r="H1372" s="1">
        <f>D1372/'دلار نیما'!$C$1292*1000</f>
        <v>24.682421780257094</v>
      </c>
    </row>
    <row r="1373" spans="1:8" hidden="1" x14ac:dyDescent="0.45">
      <c r="A1373" s="1" t="s">
        <v>116</v>
      </c>
      <c r="B1373" s="1" t="s">
        <v>137</v>
      </c>
      <c r="C1373" s="1" t="s">
        <v>103</v>
      </c>
      <c r="D1373" s="1">
        <v>6513</v>
      </c>
      <c r="E1373" s="1" t="s">
        <v>235</v>
      </c>
      <c r="F1373" s="1" t="s">
        <v>238</v>
      </c>
      <c r="G1373" s="1" t="s">
        <v>137</v>
      </c>
      <c r="H1373" s="1">
        <f>D1373/'دلار نیما'!$C$1292*1000</f>
        <v>24.682421780257094</v>
      </c>
    </row>
    <row r="1374" spans="1:8" hidden="1" x14ac:dyDescent="0.45">
      <c r="A1374" s="1" t="s">
        <v>116</v>
      </c>
      <c r="B1374" s="1" t="s">
        <v>137</v>
      </c>
      <c r="C1374" s="1" t="s">
        <v>103</v>
      </c>
      <c r="D1374" s="1">
        <v>6513</v>
      </c>
      <c r="E1374" s="1" t="s">
        <v>238</v>
      </c>
      <c r="F1374" s="1" t="s">
        <v>238</v>
      </c>
      <c r="G1374" s="1" t="s">
        <v>137</v>
      </c>
      <c r="H1374" s="1">
        <f>D1374/'دلار نیما'!$C$1292*1000</f>
        <v>24.682421780257094</v>
      </c>
    </row>
    <row r="1375" spans="1:8" hidden="1" x14ac:dyDescent="0.45">
      <c r="A1375" s="1" t="s">
        <v>116</v>
      </c>
      <c r="B1375" s="1" t="s">
        <v>137</v>
      </c>
      <c r="C1375" s="1" t="s">
        <v>103</v>
      </c>
      <c r="D1375" s="1">
        <v>6513</v>
      </c>
      <c r="E1375" s="1" t="s">
        <v>243</v>
      </c>
      <c r="F1375" s="1" t="s">
        <v>238</v>
      </c>
      <c r="G1375" s="1" t="s">
        <v>137</v>
      </c>
      <c r="H1375" s="1">
        <f>D1375/'دلار نیما'!$C$1292*1000</f>
        <v>24.682421780257094</v>
      </c>
    </row>
    <row r="1376" spans="1:8" hidden="1" x14ac:dyDescent="0.45">
      <c r="A1376" s="1" t="s">
        <v>101</v>
      </c>
      <c r="B1376" s="1" t="s">
        <v>137</v>
      </c>
      <c r="C1376" s="1" t="s">
        <v>103</v>
      </c>
      <c r="D1376" s="1">
        <v>6320</v>
      </c>
      <c r="E1376" s="1" t="s">
        <v>243</v>
      </c>
      <c r="F1376" s="1" t="s">
        <v>238</v>
      </c>
      <c r="G1376" s="1" t="s">
        <v>137</v>
      </c>
      <c r="H1376" s="1">
        <f>D1376/'دلار نیما'!$C$1292*1000</f>
        <v>23.951006548629639</v>
      </c>
    </row>
    <row r="1377" spans="1:8" hidden="1" x14ac:dyDescent="0.45">
      <c r="A1377" s="1" t="s">
        <v>101</v>
      </c>
      <c r="B1377" s="1" t="s">
        <v>137</v>
      </c>
      <c r="C1377" s="1" t="s">
        <v>103</v>
      </c>
      <c r="D1377" s="1">
        <v>6320</v>
      </c>
      <c r="E1377" s="1" t="s">
        <v>236</v>
      </c>
      <c r="F1377" s="1" t="s">
        <v>238</v>
      </c>
      <c r="G1377" s="1" t="s">
        <v>137</v>
      </c>
      <c r="H1377" s="1">
        <f>D1377/'دلار نیما'!$C$1292*1000</f>
        <v>23.951006548629639</v>
      </c>
    </row>
    <row r="1378" spans="1:8" hidden="1" x14ac:dyDescent="0.45">
      <c r="A1378" s="1" t="s">
        <v>101</v>
      </c>
      <c r="B1378" s="1" t="s">
        <v>137</v>
      </c>
      <c r="C1378" s="1" t="s">
        <v>112</v>
      </c>
      <c r="D1378" s="1">
        <v>6320</v>
      </c>
      <c r="E1378" s="1" t="s">
        <v>236</v>
      </c>
      <c r="F1378" s="1" t="s">
        <v>238</v>
      </c>
      <c r="G1378" s="1" t="s">
        <v>137</v>
      </c>
      <c r="H1378" s="1">
        <f>D1378/'دلار نیما'!$C$1292*1000</f>
        <v>23.951006548629639</v>
      </c>
    </row>
    <row r="1379" spans="1:8" hidden="1" x14ac:dyDescent="0.45">
      <c r="A1379" s="1" t="s">
        <v>116</v>
      </c>
      <c r="B1379" s="1" t="s">
        <v>164</v>
      </c>
      <c r="C1379" s="1" t="s">
        <v>112</v>
      </c>
      <c r="D1379" s="1">
        <v>5607</v>
      </c>
      <c r="E1379" s="1" t="s">
        <v>236</v>
      </c>
      <c r="F1379" s="1" t="s">
        <v>238</v>
      </c>
      <c r="G1379" s="1" t="s">
        <v>165</v>
      </c>
      <c r="H1379" s="1">
        <f>D1379/'دلار نیما'!$C$1292*1000</f>
        <v>21.248938879456706</v>
      </c>
    </row>
    <row r="1380" spans="1:8" hidden="1" x14ac:dyDescent="0.45">
      <c r="A1380" s="1" t="s">
        <v>116</v>
      </c>
      <c r="B1380" s="1" t="s">
        <v>164</v>
      </c>
      <c r="C1380" s="1" t="s">
        <v>103</v>
      </c>
      <c r="D1380" s="1">
        <v>5607</v>
      </c>
      <c r="E1380" s="1" t="s">
        <v>236</v>
      </c>
      <c r="F1380" s="1" t="s">
        <v>238</v>
      </c>
      <c r="G1380" s="1" t="s">
        <v>165</v>
      </c>
      <c r="H1380" s="1">
        <f>D1380/'دلار نیما'!$C$1292*1000</f>
        <v>21.248938879456706</v>
      </c>
    </row>
    <row r="1381" spans="1:8" hidden="1" x14ac:dyDescent="0.45">
      <c r="A1381" s="1" t="s">
        <v>116</v>
      </c>
      <c r="B1381" s="1" t="s">
        <v>164</v>
      </c>
      <c r="C1381" s="1" t="s">
        <v>103</v>
      </c>
      <c r="D1381" s="1">
        <v>5607</v>
      </c>
      <c r="E1381" s="1" t="s">
        <v>243</v>
      </c>
      <c r="F1381" s="1" t="s">
        <v>238</v>
      </c>
      <c r="G1381" s="1" t="s">
        <v>165</v>
      </c>
      <c r="H1381" s="1">
        <f>D1381/'دلار نیما'!$C$1292*1000</f>
        <v>21.248938879456706</v>
      </c>
    </row>
    <row r="1382" spans="1:8" hidden="1" x14ac:dyDescent="0.45">
      <c r="A1382" s="1" t="s">
        <v>116</v>
      </c>
      <c r="B1382" s="1" t="s">
        <v>164</v>
      </c>
      <c r="C1382" s="1" t="s">
        <v>103</v>
      </c>
      <c r="D1382" s="1">
        <v>5607</v>
      </c>
      <c r="E1382" s="1" t="s">
        <v>238</v>
      </c>
      <c r="F1382" s="1" t="s">
        <v>238</v>
      </c>
      <c r="G1382" s="1" t="s">
        <v>165</v>
      </c>
      <c r="H1382" s="1">
        <f>D1382/'دلار نیما'!$C$1292*1000</f>
        <v>21.248938879456706</v>
      </c>
    </row>
    <row r="1383" spans="1:8" hidden="1" x14ac:dyDescent="0.45">
      <c r="A1383" s="1" t="s">
        <v>116</v>
      </c>
      <c r="B1383" s="1" t="s">
        <v>164</v>
      </c>
      <c r="C1383" s="1" t="s">
        <v>103</v>
      </c>
      <c r="D1383" s="1">
        <v>5607</v>
      </c>
      <c r="E1383" s="1" t="s">
        <v>235</v>
      </c>
      <c r="F1383" s="1" t="s">
        <v>238</v>
      </c>
      <c r="G1383" s="1" t="s">
        <v>165</v>
      </c>
      <c r="H1383" s="1">
        <f>D1383/'دلار نیما'!$C$1292*1000</f>
        <v>21.248938879456706</v>
      </c>
    </row>
    <row r="1384" spans="1:8" hidden="1" x14ac:dyDescent="0.45">
      <c r="A1384" s="1" t="s">
        <v>101</v>
      </c>
      <c r="B1384" s="1" t="s">
        <v>191</v>
      </c>
      <c r="C1384" s="1" t="s">
        <v>112</v>
      </c>
      <c r="E1384" s="1" t="s">
        <v>236</v>
      </c>
      <c r="F1384" s="1" t="s">
        <v>238</v>
      </c>
      <c r="G1384" s="1" t="s">
        <v>191</v>
      </c>
      <c r="H1384" s="1">
        <f>D1384/'دلار نیما'!$C$1292*1000</f>
        <v>0</v>
      </c>
    </row>
    <row r="1385" spans="1:8" hidden="1" x14ac:dyDescent="0.45">
      <c r="A1385" s="1" t="s">
        <v>116</v>
      </c>
      <c r="B1385" s="1" t="s">
        <v>191</v>
      </c>
      <c r="C1385" s="1" t="s">
        <v>103</v>
      </c>
      <c r="D1385" s="1">
        <v>5607</v>
      </c>
      <c r="E1385" s="1" t="s">
        <v>236</v>
      </c>
      <c r="F1385" s="1" t="s">
        <v>238</v>
      </c>
      <c r="G1385" s="1" t="s">
        <v>191</v>
      </c>
      <c r="H1385" s="1">
        <f>D1385/'دلار نیما'!$C$1292*1000</f>
        <v>21.248938879456706</v>
      </c>
    </row>
    <row r="1386" spans="1:8" hidden="1" x14ac:dyDescent="0.45">
      <c r="A1386" s="1" t="s">
        <v>116</v>
      </c>
      <c r="B1386" s="1" t="s">
        <v>191</v>
      </c>
      <c r="C1386" s="1" t="s">
        <v>112</v>
      </c>
      <c r="D1386" s="1">
        <v>5607</v>
      </c>
      <c r="E1386" s="1" t="s">
        <v>236</v>
      </c>
      <c r="F1386" s="1" t="s">
        <v>238</v>
      </c>
      <c r="G1386" s="1" t="s">
        <v>191</v>
      </c>
      <c r="H1386" s="1">
        <f>D1386/'دلار نیما'!$C$1292*1000</f>
        <v>21.248938879456706</v>
      </c>
    </row>
    <row r="1387" spans="1:8" hidden="1" x14ac:dyDescent="0.45">
      <c r="A1387" s="1" t="s">
        <v>116</v>
      </c>
      <c r="B1387" s="1" t="s">
        <v>191</v>
      </c>
      <c r="C1387" s="1" t="s">
        <v>103</v>
      </c>
      <c r="D1387" s="1">
        <v>5607</v>
      </c>
      <c r="E1387" s="1" t="s">
        <v>243</v>
      </c>
      <c r="F1387" s="1" t="s">
        <v>238</v>
      </c>
      <c r="G1387" s="1" t="s">
        <v>191</v>
      </c>
      <c r="H1387" s="1">
        <f>D1387/'دلار نیما'!$C$1292*1000</f>
        <v>21.248938879456706</v>
      </c>
    </row>
    <row r="1388" spans="1:8" hidden="1" x14ac:dyDescent="0.45">
      <c r="A1388" s="1" t="s">
        <v>116</v>
      </c>
      <c r="B1388" s="1" t="s">
        <v>181</v>
      </c>
      <c r="C1388" s="1" t="s">
        <v>103</v>
      </c>
      <c r="D1388" s="1">
        <v>6693</v>
      </c>
      <c r="E1388" s="1" t="s">
        <v>243</v>
      </c>
      <c r="F1388" s="1" t="s">
        <v>238</v>
      </c>
      <c r="G1388" s="1" t="s">
        <v>182</v>
      </c>
      <c r="H1388" s="1">
        <f>D1388/'دلار نیما'!$C$1292*1000</f>
        <v>25.364570700945912</v>
      </c>
    </row>
    <row r="1389" spans="1:8" hidden="1" x14ac:dyDescent="0.45">
      <c r="A1389" s="1" t="s">
        <v>116</v>
      </c>
      <c r="B1389" s="1" t="s">
        <v>181</v>
      </c>
      <c r="C1389" s="1" t="s">
        <v>112</v>
      </c>
      <c r="D1389" s="1">
        <v>6693</v>
      </c>
      <c r="E1389" s="1" t="s">
        <v>236</v>
      </c>
      <c r="F1389" s="1" t="s">
        <v>238</v>
      </c>
      <c r="G1389" s="1" t="s">
        <v>182</v>
      </c>
      <c r="H1389" s="1">
        <f>D1389/'دلار نیما'!$C$1292*1000</f>
        <v>25.364570700945912</v>
      </c>
    </row>
    <row r="1390" spans="1:8" hidden="1" x14ac:dyDescent="0.45">
      <c r="A1390" s="1" t="s">
        <v>116</v>
      </c>
      <c r="B1390" s="1" t="s">
        <v>181</v>
      </c>
      <c r="C1390" s="1" t="s">
        <v>103</v>
      </c>
      <c r="D1390" s="1">
        <v>6693</v>
      </c>
      <c r="E1390" s="1" t="s">
        <v>236</v>
      </c>
      <c r="F1390" s="1" t="s">
        <v>238</v>
      </c>
      <c r="G1390" s="1" t="s">
        <v>182</v>
      </c>
      <c r="H1390" s="1">
        <f>D1390/'دلار نیما'!$C$1292*1000</f>
        <v>25.364570700945912</v>
      </c>
    </row>
    <row r="1391" spans="1:8" hidden="1" x14ac:dyDescent="0.45">
      <c r="A1391" s="1" t="s">
        <v>101</v>
      </c>
      <c r="B1391" s="1" t="s">
        <v>181</v>
      </c>
      <c r="C1391" s="1" t="s">
        <v>112</v>
      </c>
      <c r="D1391" s="1">
        <v>6205</v>
      </c>
      <c r="E1391" s="1" t="s">
        <v>236</v>
      </c>
      <c r="F1391" s="1" t="s">
        <v>238</v>
      </c>
      <c r="G1391" s="1" t="s">
        <v>182</v>
      </c>
      <c r="H1391" s="1">
        <f>D1391/'دلار نیما'!$C$1292*1000</f>
        <v>23.515189182634003</v>
      </c>
    </row>
    <row r="1392" spans="1:8" hidden="1" x14ac:dyDescent="0.45">
      <c r="A1392" s="1" t="s">
        <v>101</v>
      </c>
      <c r="B1392" s="1" t="s">
        <v>181</v>
      </c>
      <c r="C1392" s="1" t="s">
        <v>103</v>
      </c>
      <c r="D1392" s="1">
        <v>6205</v>
      </c>
      <c r="E1392" s="1" t="s">
        <v>236</v>
      </c>
      <c r="F1392" s="1" t="s">
        <v>238</v>
      </c>
      <c r="G1392" s="1" t="s">
        <v>182</v>
      </c>
      <c r="H1392" s="1">
        <f>D1392/'دلار نیما'!$C$1292*1000</f>
        <v>23.515189182634003</v>
      </c>
    </row>
    <row r="1393" spans="1:8" hidden="1" x14ac:dyDescent="0.45">
      <c r="A1393" s="1" t="s">
        <v>101</v>
      </c>
      <c r="B1393" s="1" t="s">
        <v>181</v>
      </c>
      <c r="C1393" s="1" t="s">
        <v>103</v>
      </c>
      <c r="D1393" s="1">
        <v>6205</v>
      </c>
      <c r="E1393" s="1" t="s">
        <v>243</v>
      </c>
      <c r="F1393" s="1" t="s">
        <v>238</v>
      </c>
      <c r="G1393" s="1" t="s">
        <v>182</v>
      </c>
      <c r="H1393" s="1">
        <f>D1393/'دلار نیما'!$C$1292*1000</f>
        <v>23.515189182634003</v>
      </c>
    </row>
    <row r="1394" spans="1:8" hidden="1" x14ac:dyDescent="0.45">
      <c r="A1394" s="1" t="s">
        <v>101</v>
      </c>
      <c r="B1394" s="1" t="s">
        <v>181</v>
      </c>
      <c r="C1394" s="1" t="s">
        <v>103</v>
      </c>
      <c r="D1394" s="1">
        <v>6205</v>
      </c>
      <c r="E1394" s="1" t="s">
        <v>235</v>
      </c>
      <c r="F1394" s="1" t="s">
        <v>238</v>
      </c>
      <c r="G1394" s="1" t="s">
        <v>182</v>
      </c>
      <c r="H1394" s="1">
        <f>D1394/'دلار نیما'!$C$1292*1000</f>
        <v>23.515189182634003</v>
      </c>
    </row>
    <row r="1395" spans="1:8" hidden="1" x14ac:dyDescent="0.45">
      <c r="A1395" s="1" t="s">
        <v>101</v>
      </c>
      <c r="B1395" s="1" t="s">
        <v>161</v>
      </c>
      <c r="C1395" s="1" t="s">
        <v>103</v>
      </c>
      <c r="D1395" s="1">
        <v>7717</v>
      </c>
      <c r="E1395" s="1" t="s">
        <v>236</v>
      </c>
      <c r="F1395" s="1" t="s">
        <v>238</v>
      </c>
      <c r="G1395" s="1" t="s">
        <v>161</v>
      </c>
      <c r="H1395" s="1">
        <f>D1395/'دلار نیما'!$C$1292*1000</f>
        <v>29.245240116420085</v>
      </c>
    </row>
    <row r="1396" spans="1:8" hidden="1" x14ac:dyDescent="0.45">
      <c r="A1396" s="1" t="s">
        <v>101</v>
      </c>
      <c r="B1396" s="1" t="s">
        <v>161</v>
      </c>
      <c r="C1396" s="1" t="s">
        <v>112</v>
      </c>
      <c r="D1396" s="1">
        <v>7717</v>
      </c>
      <c r="E1396" s="1" t="s">
        <v>236</v>
      </c>
      <c r="F1396" s="1" t="s">
        <v>238</v>
      </c>
      <c r="G1396" s="1" t="s">
        <v>161</v>
      </c>
      <c r="H1396" s="1">
        <f>D1396/'دلار نیما'!$C$1292*1000</f>
        <v>29.245240116420085</v>
      </c>
    </row>
    <row r="1397" spans="1:8" hidden="1" x14ac:dyDescent="0.45">
      <c r="A1397" s="1" t="s">
        <v>116</v>
      </c>
      <c r="B1397" s="1" t="s">
        <v>161</v>
      </c>
      <c r="C1397" s="1" t="s">
        <v>112</v>
      </c>
      <c r="D1397" s="1">
        <v>7812</v>
      </c>
      <c r="E1397" s="1" t="s">
        <v>236</v>
      </c>
      <c r="F1397" s="1" t="s">
        <v>238</v>
      </c>
      <c r="G1397" s="1" t="s">
        <v>161</v>
      </c>
      <c r="H1397" s="1">
        <f>D1397/'دلار نیما'!$C$1292*1000</f>
        <v>29.605263157894736</v>
      </c>
    </row>
    <row r="1398" spans="1:8" hidden="1" x14ac:dyDescent="0.45">
      <c r="A1398" s="1" t="s">
        <v>116</v>
      </c>
      <c r="B1398" s="1" t="s">
        <v>161</v>
      </c>
      <c r="C1398" s="1" t="s">
        <v>103</v>
      </c>
      <c r="D1398" s="1">
        <v>7812</v>
      </c>
      <c r="E1398" s="1" t="s">
        <v>236</v>
      </c>
      <c r="F1398" s="1" t="s">
        <v>238</v>
      </c>
      <c r="G1398" s="1" t="s">
        <v>161</v>
      </c>
      <c r="H1398" s="1">
        <f>D1398/'دلار نیما'!$C$1292*1000</f>
        <v>29.605263157894736</v>
      </c>
    </row>
    <row r="1399" spans="1:8" hidden="1" x14ac:dyDescent="0.45">
      <c r="A1399" s="1" t="s">
        <v>116</v>
      </c>
      <c r="B1399" s="1" t="s">
        <v>125</v>
      </c>
      <c r="C1399" s="1" t="s">
        <v>112</v>
      </c>
      <c r="D1399" s="1">
        <v>7692</v>
      </c>
      <c r="E1399" s="1" t="s">
        <v>236</v>
      </c>
      <c r="F1399" s="1" t="s">
        <v>238</v>
      </c>
      <c r="G1399" s="1" t="s">
        <v>125</v>
      </c>
      <c r="H1399" s="1">
        <f>D1399/'دلار نیما'!$C$1292*1000</f>
        <v>29.150497210768858</v>
      </c>
    </row>
    <row r="1400" spans="1:8" hidden="1" x14ac:dyDescent="0.45">
      <c r="A1400" s="1" t="s">
        <v>116</v>
      </c>
      <c r="B1400" s="1" t="s">
        <v>163</v>
      </c>
      <c r="C1400" s="1" t="s">
        <v>103</v>
      </c>
      <c r="D1400" s="1">
        <v>7042</v>
      </c>
      <c r="E1400" s="1" t="s">
        <v>236</v>
      </c>
      <c r="F1400" s="1" t="s">
        <v>238</v>
      </c>
      <c r="G1400" s="1" t="s">
        <v>163</v>
      </c>
      <c r="H1400" s="1">
        <f>D1400/'دلار نیما'!$C$1292*1000</f>
        <v>26.687181663837009</v>
      </c>
    </row>
    <row r="1401" spans="1:8" hidden="1" x14ac:dyDescent="0.45">
      <c r="A1401" s="1" t="s">
        <v>116</v>
      </c>
      <c r="B1401" s="1" t="s">
        <v>163</v>
      </c>
      <c r="C1401" s="1" t="s">
        <v>112</v>
      </c>
      <c r="D1401" s="1">
        <v>7042</v>
      </c>
      <c r="E1401" s="1" t="s">
        <v>236</v>
      </c>
      <c r="F1401" s="1" t="s">
        <v>238</v>
      </c>
      <c r="G1401" s="1" t="s">
        <v>163</v>
      </c>
      <c r="H1401" s="1">
        <f>D1401/'دلار نیما'!$C$1292*1000</f>
        <v>26.687181663837009</v>
      </c>
    </row>
    <row r="1402" spans="1:8" hidden="1" x14ac:dyDescent="0.45">
      <c r="A1402" s="1" t="s">
        <v>101</v>
      </c>
      <c r="B1402" s="1" t="s">
        <v>125</v>
      </c>
      <c r="C1402" s="1" t="s">
        <v>112</v>
      </c>
      <c r="D1402" s="1">
        <v>7488</v>
      </c>
      <c r="E1402" s="1" t="s">
        <v>236</v>
      </c>
      <c r="F1402" s="1" t="s">
        <v>238</v>
      </c>
      <c r="G1402" s="1" t="s">
        <v>125</v>
      </c>
      <c r="H1402" s="1">
        <f>D1402/'دلار نیما'!$C$1292*1000</f>
        <v>28.377395100654862</v>
      </c>
    </row>
    <row r="1403" spans="1:8" hidden="1" x14ac:dyDescent="0.45">
      <c r="A1403" s="1" t="s">
        <v>101</v>
      </c>
      <c r="B1403" s="1" t="s">
        <v>163</v>
      </c>
      <c r="C1403" s="1" t="s">
        <v>112</v>
      </c>
      <c r="D1403" s="1">
        <v>6803</v>
      </c>
      <c r="E1403" s="1" t="s">
        <v>236</v>
      </c>
      <c r="F1403" s="1" t="s">
        <v>238</v>
      </c>
      <c r="G1403" s="1" t="s">
        <v>163</v>
      </c>
      <c r="H1403" s="1">
        <f>D1403/'دلار نیما'!$C$1292*1000</f>
        <v>25.781439485811305</v>
      </c>
    </row>
    <row r="1404" spans="1:8" hidden="1" x14ac:dyDescent="0.45">
      <c r="A1404" s="1" t="s">
        <v>101</v>
      </c>
      <c r="B1404" s="1" t="s">
        <v>163</v>
      </c>
      <c r="C1404" s="1" t="s">
        <v>103</v>
      </c>
      <c r="D1404" s="1">
        <v>6803</v>
      </c>
      <c r="E1404" s="1" t="s">
        <v>235</v>
      </c>
      <c r="F1404" s="1" t="s">
        <v>238</v>
      </c>
      <c r="G1404" s="1" t="s">
        <v>163</v>
      </c>
      <c r="H1404" s="1">
        <f>D1404/'دلار نیما'!$C$1292*1000</f>
        <v>25.781439485811305</v>
      </c>
    </row>
    <row r="1405" spans="1:8" hidden="1" x14ac:dyDescent="0.45">
      <c r="A1405" s="1" t="s">
        <v>101</v>
      </c>
      <c r="B1405" s="1" t="s">
        <v>163</v>
      </c>
      <c r="C1405" s="1" t="s">
        <v>103</v>
      </c>
      <c r="D1405" s="1">
        <v>6803</v>
      </c>
      <c r="E1405" s="1" t="s">
        <v>238</v>
      </c>
      <c r="F1405" s="1" t="s">
        <v>238</v>
      </c>
      <c r="G1405" s="1" t="s">
        <v>163</v>
      </c>
      <c r="H1405" s="1">
        <f>D1405/'دلار نیما'!$C$1292*1000</f>
        <v>25.781439485811305</v>
      </c>
    </row>
    <row r="1406" spans="1:8" hidden="1" x14ac:dyDescent="0.45">
      <c r="A1406" s="1" t="s">
        <v>101</v>
      </c>
      <c r="B1406" s="1" t="s">
        <v>163</v>
      </c>
      <c r="C1406" s="1" t="s">
        <v>103</v>
      </c>
      <c r="D1406" s="1">
        <v>6803</v>
      </c>
      <c r="E1406" s="1" t="s">
        <v>243</v>
      </c>
      <c r="F1406" s="1" t="s">
        <v>238</v>
      </c>
      <c r="G1406" s="1" t="s">
        <v>163</v>
      </c>
      <c r="H1406" s="1">
        <f>D1406/'دلار نیما'!$C$1292*1000</f>
        <v>25.781439485811305</v>
      </c>
    </row>
    <row r="1407" spans="1:8" hidden="1" x14ac:dyDescent="0.45">
      <c r="A1407" s="1" t="s">
        <v>101</v>
      </c>
      <c r="B1407" s="1" t="s">
        <v>163</v>
      </c>
      <c r="C1407" s="1" t="s">
        <v>103</v>
      </c>
      <c r="D1407" s="1">
        <v>6803</v>
      </c>
      <c r="E1407" s="1" t="s">
        <v>236</v>
      </c>
      <c r="F1407" s="1" t="s">
        <v>238</v>
      </c>
      <c r="G1407" s="1" t="s">
        <v>163</v>
      </c>
      <c r="H1407" s="1">
        <f>D1407/'دلار نیما'!$C$1292*1000</f>
        <v>25.781439485811305</v>
      </c>
    </row>
    <row r="1408" spans="1:8" hidden="1" x14ac:dyDescent="0.45">
      <c r="A1408" s="1" t="s">
        <v>101</v>
      </c>
      <c r="B1408" s="1" t="s">
        <v>162</v>
      </c>
      <c r="C1408" s="1" t="s">
        <v>103</v>
      </c>
      <c r="D1408" s="1">
        <v>8477</v>
      </c>
      <c r="E1408" s="1" t="s">
        <v>243</v>
      </c>
      <c r="F1408" s="1" t="s">
        <v>242</v>
      </c>
      <c r="G1408" s="1" t="s">
        <v>162</v>
      </c>
      <c r="H1408" s="1">
        <f>D1408/'دلار نیما'!$C$1292*1000</f>
        <v>32.125424448217316</v>
      </c>
    </row>
    <row r="1409" spans="1:8" hidden="1" x14ac:dyDescent="0.45">
      <c r="A1409" s="1" t="s">
        <v>101</v>
      </c>
      <c r="B1409" s="1" t="s">
        <v>162</v>
      </c>
      <c r="C1409" s="1" t="s">
        <v>103</v>
      </c>
      <c r="D1409" s="1">
        <v>8477</v>
      </c>
      <c r="E1409" s="1" t="s">
        <v>238</v>
      </c>
      <c r="F1409" s="1" t="s">
        <v>242</v>
      </c>
      <c r="G1409" s="1" t="s">
        <v>162</v>
      </c>
      <c r="H1409" s="1">
        <f>D1409/'دلار نیما'!$C$1292*1000</f>
        <v>32.125424448217316</v>
      </c>
    </row>
    <row r="1410" spans="1:8" hidden="1" x14ac:dyDescent="0.45">
      <c r="A1410" s="1" t="s">
        <v>101</v>
      </c>
      <c r="B1410" s="1" t="s">
        <v>162</v>
      </c>
      <c r="C1410" s="1" t="s">
        <v>103</v>
      </c>
      <c r="D1410" s="1">
        <v>8477</v>
      </c>
      <c r="E1410" s="1" t="s">
        <v>235</v>
      </c>
      <c r="F1410" s="1" t="s">
        <v>242</v>
      </c>
      <c r="G1410" s="1" t="s">
        <v>162</v>
      </c>
      <c r="H1410" s="1">
        <f>D1410/'دلار نیما'!$C$1292*1000</f>
        <v>32.125424448217316</v>
      </c>
    </row>
    <row r="1411" spans="1:8" hidden="1" x14ac:dyDescent="0.45">
      <c r="A1411" s="1" t="s">
        <v>101</v>
      </c>
      <c r="B1411" s="1" t="s">
        <v>162</v>
      </c>
      <c r="C1411" s="1" t="s">
        <v>112</v>
      </c>
      <c r="D1411" s="1">
        <v>8477</v>
      </c>
      <c r="E1411" s="1" t="s">
        <v>236</v>
      </c>
      <c r="F1411" s="1" t="s">
        <v>242</v>
      </c>
      <c r="G1411" s="1" t="s">
        <v>162</v>
      </c>
      <c r="H1411" s="1">
        <f>D1411/'دلار نیما'!$C$1292*1000</f>
        <v>32.125424448217316</v>
      </c>
    </row>
    <row r="1412" spans="1:8" hidden="1" x14ac:dyDescent="0.45">
      <c r="A1412" s="1" t="s">
        <v>101</v>
      </c>
      <c r="B1412" s="1" t="s">
        <v>162</v>
      </c>
      <c r="C1412" s="1" t="s">
        <v>103</v>
      </c>
      <c r="D1412" s="1">
        <v>8477</v>
      </c>
      <c r="E1412" s="1" t="s">
        <v>236</v>
      </c>
      <c r="F1412" s="1" t="s">
        <v>242</v>
      </c>
      <c r="G1412" s="1" t="s">
        <v>162</v>
      </c>
      <c r="H1412" s="1">
        <f>D1412/'دلار نیما'!$C$1292*1000</f>
        <v>32.125424448217316</v>
      </c>
    </row>
    <row r="1413" spans="1:8" hidden="1" x14ac:dyDescent="0.45">
      <c r="A1413" s="1" t="s">
        <v>101</v>
      </c>
      <c r="B1413" s="1" t="s">
        <v>187</v>
      </c>
      <c r="C1413" s="1" t="s">
        <v>103</v>
      </c>
      <c r="D1413" s="1">
        <v>6803</v>
      </c>
      <c r="E1413" s="1" t="s">
        <v>236</v>
      </c>
      <c r="F1413" s="1" t="s">
        <v>238</v>
      </c>
      <c r="G1413" s="1" t="s">
        <v>187</v>
      </c>
      <c r="H1413" s="1">
        <f>D1413/'دلار نیما'!$C$1292*1000</f>
        <v>25.781439485811305</v>
      </c>
    </row>
    <row r="1414" spans="1:8" hidden="1" x14ac:dyDescent="0.45">
      <c r="A1414" s="1" t="s">
        <v>101</v>
      </c>
      <c r="B1414" s="1" t="s">
        <v>187</v>
      </c>
      <c r="C1414" s="1" t="s">
        <v>112</v>
      </c>
      <c r="D1414" s="1">
        <v>6803</v>
      </c>
      <c r="E1414" s="1" t="s">
        <v>236</v>
      </c>
      <c r="F1414" s="1" t="s">
        <v>238</v>
      </c>
      <c r="G1414" s="1" t="s">
        <v>187</v>
      </c>
      <c r="H1414" s="1">
        <f>D1414/'دلار نیما'!$C$1292*1000</f>
        <v>25.781439485811305</v>
      </c>
    </row>
    <row r="1415" spans="1:8" hidden="1" x14ac:dyDescent="0.45">
      <c r="A1415" s="1" t="s">
        <v>101</v>
      </c>
      <c r="B1415" s="1" t="s">
        <v>187</v>
      </c>
      <c r="C1415" s="1" t="s">
        <v>103</v>
      </c>
      <c r="D1415" s="1">
        <v>6803</v>
      </c>
      <c r="E1415" s="1" t="s">
        <v>238</v>
      </c>
      <c r="F1415" s="1" t="s">
        <v>238</v>
      </c>
      <c r="G1415" s="1" t="s">
        <v>187</v>
      </c>
      <c r="H1415" s="1">
        <f>D1415/'دلار نیما'!$C$1292*1000</f>
        <v>25.781439485811305</v>
      </c>
    </row>
    <row r="1416" spans="1:8" hidden="1" x14ac:dyDescent="0.45">
      <c r="A1416" s="1" t="s">
        <v>101</v>
      </c>
      <c r="B1416" s="1" t="s">
        <v>187</v>
      </c>
      <c r="C1416" s="1" t="s">
        <v>103</v>
      </c>
      <c r="D1416" s="1">
        <v>6803</v>
      </c>
      <c r="E1416" s="1" t="s">
        <v>235</v>
      </c>
      <c r="F1416" s="1" t="s">
        <v>238</v>
      </c>
      <c r="G1416" s="1" t="s">
        <v>187</v>
      </c>
      <c r="H1416" s="1">
        <f>D1416/'دلار نیما'!$C$1292*1000</f>
        <v>25.781439485811305</v>
      </c>
    </row>
    <row r="1417" spans="1:8" hidden="1" x14ac:dyDescent="0.45">
      <c r="A1417" s="1" t="s">
        <v>101</v>
      </c>
      <c r="B1417" s="1" t="s">
        <v>187</v>
      </c>
      <c r="C1417" s="1" t="s">
        <v>103</v>
      </c>
      <c r="D1417" s="1">
        <v>6803</v>
      </c>
      <c r="E1417" s="1" t="s">
        <v>243</v>
      </c>
      <c r="F1417" s="1" t="s">
        <v>238</v>
      </c>
      <c r="G1417" s="1" t="s">
        <v>187</v>
      </c>
      <c r="H1417" s="1">
        <f>D1417/'دلار نیما'!$C$1292*1000</f>
        <v>25.781439485811305</v>
      </c>
    </row>
    <row r="1418" spans="1:8" hidden="1" x14ac:dyDescent="0.45">
      <c r="A1418" s="1" t="s">
        <v>115</v>
      </c>
      <c r="B1418" s="1" t="s">
        <v>163</v>
      </c>
      <c r="C1418" s="1" t="s">
        <v>103</v>
      </c>
      <c r="D1418" s="1">
        <v>7134</v>
      </c>
      <c r="E1418" s="1" t="s">
        <v>243</v>
      </c>
      <c r="F1418" s="1" t="s">
        <v>238</v>
      </c>
      <c r="G1418" s="1" t="s">
        <v>163</v>
      </c>
      <c r="H1418" s="1">
        <f>D1418/'دلار نیما'!$C$1292*1000</f>
        <v>27.035835556633518</v>
      </c>
    </row>
    <row r="1419" spans="1:8" hidden="1" x14ac:dyDescent="0.45">
      <c r="A1419" s="1" t="s">
        <v>115</v>
      </c>
      <c r="B1419" s="1" t="s">
        <v>163</v>
      </c>
      <c r="C1419" s="1" t="s">
        <v>103</v>
      </c>
      <c r="D1419" s="1">
        <v>7134</v>
      </c>
      <c r="E1419" s="1" t="s">
        <v>235</v>
      </c>
      <c r="F1419" s="1" t="s">
        <v>238</v>
      </c>
      <c r="G1419" s="1" t="s">
        <v>163</v>
      </c>
      <c r="H1419" s="1">
        <f>D1419/'دلار نیما'!$C$1292*1000</f>
        <v>27.035835556633518</v>
      </c>
    </row>
    <row r="1420" spans="1:8" hidden="1" x14ac:dyDescent="0.45">
      <c r="A1420" s="1" t="s">
        <v>115</v>
      </c>
      <c r="B1420" s="1" t="s">
        <v>163</v>
      </c>
      <c r="C1420" s="1" t="s">
        <v>112</v>
      </c>
      <c r="D1420" s="1">
        <v>7134</v>
      </c>
      <c r="E1420" s="1" t="s">
        <v>236</v>
      </c>
      <c r="F1420" s="1" t="s">
        <v>238</v>
      </c>
      <c r="G1420" s="1" t="s">
        <v>163</v>
      </c>
      <c r="H1420" s="1">
        <f>D1420/'دلار نیما'!$C$1292*1000</f>
        <v>27.035835556633518</v>
      </c>
    </row>
    <row r="1421" spans="1:8" hidden="1" x14ac:dyDescent="0.45">
      <c r="A1421" s="1" t="s">
        <v>115</v>
      </c>
      <c r="B1421" s="1" t="s">
        <v>163</v>
      </c>
      <c r="C1421" s="1" t="s">
        <v>103</v>
      </c>
      <c r="D1421" s="1">
        <v>7134</v>
      </c>
      <c r="E1421" s="1" t="s">
        <v>236</v>
      </c>
      <c r="F1421" s="1" t="s">
        <v>238</v>
      </c>
      <c r="G1421" s="1" t="s">
        <v>163</v>
      </c>
      <c r="H1421" s="1">
        <f>D1421/'دلار نیما'!$C$1292*1000</f>
        <v>27.035835556633518</v>
      </c>
    </row>
    <row r="1422" spans="1:8" hidden="1" x14ac:dyDescent="0.45">
      <c r="A1422" s="1" t="s">
        <v>101</v>
      </c>
      <c r="B1422" s="1" t="s">
        <v>174</v>
      </c>
      <c r="C1422" s="1" t="s">
        <v>112</v>
      </c>
      <c r="D1422" s="1">
        <v>11542</v>
      </c>
      <c r="E1422" s="1" t="s">
        <v>236</v>
      </c>
      <c r="F1422" s="1" t="s">
        <v>238</v>
      </c>
      <c r="G1422" s="1" t="s">
        <v>174</v>
      </c>
      <c r="H1422" s="1">
        <f>D1422/'دلار نیما'!$C$1292*1000</f>
        <v>43.740904681057486</v>
      </c>
    </row>
    <row r="1423" spans="1:8" hidden="1" x14ac:dyDescent="0.45">
      <c r="A1423" s="1" t="s">
        <v>116</v>
      </c>
      <c r="B1423" s="1" t="s">
        <v>174</v>
      </c>
      <c r="C1423" s="1" t="s">
        <v>103</v>
      </c>
      <c r="D1423" s="1">
        <v>7667</v>
      </c>
      <c r="E1423" s="1" t="s">
        <v>236</v>
      </c>
      <c r="F1423" s="1" t="s">
        <v>238</v>
      </c>
      <c r="G1423" s="1" t="s">
        <v>174</v>
      </c>
      <c r="H1423" s="1">
        <f>D1423/'دلار نیما'!$C$1292*1000</f>
        <v>29.055754305117631</v>
      </c>
    </row>
    <row r="1424" spans="1:8" hidden="1" x14ac:dyDescent="0.45">
      <c r="A1424" s="1" t="s">
        <v>116</v>
      </c>
      <c r="B1424" s="1" t="s">
        <v>174</v>
      </c>
      <c r="C1424" s="1" t="s">
        <v>112</v>
      </c>
      <c r="D1424" s="1">
        <v>7667</v>
      </c>
      <c r="E1424" s="1" t="s">
        <v>236</v>
      </c>
      <c r="F1424" s="1" t="s">
        <v>238</v>
      </c>
      <c r="G1424" s="1" t="s">
        <v>174</v>
      </c>
      <c r="H1424" s="1">
        <f>D1424/'دلار نیما'!$C$1292*1000</f>
        <v>29.055754305117631</v>
      </c>
    </row>
    <row r="1425" spans="1:8" hidden="1" x14ac:dyDescent="0.45">
      <c r="A1425" s="1" t="s">
        <v>209</v>
      </c>
      <c r="B1425" s="1" t="s">
        <v>210</v>
      </c>
      <c r="C1425" s="1" t="s">
        <v>112</v>
      </c>
      <c r="D1425" s="1">
        <v>15140</v>
      </c>
      <c r="E1425" s="1" t="s">
        <v>243</v>
      </c>
      <c r="F1425" s="1" t="s">
        <v>242</v>
      </c>
      <c r="G1425" s="1" t="s">
        <v>210</v>
      </c>
      <c r="H1425" s="1">
        <f>D1425/'دلار نیما'!$C$1292*1000</f>
        <v>57.376303662381765</v>
      </c>
    </row>
    <row r="1426" spans="1:8" hidden="1" x14ac:dyDescent="0.45">
      <c r="A1426" s="1" t="s">
        <v>209</v>
      </c>
      <c r="B1426" s="1" t="s">
        <v>210</v>
      </c>
      <c r="C1426" s="1" t="s">
        <v>103</v>
      </c>
      <c r="D1426" s="1">
        <v>15140</v>
      </c>
      <c r="E1426" s="1" t="s">
        <v>243</v>
      </c>
      <c r="F1426" s="1" t="s">
        <v>242</v>
      </c>
      <c r="G1426" s="1" t="s">
        <v>210</v>
      </c>
      <c r="H1426" s="1">
        <f>D1426/'دلار نیما'!$C$1292*1000</f>
        <v>57.376303662381765</v>
      </c>
    </row>
    <row r="1427" spans="1:8" hidden="1" x14ac:dyDescent="0.45">
      <c r="A1427" s="1" t="s">
        <v>108</v>
      </c>
      <c r="B1427" s="1" t="s">
        <v>174</v>
      </c>
      <c r="C1427" s="1" t="s">
        <v>103</v>
      </c>
      <c r="D1427" s="1">
        <v>7174</v>
      </c>
      <c r="E1427" s="1" t="s">
        <v>243</v>
      </c>
      <c r="F1427" s="1" t="s">
        <v>242</v>
      </c>
      <c r="G1427" s="1" t="s">
        <v>174</v>
      </c>
      <c r="H1427" s="1">
        <f>D1427/'دلار نیما'!$C$1292*1000</f>
        <v>27.187424205675477</v>
      </c>
    </row>
    <row r="1428" spans="1:8" hidden="1" x14ac:dyDescent="0.45">
      <c r="A1428" s="1" t="s">
        <v>108</v>
      </c>
      <c r="B1428" s="1" t="s">
        <v>174</v>
      </c>
      <c r="C1428" s="1" t="s">
        <v>112</v>
      </c>
      <c r="D1428" s="1">
        <v>7174</v>
      </c>
      <c r="E1428" s="1" t="s">
        <v>243</v>
      </c>
      <c r="F1428" s="1" t="s">
        <v>242</v>
      </c>
      <c r="G1428" s="1" t="s">
        <v>174</v>
      </c>
      <c r="H1428" s="1">
        <f>D1428/'دلار نیما'!$C$1292*1000</f>
        <v>27.187424205675477</v>
      </c>
    </row>
    <row r="1429" spans="1:8" hidden="1" x14ac:dyDescent="0.45">
      <c r="A1429" s="1" t="s">
        <v>116</v>
      </c>
      <c r="B1429" s="1" t="s">
        <v>187</v>
      </c>
      <c r="C1429" s="1" t="s">
        <v>103</v>
      </c>
      <c r="D1429" s="1">
        <v>7205</v>
      </c>
      <c r="E1429" s="1" t="s">
        <v>243</v>
      </c>
      <c r="F1429" s="1" t="s">
        <v>238</v>
      </c>
      <c r="G1429" s="1" t="s">
        <v>187</v>
      </c>
      <c r="H1429" s="1">
        <f>D1429/'دلار نیما'!$C$1292*1000</f>
        <v>27.304905408682998</v>
      </c>
    </row>
    <row r="1430" spans="1:8" hidden="1" x14ac:dyDescent="0.45">
      <c r="A1430" s="1" t="s">
        <v>116</v>
      </c>
      <c r="B1430" s="1" t="s">
        <v>187</v>
      </c>
      <c r="C1430" s="1" t="s">
        <v>103</v>
      </c>
      <c r="D1430" s="1">
        <v>7205</v>
      </c>
      <c r="E1430" s="1" t="s">
        <v>235</v>
      </c>
      <c r="F1430" s="1" t="s">
        <v>238</v>
      </c>
      <c r="G1430" s="1" t="s">
        <v>187</v>
      </c>
      <c r="H1430" s="1">
        <f>D1430/'دلار نیما'!$C$1292*1000</f>
        <v>27.304905408682998</v>
      </c>
    </row>
    <row r="1431" spans="1:8" hidden="1" x14ac:dyDescent="0.45">
      <c r="A1431" s="1" t="s">
        <v>116</v>
      </c>
      <c r="B1431" s="1" t="s">
        <v>187</v>
      </c>
      <c r="C1431" s="1" t="s">
        <v>103</v>
      </c>
      <c r="D1431" s="1">
        <v>7205</v>
      </c>
      <c r="E1431" s="1" t="s">
        <v>238</v>
      </c>
      <c r="F1431" s="1" t="s">
        <v>238</v>
      </c>
      <c r="G1431" s="1" t="s">
        <v>187</v>
      </c>
      <c r="H1431" s="1">
        <f>D1431/'دلار نیما'!$C$1292*1000</f>
        <v>27.304905408682998</v>
      </c>
    </row>
    <row r="1432" spans="1:8" hidden="1" x14ac:dyDescent="0.45">
      <c r="A1432" s="1" t="s">
        <v>116</v>
      </c>
      <c r="B1432" s="1" t="s">
        <v>187</v>
      </c>
      <c r="C1432" s="1" t="s">
        <v>103</v>
      </c>
      <c r="D1432" s="1">
        <v>7205</v>
      </c>
      <c r="E1432" s="1" t="s">
        <v>236</v>
      </c>
      <c r="F1432" s="1" t="s">
        <v>238</v>
      </c>
      <c r="G1432" s="1" t="s">
        <v>187</v>
      </c>
      <c r="H1432" s="1">
        <f>D1432/'دلار نیما'!$C$1292*1000</f>
        <v>27.304905408682998</v>
      </c>
    </row>
    <row r="1433" spans="1:8" hidden="1" x14ac:dyDescent="0.45">
      <c r="A1433" s="1" t="s">
        <v>116</v>
      </c>
      <c r="B1433" s="1" t="s">
        <v>187</v>
      </c>
      <c r="C1433" s="1" t="s">
        <v>112</v>
      </c>
      <c r="D1433" s="1">
        <v>7205</v>
      </c>
      <c r="E1433" s="1" t="s">
        <v>236</v>
      </c>
      <c r="F1433" s="1" t="s">
        <v>238</v>
      </c>
      <c r="G1433" s="1" t="s">
        <v>187</v>
      </c>
      <c r="H1433" s="1">
        <f>D1433/'دلار نیما'!$C$1292*1000</f>
        <v>27.304905408682998</v>
      </c>
    </row>
    <row r="1434" spans="1:8" hidden="1" x14ac:dyDescent="0.45">
      <c r="A1434" s="1" t="s">
        <v>212</v>
      </c>
      <c r="B1434" s="1" t="s">
        <v>210</v>
      </c>
      <c r="C1434" s="1" t="s">
        <v>112</v>
      </c>
      <c r="D1434" s="1">
        <v>13402</v>
      </c>
      <c r="E1434" s="1" t="s">
        <v>243</v>
      </c>
      <c r="F1434" s="1" t="s">
        <v>242</v>
      </c>
      <c r="G1434" s="1" t="s">
        <v>210</v>
      </c>
      <c r="H1434" s="1">
        <f>D1434/'دلار نیما'!$C$1292*1000</f>
        <v>50.789776861508606</v>
      </c>
    </row>
    <row r="1435" spans="1:8" hidden="1" x14ac:dyDescent="0.45">
      <c r="A1435" s="1" t="s">
        <v>212</v>
      </c>
      <c r="B1435" s="1" t="s">
        <v>210</v>
      </c>
      <c r="C1435" s="1" t="s">
        <v>103</v>
      </c>
      <c r="D1435" s="1">
        <v>13402</v>
      </c>
      <c r="E1435" s="1" t="s">
        <v>243</v>
      </c>
      <c r="F1435" s="1" t="s">
        <v>242</v>
      </c>
      <c r="G1435" s="1" t="s">
        <v>210</v>
      </c>
      <c r="H1435" s="1">
        <f>D1435/'دلار نیما'!$C$1292*1000</f>
        <v>50.789776861508606</v>
      </c>
    </row>
    <row r="1436" spans="1:8" hidden="1" x14ac:dyDescent="0.45">
      <c r="A1436" s="1" t="s">
        <v>215</v>
      </c>
      <c r="B1436" s="1" t="s">
        <v>174</v>
      </c>
      <c r="C1436" s="1" t="s">
        <v>112</v>
      </c>
      <c r="D1436" s="1">
        <v>6805</v>
      </c>
      <c r="E1436" s="1" t="s">
        <v>243</v>
      </c>
      <c r="F1436" s="1" t="s">
        <v>242</v>
      </c>
      <c r="G1436" s="1" t="s">
        <v>174</v>
      </c>
      <c r="H1436" s="1">
        <f>D1436/'دلار نیما'!$C$1292*1000</f>
        <v>25.789018918263398</v>
      </c>
    </row>
    <row r="1437" spans="1:8" hidden="1" x14ac:dyDescent="0.45">
      <c r="A1437" s="1" t="s">
        <v>213</v>
      </c>
      <c r="B1437" s="1" t="s">
        <v>210</v>
      </c>
      <c r="C1437" s="1" t="s">
        <v>112</v>
      </c>
      <c r="D1437" s="1">
        <v>13029</v>
      </c>
      <c r="E1437" s="1" t="s">
        <v>243</v>
      </c>
      <c r="F1437" s="1" t="s">
        <v>242</v>
      </c>
      <c r="G1437" s="1" t="s">
        <v>210</v>
      </c>
      <c r="H1437" s="1">
        <f>D1437/'دلار نیما'!$C$1292*1000</f>
        <v>49.37621270919233</v>
      </c>
    </row>
    <row r="1438" spans="1:8" hidden="1" x14ac:dyDescent="0.45">
      <c r="A1438" s="1" t="s">
        <v>116</v>
      </c>
      <c r="B1438" s="1" t="s">
        <v>183</v>
      </c>
      <c r="C1438" s="1" t="s">
        <v>112</v>
      </c>
      <c r="D1438" s="1">
        <v>7206</v>
      </c>
      <c r="E1438" s="1" t="s">
        <v>236</v>
      </c>
      <c r="F1438" s="1" t="s">
        <v>238</v>
      </c>
      <c r="G1438" s="1" t="s">
        <v>183</v>
      </c>
      <c r="H1438" s="1">
        <f>D1438/'دلار نیما'!$C$1292*1000</f>
        <v>27.308695124909047</v>
      </c>
    </row>
    <row r="1439" spans="1:8" hidden="1" x14ac:dyDescent="0.45">
      <c r="A1439" s="1" t="s">
        <v>101</v>
      </c>
      <c r="B1439" s="1" t="s">
        <v>183</v>
      </c>
      <c r="C1439" s="1" t="s">
        <v>112</v>
      </c>
      <c r="D1439" s="1">
        <v>6379</v>
      </c>
      <c r="E1439" s="1" t="s">
        <v>236</v>
      </c>
      <c r="F1439" s="1" t="s">
        <v>238</v>
      </c>
      <c r="G1439" s="1" t="s">
        <v>183</v>
      </c>
      <c r="H1439" s="1">
        <f>D1439/'دلار نیما'!$C$1292*1000</f>
        <v>24.174599805966526</v>
      </c>
    </row>
    <row r="1440" spans="1:8" hidden="1" x14ac:dyDescent="0.45">
      <c r="A1440" s="1" t="s">
        <v>116</v>
      </c>
      <c r="B1440" s="1" t="s">
        <v>156</v>
      </c>
      <c r="C1440" s="1" t="s">
        <v>112</v>
      </c>
      <c r="D1440" s="1">
        <v>7812</v>
      </c>
      <c r="E1440" s="1" t="s">
        <v>236</v>
      </c>
      <c r="F1440" s="1" t="s">
        <v>238</v>
      </c>
      <c r="G1440" s="1" t="s">
        <v>156</v>
      </c>
      <c r="H1440" s="1">
        <f>D1440/'دلار نیما'!$C$1292*1000</f>
        <v>29.605263157894736</v>
      </c>
    </row>
    <row r="1441" spans="1:8" hidden="1" x14ac:dyDescent="0.45">
      <c r="A1441" s="1" t="s">
        <v>116</v>
      </c>
      <c r="B1441" s="1" t="s">
        <v>156</v>
      </c>
      <c r="C1441" s="1" t="s">
        <v>103</v>
      </c>
      <c r="D1441" s="1">
        <v>7812</v>
      </c>
      <c r="E1441" s="1" t="s">
        <v>236</v>
      </c>
      <c r="F1441" s="1" t="s">
        <v>238</v>
      </c>
      <c r="G1441" s="1" t="s">
        <v>156</v>
      </c>
      <c r="H1441" s="1">
        <f>D1441/'دلار نیما'!$C$1292*1000</f>
        <v>29.605263157894736</v>
      </c>
    </row>
    <row r="1442" spans="1:8" hidden="1" x14ac:dyDescent="0.45">
      <c r="A1442" s="1" t="s">
        <v>116</v>
      </c>
      <c r="B1442" s="1" t="s">
        <v>146</v>
      </c>
      <c r="C1442" s="1" t="s">
        <v>112</v>
      </c>
      <c r="D1442" s="1">
        <v>7665</v>
      </c>
      <c r="E1442" s="1" t="s">
        <v>236</v>
      </c>
      <c r="F1442" s="1" t="s">
        <v>238</v>
      </c>
      <c r="G1442" s="1" t="s">
        <v>146</v>
      </c>
      <c r="H1442" s="1">
        <f>D1442/'دلار نیما'!$C$1292*1000</f>
        <v>29.048174872665534</v>
      </c>
    </row>
    <row r="1443" spans="1:8" hidden="1" x14ac:dyDescent="0.45">
      <c r="A1443" s="1" t="s">
        <v>101</v>
      </c>
      <c r="B1443" s="1" t="s">
        <v>140</v>
      </c>
      <c r="C1443" s="1" t="s">
        <v>112</v>
      </c>
      <c r="D1443" s="1">
        <v>6051</v>
      </c>
      <c r="E1443" s="1" t="s">
        <v>236</v>
      </c>
      <c r="F1443" s="1" t="s">
        <v>238</v>
      </c>
      <c r="G1443" s="1" t="s">
        <v>140</v>
      </c>
      <c r="H1443" s="1">
        <f>D1443/'دلار نیما'!$C$1292*1000</f>
        <v>22.931572883822462</v>
      </c>
    </row>
    <row r="1444" spans="1:8" hidden="1" x14ac:dyDescent="0.45">
      <c r="A1444" s="1" t="s">
        <v>101</v>
      </c>
      <c r="B1444" s="1" t="s">
        <v>146</v>
      </c>
      <c r="C1444" s="1" t="s">
        <v>112</v>
      </c>
      <c r="D1444" s="1">
        <v>7227</v>
      </c>
      <c r="E1444" s="1" t="s">
        <v>236</v>
      </c>
      <c r="F1444" s="1" t="s">
        <v>238</v>
      </c>
      <c r="G1444" s="1" t="s">
        <v>146</v>
      </c>
      <c r="H1444" s="1">
        <f>D1444/'دلار نیما'!$C$1292*1000</f>
        <v>27.388279165656076</v>
      </c>
    </row>
    <row r="1445" spans="1:8" hidden="1" x14ac:dyDescent="0.45">
      <c r="A1445" s="1" t="s">
        <v>101</v>
      </c>
      <c r="B1445" s="1" t="s">
        <v>146</v>
      </c>
      <c r="C1445" s="1" t="s">
        <v>103</v>
      </c>
      <c r="D1445" s="1">
        <v>7227</v>
      </c>
      <c r="E1445" s="1" t="s">
        <v>236</v>
      </c>
      <c r="F1445" s="1" t="s">
        <v>238</v>
      </c>
      <c r="G1445" s="1" t="s">
        <v>146</v>
      </c>
      <c r="H1445" s="1">
        <f>D1445/'دلار نیما'!$C$1292*1000</f>
        <v>27.388279165656076</v>
      </c>
    </row>
    <row r="1446" spans="1:8" hidden="1" x14ac:dyDescent="0.45">
      <c r="A1446" s="1" t="s">
        <v>203</v>
      </c>
      <c r="B1446" s="1" t="s">
        <v>140</v>
      </c>
      <c r="C1446" s="1" t="s">
        <v>112</v>
      </c>
      <c r="D1446" s="1">
        <v>6658</v>
      </c>
      <c r="E1446" s="1" t="s">
        <v>236</v>
      </c>
      <c r="F1446" s="1" t="s">
        <v>238</v>
      </c>
      <c r="G1446" s="1" t="s">
        <v>140</v>
      </c>
      <c r="H1446" s="1">
        <f>D1446/'دلار نیما'!$C$1292*1000</f>
        <v>25.231930633034196</v>
      </c>
    </row>
    <row r="1447" spans="1:8" hidden="1" x14ac:dyDescent="0.45">
      <c r="A1447" s="1" t="s">
        <v>207</v>
      </c>
      <c r="B1447" s="1" t="s">
        <v>187</v>
      </c>
      <c r="C1447" s="1" t="s">
        <v>112</v>
      </c>
      <c r="D1447" s="1">
        <v>6002</v>
      </c>
      <c r="E1447" s="1" t="s">
        <v>243</v>
      </c>
      <c r="F1447" s="1" t="s">
        <v>242</v>
      </c>
      <c r="G1447" s="1" t="s">
        <v>187</v>
      </c>
      <c r="H1447" s="1">
        <f>D1447/'دلار نیما'!$C$1292*1000</f>
        <v>22.74587678874606</v>
      </c>
    </row>
    <row r="1448" spans="1:8" hidden="1" x14ac:dyDescent="0.45">
      <c r="A1448" s="1" t="s">
        <v>207</v>
      </c>
      <c r="B1448" s="1" t="s">
        <v>187</v>
      </c>
      <c r="C1448" s="1" t="s">
        <v>103</v>
      </c>
      <c r="D1448" s="1">
        <v>6002</v>
      </c>
      <c r="E1448" s="1" t="s">
        <v>243</v>
      </c>
      <c r="F1448" s="1" t="s">
        <v>242</v>
      </c>
      <c r="G1448" s="1" t="s">
        <v>187</v>
      </c>
      <c r="H1448" s="1">
        <f>D1448/'دلار نیما'!$C$1292*1000</f>
        <v>22.74587678874606</v>
      </c>
    </row>
    <row r="1449" spans="1:8" hidden="1" x14ac:dyDescent="0.45">
      <c r="A1449" s="1" t="s">
        <v>207</v>
      </c>
      <c r="B1449" s="1" t="s">
        <v>187</v>
      </c>
      <c r="C1449" s="1" t="s">
        <v>103</v>
      </c>
      <c r="D1449" s="1">
        <v>6002</v>
      </c>
      <c r="E1449" s="1" t="s">
        <v>235</v>
      </c>
      <c r="F1449" s="1" t="s">
        <v>242</v>
      </c>
      <c r="G1449" s="1" t="s">
        <v>187</v>
      </c>
      <c r="H1449" s="1">
        <f>D1449/'دلار نیما'!$C$1292*1000</f>
        <v>22.74587678874606</v>
      </c>
    </row>
    <row r="1450" spans="1:8" hidden="1" x14ac:dyDescent="0.45">
      <c r="A1450" s="1" t="s">
        <v>207</v>
      </c>
      <c r="B1450" s="1" t="s">
        <v>187</v>
      </c>
      <c r="C1450" s="1" t="s">
        <v>103</v>
      </c>
      <c r="D1450" s="1">
        <v>6002</v>
      </c>
      <c r="E1450" s="1" t="s">
        <v>238</v>
      </c>
      <c r="F1450" s="1" t="s">
        <v>242</v>
      </c>
      <c r="G1450" s="1" t="s">
        <v>187</v>
      </c>
      <c r="H1450" s="1">
        <f>D1450/'دلار نیما'!$C$1292*1000</f>
        <v>22.74587678874606</v>
      </c>
    </row>
    <row r="1451" spans="1:8" hidden="1" x14ac:dyDescent="0.45">
      <c r="A1451" s="1" t="s">
        <v>101</v>
      </c>
      <c r="B1451" s="1" t="s">
        <v>151</v>
      </c>
      <c r="C1451" s="1" t="s">
        <v>112</v>
      </c>
      <c r="D1451" s="1">
        <v>7388</v>
      </c>
      <c r="E1451" s="1" t="s">
        <v>236</v>
      </c>
      <c r="F1451" s="1" t="s">
        <v>238</v>
      </c>
      <c r="G1451" s="1" t="s">
        <v>151</v>
      </c>
      <c r="H1451" s="1">
        <f>D1451/'دلار نیما'!$C$1292*1000</f>
        <v>27.998423478049961</v>
      </c>
    </row>
    <row r="1452" spans="1:8" hidden="1" x14ac:dyDescent="0.45">
      <c r="A1452" s="1" t="s">
        <v>116</v>
      </c>
      <c r="B1452" s="1" t="s">
        <v>140</v>
      </c>
      <c r="C1452" s="1" t="s">
        <v>112</v>
      </c>
      <c r="D1452" s="1">
        <v>6049</v>
      </c>
      <c r="E1452" s="1" t="s">
        <v>236</v>
      </c>
      <c r="F1452" s="1" t="s">
        <v>238</v>
      </c>
      <c r="G1452" s="1" t="s">
        <v>140</v>
      </c>
      <c r="H1452" s="1">
        <f>D1452/'دلار نیما'!$C$1292*1000</f>
        <v>22.923993451370361</v>
      </c>
    </row>
    <row r="1453" spans="1:8" hidden="1" x14ac:dyDescent="0.45">
      <c r="A1453" s="1" t="s">
        <v>106</v>
      </c>
      <c r="B1453" s="1" t="s">
        <v>124</v>
      </c>
      <c r="C1453" s="1" t="s">
        <v>103</v>
      </c>
      <c r="D1453" s="1">
        <v>4387</v>
      </c>
      <c r="E1453" s="1" t="s">
        <v>243</v>
      </c>
      <c r="F1453" s="1" t="s">
        <v>242</v>
      </c>
      <c r="G1453" s="1" t="s">
        <v>124</v>
      </c>
      <c r="H1453" s="1">
        <f>D1453/'دلار نیما'!$C$1292*1000</f>
        <v>16.625485083676935</v>
      </c>
    </row>
    <row r="1454" spans="1:8" hidden="1" x14ac:dyDescent="0.45">
      <c r="A1454" s="1" t="s">
        <v>106</v>
      </c>
      <c r="B1454" s="1" t="s">
        <v>124</v>
      </c>
      <c r="C1454" s="1" t="s">
        <v>112</v>
      </c>
      <c r="D1454" s="1">
        <v>4387</v>
      </c>
      <c r="E1454" s="1" t="s">
        <v>243</v>
      </c>
      <c r="F1454" s="1" t="s">
        <v>242</v>
      </c>
      <c r="G1454" s="1" t="s">
        <v>124</v>
      </c>
      <c r="H1454" s="1">
        <f>D1454/'دلار نیما'!$C$1292*1000</f>
        <v>16.625485083676935</v>
      </c>
    </row>
    <row r="1455" spans="1:8" hidden="1" x14ac:dyDescent="0.45">
      <c r="A1455" s="1" t="s">
        <v>101</v>
      </c>
      <c r="B1455" s="1" t="s">
        <v>156</v>
      </c>
      <c r="C1455" s="1" t="s">
        <v>103</v>
      </c>
      <c r="D1455" s="1">
        <v>7866</v>
      </c>
      <c r="E1455" s="1" t="s">
        <v>236</v>
      </c>
      <c r="F1455" s="1" t="s">
        <v>238</v>
      </c>
      <c r="G1455" s="1" t="s">
        <v>156</v>
      </c>
      <c r="H1455" s="1">
        <f>D1455/'دلار نیما'!$C$1292*1000</f>
        <v>29.809907834101381</v>
      </c>
    </row>
    <row r="1456" spans="1:8" hidden="1" x14ac:dyDescent="0.45">
      <c r="A1456" s="1" t="s">
        <v>101</v>
      </c>
      <c r="B1456" s="1" t="s">
        <v>156</v>
      </c>
      <c r="C1456" s="1" t="s">
        <v>112</v>
      </c>
      <c r="D1456" s="1">
        <v>7866</v>
      </c>
      <c r="E1456" s="1" t="s">
        <v>236</v>
      </c>
      <c r="F1456" s="1" t="s">
        <v>238</v>
      </c>
      <c r="G1456" s="1" t="s">
        <v>156</v>
      </c>
      <c r="H1456" s="1">
        <f>D1456/'دلار نیما'!$C$1292*1000</f>
        <v>29.809907834101381</v>
      </c>
    </row>
    <row r="1457" spans="1:8" hidden="1" x14ac:dyDescent="0.45">
      <c r="A1457" s="1" t="s">
        <v>116</v>
      </c>
      <c r="B1457" s="1" t="s">
        <v>151</v>
      </c>
      <c r="C1457" s="1" t="s">
        <v>112</v>
      </c>
      <c r="D1457" s="1">
        <v>7586</v>
      </c>
      <c r="E1457" s="1" t="s">
        <v>236</v>
      </c>
      <c r="F1457" s="1" t="s">
        <v>238</v>
      </c>
      <c r="G1457" s="1" t="s">
        <v>151</v>
      </c>
      <c r="H1457" s="1">
        <f>D1457/'دلار نیما'!$C$1292*1000</f>
        <v>28.748787290807662</v>
      </c>
    </row>
    <row r="1458" spans="1:8" hidden="1" x14ac:dyDescent="0.45">
      <c r="A1458" s="1" t="s">
        <v>204</v>
      </c>
      <c r="B1458" s="1" t="s">
        <v>124</v>
      </c>
      <c r="C1458" s="1" t="s">
        <v>112</v>
      </c>
      <c r="D1458" s="1">
        <v>4794</v>
      </c>
      <c r="E1458" s="1" t="s">
        <v>243</v>
      </c>
      <c r="F1458" s="1" t="s">
        <v>242</v>
      </c>
      <c r="G1458" s="1" t="s">
        <v>124</v>
      </c>
      <c r="H1458" s="1">
        <f>D1458/'دلار نیما'!$C$1292*1000</f>
        <v>18.167899587678875</v>
      </c>
    </row>
    <row r="1459" spans="1:8" hidden="1" x14ac:dyDescent="0.45">
      <c r="A1459" s="1" t="s">
        <v>204</v>
      </c>
      <c r="B1459" s="1" t="s">
        <v>124</v>
      </c>
      <c r="C1459" s="1" t="s">
        <v>103</v>
      </c>
      <c r="D1459" s="1">
        <v>4794</v>
      </c>
      <c r="E1459" s="1" t="s">
        <v>243</v>
      </c>
      <c r="F1459" s="1" t="s">
        <v>242</v>
      </c>
      <c r="G1459" s="1" t="s">
        <v>124</v>
      </c>
      <c r="H1459" s="1">
        <f>D1459/'دلار نیما'!$C$1292*1000</f>
        <v>18.167899587678875</v>
      </c>
    </row>
    <row r="1460" spans="1:8" hidden="1" x14ac:dyDescent="0.45">
      <c r="A1460" s="1" t="s">
        <v>204</v>
      </c>
      <c r="B1460" s="1" t="s">
        <v>124</v>
      </c>
      <c r="C1460" s="1" t="s">
        <v>103</v>
      </c>
      <c r="D1460" s="1">
        <v>4794</v>
      </c>
      <c r="E1460" s="1" t="s">
        <v>235</v>
      </c>
      <c r="F1460" s="1" t="s">
        <v>242</v>
      </c>
      <c r="G1460" s="1" t="s">
        <v>124</v>
      </c>
      <c r="H1460" s="1">
        <f>D1460/'دلار نیما'!$C$1292*1000</f>
        <v>18.167899587678875</v>
      </c>
    </row>
    <row r="1461" spans="1:8" hidden="1" x14ac:dyDescent="0.45">
      <c r="A1461" s="1" t="s">
        <v>116</v>
      </c>
      <c r="B1461" s="1" t="s">
        <v>157</v>
      </c>
      <c r="C1461" s="1" t="s">
        <v>103</v>
      </c>
      <c r="D1461" s="1">
        <v>7812</v>
      </c>
      <c r="E1461" s="1" t="s">
        <v>238</v>
      </c>
      <c r="F1461" s="1" t="s">
        <v>242</v>
      </c>
      <c r="G1461" s="1" t="s">
        <v>157</v>
      </c>
      <c r="H1461" s="1">
        <f>D1461/'دلار نیما'!$C$1292*1000</f>
        <v>29.605263157894736</v>
      </c>
    </row>
    <row r="1462" spans="1:8" hidden="1" x14ac:dyDescent="0.45">
      <c r="A1462" s="1" t="s">
        <v>116</v>
      </c>
      <c r="B1462" s="1" t="s">
        <v>157</v>
      </c>
      <c r="C1462" s="1" t="s">
        <v>103</v>
      </c>
      <c r="D1462" s="1">
        <v>7812</v>
      </c>
      <c r="E1462" s="1" t="s">
        <v>235</v>
      </c>
      <c r="F1462" s="1" t="s">
        <v>242</v>
      </c>
      <c r="G1462" s="1" t="s">
        <v>157</v>
      </c>
      <c r="H1462" s="1">
        <f>D1462/'دلار نیما'!$C$1292*1000</f>
        <v>29.605263157894736</v>
      </c>
    </row>
    <row r="1463" spans="1:8" hidden="1" x14ac:dyDescent="0.45">
      <c r="A1463" s="1" t="s">
        <v>116</v>
      </c>
      <c r="B1463" s="1" t="s">
        <v>157</v>
      </c>
      <c r="C1463" s="1" t="s">
        <v>103</v>
      </c>
      <c r="D1463" s="1">
        <v>7812</v>
      </c>
      <c r="E1463" s="1" t="s">
        <v>243</v>
      </c>
      <c r="F1463" s="1" t="s">
        <v>242</v>
      </c>
      <c r="G1463" s="1" t="s">
        <v>157</v>
      </c>
      <c r="H1463" s="1">
        <f>D1463/'دلار نیما'!$C$1292*1000</f>
        <v>29.605263157894736</v>
      </c>
    </row>
    <row r="1464" spans="1:8" hidden="1" x14ac:dyDescent="0.45">
      <c r="A1464" s="1" t="s">
        <v>116</v>
      </c>
      <c r="B1464" s="1" t="s">
        <v>157</v>
      </c>
      <c r="C1464" s="1" t="s">
        <v>103</v>
      </c>
      <c r="D1464" s="1">
        <v>7812</v>
      </c>
      <c r="E1464" s="1" t="s">
        <v>236</v>
      </c>
      <c r="F1464" s="1" t="s">
        <v>242</v>
      </c>
      <c r="G1464" s="1" t="s">
        <v>157</v>
      </c>
      <c r="H1464" s="1">
        <f>D1464/'دلار نیما'!$C$1292*1000</f>
        <v>29.605263157894736</v>
      </c>
    </row>
    <row r="1465" spans="1:8" hidden="1" x14ac:dyDescent="0.45">
      <c r="A1465" s="1" t="s">
        <v>116</v>
      </c>
      <c r="B1465" s="1" t="s">
        <v>157</v>
      </c>
      <c r="C1465" s="1" t="s">
        <v>112</v>
      </c>
      <c r="D1465" s="1">
        <v>7812</v>
      </c>
      <c r="E1465" s="1" t="s">
        <v>236</v>
      </c>
      <c r="F1465" s="1" t="s">
        <v>242</v>
      </c>
      <c r="G1465" s="1" t="s">
        <v>157</v>
      </c>
      <c r="H1465" s="1">
        <f>D1465/'دلار نیما'!$C$1292*1000</f>
        <v>29.605263157894736</v>
      </c>
    </row>
    <row r="1466" spans="1:8" hidden="1" x14ac:dyDescent="0.45">
      <c r="A1466" s="1" t="s">
        <v>202</v>
      </c>
      <c r="B1466" s="1" t="s">
        <v>151</v>
      </c>
      <c r="C1466" s="1" t="s">
        <v>112</v>
      </c>
      <c r="D1466" s="1">
        <v>7320</v>
      </c>
      <c r="E1466" s="1" t="s">
        <v>243</v>
      </c>
      <c r="F1466" s="1" t="s">
        <v>242</v>
      </c>
      <c r="G1466" s="1" t="s">
        <v>151</v>
      </c>
      <c r="H1466" s="1">
        <f>D1466/'دلار نیما'!$C$1292*1000</f>
        <v>27.740722774678634</v>
      </c>
    </row>
    <row r="1467" spans="1:8" hidden="1" x14ac:dyDescent="0.45">
      <c r="A1467" s="1" t="s">
        <v>116</v>
      </c>
      <c r="B1467" s="1" t="s">
        <v>119</v>
      </c>
      <c r="C1467" s="1" t="s">
        <v>103</v>
      </c>
      <c r="D1467" s="1">
        <v>6257</v>
      </c>
      <c r="E1467" s="1" t="s">
        <v>236</v>
      </c>
      <c r="F1467" s="1" t="s">
        <v>238</v>
      </c>
      <c r="G1467" s="1" t="s">
        <v>120</v>
      </c>
      <c r="H1467" s="1">
        <f>D1467/'دلار نیما'!$C$1292*1000</f>
        <v>23.712254426388551</v>
      </c>
    </row>
    <row r="1468" spans="1:8" hidden="1" x14ac:dyDescent="0.45">
      <c r="A1468" s="1" t="s">
        <v>116</v>
      </c>
      <c r="B1468" s="1" t="s">
        <v>119</v>
      </c>
      <c r="C1468" s="1" t="s">
        <v>112</v>
      </c>
      <c r="D1468" s="1">
        <v>6257</v>
      </c>
      <c r="E1468" s="1" t="s">
        <v>236</v>
      </c>
      <c r="F1468" s="1" t="s">
        <v>238</v>
      </c>
      <c r="G1468" s="1" t="s">
        <v>120</v>
      </c>
      <c r="H1468" s="1">
        <f>D1468/'دلار نیما'!$C$1292*1000</f>
        <v>23.712254426388551</v>
      </c>
    </row>
    <row r="1469" spans="1:8" hidden="1" x14ac:dyDescent="0.45">
      <c r="A1469" s="1" t="s">
        <v>101</v>
      </c>
      <c r="B1469" s="1" t="s">
        <v>157</v>
      </c>
      <c r="C1469" s="1" t="s">
        <v>112</v>
      </c>
      <c r="D1469" s="1">
        <v>7866</v>
      </c>
      <c r="E1469" s="1" t="s">
        <v>236</v>
      </c>
      <c r="F1469" s="1" t="s">
        <v>242</v>
      </c>
      <c r="G1469" s="1" t="s">
        <v>157</v>
      </c>
      <c r="H1469" s="1">
        <f>D1469/'دلار نیما'!$C$1292*1000</f>
        <v>29.809907834101381</v>
      </c>
    </row>
    <row r="1470" spans="1:8" hidden="1" x14ac:dyDescent="0.45">
      <c r="A1470" s="1" t="s">
        <v>101</v>
      </c>
      <c r="B1470" s="1" t="s">
        <v>157</v>
      </c>
      <c r="C1470" s="1" t="s">
        <v>103</v>
      </c>
      <c r="D1470" s="1">
        <v>7866</v>
      </c>
      <c r="E1470" s="1" t="s">
        <v>236</v>
      </c>
      <c r="F1470" s="1" t="s">
        <v>242</v>
      </c>
      <c r="G1470" s="1" t="s">
        <v>157</v>
      </c>
      <c r="H1470" s="1">
        <f>D1470/'دلار نیما'!$C$1292*1000</f>
        <v>29.809907834101381</v>
      </c>
    </row>
    <row r="1471" spans="1:8" hidden="1" x14ac:dyDescent="0.45">
      <c r="A1471" s="1" t="s">
        <v>101</v>
      </c>
      <c r="B1471" s="1" t="s">
        <v>157</v>
      </c>
      <c r="C1471" s="1" t="s">
        <v>103</v>
      </c>
      <c r="D1471" s="1">
        <v>7866</v>
      </c>
      <c r="E1471" s="1" t="s">
        <v>243</v>
      </c>
      <c r="F1471" s="1" t="s">
        <v>242</v>
      </c>
      <c r="G1471" s="1" t="s">
        <v>157</v>
      </c>
      <c r="H1471" s="1">
        <f>D1471/'دلار نیما'!$C$1292*1000</f>
        <v>29.809907834101381</v>
      </c>
    </row>
    <row r="1472" spans="1:8" hidden="1" x14ac:dyDescent="0.45">
      <c r="A1472" s="1" t="s">
        <v>101</v>
      </c>
      <c r="B1472" s="1" t="s">
        <v>157</v>
      </c>
      <c r="C1472" s="1" t="s">
        <v>103</v>
      </c>
      <c r="D1472" s="1">
        <v>7866</v>
      </c>
      <c r="E1472" s="1" t="s">
        <v>235</v>
      </c>
      <c r="F1472" s="1" t="s">
        <v>242</v>
      </c>
      <c r="G1472" s="1" t="s">
        <v>157</v>
      </c>
      <c r="H1472" s="1">
        <f>D1472/'دلار نیما'!$C$1292*1000</f>
        <v>29.809907834101381</v>
      </c>
    </row>
    <row r="1473" spans="1:8" hidden="1" x14ac:dyDescent="0.45">
      <c r="A1473" s="1" t="s">
        <v>101</v>
      </c>
      <c r="B1473" s="1" t="s">
        <v>157</v>
      </c>
      <c r="C1473" s="1" t="s">
        <v>103</v>
      </c>
      <c r="D1473" s="1">
        <v>7866</v>
      </c>
      <c r="E1473" s="1" t="s">
        <v>238</v>
      </c>
      <c r="F1473" s="1" t="s">
        <v>242</v>
      </c>
      <c r="G1473" s="1" t="s">
        <v>157</v>
      </c>
      <c r="H1473" s="1">
        <f>D1473/'دلار نیما'!$C$1292*1000</f>
        <v>29.809907834101381</v>
      </c>
    </row>
    <row r="1474" spans="1:8" hidden="1" x14ac:dyDescent="0.45">
      <c r="A1474" s="1" t="s">
        <v>126</v>
      </c>
      <c r="B1474" s="1" t="s">
        <v>119</v>
      </c>
      <c r="C1474" s="1" t="s">
        <v>112</v>
      </c>
      <c r="D1474" s="1">
        <v>4908</v>
      </c>
      <c r="E1474" s="1" t="s">
        <v>236</v>
      </c>
      <c r="F1474" s="1" t="s">
        <v>238</v>
      </c>
      <c r="G1474" s="1" t="s">
        <v>120</v>
      </c>
      <c r="H1474" s="1">
        <f>D1474/'دلار نیما'!$C$1292*1000</f>
        <v>18.599927237448458</v>
      </c>
    </row>
    <row r="1475" spans="1:8" hidden="1" x14ac:dyDescent="0.45">
      <c r="A1475" s="1" t="s">
        <v>126</v>
      </c>
      <c r="B1475" s="1" t="s">
        <v>119</v>
      </c>
      <c r="C1475" s="1" t="s">
        <v>103</v>
      </c>
      <c r="D1475" s="1">
        <v>4908</v>
      </c>
      <c r="E1475" s="1" t="s">
        <v>236</v>
      </c>
      <c r="F1475" s="1" t="s">
        <v>238</v>
      </c>
      <c r="G1475" s="1" t="s">
        <v>120</v>
      </c>
      <c r="H1475" s="1">
        <f>D1475/'دلار نیما'!$C$1292*1000</f>
        <v>18.599927237448458</v>
      </c>
    </row>
    <row r="1476" spans="1:8" hidden="1" x14ac:dyDescent="0.45">
      <c r="A1476" s="1" t="s">
        <v>116</v>
      </c>
      <c r="B1476" s="1" t="s">
        <v>121</v>
      </c>
      <c r="C1476" s="1" t="s">
        <v>103</v>
      </c>
      <c r="D1476" s="1">
        <v>5607</v>
      </c>
      <c r="E1476" s="1" t="s">
        <v>236</v>
      </c>
      <c r="F1476" s="1" t="s">
        <v>238</v>
      </c>
      <c r="G1476" s="1" t="s">
        <v>121</v>
      </c>
      <c r="H1476" s="1">
        <f>D1476/'دلار نیما'!$C$1292*1000</f>
        <v>21.248938879456706</v>
      </c>
    </row>
    <row r="1477" spans="1:8" hidden="1" x14ac:dyDescent="0.45">
      <c r="A1477" s="1" t="s">
        <v>116</v>
      </c>
      <c r="B1477" s="1" t="s">
        <v>121</v>
      </c>
      <c r="C1477" s="1" t="s">
        <v>112</v>
      </c>
      <c r="D1477" s="1">
        <v>5607</v>
      </c>
      <c r="E1477" s="1" t="s">
        <v>236</v>
      </c>
      <c r="F1477" s="1" t="s">
        <v>238</v>
      </c>
      <c r="G1477" s="1" t="s">
        <v>121</v>
      </c>
      <c r="H1477" s="1">
        <f>D1477/'دلار نیما'!$C$1292*1000</f>
        <v>21.248938879456706</v>
      </c>
    </row>
    <row r="1478" spans="1:8" hidden="1" x14ac:dyDescent="0.45">
      <c r="A1478" s="1" t="s">
        <v>129</v>
      </c>
      <c r="B1478" s="1" t="s">
        <v>119</v>
      </c>
      <c r="C1478" s="1" t="s">
        <v>103</v>
      </c>
      <c r="D1478" s="1">
        <v>6197</v>
      </c>
      <c r="E1478" s="1" t="s">
        <v>236</v>
      </c>
      <c r="F1478" s="1" t="s">
        <v>238</v>
      </c>
      <c r="G1478" s="1" t="s">
        <v>120</v>
      </c>
      <c r="H1478" s="1">
        <f>D1478/'دلار نیما'!$C$1292*1000</f>
        <v>23.484871452825612</v>
      </c>
    </row>
    <row r="1479" spans="1:8" hidden="1" x14ac:dyDescent="0.45">
      <c r="A1479" s="1" t="s">
        <v>129</v>
      </c>
      <c r="B1479" s="1" t="s">
        <v>119</v>
      </c>
      <c r="C1479" s="1" t="s">
        <v>112</v>
      </c>
      <c r="D1479" s="1">
        <v>6197</v>
      </c>
      <c r="E1479" s="1" t="s">
        <v>236</v>
      </c>
      <c r="F1479" s="1" t="s">
        <v>238</v>
      </c>
      <c r="G1479" s="1" t="s">
        <v>120</v>
      </c>
      <c r="H1479" s="1">
        <f>D1479/'دلار نیما'!$C$1292*1000</f>
        <v>23.484871452825612</v>
      </c>
    </row>
    <row r="1480" spans="1:8" hidden="1" x14ac:dyDescent="0.45">
      <c r="A1480" s="1" t="s">
        <v>101</v>
      </c>
      <c r="B1480" s="1" t="s">
        <v>119</v>
      </c>
      <c r="C1480" s="1" t="s">
        <v>112</v>
      </c>
      <c r="D1480" s="1">
        <v>5715</v>
      </c>
      <c r="E1480" s="1" t="s">
        <v>236</v>
      </c>
      <c r="F1480" s="1" t="s">
        <v>238</v>
      </c>
      <c r="G1480" s="1" t="s">
        <v>120</v>
      </c>
      <c r="H1480" s="1">
        <f>D1480/'دلار نیما'!$C$1292*1000</f>
        <v>21.658228231869998</v>
      </c>
    </row>
    <row r="1481" spans="1:8" hidden="1" x14ac:dyDescent="0.45">
      <c r="A1481" s="1" t="s">
        <v>202</v>
      </c>
      <c r="B1481" s="1" t="s">
        <v>119</v>
      </c>
      <c r="C1481" s="1" t="s">
        <v>112</v>
      </c>
      <c r="D1481" s="1">
        <v>6858</v>
      </c>
      <c r="E1481" s="1" t="s">
        <v>243</v>
      </c>
      <c r="F1481" s="1" t="s">
        <v>242</v>
      </c>
      <c r="G1481" s="1" t="s">
        <v>120</v>
      </c>
      <c r="H1481" s="1">
        <f>D1481/'دلار نیما'!$C$1292*1000</f>
        <v>25.989873878243998</v>
      </c>
    </row>
    <row r="1482" spans="1:8" hidden="1" x14ac:dyDescent="0.45">
      <c r="A1482" s="1" t="s">
        <v>205</v>
      </c>
      <c r="B1482" s="1" t="s">
        <v>187</v>
      </c>
      <c r="C1482" s="1" t="s">
        <v>112</v>
      </c>
      <c r="E1482" s="1" t="s">
        <v>243</v>
      </c>
      <c r="F1482" s="1" t="s">
        <v>242</v>
      </c>
      <c r="G1482" s="1" t="s">
        <v>187</v>
      </c>
      <c r="H1482" s="1">
        <f>D1482/'دلار نیما'!$C$1292*1000</f>
        <v>0</v>
      </c>
    </row>
    <row r="1483" spans="1:8" hidden="1" x14ac:dyDescent="0.45">
      <c r="A1483" s="1" t="s">
        <v>211</v>
      </c>
      <c r="B1483" s="1" t="s">
        <v>157</v>
      </c>
      <c r="C1483" s="1" t="s">
        <v>112</v>
      </c>
      <c r="D1483" s="1">
        <v>16009</v>
      </c>
      <c r="E1483" s="1" t="s">
        <v>243</v>
      </c>
      <c r="F1483" s="1" t="s">
        <v>242</v>
      </c>
      <c r="G1483" s="1" t="s">
        <v>157</v>
      </c>
      <c r="H1483" s="1">
        <f>D1483/'دلار نیما'!$C$1292*1000</f>
        <v>60.669567062818338</v>
      </c>
    </row>
    <row r="1484" spans="1:8" hidden="1" x14ac:dyDescent="0.45">
      <c r="A1484" s="1" t="s">
        <v>116</v>
      </c>
      <c r="B1484" s="1" t="s">
        <v>162</v>
      </c>
      <c r="C1484" s="1" t="s">
        <v>112</v>
      </c>
      <c r="D1484" s="1">
        <v>9727</v>
      </c>
      <c r="E1484" s="1" t="s">
        <v>236</v>
      </c>
      <c r="F1484" s="1" t="s">
        <v>242</v>
      </c>
      <c r="G1484" s="1" t="s">
        <v>162</v>
      </c>
      <c r="H1484" s="1">
        <f>D1484/'دلار نیما'!$C$1292*1000</f>
        <v>36.86256973077856</v>
      </c>
    </row>
    <row r="1485" spans="1:8" hidden="1" x14ac:dyDescent="0.45">
      <c r="A1485" s="1" t="s">
        <v>101</v>
      </c>
      <c r="B1485" s="1" t="s">
        <v>124</v>
      </c>
      <c r="C1485" s="1" t="s">
        <v>103</v>
      </c>
      <c r="D1485" s="1">
        <v>4565</v>
      </c>
      <c r="E1485" s="1" t="s">
        <v>236</v>
      </c>
      <c r="F1485" s="1" t="s">
        <v>238</v>
      </c>
      <c r="G1485" s="1" t="s">
        <v>124</v>
      </c>
      <c r="H1485" s="1">
        <f>D1485/'دلار نیما'!$C$1292*1000</f>
        <v>17.300054571913655</v>
      </c>
    </row>
    <row r="1486" spans="1:8" hidden="1" x14ac:dyDescent="0.45">
      <c r="A1486" s="1" t="s">
        <v>101</v>
      </c>
      <c r="B1486" s="1" t="s">
        <v>124</v>
      </c>
      <c r="C1486" s="1" t="s">
        <v>112</v>
      </c>
      <c r="D1486" s="1">
        <v>4565</v>
      </c>
      <c r="E1486" s="1" t="s">
        <v>236</v>
      </c>
      <c r="F1486" s="1" t="s">
        <v>238</v>
      </c>
      <c r="G1486" s="1" t="s">
        <v>124</v>
      </c>
      <c r="H1486" s="1">
        <f>D1486/'دلار نیما'!$C$1292*1000</f>
        <v>17.300054571913655</v>
      </c>
    </row>
    <row r="1487" spans="1:8" hidden="1" x14ac:dyDescent="0.45">
      <c r="A1487" s="1" t="s">
        <v>101</v>
      </c>
      <c r="B1487" s="1" t="s">
        <v>124</v>
      </c>
      <c r="C1487" s="1" t="s">
        <v>103</v>
      </c>
      <c r="D1487" s="1">
        <v>4565</v>
      </c>
      <c r="E1487" s="1" t="s">
        <v>235</v>
      </c>
      <c r="F1487" s="1" t="s">
        <v>238</v>
      </c>
      <c r="G1487" s="1" t="s">
        <v>124</v>
      </c>
      <c r="H1487" s="1">
        <f>D1487/'دلار نیما'!$C$1292*1000</f>
        <v>17.300054571913655</v>
      </c>
    </row>
    <row r="1488" spans="1:8" hidden="1" x14ac:dyDescent="0.45">
      <c r="A1488" s="1" t="s">
        <v>101</v>
      </c>
      <c r="B1488" s="1" t="s">
        <v>124</v>
      </c>
      <c r="C1488" s="1" t="s">
        <v>103</v>
      </c>
      <c r="D1488" s="1">
        <v>4565</v>
      </c>
      <c r="E1488" s="1" t="s">
        <v>238</v>
      </c>
      <c r="F1488" s="1" t="s">
        <v>238</v>
      </c>
      <c r="G1488" s="1" t="s">
        <v>124</v>
      </c>
      <c r="H1488" s="1">
        <f>D1488/'دلار نیما'!$C$1292*1000</f>
        <v>17.300054571913655</v>
      </c>
    </row>
    <row r="1489" spans="1:8" hidden="1" x14ac:dyDescent="0.45">
      <c r="A1489" s="1" t="s">
        <v>101</v>
      </c>
      <c r="B1489" s="1" t="s">
        <v>124</v>
      </c>
      <c r="C1489" s="1" t="s">
        <v>103</v>
      </c>
      <c r="D1489" s="1">
        <v>4565</v>
      </c>
      <c r="E1489" s="1" t="s">
        <v>243</v>
      </c>
      <c r="F1489" s="1" t="s">
        <v>238</v>
      </c>
      <c r="G1489" s="1" t="s">
        <v>124</v>
      </c>
      <c r="H1489" s="1">
        <f>D1489/'دلار نیما'!$C$1292*1000</f>
        <v>17.300054571913655</v>
      </c>
    </row>
    <row r="1490" spans="1:8" hidden="1" x14ac:dyDescent="0.45">
      <c r="A1490" s="1" t="s">
        <v>116</v>
      </c>
      <c r="B1490" s="1" t="s">
        <v>124</v>
      </c>
      <c r="C1490" s="1" t="s">
        <v>103</v>
      </c>
      <c r="D1490" s="1">
        <v>5607</v>
      </c>
      <c r="E1490" s="1" t="s">
        <v>236</v>
      </c>
      <c r="F1490" s="1" t="s">
        <v>238</v>
      </c>
      <c r="G1490" s="1" t="s">
        <v>124</v>
      </c>
      <c r="H1490" s="1">
        <f>D1490/'دلار نیما'!$C$1292*1000</f>
        <v>21.248938879456706</v>
      </c>
    </row>
    <row r="1491" spans="1:8" hidden="1" x14ac:dyDescent="0.45">
      <c r="A1491" s="1" t="s">
        <v>116</v>
      </c>
      <c r="B1491" s="1" t="s">
        <v>124</v>
      </c>
      <c r="C1491" s="1" t="s">
        <v>103</v>
      </c>
      <c r="D1491" s="1">
        <v>5607</v>
      </c>
      <c r="E1491" s="1" t="s">
        <v>243</v>
      </c>
      <c r="F1491" s="1" t="s">
        <v>238</v>
      </c>
      <c r="G1491" s="1" t="s">
        <v>124</v>
      </c>
      <c r="H1491" s="1">
        <f>D1491/'دلار نیما'!$C$1292*1000</f>
        <v>21.248938879456706</v>
      </c>
    </row>
    <row r="1492" spans="1:8" hidden="1" x14ac:dyDescent="0.45">
      <c r="A1492" s="1" t="s">
        <v>116</v>
      </c>
      <c r="B1492" s="1" t="s">
        <v>124</v>
      </c>
      <c r="C1492" s="1" t="s">
        <v>103</v>
      </c>
      <c r="D1492" s="1">
        <v>5607</v>
      </c>
      <c r="E1492" s="1" t="s">
        <v>235</v>
      </c>
      <c r="F1492" s="1" t="s">
        <v>238</v>
      </c>
      <c r="G1492" s="1" t="s">
        <v>124</v>
      </c>
      <c r="H1492" s="1">
        <f>D1492/'دلار نیما'!$C$1292*1000</f>
        <v>21.248938879456706</v>
      </c>
    </row>
    <row r="1493" spans="1:8" hidden="1" x14ac:dyDescent="0.45">
      <c r="A1493" s="1" t="s">
        <v>116</v>
      </c>
      <c r="B1493" s="1" t="s">
        <v>124</v>
      </c>
      <c r="C1493" s="1" t="s">
        <v>103</v>
      </c>
      <c r="D1493" s="1">
        <v>5607</v>
      </c>
      <c r="E1493" s="1" t="s">
        <v>238</v>
      </c>
      <c r="F1493" s="1" t="s">
        <v>238</v>
      </c>
      <c r="G1493" s="1" t="s">
        <v>124</v>
      </c>
      <c r="H1493" s="1">
        <f>D1493/'دلار نیما'!$C$1292*1000</f>
        <v>21.248938879456706</v>
      </c>
    </row>
    <row r="1494" spans="1:8" hidden="1" x14ac:dyDescent="0.45">
      <c r="A1494" s="1" t="s">
        <v>116</v>
      </c>
      <c r="B1494" s="1" t="s">
        <v>124</v>
      </c>
      <c r="C1494" s="1" t="s">
        <v>112</v>
      </c>
      <c r="D1494" s="1">
        <v>5607</v>
      </c>
      <c r="E1494" s="1" t="s">
        <v>236</v>
      </c>
      <c r="F1494" s="1" t="s">
        <v>238</v>
      </c>
      <c r="G1494" s="1" t="s">
        <v>124</v>
      </c>
      <c r="H1494" s="1">
        <f>D1494/'دلار نیما'!$C$1292*1000</f>
        <v>21.248938879456706</v>
      </c>
    </row>
    <row r="1495" spans="1:8" hidden="1" x14ac:dyDescent="0.45">
      <c r="A1495" s="1" t="s">
        <v>101</v>
      </c>
      <c r="B1495" s="1" t="s">
        <v>121</v>
      </c>
      <c r="C1495" s="1" t="s">
        <v>112</v>
      </c>
      <c r="D1495" s="1">
        <v>4385</v>
      </c>
      <c r="E1495" s="1" t="s">
        <v>236</v>
      </c>
      <c r="F1495" s="1" t="s">
        <v>238</v>
      </c>
      <c r="G1495" s="1" t="s">
        <v>121</v>
      </c>
      <c r="H1495" s="1">
        <f>D1495/'دلار نیما'!$C$1292*1000</f>
        <v>16.617905651224838</v>
      </c>
    </row>
    <row r="1496" spans="1:8" hidden="1" x14ac:dyDescent="0.45">
      <c r="A1496" s="1" t="s">
        <v>101</v>
      </c>
      <c r="B1496" s="1" t="s">
        <v>121</v>
      </c>
      <c r="C1496" s="1" t="s">
        <v>103</v>
      </c>
      <c r="D1496" s="1">
        <v>4385</v>
      </c>
      <c r="E1496" s="1" t="s">
        <v>243</v>
      </c>
      <c r="F1496" s="1" t="s">
        <v>238</v>
      </c>
      <c r="G1496" s="1" t="s">
        <v>121</v>
      </c>
      <c r="H1496" s="1">
        <f>D1496/'دلار نیما'!$C$1292*1000</f>
        <v>16.617905651224838</v>
      </c>
    </row>
    <row r="1497" spans="1:8" hidden="1" x14ac:dyDescent="0.45">
      <c r="A1497" s="1" t="s">
        <v>126</v>
      </c>
      <c r="B1497" s="1" t="s">
        <v>187</v>
      </c>
      <c r="C1497" s="1" t="s">
        <v>112</v>
      </c>
      <c r="D1497" s="1">
        <v>5057</v>
      </c>
      <c r="E1497" s="1" t="s">
        <v>236</v>
      </c>
      <c r="F1497" s="1" t="s">
        <v>238</v>
      </c>
      <c r="G1497" s="1" t="s">
        <v>187</v>
      </c>
      <c r="H1497" s="1">
        <f>D1497/'دلار نیما'!$C$1292*1000</f>
        <v>19.164594955129761</v>
      </c>
    </row>
    <row r="1498" spans="1:8" hidden="1" x14ac:dyDescent="0.45">
      <c r="A1498" s="1" t="s">
        <v>101</v>
      </c>
      <c r="B1498" s="1" t="s">
        <v>149</v>
      </c>
      <c r="C1498" s="1" t="s">
        <v>103</v>
      </c>
      <c r="D1498" s="1">
        <v>7109</v>
      </c>
      <c r="E1498" s="1" t="s">
        <v>236</v>
      </c>
      <c r="F1498" s="1" t="s">
        <v>238</v>
      </c>
      <c r="G1498" s="1" t="s">
        <v>149</v>
      </c>
      <c r="H1498" s="1">
        <f>D1498/'دلار نیما'!$C$1292*1000</f>
        <v>26.941092650982295</v>
      </c>
    </row>
    <row r="1499" spans="1:8" hidden="1" x14ac:dyDescent="0.45">
      <c r="A1499" s="1" t="s">
        <v>101</v>
      </c>
      <c r="B1499" s="1" t="s">
        <v>149</v>
      </c>
      <c r="C1499" s="1" t="s">
        <v>112</v>
      </c>
      <c r="D1499" s="1">
        <v>7109</v>
      </c>
      <c r="E1499" s="1" t="s">
        <v>236</v>
      </c>
      <c r="F1499" s="1" t="s">
        <v>238</v>
      </c>
      <c r="G1499" s="1" t="s">
        <v>149</v>
      </c>
      <c r="H1499" s="1">
        <f>D1499/'دلار نیما'!$C$1292*1000</f>
        <v>26.941092650982295</v>
      </c>
    </row>
    <row r="1500" spans="1:8" hidden="1" x14ac:dyDescent="0.45">
      <c r="A1500" s="1" t="s">
        <v>116</v>
      </c>
      <c r="B1500" s="1" t="s">
        <v>149</v>
      </c>
      <c r="C1500" s="1" t="s">
        <v>112</v>
      </c>
      <c r="D1500" s="1">
        <v>8732</v>
      </c>
      <c r="E1500" s="1" t="s">
        <v>236</v>
      </c>
      <c r="F1500" s="1" t="s">
        <v>238</v>
      </c>
      <c r="G1500" s="1" t="s">
        <v>149</v>
      </c>
      <c r="H1500" s="1">
        <f>D1500/'دلار نیما'!$C$1292*1000</f>
        <v>33.091802085859811</v>
      </c>
    </row>
    <row r="1501" spans="1:8" hidden="1" x14ac:dyDescent="0.45">
      <c r="A1501" s="1" t="s">
        <v>115</v>
      </c>
      <c r="B1501" s="1" t="s">
        <v>149</v>
      </c>
      <c r="C1501" s="1" t="s">
        <v>112</v>
      </c>
      <c r="D1501" s="1">
        <v>7431</v>
      </c>
      <c r="E1501" s="1" t="s">
        <v>236</v>
      </c>
      <c r="F1501" s="1" t="s">
        <v>238</v>
      </c>
      <c r="G1501" s="1" t="s">
        <v>149</v>
      </c>
      <c r="H1501" s="1">
        <f>D1501/'دلار نیما'!$C$1292*1000</f>
        <v>28.161381275770069</v>
      </c>
    </row>
    <row r="1502" spans="1:8" hidden="1" x14ac:dyDescent="0.45">
      <c r="A1502" s="1" t="s">
        <v>115</v>
      </c>
      <c r="B1502" s="1" t="s">
        <v>149</v>
      </c>
      <c r="C1502" s="1" t="s">
        <v>103</v>
      </c>
      <c r="D1502" s="1">
        <v>7431</v>
      </c>
      <c r="E1502" s="1" t="s">
        <v>236</v>
      </c>
      <c r="F1502" s="1" t="s">
        <v>238</v>
      </c>
      <c r="G1502" s="1" t="s">
        <v>149</v>
      </c>
      <c r="H1502" s="1">
        <f>D1502/'دلار نیما'!$C$1292*1000</f>
        <v>28.161381275770069</v>
      </c>
    </row>
    <row r="1503" spans="1:8" hidden="1" x14ac:dyDescent="0.45">
      <c r="A1503" s="1" t="s">
        <v>101</v>
      </c>
      <c r="B1503" s="1" t="s">
        <v>136</v>
      </c>
      <c r="C1503" s="1" t="s">
        <v>103</v>
      </c>
      <c r="D1503" s="1">
        <v>8141</v>
      </c>
      <c r="E1503" s="1" t="s">
        <v>236</v>
      </c>
      <c r="F1503" s="1" t="s">
        <v>238</v>
      </c>
      <c r="G1503" s="1" t="s">
        <v>136</v>
      </c>
      <c r="H1503" s="1">
        <f>D1503/'دلار نیما'!$C$1292*1000</f>
        <v>30.852079796264857</v>
      </c>
    </row>
    <row r="1504" spans="1:8" hidden="1" x14ac:dyDescent="0.45">
      <c r="A1504" s="1" t="s">
        <v>101</v>
      </c>
      <c r="B1504" s="1" t="s">
        <v>136</v>
      </c>
      <c r="C1504" s="1" t="s">
        <v>112</v>
      </c>
      <c r="D1504" s="1">
        <v>8141</v>
      </c>
      <c r="E1504" s="1" t="s">
        <v>236</v>
      </c>
      <c r="F1504" s="1" t="s">
        <v>238</v>
      </c>
      <c r="G1504" s="1" t="s">
        <v>136</v>
      </c>
      <c r="H1504" s="1">
        <f>D1504/'دلار نیما'!$C$1292*1000</f>
        <v>30.852079796264857</v>
      </c>
    </row>
    <row r="1505" spans="1:8" hidden="1" x14ac:dyDescent="0.45">
      <c r="A1505" s="1" t="s">
        <v>116</v>
      </c>
      <c r="B1505" s="1" t="s">
        <v>136</v>
      </c>
      <c r="C1505" s="1" t="s">
        <v>103</v>
      </c>
      <c r="D1505" s="1">
        <v>9037</v>
      </c>
      <c r="E1505" s="1" t="s">
        <v>236</v>
      </c>
      <c r="F1505" s="1" t="s">
        <v>238</v>
      </c>
      <c r="G1505" s="1" t="s">
        <v>136</v>
      </c>
      <c r="H1505" s="1">
        <f>D1505/'دلار نیما'!$C$1292*1000</f>
        <v>34.247665534804753</v>
      </c>
    </row>
    <row r="1506" spans="1:8" hidden="1" x14ac:dyDescent="0.45">
      <c r="A1506" s="1" t="s">
        <v>116</v>
      </c>
      <c r="B1506" s="1" t="s">
        <v>136</v>
      </c>
      <c r="C1506" s="1" t="s">
        <v>112</v>
      </c>
      <c r="D1506" s="1">
        <v>9037</v>
      </c>
      <c r="E1506" s="1" t="s">
        <v>236</v>
      </c>
      <c r="F1506" s="1" t="s">
        <v>238</v>
      </c>
      <c r="G1506" s="1" t="s">
        <v>136</v>
      </c>
      <c r="H1506" s="1">
        <f>D1506/'دلار نیما'!$C$1292*1000</f>
        <v>34.247665534804753</v>
      </c>
    </row>
    <row r="1507" spans="1:8" hidden="1" x14ac:dyDescent="0.45">
      <c r="A1507" s="1" t="s">
        <v>101</v>
      </c>
      <c r="B1507" s="1" t="s">
        <v>132</v>
      </c>
      <c r="C1507" s="1" t="s">
        <v>133</v>
      </c>
      <c r="D1507" s="1">
        <v>6803</v>
      </c>
      <c r="E1507" s="1" t="s">
        <v>236</v>
      </c>
      <c r="F1507" s="1" t="s">
        <v>190</v>
      </c>
      <c r="G1507" s="1" t="s">
        <v>132</v>
      </c>
      <c r="H1507" s="1">
        <f>D1507/'دلار نیما'!$C$1292*1000</f>
        <v>25.781439485811305</v>
      </c>
    </row>
    <row r="1508" spans="1:8" hidden="1" x14ac:dyDescent="0.45">
      <c r="A1508" s="1" t="s">
        <v>101</v>
      </c>
      <c r="B1508" s="1" t="s">
        <v>132</v>
      </c>
      <c r="C1508" s="1" t="s">
        <v>186</v>
      </c>
      <c r="D1508" s="1">
        <v>6803</v>
      </c>
      <c r="E1508" s="1" t="s">
        <v>236</v>
      </c>
      <c r="F1508" s="1" t="s">
        <v>190</v>
      </c>
      <c r="G1508" s="1" t="s">
        <v>132</v>
      </c>
      <c r="H1508" s="1">
        <f>D1508/'دلار نیما'!$C$1292*1000</f>
        <v>25.781439485811305</v>
      </c>
    </row>
    <row r="1509" spans="1:8" hidden="1" x14ac:dyDescent="0.45">
      <c r="A1509" s="1" t="s">
        <v>106</v>
      </c>
      <c r="B1509" s="1" t="s">
        <v>136</v>
      </c>
      <c r="C1509" s="1" t="s">
        <v>112</v>
      </c>
      <c r="D1509" s="1">
        <v>7487</v>
      </c>
      <c r="E1509" s="1" t="s">
        <v>243</v>
      </c>
      <c r="F1509" s="1" t="s">
        <v>242</v>
      </c>
      <c r="G1509" s="1" t="s">
        <v>136</v>
      </c>
      <c r="H1509" s="1">
        <f>D1509/'دلار نیما'!$C$1292*1000</f>
        <v>28.373605384428814</v>
      </c>
    </row>
    <row r="1510" spans="1:8" hidden="1" x14ac:dyDescent="0.45">
      <c r="A1510" s="1" t="s">
        <v>116</v>
      </c>
      <c r="B1510" s="1" t="s">
        <v>171</v>
      </c>
      <c r="C1510" s="1" t="s">
        <v>103</v>
      </c>
      <c r="D1510" s="1">
        <v>5676</v>
      </c>
      <c r="E1510" s="1" t="s">
        <v>235</v>
      </c>
      <c r="F1510" s="1" t="s">
        <v>238</v>
      </c>
      <c r="G1510" s="1" t="s">
        <v>171</v>
      </c>
      <c r="H1510" s="1">
        <f>D1510/'دلار نیما'!$C$1292*1000</f>
        <v>21.510429299054088</v>
      </c>
    </row>
    <row r="1511" spans="1:8" hidden="1" x14ac:dyDescent="0.45">
      <c r="A1511" s="1" t="s">
        <v>116</v>
      </c>
      <c r="B1511" s="1" t="s">
        <v>171</v>
      </c>
      <c r="C1511" s="1" t="s">
        <v>112</v>
      </c>
      <c r="D1511" s="1">
        <v>5676</v>
      </c>
      <c r="E1511" s="1" t="s">
        <v>236</v>
      </c>
      <c r="F1511" s="1" t="s">
        <v>238</v>
      </c>
      <c r="G1511" s="1" t="s">
        <v>171</v>
      </c>
      <c r="H1511" s="1">
        <f>D1511/'دلار نیما'!$C$1292*1000</f>
        <v>21.510429299054088</v>
      </c>
    </row>
    <row r="1512" spans="1:8" hidden="1" x14ac:dyDescent="0.45">
      <c r="A1512" s="1" t="s">
        <v>202</v>
      </c>
      <c r="B1512" s="1" t="s">
        <v>136</v>
      </c>
      <c r="C1512" s="1" t="s">
        <v>112</v>
      </c>
      <c r="D1512" s="1">
        <v>9010</v>
      </c>
      <c r="E1512" s="1" t="s">
        <v>243</v>
      </c>
      <c r="F1512" s="1" t="s">
        <v>242</v>
      </c>
      <c r="G1512" s="1" t="s">
        <v>136</v>
      </c>
      <c r="H1512" s="1">
        <f>D1512/'دلار نیما'!$C$1292*1000</f>
        <v>34.145343196701425</v>
      </c>
    </row>
    <row r="1513" spans="1:8" hidden="1" x14ac:dyDescent="0.45">
      <c r="A1513" s="1" t="s">
        <v>116</v>
      </c>
      <c r="B1513" s="1" t="s">
        <v>132</v>
      </c>
      <c r="C1513" s="1" t="s">
        <v>133</v>
      </c>
      <c r="D1513" s="1">
        <v>8193</v>
      </c>
      <c r="E1513" s="1" t="s">
        <v>236</v>
      </c>
      <c r="F1513" s="1" t="s">
        <v>190</v>
      </c>
      <c r="G1513" s="1" t="s">
        <v>132</v>
      </c>
      <c r="H1513" s="1">
        <f>D1513/'دلار نیما'!$C$1292*1000</f>
        <v>31.049145040019404</v>
      </c>
    </row>
    <row r="1514" spans="1:8" hidden="1" x14ac:dyDescent="0.45">
      <c r="A1514" s="1" t="s">
        <v>101</v>
      </c>
      <c r="B1514" s="1" t="s">
        <v>171</v>
      </c>
      <c r="C1514" s="1" t="s">
        <v>103</v>
      </c>
      <c r="D1514" s="1">
        <v>3704</v>
      </c>
      <c r="E1514" s="1" t="s">
        <v>236</v>
      </c>
      <c r="F1514" s="1" t="s">
        <v>238</v>
      </c>
      <c r="G1514" s="1" t="s">
        <v>171</v>
      </c>
      <c r="H1514" s="1">
        <f>D1514/'دلار نیما'!$C$1292*1000</f>
        <v>14.037108901285471</v>
      </c>
    </row>
    <row r="1515" spans="1:8" hidden="1" x14ac:dyDescent="0.45">
      <c r="A1515" s="1" t="s">
        <v>101</v>
      </c>
      <c r="B1515" s="1" t="s">
        <v>171</v>
      </c>
      <c r="C1515" s="1" t="s">
        <v>112</v>
      </c>
      <c r="D1515" s="1">
        <v>3704</v>
      </c>
      <c r="E1515" s="1" t="s">
        <v>236</v>
      </c>
      <c r="F1515" s="1" t="s">
        <v>238</v>
      </c>
      <c r="G1515" s="1" t="s">
        <v>171</v>
      </c>
      <c r="H1515" s="1">
        <f>D1515/'دلار نیما'!$C$1292*1000</f>
        <v>14.037108901285471</v>
      </c>
    </row>
    <row r="1516" spans="1:8" hidden="1" x14ac:dyDescent="0.45">
      <c r="A1516" s="1" t="s">
        <v>116</v>
      </c>
      <c r="B1516" s="1" t="s">
        <v>169</v>
      </c>
      <c r="C1516" s="1" t="s">
        <v>112</v>
      </c>
      <c r="D1516" s="1">
        <v>8720</v>
      </c>
      <c r="E1516" s="1" t="s">
        <v>236</v>
      </c>
      <c r="F1516" s="1" t="s">
        <v>238</v>
      </c>
      <c r="G1516" s="1" t="s">
        <v>169</v>
      </c>
      <c r="H1516" s="1">
        <f>D1516/'دلار نیما'!$C$1292*1000</f>
        <v>33.046325491147222</v>
      </c>
    </row>
    <row r="1517" spans="1:8" hidden="1" x14ac:dyDescent="0.45">
      <c r="A1517" s="1" t="s">
        <v>116</v>
      </c>
      <c r="B1517" s="1" t="s">
        <v>131</v>
      </c>
      <c r="C1517" s="1" t="s">
        <v>112</v>
      </c>
      <c r="D1517" s="1">
        <v>8726</v>
      </c>
      <c r="E1517" s="1" t="s">
        <v>236</v>
      </c>
      <c r="F1517" s="1" t="s">
        <v>238</v>
      </c>
      <c r="G1517" s="1" t="s">
        <v>131</v>
      </c>
      <c r="H1517" s="1">
        <f>D1517/'دلار نیما'!$C$1292*1000</f>
        <v>33.069063788503513</v>
      </c>
    </row>
    <row r="1518" spans="1:8" hidden="1" x14ac:dyDescent="0.45">
      <c r="A1518" s="1" t="s">
        <v>116</v>
      </c>
      <c r="B1518" s="1" t="s">
        <v>131</v>
      </c>
      <c r="C1518" s="1" t="s">
        <v>103</v>
      </c>
      <c r="D1518" s="1">
        <v>8726</v>
      </c>
      <c r="E1518" s="1" t="s">
        <v>235</v>
      </c>
      <c r="F1518" s="1" t="s">
        <v>238</v>
      </c>
      <c r="G1518" s="1" t="s">
        <v>131</v>
      </c>
      <c r="H1518" s="1">
        <f>D1518/'دلار نیما'!$C$1292*1000</f>
        <v>33.069063788503513</v>
      </c>
    </row>
    <row r="1519" spans="1:8" hidden="1" x14ac:dyDescent="0.45">
      <c r="A1519" s="1" t="s">
        <v>101</v>
      </c>
      <c r="B1519" s="1" t="s">
        <v>169</v>
      </c>
      <c r="C1519" s="1" t="s">
        <v>112</v>
      </c>
      <c r="D1519" s="1">
        <v>9283</v>
      </c>
      <c r="E1519" s="1" t="s">
        <v>236</v>
      </c>
      <c r="F1519" s="1" t="s">
        <v>238</v>
      </c>
      <c r="G1519" s="1" t="s">
        <v>169</v>
      </c>
      <c r="H1519" s="1">
        <f>D1519/'دلار نیما'!$C$1292*1000</f>
        <v>35.179935726412808</v>
      </c>
    </row>
    <row r="1520" spans="1:8" hidden="1" x14ac:dyDescent="0.45">
      <c r="A1520" s="1" t="s">
        <v>101</v>
      </c>
      <c r="B1520" s="1" t="s">
        <v>169</v>
      </c>
      <c r="C1520" s="1" t="s">
        <v>103</v>
      </c>
      <c r="D1520" s="1">
        <v>9283</v>
      </c>
      <c r="E1520" s="1" t="s">
        <v>236</v>
      </c>
      <c r="F1520" s="1" t="s">
        <v>238</v>
      </c>
      <c r="G1520" s="1" t="s">
        <v>169</v>
      </c>
      <c r="H1520" s="1">
        <f>D1520/'دلار نیما'!$C$1292*1000</f>
        <v>35.179935726412808</v>
      </c>
    </row>
    <row r="1521" spans="1:8" hidden="1" x14ac:dyDescent="0.45">
      <c r="A1521" s="1" t="s">
        <v>152</v>
      </c>
      <c r="B1521" s="1" t="s">
        <v>169</v>
      </c>
      <c r="C1521" s="1" t="s">
        <v>112</v>
      </c>
      <c r="D1521" s="1">
        <v>9916</v>
      </c>
      <c r="E1521" s="1" t="s">
        <v>236</v>
      </c>
      <c r="F1521" s="1" t="s">
        <v>238</v>
      </c>
      <c r="G1521" s="1" t="s">
        <v>169</v>
      </c>
      <c r="H1521" s="1">
        <f>D1521/'دلار نیما'!$C$1292*1000</f>
        <v>37.578826097501825</v>
      </c>
    </row>
    <row r="1522" spans="1:8" hidden="1" x14ac:dyDescent="0.45">
      <c r="A1522" s="1" t="s">
        <v>152</v>
      </c>
      <c r="B1522" s="1" t="s">
        <v>169</v>
      </c>
      <c r="C1522" s="1" t="s">
        <v>103</v>
      </c>
      <c r="D1522" s="1">
        <v>9916</v>
      </c>
      <c r="E1522" s="1" t="s">
        <v>236</v>
      </c>
      <c r="F1522" s="1" t="s">
        <v>238</v>
      </c>
      <c r="G1522" s="1" t="s">
        <v>169</v>
      </c>
      <c r="H1522" s="1">
        <f>D1522/'دلار نیما'!$C$1292*1000</f>
        <v>37.578826097501825</v>
      </c>
    </row>
    <row r="1523" spans="1:8" hidden="1" x14ac:dyDescent="0.45">
      <c r="A1523" s="1" t="s">
        <v>101</v>
      </c>
      <c r="B1523" s="1" t="s">
        <v>131</v>
      </c>
      <c r="C1523" s="1" t="s">
        <v>112</v>
      </c>
      <c r="D1523" s="1">
        <v>8002</v>
      </c>
      <c r="E1523" s="1" t="s">
        <v>236</v>
      </c>
      <c r="F1523" s="1" t="s">
        <v>238</v>
      </c>
      <c r="G1523" s="1" t="s">
        <v>131</v>
      </c>
      <c r="H1523" s="1">
        <f>D1523/'دلار نیما'!$C$1292*1000</f>
        <v>30.325309240844046</v>
      </c>
    </row>
    <row r="1524" spans="1:8" hidden="1" x14ac:dyDescent="0.45">
      <c r="A1524" s="1" t="s">
        <v>189</v>
      </c>
      <c r="B1524" s="1" t="s">
        <v>169</v>
      </c>
      <c r="C1524" s="1" t="s">
        <v>112</v>
      </c>
      <c r="D1524" s="1">
        <v>9038</v>
      </c>
      <c r="E1524" s="1" t="s">
        <v>236</v>
      </c>
      <c r="F1524" s="1" t="s">
        <v>238</v>
      </c>
      <c r="G1524" s="1" t="s">
        <v>169</v>
      </c>
      <c r="H1524" s="1">
        <f>D1524/'دلار نیما'!$C$1292*1000</f>
        <v>34.251455251030798</v>
      </c>
    </row>
    <row r="1525" spans="1:8" hidden="1" x14ac:dyDescent="0.45">
      <c r="A1525" s="1" t="s">
        <v>116</v>
      </c>
      <c r="B1525" s="1" t="s">
        <v>175</v>
      </c>
      <c r="C1525" s="1" t="s">
        <v>103</v>
      </c>
      <c r="D1525" s="1">
        <v>7635</v>
      </c>
      <c r="E1525" s="1" t="s">
        <v>236</v>
      </c>
      <c r="F1525" s="1" t="s">
        <v>238</v>
      </c>
      <c r="G1525" s="1" t="s">
        <v>176</v>
      </c>
      <c r="H1525" s="1">
        <f>D1525/'دلار نیما'!$C$1292*1000</f>
        <v>28.934483385884064</v>
      </c>
    </row>
    <row r="1526" spans="1:8" hidden="1" x14ac:dyDescent="0.45">
      <c r="A1526" s="1" t="s">
        <v>116</v>
      </c>
      <c r="B1526" s="1" t="s">
        <v>175</v>
      </c>
      <c r="C1526" s="1" t="s">
        <v>112</v>
      </c>
      <c r="D1526" s="1">
        <v>7635</v>
      </c>
      <c r="E1526" s="1" t="s">
        <v>236</v>
      </c>
      <c r="F1526" s="1" t="s">
        <v>238</v>
      </c>
      <c r="G1526" s="1" t="s">
        <v>176</v>
      </c>
      <c r="H1526" s="1">
        <f>D1526/'دلار نیما'!$C$1292*1000</f>
        <v>28.934483385884064</v>
      </c>
    </row>
    <row r="1527" spans="1:8" hidden="1" x14ac:dyDescent="0.45">
      <c r="A1527" s="1" t="s">
        <v>101</v>
      </c>
      <c r="B1527" s="1" t="s">
        <v>175</v>
      </c>
      <c r="C1527" s="1" t="s">
        <v>112</v>
      </c>
      <c r="D1527" s="1">
        <v>7274</v>
      </c>
      <c r="E1527" s="1" t="s">
        <v>236</v>
      </c>
      <c r="F1527" s="1" t="s">
        <v>238</v>
      </c>
      <c r="G1527" s="1" t="s">
        <v>176</v>
      </c>
      <c r="H1527" s="1">
        <f>D1527/'دلار نیما'!$C$1292*1000</f>
        <v>27.566395828280378</v>
      </c>
    </row>
    <row r="1528" spans="1:8" hidden="1" x14ac:dyDescent="0.45">
      <c r="A1528" s="1" t="s">
        <v>101</v>
      </c>
      <c r="B1528" s="1" t="s">
        <v>175</v>
      </c>
      <c r="C1528" s="1" t="s">
        <v>103</v>
      </c>
      <c r="D1528" s="1">
        <v>7274</v>
      </c>
      <c r="E1528" s="1" t="s">
        <v>236</v>
      </c>
      <c r="F1528" s="1" t="s">
        <v>238</v>
      </c>
      <c r="G1528" s="1" t="s">
        <v>176</v>
      </c>
      <c r="H1528" s="1">
        <f>D1528/'دلار نیما'!$C$1292*1000</f>
        <v>27.566395828280378</v>
      </c>
    </row>
    <row r="1529" spans="1:8" hidden="1" x14ac:dyDescent="0.45">
      <c r="A1529" s="1" t="s">
        <v>126</v>
      </c>
      <c r="B1529" s="1" t="s">
        <v>175</v>
      </c>
      <c r="C1529" s="1" t="s">
        <v>112</v>
      </c>
      <c r="D1529" s="1">
        <v>6072</v>
      </c>
      <c r="E1529" s="1" t="s">
        <v>236</v>
      </c>
      <c r="F1529" s="1" t="s">
        <v>238</v>
      </c>
      <c r="G1529" s="1" t="s">
        <v>176</v>
      </c>
      <c r="H1529" s="1">
        <f>D1529/'دلار نیما'!$C$1292*1000</f>
        <v>23.011156924569487</v>
      </c>
    </row>
    <row r="1530" spans="1:8" hidden="1" x14ac:dyDescent="0.45">
      <c r="A1530" s="1" t="s">
        <v>101</v>
      </c>
      <c r="B1530" s="1" t="s">
        <v>109</v>
      </c>
      <c r="C1530" s="1" t="s">
        <v>112</v>
      </c>
      <c r="D1530" s="1">
        <v>6112</v>
      </c>
      <c r="E1530" s="1" t="s">
        <v>236</v>
      </c>
      <c r="F1530" s="1" t="s">
        <v>238</v>
      </c>
      <c r="G1530" s="1" t="s">
        <v>110</v>
      </c>
      <c r="H1530" s="1">
        <f>D1530/'دلار نیما'!$C$1292*1000</f>
        <v>23.162745573611449</v>
      </c>
    </row>
    <row r="1531" spans="1:8" hidden="1" x14ac:dyDescent="0.45">
      <c r="A1531" s="1" t="s">
        <v>116</v>
      </c>
      <c r="B1531" s="1" t="s">
        <v>109</v>
      </c>
      <c r="C1531" s="1" t="s">
        <v>112</v>
      </c>
      <c r="D1531" s="1">
        <v>6569</v>
      </c>
      <c r="E1531" s="1" t="s">
        <v>236</v>
      </c>
      <c r="F1531" s="1" t="s">
        <v>238</v>
      </c>
      <c r="G1531" s="1" t="s">
        <v>110</v>
      </c>
      <c r="H1531" s="1">
        <f>D1531/'دلار نیما'!$C$1292*1000</f>
        <v>24.894645888915836</v>
      </c>
    </row>
    <row r="1532" spans="1:8" hidden="1" x14ac:dyDescent="0.45">
      <c r="A1532" s="1" t="s">
        <v>101</v>
      </c>
      <c r="B1532" s="1" t="s">
        <v>194</v>
      </c>
      <c r="C1532" s="1" t="s">
        <v>112</v>
      </c>
      <c r="D1532" s="1">
        <v>7228</v>
      </c>
      <c r="E1532" s="1" t="s">
        <v>236</v>
      </c>
      <c r="F1532" s="1" t="s">
        <v>238</v>
      </c>
      <c r="G1532" s="1" t="s">
        <v>195</v>
      </c>
      <c r="H1532" s="1">
        <f>D1532/'دلار نیما'!$C$1292*1000</f>
        <v>27.392068881882125</v>
      </c>
    </row>
    <row r="1533" spans="1:8" hidden="1" x14ac:dyDescent="0.45">
      <c r="A1533" s="1" t="s">
        <v>203</v>
      </c>
      <c r="B1533" s="1" t="s">
        <v>175</v>
      </c>
      <c r="C1533" s="1" t="s">
        <v>112</v>
      </c>
      <c r="D1533" s="1">
        <v>8064</v>
      </c>
      <c r="E1533" s="1" t="s">
        <v>236</v>
      </c>
      <c r="F1533" s="1" t="s">
        <v>238</v>
      </c>
      <c r="G1533" s="1" t="s">
        <v>176</v>
      </c>
      <c r="H1533" s="1">
        <f>D1533/'دلار نیما'!$C$1292*1000</f>
        <v>30.560271646859082</v>
      </c>
    </row>
    <row r="1534" spans="1:8" hidden="1" x14ac:dyDescent="0.45">
      <c r="A1534" s="1" t="s">
        <v>203</v>
      </c>
      <c r="B1534" s="1" t="s">
        <v>175</v>
      </c>
      <c r="C1534" s="1" t="s">
        <v>103</v>
      </c>
      <c r="D1534" s="1">
        <v>8064</v>
      </c>
      <c r="E1534" s="1" t="s">
        <v>236</v>
      </c>
      <c r="F1534" s="1" t="s">
        <v>238</v>
      </c>
      <c r="G1534" s="1" t="s">
        <v>176</v>
      </c>
      <c r="H1534" s="1">
        <f>D1534/'دلار نیما'!$C$1292*1000</f>
        <v>30.560271646859082</v>
      </c>
    </row>
    <row r="1535" spans="1:8" hidden="1" x14ac:dyDescent="0.45">
      <c r="A1535" s="1" t="s">
        <v>204</v>
      </c>
      <c r="B1535" s="1" t="s">
        <v>175</v>
      </c>
      <c r="C1535" s="1" t="s">
        <v>103</v>
      </c>
      <c r="D1535" s="1">
        <v>6627</v>
      </c>
      <c r="E1535" s="1" t="s">
        <v>243</v>
      </c>
      <c r="F1535" s="1" t="s">
        <v>242</v>
      </c>
      <c r="G1535" s="1" t="s">
        <v>176</v>
      </c>
      <c r="H1535" s="1">
        <f>D1535/'دلار نیما'!$C$1292*1000</f>
        <v>25.114449430026678</v>
      </c>
    </row>
    <row r="1536" spans="1:8" hidden="1" x14ac:dyDescent="0.45">
      <c r="A1536" s="1" t="s">
        <v>204</v>
      </c>
      <c r="B1536" s="1" t="s">
        <v>175</v>
      </c>
      <c r="C1536" s="1" t="s">
        <v>112</v>
      </c>
      <c r="D1536" s="1">
        <v>6627</v>
      </c>
      <c r="E1536" s="1" t="s">
        <v>243</v>
      </c>
      <c r="F1536" s="1" t="s">
        <v>242</v>
      </c>
      <c r="G1536" s="1" t="s">
        <v>176</v>
      </c>
      <c r="H1536" s="1">
        <f>D1536/'دلار نیما'!$C$1292*1000</f>
        <v>25.114449430026678</v>
      </c>
    </row>
    <row r="1537" spans="1:8" hidden="1" x14ac:dyDescent="0.45">
      <c r="A1537" s="1" t="s">
        <v>116</v>
      </c>
      <c r="B1537" s="1" t="s">
        <v>194</v>
      </c>
      <c r="C1537" s="1" t="s">
        <v>103</v>
      </c>
      <c r="D1537" s="1">
        <v>7284</v>
      </c>
      <c r="E1537" s="1" t="s">
        <v>236</v>
      </c>
      <c r="F1537" s="1" t="s">
        <v>238</v>
      </c>
      <c r="G1537" s="1" t="s">
        <v>195</v>
      </c>
      <c r="H1537" s="1">
        <f>D1537/'دلار نیما'!$C$1292*1000</f>
        <v>27.604292990540866</v>
      </c>
    </row>
    <row r="1538" spans="1:8" hidden="1" x14ac:dyDescent="0.45">
      <c r="A1538" s="1" t="s">
        <v>116</v>
      </c>
      <c r="B1538" s="1" t="s">
        <v>194</v>
      </c>
      <c r="C1538" s="1" t="s">
        <v>112</v>
      </c>
      <c r="D1538" s="1">
        <v>7284</v>
      </c>
      <c r="E1538" s="1" t="s">
        <v>236</v>
      </c>
      <c r="F1538" s="1" t="s">
        <v>238</v>
      </c>
      <c r="G1538" s="1" t="s">
        <v>195</v>
      </c>
      <c r="H1538" s="1">
        <f>D1538/'دلار نیما'!$C$1292*1000</f>
        <v>27.604292990540866</v>
      </c>
    </row>
    <row r="1539" spans="1:8" hidden="1" x14ac:dyDescent="0.45">
      <c r="A1539" s="1" t="s">
        <v>205</v>
      </c>
      <c r="B1539" s="1" t="s">
        <v>175</v>
      </c>
      <c r="C1539" s="1" t="s">
        <v>112</v>
      </c>
      <c r="D1539" s="1">
        <v>6391</v>
      </c>
      <c r="E1539" s="1" t="s">
        <v>243</v>
      </c>
      <c r="F1539" s="1" t="s">
        <v>242</v>
      </c>
      <c r="G1539" s="1" t="s">
        <v>176</v>
      </c>
      <c r="H1539" s="1">
        <f>D1539/'دلار نیما'!$C$1292*1000</f>
        <v>24.220076400679119</v>
      </c>
    </row>
    <row r="1540" spans="1:8" hidden="1" x14ac:dyDescent="0.45">
      <c r="A1540" s="1" t="s">
        <v>205</v>
      </c>
      <c r="B1540" s="1" t="s">
        <v>175</v>
      </c>
      <c r="C1540" s="1" t="s">
        <v>103</v>
      </c>
      <c r="D1540" s="1">
        <v>6391</v>
      </c>
      <c r="E1540" s="1" t="s">
        <v>243</v>
      </c>
      <c r="F1540" s="1" t="s">
        <v>242</v>
      </c>
      <c r="G1540" s="1" t="s">
        <v>176</v>
      </c>
      <c r="H1540" s="1">
        <f>D1540/'دلار نیما'!$C$1292*1000</f>
        <v>24.220076400679119</v>
      </c>
    </row>
    <row r="1541" spans="1:8" hidden="1" x14ac:dyDescent="0.45">
      <c r="A1541" s="1" t="s">
        <v>215</v>
      </c>
      <c r="B1541" s="1" t="s">
        <v>109</v>
      </c>
      <c r="C1541" s="1" t="s">
        <v>112</v>
      </c>
      <c r="D1541" s="1">
        <v>5090</v>
      </c>
      <c r="E1541" s="1" t="s">
        <v>243</v>
      </c>
      <c r="F1541" s="1" t="s">
        <v>242</v>
      </c>
      <c r="G1541" s="1" t="s">
        <v>110</v>
      </c>
      <c r="H1541" s="1">
        <f>D1541/'دلار نیما'!$C$1292*1000</f>
        <v>19.289655590589376</v>
      </c>
    </row>
    <row r="1542" spans="1:8" hidden="1" x14ac:dyDescent="0.45">
      <c r="A1542" s="1" t="s">
        <v>116</v>
      </c>
      <c r="B1542" s="1" t="s">
        <v>102</v>
      </c>
      <c r="C1542" s="1" t="s">
        <v>103</v>
      </c>
      <c r="D1542" s="1">
        <v>5607</v>
      </c>
      <c r="E1542" s="1" t="s">
        <v>243</v>
      </c>
      <c r="F1542" s="1" t="s">
        <v>238</v>
      </c>
      <c r="G1542" s="1" t="s">
        <v>105</v>
      </c>
      <c r="H1542" s="1">
        <f>D1542/'دلار نیما'!$C$1292*1000</f>
        <v>21.248938879456706</v>
      </c>
    </row>
    <row r="1543" spans="1:8" hidden="1" x14ac:dyDescent="0.45">
      <c r="A1543" s="1" t="s">
        <v>116</v>
      </c>
      <c r="B1543" s="1" t="s">
        <v>102</v>
      </c>
      <c r="C1543" s="1" t="s">
        <v>103</v>
      </c>
      <c r="D1543" s="1">
        <v>5607</v>
      </c>
      <c r="E1543" s="1" t="s">
        <v>235</v>
      </c>
      <c r="F1543" s="1" t="s">
        <v>238</v>
      </c>
      <c r="G1543" s="1" t="s">
        <v>105</v>
      </c>
      <c r="H1543" s="1">
        <f>D1543/'دلار نیما'!$C$1292*1000</f>
        <v>21.248938879456706</v>
      </c>
    </row>
    <row r="1544" spans="1:8" hidden="1" x14ac:dyDescent="0.45">
      <c r="A1544" s="1" t="s">
        <v>116</v>
      </c>
      <c r="B1544" s="1" t="s">
        <v>102</v>
      </c>
      <c r="C1544" s="1" t="s">
        <v>103</v>
      </c>
      <c r="D1544" s="1">
        <v>5607</v>
      </c>
      <c r="E1544" s="1" t="s">
        <v>238</v>
      </c>
      <c r="F1544" s="1" t="s">
        <v>238</v>
      </c>
      <c r="G1544" s="1" t="s">
        <v>105</v>
      </c>
      <c r="H1544" s="1">
        <f>D1544/'دلار نیما'!$C$1292*1000</f>
        <v>21.248938879456706</v>
      </c>
    </row>
    <row r="1545" spans="1:8" hidden="1" x14ac:dyDescent="0.45">
      <c r="A1545" s="1" t="s">
        <v>116</v>
      </c>
      <c r="B1545" s="1" t="s">
        <v>102</v>
      </c>
      <c r="C1545" s="1" t="s">
        <v>103</v>
      </c>
      <c r="D1545" s="1">
        <v>5607</v>
      </c>
      <c r="E1545" s="1" t="s">
        <v>236</v>
      </c>
      <c r="F1545" s="1" t="s">
        <v>238</v>
      </c>
      <c r="G1545" s="1" t="s">
        <v>105</v>
      </c>
      <c r="H1545" s="1">
        <f>D1545/'دلار نیما'!$C$1292*1000</f>
        <v>21.248938879456706</v>
      </c>
    </row>
    <row r="1546" spans="1:8" hidden="1" x14ac:dyDescent="0.45">
      <c r="A1546" s="1" t="s">
        <v>116</v>
      </c>
      <c r="B1546" s="1" t="s">
        <v>102</v>
      </c>
      <c r="C1546" s="1" t="s">
        <v>112</v>
      </c>
      <c r="D1546" s="1">
        <v>5607</v>
      </c>
      <c r="E1546" s="1" t="s">
        <v>236</v>
      </c>
      <c r="F1546" s="1" t="s">
        <v>238</v>
      </c>
      <c r="G1546" s="1" t="s">
        <v>105</v>
      </c>
      <c r="H1546" s="1">
        <f>D1546/'دلار نیما'!$C$1292*1000</f>
        <v>21.248938879456706</v>
      </c>
    </row>
    <row r="1547" spans="1:8" hidden="1" x14ac:dyDescent="0.45">
      <c r="A1547" s="1" t="s">
        <v>108</v>
      </c>
      <c r="B1547" s="1" t="s">
        <v>109</v>
      </c>
      <c r="C1547" s="1" t="s">
        <v>112</v>
      </c>
      <c r="D1547" s="1">
        <v>6232</v>
      </c>
      <c r="E1547" s="1" t="s">
        <v>243</v>
      </c>
      <c r="F1547" s="1" t="s">
        <v>242</v>
      </c>
      <c r="G1547" s="1" t="s">
        <v>110</v>
      </c>
      <c r="H1547" s="1">
        <f>D1547/'دلار نیما'!$C$1292*1000</f>
        <v>23.617511520737324</v>
      </c>
    </row>
    <row r="1548" spans="1:8" hidden="1" x14ac:dyDescent="0.45">
      <c r="A1548" s="1" t="s">
        <v>101</v>
      </c>
      <c r="B1548" s="1" t="s">
        <v>102</v>
      </c>
      <c r="C1548" s="1" t="s">
        <v>103</v>
      </c>
      <c r="D1548" s="1">
        <v>4565</v>
      </c>
      <c r="E1548" s="1" t="s">
        <v>243</v>
      </c>
      <c r="F1548" s="1" t="s">
        <v>238</v>
      </c>
      <c r="G1548" s="1" t="s">
        <v>105</v>
      </c>
      <c r="H1548" s="1">
        <f>D1548/'دلار نیما'!$C$1292*1000</f>
        <v>17.300054571913655</v>
      </c>
    </row>
    <row r="1549" spans="1:8" hidden="1" x14ac:dyDescent="0.45">
      <c r="A1549" s="1" t="s">
        <v>101</v>
      </c>
      <c r="B1549" s="1" t="s">
        <v>102</v>
      </c>
      <c r="C1549" s="1" t="s">
        <v>103</v>
      </c>
      <c r="D1549" s="1">
        <v>4565</v>
      </c>
      <c r="E1549" s="1" t="s">
        <v>235</v>
      </c>
      <c r="F1549" s="1" t="s">
        <v>238</v>
      </c>
      <c r="G1549" s="1" t="s">
        <v>105</v>
      </c>
      <c r="H1549" s="1">
        <f>D1549/'دلار نیما'!$C$1292*1000</f>
        <v>17.300054571913655</v>
      </c>
    </row>
    <row r="1550" spans="1:8" hidden="1" x14ac:dyDescent="0.45">
      <c r="A1550" s="1" t="s">
        <v>101</v>
      </c>
      <c r="B1550" s="1" t="s">
        <v>102</v>
      </c>
      <c r="C1550" s="1" t="s">
        <v>103</v>
      </c>
      <c r="D1550" s="1">
        <v>4565</v>
      </c>
      <c r="E1550" s="1" t="s">
        <v>238</v>
      </c>
      <c r="F1550" s="1" t="s">
        <v>238</v>
      </c>
      <c r="G1550" s="1" t="s">
        <v>105</v>
      </c>
      <c r="H1550" s="1">
        <f>D1550/'دلار نیما'!$C$1292*1000</f>
        <v>17.300054571913655</v>
      </c>
    </row>
    <row r="1551" spans="1:8" hidden="1" x14ac:dyDescent="0.45">
      <c r="A1551" s="1" t="s">
        <v>101</v>
      </c>
      <c r="B1551" s="1" t="s">
        <v>102</v>
      </c>
      <c r="C1551" s="1" t="s">
        <v>112</v>
      </c>
      <c r="D1551" s="1">
        <v>4565</v>
      </c>
      <c r="E1551" s="1" t="s">
        <v>236</v>
      </c>
      <c r="F1551" s="1" t="s">
        <v>238</v>
      </c>
      <c r="G1551" s="1" t="s">
        <v>105</v>
      </c>
      <c r="H1551" s="1">
        <f>D1551/'دلار نیما'!$C$1292*1000</f>
        <v>17.300054571913655</v>
      </c>
    </row>
    <row r="1552" spans="1:8" hidden="1" x14ac:dyDescent="0.45">
      <c r="A1552" s="1" t="s">
        <v>101</v>
      </c>
      <c r="B1552" s="1" t="s">
        <v>102</v>
      </c>
      <c r="C1552" s="1" t="s">
        <v>103</v>
      </c>
      <c r="D1552" s="1">
        <v>4565</v>
      </c>
      <c r="E1552" s="1" t="s">
        <v>236</v>
      </c>
      <c r="F1552" s="1" t="s">
        <v>238</v>
      </c>
      <c r="G1552" s="1" t="s">
        <v>105</v>
      </c>
      <c r="H1552" s="1">
        <f>D1552/'دلار نیما'!$C$1292*1000</f>
        <v>17.300054571913655</v>
      </c>
    </row>
    <row r="1553" spans="1:8" hidden="1" x14ac:dyDescent="0.45">
      <c r="A1553" s="1" t="s">
        <v>126</v>
      </c>
      <c r="B1553" s="1" t="s">
        <v>102</v>
      </c>
      <c r="C1553" s="1" t="s">
        <v>112</v>
      </c>
      <c r="D1553" s="1">
        <v>4069</v>
      </c>
      <c r="E1553" s="1" t="s">
        <v>236</v>
      </c>
      <c r="F1553" s="1" t="s">
        <v>238</v>
      </c>
      <c r="G1553" s="1" t="s">
        <v>105</v>
      </c>
      <c r="H1553" s="1">
        <f>D1553/'دلار نیما'!$C$1292*1000</f>
        <v>15.420355323793355</v>
      </c>
    </row>
    <row r="1554" spans="1:8" hidden="1" x14ac:dyDescent="0.45">
      <c r="A1554" s="1" t="s">
        <v>126</v>
      </c>
      <c r="B1554" s="1" t="s">
        <v>159</v>
      </c>
      <c r="C1554" s="1" t="s">
        <v>112</v>
      </c>
      <c r="D1554" s="1">
        <v>6833</v>
      </c>
      <c r="E1554" s="1" t="s">
        <v>236</v>
      </c>
      <c r="F1554" s="1" t="s">
        <v>244</v>
      </c>
      <c r="G1554" s="1" t="s">
        <v>159</v>
      </c>
      <c r="H1554" s="1">
        <f>D1554/'دلار نیما'!$C$1292*1000</f>
        <v>25.895130972592774</v>
      </c>
    </row>
    <row r="1555" spans="1:8" hidden="1" x14ac:dyDescent="0.45">
      <c r="A1555" s="1" t="s">
        <v>129</v>
      </c>
      <c r="B1555" s="1" t="s">
        <v>159</v>
      </c>
      <c r="C1555" s="1" t="s">
        <v>112</v>
      </c>
      <c r="D1555" s="1">
        <v>6565</v>
      </c>
      <c r="E1555" s="1" t="s">
        <v>236</v>
      </c>
      <c r="F1555" s="1" t="s">
        <v>244</v>
      </c>
      <c r="G1555" s="1" t="s">
        <v>159</v>
      </c>
      <c r="H1555" s="1">
        <f>D1555/'دلار نیما'!$C$1292*1000</f>
        <v>24.879487024011642</v>
      </c>
    </row>
    <row r="1556" spans="1:8" hidden="1" x14ac:dyDescent="0.45">
      <c r="A1556" s="1" t="s">
        <v>115</v>
      </c>
      <c r="B1556" s="1" t="s">
        <v>102</v>
      </c>
      <c r="C1556" s="1" t="s">
        <v>112</v>
      </c>
      <c r="D1556" s="1">
        <v>5133</v>
      </c>
      <c r="E1556" s="1" t="s">
        <v>236</v>
      </c>
      <c r="F1556" s="1" t="s">
        <v>238</v>
      </c>
      <c r="G1556" s="1" t="s">
        <v>105</v>
      </c>
      <c r="H1556" s="1">
        <f>D1556/'دلار نیما'!$C$1292*1000</f>
        <v>19.452613388309484</v>
      </c>
    </row>
    <row r="1557" spans="1:8" hidden="1" x14ac:dyDescent="0.45">
      <c r="A1557" s="1" t="s">
        <v>101</v>
      </c>
      <c r="B1557" s="1" t="s">
        <v>153</v>
      </c>
      <c r="C1557" s="1" t="s">
        <v>112</v>
      </c>
      <c r="D1557" s="1">
        <v>8692</v>
      </c>
      <c r="E1557" s="1" t="s">
        <v>236</v>
      </c>
      <c r="F1557" s="1" t="s">
        <v>238</v>
      </c>
      <c r="G1557" s="1" t="s">
        <v>154</v>
      </c>
      <c r="H1557" s="1">
        <f>D1557/'دلار نیما'!$C$1292*1000</f>
        <v>32.940213436817849</v>
      </c>
    </row>
    <row r="1558" spans="1:8" hidden="1" x14ac:dyDescent="0.45">
      <c r="A1558" s="1" t="s">
        <v>116</v>
      </c>
      <c r="B1558" s="1" t="s">
        <v>153</v>
      </c>
      <c r="C1558" s="1" t="s">
        <v>112</v>
      </c>
      <c r="D1558" s="1">
        <v>8106</v>
      </c>
      <c r="E1558" s="1" t="s">
        <v>236</v>
      </c>
      <c r="F1558" s="1" t="s">
        <v>238</v>
      </c>
      <c r="G1558" s="1" t="s">
        <v>154</v>
      </c>
      <c r="H1558" s="1">
        <f>D1558/'دلار نیما'!$C$1292*1000</f>
        <v>30.719439728353141</v>
      </c>
    </row>
    <row r="1559" spans="1:8" hidden="1" x14ac:dyDescent="0.45">
      <c r="A1559" s="1" t="s">
        <v>101</v>
      </c>
      <c r="B1559" s="1" t="s">
        <v>159</v>
      </c>
      <c r="C1559" s="1" t="s">
        <v>112</v>
      </c>
      <c r="D1559" s="1">
        <v>7170</v>
      </c>
      <c r="E1559" s="1" t="s">
        <v>236</v>
      </c>
      <c r="F1559" s="1" t="s">
        <v>244</v>
      </c>
      <c r="G1559" s="1" t="s">
        <v>159</v>
      </c>
      <c r="H1559" s="1">
        <f>D1559/'دلار نیما'!$C$1292*1000</f>
        <v>27.172265340771283</v>
      </c>
    </row>
    <row r="1560" spans="1:8" hidden="1" x14ac:dyDescent="0.45">
      <c r="A1560" s="1" t="s">
        <v>202</v>
      </c>
      <c r="B1560" s="1" t="s">
        <v>102</v>
      </c>
      <c r="C1560" s="1" t="s">
        <v>103</v>
      </c>
      <c r="D1560" s="1">
        <v>5489</v>
      </c>
      <c r="E1560" s="1" t="s">
        <v>235</v>
      </c>
      <c r="F1560" s="1" t="s">
        <v>242</v>
      </c>
      <c r="G1560" s="1" t="s">
        <v>105</v>
      </c>
      <c r="H1560" s="1">
        <f>D1560/'دلار نیما'!$C$1292*1000</f>
        <v>20.801752364782924</v>
      </c>
    </row>
    <row r="1561" spans="1:8" hidden="1" x14ac:dyDescent="0.45">
      <c r="A1561" s="1" t="s">
        <v>202</v>
      </c>
      <c r="B1561" s="1" t="s">
        <v>102</v>
      </c>
      <c r="C1561" s="1" t="s">
        <v>112</v>
      </c>
      <c r="D1561" s="1">
        <v>5489</v>
      </c>
      <c r="E1561" s="1" t="s">
        <v>243</v>
      </c>
      <c r="F1561" s="1" t="s">
        <v>242</v>
      </c>
      <c r="G1561" s="1" t="s">
        <v>105</v>
      </c>
      <c r="H1561" s="1">
        <f>D1561/'دلار نیما'!$C$1292*1000</f>
        <v>20.801752364782924</v>
      </c>
    </row>
    <row r="1562" spans="1:8" hidden="1" x14ac:dyDescent="0.45">
      <c r="A1562" s="1" t="s">
        <v>189</v>
      </c>
      <c r="B1562" s="1" t="s">
        <v>153</v>
      </c>
      <c r="C1562" s="1" t="s">
        <v>103</v>
      </c>
      <c r="D1562" s="1">
        <v>8135</v>
      </c>
      <c r="E1562" s="1" t="s">
        <v>236</v>
      </c>
      <c r="F1562" s="1" t="s">
        <v>238</v>
      </c>
      <c r="G1562" s="1" t="s">
        <v>154</v>
      </c>
      <c r="H1562" s="1">
        <f>D1562/'دلار نیما'!$C$1292*1000</f>
        <v>30.829341498908562</v>
      </c>
    </row>
    <row r="1563" spans="1:8" hidden="1" x14ac:dyDescent="0.45">
      <c r="A1563" s="1" t="s">
        <v>189</v>
      </c>
      <c r="B1563" s="1" t="s">
        <v>153</v>
      </c>
      <c r="C1563" s="1" t="s">
        <v>112</v>
      </c>
      <c r="D1563" s="1">
        <v>8135</v>
      </c>
      <c r="E1563" s="1" t="s">
        <v>236</v>
      </c>
      <c r="F1563" s="1" t="s">
        <v>238</v>
      </c>
      <c r="G1563" s="1" t="s">
        <v>154</v>
      </c>
      <c r="H1563" s="1">
        <f>D1563/'دلار نیما'!$C$1292*1000</f>
        <v>30.829341498908562</v>
      </c>
    </row>
    <row r="1564" spans="1:8" hidden="1" x14ac:dyDescent="0.45">
      <c r="A1564" s="1" t="s">
        <v>106</v>
      </c>
      <c r="B1564" s="1" t="s">
        <v>102</v>
      </c>
      <c r="C1564" s="1" t="s">
        <v>112</v>
      </c>
      <c r="D1564" s="1">
        <v>4387</v>
      </c>
      <c r="E1564" s="1" t="s">
        <v>243</v>
      </c>
      <c r="F1564" s="1" t="s">
        <v>242</v>
      </c>
      <c r="G1564" s="1" t="s">
        <v>105</v>
      </c>
      <c r="H1564" s="1">
        <f>D1564/'دلار نیما'!$C$1292*1000</f>
        <v>16.625485083676935</v>
      </c>
    </row>
    <row r="1565" spans="1:8" hidden="1" x14ac:dyDescent="0.45">
      <c r="A1565" s="1" t="s">
        <v>106</v>
      </c>
      <c r="B1565" s="1" t="s">
        <v>102</v>
      </c>
      <c r="C1565" s="1" t="s">
        <v>103</v>
      </c>
      <c r="D1565" s="1">
        <v>4387</v>
      </c>
      <c r="E1565" s="1" t="s">
        <v>235</v>
      </c>
      <c r="F1565" s="1" t="s">
        <v>242</v>
      </c>
      <c r="G1565" s="1" t="s">
        <v>105</v>
      </c>
      <c r="H1565" s="1">
        <f>D1565/'دلار نیما'!$C$1292*1000</f>
        <v>16.625485083676935</v>
      </c>
    </row>
    <row r="1566" spans="1:8" hidden="1" x14ac:dyDescent="0.45">
      <c r="A1566" s="1" t="s">
        <v>152</v>
      </c>
      <c r="B1566" s="1" t="s">
        <v>153</v>
      </c>
      <c r="C1566" s="1" t="s">
        <v>112</v>
      </c>
      <c r="D1566" s="1">
        <v>8984</v>
      </c>
      <c r="E1566" s="1" t="s">
        <v>236</v>
      </c>
      <c r="F1566" s="1" t="s">
        <v>238</v>
      </c>
      <c r="G1566" s="1" t="s">
        <v>154</v>
      </c>
      <c r="H1566" s="1">
        <f>D1566/'دلار نیما'!$C$1292*1000</f>
        <v>34.046810574824157</v>
      </c>
    </row>
    <row r="1567" spans="1:8" hidden="1" x14ac:dyDescent="0.45">
      <c r="A1567" s="1" t="s">
        <v>152</v>
      </c>
      <c r="B1567" s="1" t="s">
        <v>153</v>
      </c>
      <c r="C1567" s="1" t="s">
        <v>103</v>
      </c>
      <c r="D1567" s="1">
        <v>8984</v>
      </c>
      <c r="E1567" s="1" t="s">
        <v>236</v>
      </c>
      <c r="F1567" s="1" t="s">
        <v>238</v>
      </c>
      <c r="G1567" s="1" t="s">
        <v>154</v>
      </c>
      <c r="H1567" s="1">
        <f>D1567/'دلار نیما'!$C$1292*1000</f>
        <v>34.046810574824157</v>
      </c>
    </row>
    <row r="1568" spans="1:8" hidden="1" x14ac:dyDescent="0.45">
      <c r="A1568" s="1" t="s">
        <v>116</v>
      </c>
      <c r="B1568" s="1" t="s">
        <v>159</v>
      </c>
      <c r="C1568" s="1" t="s">
        <v>112</v>
      </c>
      <c r="D1568" s="1">
        <v>6081</v>
      </c>
      <c r="E1568" s="1" t="s">
        <v>236</v>
      </c>
      <c r="F1568" s="1" t="s">
        <v>244</v>
      </c>
      <c r="G1568" s="1" t="s">
        <v>159</v>
      </c>
      <c r="H1568" s="1">
        <f>D1568/'دلار نیما'!$C$1292*1000</f>
        <v>23.045264370603928</v>
      </c>
    </row>
    <row r="1569" spans="1:8" hidden="1" x14ac:dyDescent="0.45">
      <c r="A1569" s="1" t="s">
        <v>116</v>
      </c>
      <c r="B1569" s="1" t="s">
        <v>159</v>
      </c>
      <c r="C1569" s="1" t="s">
        <v>103</v>
      </c>
      <c r="D1569" s="1">
        <v>6081</v>
      </c>
      <c r="E1569" s="1" t="s">
        <v>238</v>
      </c>
      <c r="F1569" s="1" t="s">
        <v>244</v>
      </c>
      <c r="G1569" s="1" t="s">
        <v>159</v>
      </c>
      <c r="H1569" s="1">
        <f>D1569/'دلار نیما'!$C$1292*1000</f>
        <v>23.045264370603928</v>
      </c>
    </row>
    <row r="1570" spans="1:8" hidden="1" x14ac:dyDescent="0.45">
      <c r="A1570" s="1" t="s">
        <v>116</v>
      </c>
      <c r="B1570" s="1" t="s">
        <v>159</v>
      </c>
      <c r="C1570" s="1" t="s">
        <v>103</v>
      </c>
      <c r="D1570" s="1">
        <v>6081</v>
      </c>
      <c r="E1570" s="1" t="s">
        <v>235</v>
      </c>
      <c r="F1570" s="1" t="s">
        <v>244</v>
      </c>
      <c r="G1570" s="1" t="s">
        <v>159</v>
      </c>
      <c r="H1570" s="1">
        <f>D1570/'دلار نیما'!$C$1292*1000</f>
        <v>23.045264370603928</v>
      </c>
    </row>
    <row r="1571" spans="1:8" hidden="1" x14ac:dyDescent="0.45">
      <c r="A1571" s="1" t="s">
        <v>116</v>
      </c>
      <c r="B1571" s="1" t="s">
        <v>159</v>
      </c>
      <c r="C1571" s="1" t="s">
        <v>103</v>
      </c>
      <c r="D1571" s="1">
        <v>6081</v>
      </c>
      <c r="E1571" s="1" t="s">
        <v>236</v>
      </c>
      <c r="F1571" s="1" t="s">
        <v>244</v>
      </c>
      <c r="G1571" s="1" t="s">
        <v>159</v>
      </c>
      <c r="H1571" s="1">
        <f>D1571/'دلار نیما'!$C$1292*1000</f>
        <v>23.045264370603928</v>
      </c>
    </row>
    <row r="1572" spans="1:8" hidden="1" x14ac:dyDescent="0.45">
      <c r="A1572" s="1" t="s">
        <v>116</v>
      </c>
      <c r="B1572" s="1" t="s">
        <v>159</v>
      </c>
      <c r="C1572" s="1" t="s">
        <v>103</v>
      </c>
      <c r="D1572" s="1">
        <v>6081</v>
      </c>
      <c r="E1572" s="1" t="s">
        <v>243</v>
      </c>
      <c r="F1572" s="1" t="s">
        <v>244</v>
      </c>
      <c r="G1572" s="1" t="s">
        <v>159</v>
      </c>
      <c r="H1572" s="1">
        <f>D1572/'دلار نیما'!$C$1292*1000</f>
        <v>23.045264370603928</v>
      </c>
    </row>
    <row r="1573" spans="1:8" hidden="1" x14ac:dyDescent="0.45">
      <c r="A1573" s="1" t="s">
        <v>116</v>
      </c>
      <c r="B1573" s="1" t="s">
        <v>206</v>
      </c>
      <c r="C1573" s="1" t="s">
        <v>103</v>
      </c>
      <c r="D1573" s="1">
        <v>6555</v>
      </c>
      <c r="E1573" s="1" t="s">
        <v>243</v>
      </c>
      <c r="F1573" s="1" t="s">
        <v>238</v>
      </c>
      <c r="G1573" s="1" t="s">
        <v>206</v>
      </c>
      <c r="H1573" s="1">
        <f>D1573/'دلار نیما'!$C$1292*1000</f>
        <v>24.841589861751153</v>
      </c>
    </row>
    <row r="1574" spans="1:8" hidden="1" x14ac:dyDescent="0.45">
      <c r="A1574" s="1" t="s">
        <v>116</v>
      </c>
      <c r="B1574" s="1" t="s">
        <v>206</v>
      </c>
      <c r="C1574" s="1" t="s">
        <v>103</v>
      </c>
      <c r="D1574" s="1">
        <v>6555</v>
      </c>
      <c r="E1574" s="1" t="s">
        <v>235</v>
      </c>
      <c r="F1574" s="1" t="s">
        <v>238</v>
      </c>
      <c r="G1574" s="1" t="s">
        <v>206</v>
      </c>
      <c r="H1574" s="1">
        <f>D1574/'دلار نیما'!$C$1292*1000</f>
        <v>24.841589861751153</v>
      </c>
    </row>
    <row r="1575" spans="1:8" hidden="1" x14ac:dyDescent="0.45">
      <c r="A1575" s="1" t="s">
        <v>116</v>
      </c>
      <c r="B1575" s="1" t="s">
        <v>206</v>
      </c>
      <c r="C1575" s="1" t="s">
        <v>103</v>
      </c>
      <c r="D1575" s="1">
        <v>6555</v>
      </c>
      <c r="E1575" s="1" t="s">
        <v>238</v>
      </c>
      <c r="F1575" s="1" t="s">
        <v>238</v>
      </c>
      <c r="G1575" s="1" t="s">
        <v>206</v>
      </c>
      <c r="H1575" s="1">
        <f>D1575/'دلار نیما'!$C$1292*1000</f>
        <v>24.841589861751153</v>
      </c>
    </row>
    <row r="1576" spans="1:8" hidden="1" x14ac:dyDescent="0.45">
      <c r="A1576" s="1" t="s">
        <v>116</v>
      </c>
      <c r="B1576" s="1" t="s">
        <v>206</v>
      </c>
      <c r="C1576" s="1" t="s">
        <v>103</v>
      </c>
      <c r="D1576" s="1">
        <v>6555</v>
      </c>
      <c r="E1576" s="1" t="s">
        <v>236</v>
      </c>
      <c r="F1576" s="1" t="s">
        <v>238</v>
      </c>
      <c r="G1576" s="1" t="s">
        <v>206</v>
      </c>
      <c r="H1576" s="1">
        <f>D1576/'دلار نیما'!$C$1292*1000</f>
        <v>24.841589861751153</v>
      </c>
    </row>
    <row r="1577" spans="1:8" hidden="1" x14ac:dyDescent="0.45">
      <c r="A1577" s="1" t="s">
        <v>116</v>
      </c>
      <c r="B1577" s="1" t="s">
        <v>206</v>
      </c>
      <c r="C1577" s="1" t="s">
        <v>112</v>
      </c>
      <c r="D1577" s="1">
        <v>6555</v>
      </c>
      <c r="E1577" s="1" t="s">
        <v>236</v>
      </c>
      <c r="F1577" s="1" t="s">
        <v>238</v>
      </c>
      <c r="G1577" s="1" t="s">
        <v>206</v>
      </c>
      <c r="H1577" s="1">
        <f>D1577/'دلار نیما'!$C$1292*1000</f>
        <v>24.841589861751153</v>
      </c>
    </row>
    <row r="1578" spans="1:8" hidden="1" x14ac:dyDescent="0.45">
      <c r="A1578" s="1" t="s">
        <v>106</v>
      </c>
      <c r="B1578" s="1" t="s">
        <v>157</v>
      </c>
      <c r="C1578" s="1" t="s">
        <v>112</v>
      </c>
      <c r="D1578" s="1">
        <v>6669</v>
      </c>
      <c r="E1578" s="1" t="s">
        <v>243</v>
      </c>
      <c r="F1578" s="1" t="s">
        <v>242</v>
      </c>
      <c r="G1578" s="1" t="s">
        <v>157</v>
      </c>
      <c r="H1578" s="1">
        <f>D1578/'دلار نیما'!$C$1292*1000</f>
        <v>25.273617511520737</v>
      </c>
    </row>
    <row r="1579" spans="1:8" hidden="1" x14ac:dyDescent="0.45">
      <c r="A1579" s="1" t="s">
        <v>101</v>
      </c>
      <c r="B1579" s="1" t="s">
        <v>206</v>
      </c>
      <c r="C1579" s="1" t="s">
        <v>103</v>
      </c>
      <c r="D1579" s="1">
        <v>5374</v>
      </c>
      <c r="E1579" s="1" t="s">
        <v>243</v>
      </c>
      <c r="F1579" s="1" t="s">
        <v>238</v>
      </c>
      <c r="G1579" s="1" t="s">
        <v>206</v>
      </c>
      <c r="H1579" s="1">
        <f>D1579/'دلار نیما'!$C$1292*1000</f>
        <v>20.365934998787292</v>
      </c>
    </row>
    <row r="1580" spans="1:8" hidden="1" x14ac:dyDescent="0.45">
      <c r="A1580" s="1" t="s">
        <v>101</v>
      </c>
      <c r="B1580" s="1" t="s">
        <v>206</v>
      </c>
      <c r="C1580" s="1" t="s">
        <v>103</v>
      </c>
      <c r="D1580" s="1">
        <v>5374</v>
      </c>
      <c r="E1580" s="1" t="s">
        <v>238</v>
      </c>
      <c r="F1580" s="1" t="s">
        <v>238</v>
      </c>
      <c r="G1580" s="1" t="s">
        <v>206</v>
      </c>
      <c r="H1580" s="1">
        <f>D1580/'دلار نیما'!$C$1292*1000</f>
        <v>20.365934998787292</v>
      </c>
    </row>
    <row r="1581" spans="1:8" hidden="1" x14ac:dyDescent="0.45">
      <c r="A1581" s="1" t="s">
        <v>101</v>
      </c>
      <c r="B1581" s="1" t="s">
        <v>206</v>
      </c>
      <c r="C1581" s="1" t="s">
        <v>103</v>
      </c>
      <c r="D1581" s="1">
        <v>5374</v>
      </c>
      <c r="E1581" s="1" t="s">
        <v>235</v>
      </c>
      <c r="F1581" s="1" t="s">
        <v>238</v>
      </c>
      <c r="G1581" s="1" t="s">
        <v>206</v>
      </c>
      <c r="H1581" s="1">
        <f>D1581/'دلار نیما'!$C$1292*1000</f>
        <v>20.365934998787292</v>
      </c>
    </row>
    <row r="1582" spans="1:8" hidden="1" x14ac:dyDescent="0.45">
      <c r="A1582" s="1" t="s">
        <v>101</v>
      </c>
      <c r="B1582" s="1" t="s">
        <v>206</v>
      </c>
      <c r="C1582" s="1" t="s">
        <v>103</v>
      </c>
      <c r="D1582" s="1">
        <v>5374</v>
      </c>
      <c r="E1582" s="1" t="s">
        <v>236</v>
      </c>
      <c r="F1582" s="1" t="s">
        <v>238</v>
      </c>
      <c r="G1582" s="1" t="s">
        <v>206</v>
      </c>
      <c r="H1582" s="1">
        <f>D1582/'دلار نیما'!$C$1292*1000</f>
        <v>20.365934998787292</v>
      </c>
    </row>
    <row r="1583" spans="1:8" hidden="1" x14ac:dyDescent="0.45">
      <c r="A1583" s="1" t="s">
        <v>101</v>
      </c>
      <c r="B1583" s="1" t="s">
        <v>206</v>
      </c>
      <c r="C1583" s="1" t="s">
        <v>112</v>
      </c>
      <c r="D1583" s="1">
        <v>5374</v>
      </c>
      <c r="E1583" s="1" t="s">
        <v>236</v>
      </c>
      <c r="F1583" s="1" t="s">
        <v>238</v>
      </c>
      <c r="G1583" s="1" t="s">
        <v>206</v>
      </c>
      <c r="H1583" s="1">
        <f>D1583/'دلار نیما'!$C$1292*1000</f>
        <v>20.365934998787292</v>
      </c>
    </row>
    <row r="1584" spans="1:8" hidden="1" x14ac:dyDescent="0.45">
      <c r="A1584" s="1" t="s">
        <v>215</v>
      </c>
      <c r="B1584" s="1" t="s">
        <v>159</v>
      </c>
      <c r="C1584" s="1" t="s">
        <v>112</v>
      </c>
      <c r="E1584" s="1" t="s">
        <v>243</v>
      </c>
      <c r="F1584" s="1" t="s">
        <v>190</v>
      </c>
      <c r="G1584" s="1" t="s">
        <v>159</v>
      </c>
      <c r="H1584" s="1">
        <f>D1584/'دلار نیما'!$C$1292*1000</f>
        <v>0</v>
      </c>
    </row>
    <row r="1585" spans="1:8" hidden="1" x14ac:dyDescent="0.45">
      <c r="A1585" s="1" t="s">
        <v>106</v>
      </c>
      <c r="B1585" s="1" t="s">
        <v>206</v>
      </c>
      <c r="C1585" s="1" t="s">
        <v>103</v>
      </c>
      <c r="D1585" s="1">
        <v>5217</v>
      </c>
      <c r="E1585" s="1" t="s">
        <v>242</v>
      </c>
      <c r="F1585" s="1" t="s">
        <v>242</v>
      </c>
      <c r="G1585" s="1" t="s">
        <v>206</v>
      </c>
      <c r="H1585" s="1">
        <f>D1585/'دلار نیما'!$C$1292*1000</f>
        <v>19.770949551297598</v>
      </c>
    </row>
    <row r="1586" spans="1:8" hidden="1" x14ac:dyDescent="0.45">
      <c r="A1586" s="1" t="s">
        <v>106</v>
      </c>
      <c r="B1586" s="1" t="s">
        <v>206</v>
      </c>
      <c r="C1586" s="1" t="s">
        <v>112</v>
      </c>
      <c r="D1586" s="1">
        <v>5217</v>
      </c>
      <c r="E1586" s="1" t="s">
        <v>243</v>
      </c>
      <c r="F1586" s="1" t="s">
        <v>242</v>
      </c>
      <c r="G1586" s="1" t="s">
        <v>206</v>
      </c>
      <c r="H1586" s="1">
        <f>D1586/'دلار نیما'!$C$1292*1000</f>
        <v>19.770949551297598</v>
      </c>
    </row>
    <row r="1587" spans="1:8" hidden="1" x14ac:dyDescent="0.45">
      <c r="A1587" s="1" t="s">
        <v>108</v>
      </c>
      <c r="B1587" s="1" t="s">
        <v>159</v>
      </c>
      <c r="C1587" s="1" t="s">
        <v>112</v>
      </c>
      <c r="D1587" s="1">
        <v>5410</v>
      </c>
      <c r="E1587" s="1" t="s">
        <v>243</v>
      </c>
      <c r="F1587" s="1" t="s">
        <v>190</v>
      </c>
      <c r="G1587" s="1" t="s">
        <v>159</v>
      </c>
      <c r="H1587" s="1">
        <f>D1587/'دلار نیما'!$C$1292*1000</f>
        <v>20.502364782925053</v>
      </c>
    </row>
    <row r="1588" spans="1:8" x14ac:dyDescent="0.45">
      <c r="A1588" s="1" t="s">
        <v>116</v>
      </c>
      <c r="B1588" s="1" t="s">
        <v>147</v>
      </c>
      <c r="C1588" s="1" t="s">
        <v>112</v>
      </c>
      <c r="D1588" s="1">
        <v>7262</v>
      </c>
      <c r="E1588" s="1" t="s">
        <v>236</v>
      </c>
      <c r="F1588" s="1" t="s">
        <v>238</v>
      </c>
      <c r="G1588" s="1" t="s">
        <v>148</v>
      </c>
      <c r="H1588" s="1">
        <f>D1588/'دلار نیما'!$C$1292*1000</f>
        <v>27.520919233567792</v>
      </c>
    </row>
    <row r="1589" spans="1:8" x14ac:dyDescent="0.45">
      <c r="A1589" s="1" t="s">
        <v>101</v>
      </c>
      <c r="B1589" s="1" t="s">
        <v>147</v>
      </c>
      <c r="C1589" s="1" t="s">
        <v>112</v>
      </c>
      <c r="D1589" s="1">
        <v>7084</v>
      </c>
      <c r="E1589" s="1" t="s">
        <v>236</v>
      </c>
      <c r="F1589" s="1" t="s">
        <v>238</v>
      </c>
      <c r="G1589" s="1" t="s">
        <v>148</v>
      </c>
      <c r="H1589" s="1">
        <f>D1589/'دلار نیما'!$C$1292*1000</f>
        <v>26.846349745331068</v>
      </c>
    </row>
    <row r="1590" spans="1:8" x14ac:dyDescent="0.45">
      <c r="A1590" s="1" t="s">
        <v>101</v>
      </c>
      <c r="B1590" s="1" t="s">
        <v>147</v>
      </c>
      <c r="C1590" s="1" t="s">
        <v>103</v>
      </c>
      <c r="D1590" s="1">
        <v>7084</v>
      </c>
      <c r="E1590" s="1" t="s">
        <v>236</v>
      </c>
      <c r="F1590" s="1" t="s">
        <v>238</v>
      </c>
      <c r="G1590" s="1" t="s">
        <v>148</v>
      </c>
      <c r="H1590" s="1">
        <f>D1590/'دلار نیما'!$C$1292*1000</f>
        <v>26.846349745331068</v>
      </c>
    </row>
    <row r="1591" spans="1:8" x14ac:dyDescent="0.45">
      <c r="A1591" s="1" t="s">
        <v>106</v>
      </c>
      <c r="B1591" s="1" t="s">
        <v>147</v>
      </c>
      <c r="C1591" s="1" t="s">
        <v>112</v>
      </c>
      <c r="D1591" s="1">
        <v>6782</v>
      </c>
      <c r="E1591" s="1" t="s">
        <v>243</v>
      </c>
      <c r="F1591" s="1" t="s">
        <v>242</v>
      </c>
      <c r="G1591" s="1" t="s">
        <v>148</v>
      </c>
      <c r="H1591" s="1">
        <f>D1591/'دلار نیما'!$C$1292*1000</f>
        <v>25.701855445064272</v>
      </c>
    </row>
    <row r="1592" spans="1:8" x14ac:dyDescent="0.45">
      <c r="A1592" s="1" t="s">
        <v>202</v>
      </c>
      <c r="B1592" s="1" t="s">
        <v>147</v>
      </c>
      <c r="C1592" s="1" t="s">
        <v>112</v>
      </c>
      <c r="D1592" s="1">
        <v>6988</v>
      </c>
      <c r="E1592" s="1" t="s">
        <v>243</v>
      </c>
      <c r="F1592" s="1" t="s">
        <v>242</v>
      </c>
      <c r="G1592" s="1" t="s">
        <v>148</v>
      </c>
      <c r="H1592" s="1">
        <f>D1592/'دلار نیما'!$C$1292*1000</f>
        <v>26.482536987630368</v>
      </c>
    </row>
    <row r="1593" spans="1:8" hidden="1" x14ac:dyDescent="0.45">
      <c r="A1593" s="1" t="s">
        <v>116</v>
      </c>
      <c r="B1593" s="1" t="s">
        <v>177</v>
      </c>
      <c r="C1593" s="1" t="s">
        <v>103</v>
      </c>
      <c r="D1593" s="1">
        <v>7161</v>
      </c>
      <c r="E1593" s="1" t="s">
        <v>236</v>
      </c>
      <c r="F1593" s="1" t="s">
        <v>238</v>
      </c>
      <c r="G1593" s="1" t="s">
        <v>177</v>
      </c>
      <c r="H1593" s="1">
        <f>D1593/'دلار نیما'!$C$1292*1000</f>
        <v>27.138157894736842</v>
      </c>
    </row>
    <row r="1594" spans="1:8" hidden="1" x14ac:dyDescent="0.45">
      <c r="A1594" s="1" t="s">
        <v>116</v>
      </c>
      <c r="B1594" s="1" t="s">
        <v>177</v>
      </c>
      <c r="C1594" s="1" t="s">
        <v>112</v>
      </c>
      <c r="D1594" s="1">
        <v>7161</v>
      </c>
      <c r="E1594" s="1" t="s">
        <v>236</v>
      </c>
      <c r="F1594" s="1" t="s">
        <v>238</v>
      </c>
      <c r="G1594" s="1" t="s">
        <v>177</v>
      </c>
      <c r="H1594" s="1">
        <f>D1594/'دلار نیما'!$C$1292*1000</f>
        <v>27.138157894736842</v>
      </c>
    </row>
    <row r="1595" spans="1:8" hidden="1" x14ac:dyDescent="0.45">
      <c r="A1595" s="1" t="s">
        <v>101</v>
      </c>
      <c r="B1595" s="1" t="s">
        <v>177</v>
      </c>
      <c r="C1595" s="1" t="s">
        <v>112</v>
      </c>
      <c r="D1595" s="1">
        <v>7596</v>
      </c>
      <c r="E1595" s="1" t="s">
        <v>236</v>
      </c>
      <c r="F1595" s="1" t="s">
        <v>238</v>
      </c>
      <c r="G1595" s="1" t="s">
        <v>177</v>
      </c>
      <c r="H1595" s="1">
        <f>D1595/'دلار نیما'!$C$1292*1000</f>
        <v>28.786684453068155</v>
      </c>
    </row>
    <row r="1596" spans="1:8" hidden="1" x14ac:dyDescent="0.45">
      <c r="A1596" s="1" t="s">
        <v>101</v>
      </c>
      <c r="B1596" s="1" t="s">
        <v>177</v>
      </c>
      <c r="C1596" s="1" t="s">
        <v>103</v>
      </c>
      <c r="D1596" s="1">
        <v>7596</v>
      </c>
      <c r="E1596" s="1" t="s">
        <v>236</v>
      </c>
      <c r="F1596" s="1" t="s">
        <v>238</v>
      </c>
      <c r="G1596" s="1" t="s">
        <v>177</v>
      </c>
      <c r="H1596" s="1">
        <f>D1596/'دلار نیما'!$C$1292*1000</f>
        <v>28.786684453068155</v>
      </c>
    </row>
    <row r="1597" spans="1:8" hidden="1" x14ac:dyDescent="0.45">
      <c r="A1597" s="1" t="s">
        <v>207</v>
      </c>
      <c r="B1597" s="1" t="s">
        <v>177</v>
      </c>
      <c r="C1597" s="1" t="s">
        <v>112</v>
      </c>
      <c r="D1597" s="1">
        <v>5330</v>
      </c>
      <c r="E1597" s="1" t="s">
        <v>243</v>
      </c>
      <c r="F1597" s="1" t="s">
        <v>242</v>
      </c>
      <c r="G1597" s="1" t="s">
        <v>177</v>
      </c>
      <c r="H1597" s="1">
        <f>D1597/'دلار نیما'!$C$1292*1000</f>
        <v>20.199187484841136</v>
      </c>
    </row>
    <row r="1598" spans="1:8" hidden="1" x14ac:dyDescent="0.45">
      <c r="A1598" s="1" t="s">
        <v>207</v>
      </c>
      <c r="B1598" s="1" t="s">
        <v>177</v>
      </c>
      <c r="C1598" s="1" t="s">
        <v>103</v>
      </c>
      <c r="D1598" s="1">
        <v>5330</v>
      </c>
      <c r="E1598" s="1" t="s">
        <v>243</v>
      </c>
      <c r="F1598" s="1" t="s">
        <v>242</v>
      </c>
      <c r="G1598" s="1" t="s">
        <v>177</v>
      </c>
      <c r="H1598" s="1">
        <f>D1598/'دلار نیما'!$C$1292*1000</f>
        <v>20.199187484841136</v>
      </c>
    </row>
    <row r="1599" spans="1:8" hidden="1" x14ac:dyDescent="0.45">
      <c r="A1599" s="1" t="s">
        <v>101</v>
      </c>
      <c r="B1599" s="1" t="s">
        <v>196</v>
      </c>
      <c r="C1599" s="1" t="s">
        <v>103</v>
      </c>
      <c r="D1599" s="1">
        <v>7676</v>
      </c>
      <c r="E1599" s="1" t="s">
        <v>236</v>
      </c>
      <c r="F1599" s="1" t="s">
        <v>244</v>
      </c>
      <c r="G1599" s="1" t="s">
        <v>196</v>
      </c>
      <c r="H1599" s="1">
        <f>D1599/'دلار نیما'!$C$1292*1000</f>
        <v>29.089861751152071</v>
      </c>
    </row>
    <row r="1600" spans="1:8" hidden="1" x14ac:dyDescent="0.45">
      <c r="A1600" s="1" t="s">
        <v>101</v>
      </c>
      <c r="B1600" s="1" t="s">
        <v>196</v>
      </c>
      <c r="C1600" s="1" t="s">
        <v>112</v>
      </c>
      <c r="D1600" s="1">
        <v>7676</v>
      </c>
      <c r="E1600" s="1" t="s">
        <v>236</v>
      </c>
      <c r="F1600" s="1" t="s">
        <v>244</v>
      </c>
      <c r="G1600" s="1" t="s">
        <v>196</v>
      </c>
      <c r="H1600" s="1">
        <f>D1600/'دلار نیما'!$C$1292*1000</f>
        <v>29.089861751152071</v>
      </c>
    </row>
    <row r="1601" spans="1:8" hidden="1" x14ac:dyDescent="0.45">
      <c r="A1601" s="1" t="s">
        <v>204</v>
      </c>
      <c r="B1601" s="1" t="s">
        <v>177</v>
      </c>
      <c r="C1601" s="1" t="s">
        <v>112</v>
      </c>
      <c r="D1601" s="1">
        <v>5398</v>
      </c>
      <c r="E1601" s="1" t="s">
        <v>243</v>
      </c>
      <c r="F1601" s="1" t="s">
        <v>242</v>
      </c>
      <c r="G1601" s="1" t="s">
        <v>177</v>
      </c>
      <c r="H1601" s="1">
        <f>D1601/'دلار نیما'!$C$1292*1000</f>
        <v>20.456888188212467</v>
      </c>
    </row>
    <row r="1602" spans="1:8" hidden="1" x14ac:dyDescent="0.45">
      <c r="A1602" s="1" t="s">
        <v>204</v>
      </c>
      <c r="B1602" s="1" t="s">
        <v>177</v>
      </c>
      <c r="C1602" s="1" t="s">
        <v>103</v>
      </c>
      <c r="D1602" s="1">
        <v>5398</v>
      </c>
      <c r="E1602" s="1" t="s">
        <v>243</v>
      </c>
      <c r="F1602" s="1" t="s">
        <v>242</v>
      </c>
      <c r="G1602" s="1" t="s">
        <v>177</v>
      </c>
      <c r="H1602" s="1">
        <f>D1602/'دلار نیما'!$C$1292*1000</f>
        <v>20.456888188212467</v>
      </c>
    </row>
    <row r="1603" spans="1:8" hidden="1" x14ac:dyDescent="0.45">
      <c r="A1603" s="1" t="s">
        <v>116</v>
      </c>
      <c r="B1603" s="1" t="s">
        <v>196</v>
      </c>
      <c r="C1603" s="1" t="s">
        <v>112</v>
      </c>
      <c r="D1603" s="1">
        <v>7593</v>
      </c>
      <c r="E1603" s="1" t="s">
        <v>236</v>
      </c>
      <c r="F1603" s="1" t="s">
        <v>244</v>
      </c>
      <c r="G1603" s="1" t="s">
        <v>196</v>
      </c>
      <c r="H1603" s="1">
        <f>D1603/'دلار نیما'!$C$1292*1000</f>
        <v>28.775315304390009</v>
      </c>
    </row>
    <row r="1604" spans="1:8" hidden="1" x14ac:dyDescent="0.45">
      <c r="A1604" s="1" t="s">
        <v>116</v>
      </c>
      <c r="B1604" s="1" t="s">
        <v>196</v>
      </c>
      <c r="C1604" s="1" t="s">
        <v>103</v>
      </c>
      <c r="D1604" s="1">
        <v>7593</v>
      </c>
      <c r="E1604" s="1" t="s">
        <v>236</v>
      </c>
      <c r="F1604" s="1" t="s">
        <v>244</v>
      </c>
      <c r="G1604" s="1" t="s">
        <v>196</v>
      </c>
      <c r="H1604" s="1">
        <f>D1604/'دلار نیما'!$C$1292*1000</f>
        <v>28.775315304390009</v>
      </c>
    </row>
    <row r="1605" spans="1:8" hidden="1" x14ac:dyDescent="0.45">
      <c r="A1605" s="1" t="s">
        <v>116</v>
      </c>
      <c r="B1605" s="1" t="s">
        <v>155</v>
      </c>
      <c r="C1605" s="1" t="s">
        <v>103</v>
      </c>
      <c r="D1605" s="1">
        <v>6555</v>
      </c>
      <c r="E1605" s="1" t="s">
        <v>236</v>
      </c>
      <c r="F1605" s="1" t="s">
        <v>238</v>
      </c>
      <c r="G1605" s="1" t="s">
        <v>155</v>
      </c>
      <c r="H1605" s="1">
        <f>D1605/'دلار نیما'!$C$1292*1000</f>
        <v>24.841589861751153</v>
      </c>
    </row>
    <row r="1606" spans="1:8" hidden="1" x14ac:dyDescent="0.45">
      <c r="A1606" s="1" t="s">
        <v>116</v>
      </c>
      <c r="B1606" s="1" t="s">
        <v>155</v>
      </c>
      <c r="C1606" s="1" t="s">
        <v>112</v>
      </c>
      <c r="D1606" s="1">
        <v>6555</v>
      </c>
      <c r="E1606" s="1" t="s">
        <v>236</v>
      </c>
      <c r="F1606" s="1" t="s">
        <v>238</v>
      </c>
      <c r="G1606" s="1" t="s">
        <v>155</v>
      </c>
      <c r="H1606" s="1">
        <f>D1606/'دلار نیما'!$C$1292*1000</f>
        <v>24.841589861751153</v>
      </c>
    </row>
    <row r="1607" spans="1:8" hidden="1" x14ac:dyDescent="0.45">
      <c r="A1607" s="1" t="s">
        <v>116</v>
      </c>
      <c r="B1607" s="1" t="s">
        <v>188</v>
      </c>
      <c r="C1607" s="1" t="s">
        <v>112</v>
      </c>
      <c r="D1607" s="1">
        <v>7712</v>
      </c>
      <c r="E1607" s="1" t="s">
        <v>236</v>
      </c>
      <c r="F1607" s="1" t="s">
        <v>238</v>
      </c>
      <c r="G1607" s="1" t="s">
        <v>188</v>
      </c>
      <c r="H1607" s="1">
        <f>D1607/'دلار نیما'!$C$1292*1000</f>
        <v>29.226291535289839</v>
      </c>
    </row>
    <row r="1608" spans="1:8" hidden="1" x14ac:dyDescent="0.45">
      <c r="A1608" s="1" t="s">
        <v>116</v>
      </c>
      <c r="B1608" s="1" t="s">
        <v>188</v>
      </c>
      <c r="C1608" s="1" t="s">
        <v>103</v>
      </c>
      <c r="D1608" s="1">
        <v>7712</v>
      </c>
      <c r="E1608" s="1" t="s">
        <v>236</v>
      </c>
      <c r="F1608" s="1" t="s">
        <v>238</v>
      </c>
      <c r="G1608" s="1" t="s">
        <v>188</v>
      </c>
      <c r="H1608" s="1">
        <f>D1608/'دلار نیما'!$C$1292*1000</f>
        <v>29.226291535289839</v>
      </c>
    </row>
    <row r="1609" spans="1:8" hidden="1" x14ac:dyDescent="0.45">
      <c r="A1609" s="1" t="s">
        <v>116</v>
      </c>
      <c r="B1609" s="1" t="s">
        <v>188</v>
      </c>
      <c r="C1609" s="1" t="s">
        <v>103</v>
      </c>
      <c r="D1609" s="1">
        <v>7712</v>
      </c>
      <c r="E1609" s="1" t="s">
        <v>235</v>
      </c>
      <c r="F1609" s="1" t="s">
        <v>238</v>
      </c>
      <c r="G1609" s="1" t="s">
        <v>188</v>
      </c>
      <c r="H1609" s="1">
        <f>D1609/'دلار نیما'!$C$1292*1000</f>
        <v>29.226291535289839</v>
      </c>
    </row>
    <row r="1610" spans="1:8" hidden="1" x14ac:dyDescent="0.45">
      <c r="A1610" s="1" t="s">
        <v>116</v>
      </c>
      <c r="B1610" s="1" t="s">
        <v>188</v>
      </c>
      <c r="C1610" s="1" t="s">
        <v>103</v>
      </c>
      <c r="D1610" s="1">
        <v>7712</v>
      </c>
      <c r="E1610" s="1" t="s">
        <v>238</v>
      </c>
      <c r="F1610" s="1" t="s">
        <v>238</v>
      </c>
      <c r="G1610" s="1" t="s">
        <v>188</v>
      </c>
      <c r="H1610" s="1">
        <f>D1610/'دلار نیما'!$C$1292*1000</f>
        <v>29.226291535289839</v>
      </c>
    </row>
    <row r="1611" spans="1:8" hidden="1" x14ac:dyDescent="0.45">
      <c r="A1611" s="1" t="s">
        <v>101</v>
      </c>
      <c r="B1611" s="1" t="s">
        <v>155</v>
      </c>
      <c r="C1611" s="1" t="s">
        <v>103</v>
      </c>
      <c r="D1611" s="1">
        <v>6427</v>
      </c>
      <c r="E1611" s="1" t="s">
        <v>236</v>
      </c>
      <c r="F1611" s="1" t="s">
        <v>238</v>
      </c>
      <c r="G1611" s="1" t="s">
        <v>155</v>
      </c>
      <c r="H1611" s="1">
        <f>D1611/'دلار نیما'!$C$1292*1000</f>
        <v>24.35650618481688</v>
      </c>
    </row>
    <row r="1612" spans="1:8" hidden="1" x14ac:dyDescent="0.45">
      <c r="A1612" s="1" t="s">
        <v>101</v>
      </c>
      <c r="B1612" s="1" t="s">
        <v>155</v>
      </c>
      <c r="C1612" s="1" t="s">
        <v>112</v>
      </c>
      <c r="D1612" s="1">
        <v>6427</v>
      </c>
      <c r="E1612" s="1" t="s">
        <v>236</v>
      </c>
      <c r="F1612" s="1" t="s">
        <v>238</v>
      </c>
      <c r="G1612" s="1" t="s">
        <v>155</v>
      </c>
      <c r="H1612" s="1">
        <f>D1612/'دلار نیما'!$C$1292*1000</f>
        <v>24.35650618481688</v>
      </c>
    </row>
    <row r="1613" spans="1:8" hidden="1" x14ac:dyDescent="0.45">
      <c r="A1613" s="1" t="s">
        <v>101</v>
      </c>
      <c r="B1613" s="1" t="s">
        <v>188</v>
      </c>
      <c r="C1613" s="1" t="s">
        <v>112</v>
      </c>
      <c r="D1613" s="1">
        <v>7004</v>
      </c>
      <c r="E1613" s="1" t="s">
        <v>236</v>
      </c>
      <c r="F1613" s="1" t="s">
        <v>238</v>
      </c>
      <c r="G1613" s="1" t="s">
        <v>188</v>
      </c>
      <c r="H1613" s="1">
        <f>D1613/'دلار نیما'!$C$1292*1000</f>
        <v>26.543172447247148</v>
      </c>
    </row>
    <row r="1614" spans="1:8" hidden="1" x14ac:dyDescent="0.45">
      <c r="A1614" s="1" t="s">
        <v>115</v>
      </c>
      <c r="B1614" s="1" t="s">
        <v>155</v>
      </c>
      <c r="C1614" s="1" t="s">
        <v>112</v>
      </c>
      <c r="D1614" s="1">
        <v>5973</v>
      </c>
      <c r="E1614" s="1" t="s">
        <v>236</v>
      </c>
      <c r="F1614" s="1" t="s">
        <v>238</v>
      </c>
      <c r="G1614" s="1" t="s">
        <v>155</v>
      </c>
      <c r="H1614" s="1">
        <f>D1614/'دلار نیما'!$C$1292*1000</f>
        <v>22.635975018190639</v>
      </c>
    </row>
    <row r="1615" spans="1:8" hidden="1" x14ac:dyDescent="0.45">
      <c r="A1615" s="1" t="s">
        <v>115</v>
      </c>
      <c r="B1615" s="1" t="s">
        <v>155</v>
      </c>
      <c r="C1615" s="1" t="s">
        <v>103</v>
      </c>
      <c r="D1615" s="1">
        <v>5973</v>
      </c>
      <c r="E1615" s="1" t="s">
        <v>236</v>
      </c>
      <c r="F1615" s="1" t="s">
        <v>238</v>
      </c>
      <c r="G1615" s="1" t="s">
        <v>155</v>
      </c>
      <c r="H1615" s="1">
        <f>D1615/'دلار نیما'!$C$1292*1000</f>
        <v>22.635975018190639</v>
      </c>
    </row>
    <row r="1616" spans="1:8" hidden="1" x14ac:dyDescent="0.45">
      <c r="A1616" s="1" t="s">
        <v>207</v>
      </c>
      <c r="B1616" s="1" t="s">
        <v>188</v>
      </c>
      <c r="C1616" s="1" t="s">
        <v>112</v>
      </c>
      <c r="D1616" s="1">
        <v>6233</v>
      </c>
      <c r="E1616" s="1" t="s">
        <v>243</v>
      </c>
      <c r="F1616" s="1" t="s">
        <v>242</v>
      </c>
      <c r="G1616" s="1" t="s">
        <v>188</v>
      </c>
      <c r="H1616" s="1">
        <f>D1616/'دلار نیما'!$C$1292*1000</f>
        <v>23.621301236963376</v>
      </c>
    </row>
    <row r="1617" spans="1:8" hidden="1" x14ac:dyDescent="0.45">
      <c r="A1617" s="1" t="s">
        <v>207</v>
      </c>
      <c r="B1617" s="1" t="s">
        <v>188</v>
      </c>
      <c r="C1617" s="1" t="s">
        <v>103</v>
      </c>
      <c r="D1617" s="1">
        <v>6233</v>
      </c>
      <c r="E1617" s="1" t="s">
        <v>243</v>
      </c>
      <c r="F1617" s="1" t="s">
        <v>242</v>
      </c>
      <c r="G1617" s="1" t="s">
        <v>188</v>
      </c>
      <c r="H1617" s="1">
        <f>D1617/'دلار نیما'!$C$1292*1000</f>
        <v>23.621301236963376</v>
      </c>
    </row>
    <row r="1618" spans="1:8" hidden="1" x14ac:dyDescent="0.45">
      <c r="A1618" s="1" t="s">
        <v>207</v>
      </c>
      <c r="B1618" s="1" t="s">
        <v>188</v>
      </c>
      <c r="C1618" s="1" t="s">
        <v>103</v>
      </c>
      <c r="D1618" s="1">
        <v>6233</v>
      </c>
      <c r="E1618" s="1" t="s">
        <v>242</v>
      </c>
      <c r="F1618" s="1" t="s">
        <v>242</v>
      </c>
      <c r="G1618" s="1" t="s">
        <v>188</v>
      </c>
      <c r="H1618" s="1">
        <f>D1618/'دلار نیما'!$C$1292*1000</f>
        <v>23.621301236963376</v>
      </c>
    </row>
    <row r="1619" spans="1:8" hidden="1" x14ac:dyDescent="0.45">
      <c r="A1619" s="1" t="s">
        <v>202</v>
      </c>
      <c r="B1619" s="1" t="s">
        <v>208</v>
      </c>
      <c r="C1619" s="1" t="s">
        <v>112</v>
      </c>
      <c r="D1619" s="1">
        <v>6990</v>
      </c>
      <c r="E1619" s="1" t="s">
        <v>243</v>
      </c>
      <c r="F1619" s="1" t="s">
        <v>242</v>
      </c>
      <c r="G1619" s="1" t="s">
        <v>208</v>
      </c>
      <c r="H1619" s="1">
        <f>D1619/'دلار نیما'!$C$1292*1000</f>
        <v>26.490116420082462</v>
      </c>
    </row>
    <row r="1620" spans="1:8" hidden="1" x14ac:dyDescent="0.45">
      <c r="A1620" s="1" t="s">
        <v>106</v>
      </c>
      <c r="B1620" s="1" t="s">
        <v>208</v>
      </c>
      <c r="C1620" s="1" t="s">
        <v>112</v>
      </c>
      <c r="D1620" s="1">
        <v>5814</v>
      </c>
      <c r="E1620" s="1" t="s">
        <v>243</v>
      </c>
      <c r="F1620" s="1" t="s">
        <v>242</v>
      </c>
      <c r="G1620" s="1" t="s">
        <v>208</v>
      </c>
      <c r="H1620" s="1">
        <f>D1620/'دلار نیما'!$C$1292*1000</f>
        <v>22.033410138248847</v>
      </c>
    </row>
    <row r="1621" spans="1:8" hidden="1" x14ac:dyDescent="0.45">
      <c r="A1621" s="1" t="s">
        <v>101</v>
      </c>
      <c r="B1621" s="1" t="s">
        <v>138</v>
      </c>
      <c r="C1621" s="1" t="s">
        <v>103</v>
      </c>
      <c r="D1621" s="1">
        <v>6803</v>
      </c>
      <c r="E1621" s="1" t="s">
        <v>243</v>
      </c>
      <c r="F1621" s="1" t="s">
        <v>238</v>
      </c>
      <c r="G1621" s="1" t="s">
        <v>139</v>
      </c>
      <c r="H1621" s="1">
        <f>D1621/'دلار نیما'!$C$1292*1000</f>
        <v>25.781439485811305</v>
      </c>
    </row>
    <row r="1622" spans="1:8" hidden="1" x14ac:dyDescent="0.45">
      <c r="A1622" s="1" t="s">
        <v>101</v>
      </c>
      <c r="B1622" s="1" t="s">
        <v>138</v>
      </c>
      <c r="C1622" s="1" t="s">
        <v>103</v>
      </c>
      <c r="D1622" s="1">
        <v>6803</v>
      </c>
      <c r="E1622" s="1" t="s">
        <v>238</v>
      </c>
      <c r="F1622" s="1" t="s">
        <v>238</v>
      </c>
      <c r="G1622" s="1" t="s">
        <v>139</v>
      </c>
      <c r="H1622" s="1">
        <f>D1622/'دلار نیما'!$C$1292*1000</f>
        <v>25.781439485811305</v>
      </c>
    </row>
    <row r="1623" spans="1:8" hidden="1" x14ac:dyDescent="0.45">
      <c r="A1623" s="1" t="s">
        <v>101</v>
      </c>
      <c r="B1623" s="1" t="s">
        <v>138</v>
      </c>
      <c r="C1623" s="1" t="s">
        <v>103</v>
      </c>
      <c r="D1623" s="1">
        <v>6803</v>
      </c>
      <c r="E1623" s="1" t="s">
        <v>235</v>
      </c>
      <c r="F1623" s="1" t="s">
        <v>238</v>
      </c>
      <c r="G1623" s="1" t="s">
        <v>139</v>
      </c>
      <c r="H1623" s="1">
        <f>D1623/'دلار نیما'!$C$1292*1000</f>
        <v>25.781439485811305</v>
      </c>
    </row>
    <row r="1624" spans="1:8" hidden="1" x14ac:dyDescent="0.45">
      <c r="A1624" s="1" t="s">
        <v>101</v>
      </c>
      <c r="B1624" s="1" t="s">
        <v>138</v>
      </c>
      <c r="C1624" s="1" t="s">
        <v>112</v>
      </c>
      <c r="D1624" s="1">
        <v>6803</v>
      </c>
      <c r="E1624" s="1" t="s">
        <v>236</v>
      </c>
      <c r="F1624" s="1" t="s">
        <v>238</v>
      </c>
      <c r="G1624" s="1" t="s">
        <v>139</v>
      </c>
      <c r="H1624" s="1">
        <f>D1624/'دلار نیما'!$C$1292*1000</f>
        <v>25.781439485811305</v>
      </c>
    </row>
    <row r="1625" spans="1:8" hidden="1" x14ac:dyDescent="0.45">
      <c r="A1625" s="1" t="s">
        <v>101</v>
      </c>
      <c r="B1625" s="1" t="s">
        <v>138</v>
      </c>
      <c r="C1625" s="1" t="s">
        <v>103</v>
      </c>
      <c r="D1625" s="1">
        <v>6803</v>
      </c>
      <c r="E1625" s="1" t="s">
        <v>236</v>
      </c>
      <c r="F1625" s="1" t="s">
        <v>238</v>
      </c>
      <c r="G1625" s="1" t="s">
        <v>139</v>
      </c>
      <c r="H1625" s="1">
        <f>D1625/'دلار نیما'!$C$1292*1000</f>
        <v>25.781439485811305</v>
      </c>
    </row>
    <row r="1626" spans="1:8" hidden="1" x14ac:dyDescent="0.45">
      <c r="A1626" s="1" t="s">
        <v>116</v>
      </c>
      <c r="B1626" s="1" t="s">
        <v>138</v>
      </c>
      <c r="C1626" s="1" t="s">
        <v>112</v>
      </c>
      <c r="D1626" s="1">
        <v>7303</v>
      </c>
      <c r="E1626" s="1" t="s">
        <v>236</v>
      </c>
      <c r="F1626" s="1" t="s">
        <v>238</v>
      </c>
      <c r="G1626" s="1" t="s">
        <v>139</v>
      </c>
      <c r="H1626" s="1">
        <f>D1626/'دلار نیما'!$C$1292*1000</f>
        <v>27.676297598835799</v>
      </c>
    </row>
    <row r="1627" spans="1:8" hidden="1" x14ac:dyDescent="0.45">
      <c r="A1627" s="1" t="s">
        <v>116</v>
      </c>
      <c r="B1627" s="1" t="s">
        <v>138</v>
      </c>
      <c r="C1627" s="1" t="s">
        <v>103</v>
      </c>
      <c r="D1627" s="1">
        <v>7303</v>
      </c>
      <c r="E1627" s="1" t="s">
        <v>236</v>
      </c>
      <c r="F1627" s="1" t="s">
        <v>238</v>
      </c>
      <c r="G1627" s="1" t="s">
        <v>139</v>
      </c>
      <c r="H1627" s="1">
        <f>D1627/'دلار نیما'!$C$1292*1000</f>
        <v>27.676297598835799</v>
      </c>
    </row>
    <row r="1628" spans="1:8" hidden="1" x14ac:dyDescent="0.45">
      <c r="A1628" s="1" t="s">
        <v>116</v>
      </c>
      <c r="B1628" s="1" t="s">
        <v>138</v>
      </c>
      <c r="C1628" s="1" t="s">
        <v>103</v>
      </c>
      <c r="D1628" s="1">
        <v>7303</v>
      </c>
      <c r="E1628" s="1" t="s">
        <v>235</v>
      </c>
      <c r="F1628" s="1" t="s">
        <v>238</v>
      </c>
      <c r="G1628" s="1" t="s">
        <v>139</v>
      </c>
      <c r="H1628" s="1">
        <f>D1628/'دلار نیما'!$C$1292*1000</f>
        <v>27.676297598835799</v>
      </c>
    </row>
    <row r="1629" spans="1:8" hidden="1" x14ac:dyDescent="0.45">
      <c r="A1629" s="1" t="s">
        <v>116</v>
      </c>
      <c r="B1629" s="1" t="s">
        <v>138</v>
      </c>
      <c r="C1629" s="1" t="s">
        <v>103</v>
      </c>
      <c r="D1629" s="1">
        <v>7303</v>
      </c>
      <c r="E1629" s="1" t="s">
        <v>243</v>
      </c>
      <c r="F1629" s="1" t="s">
        <v>238</v>
      </c>
      <c r="G1629" s="1" t="s">
        <v>139</v>
      </c>
      <c r="H1629" s="1">
        <f>D1629/'دلار نیما'!$C$1292*1000</f>
        <v>27.676297598835799</v>
      </c>
    </row>
    <row r="1630" spans="1:8" hidden="1" x14ac:dyDescent="0.45">
      <c r="A1630" s="1" t="s">
        <v>101</v>
      </c>
      <c r="B1630" s="1" t="s">
        <v>178</v>
      </c>
      <c r="C1630" s="1" t="s">
        <v>112</v>
      </c>
      <c r="D1630" s="1">
        <v>5479</v>
      </c>
      <c r="E1630" s="1" t="s">
        <v>236</v>
      </c>
      <c r="F1630" s="1" t="s">
        <v>238</v>
      </c>
      <c r="G1630" s="1" t="s">
        <v>178</v>
      </c>
      <c r="H1630" s="1">
        <f>D1630/'دلار نیما'!$C$1292*1000</f>
        <v>20.763855202522436</v>
      </c>
    </row>
    <row r="1631" spans="1:8" hidden="1" x14ac:dyDescent="0.45">
      <c r="A1631" s="1" t="s">
        <v>101</v>
      </c>
      <c r="B1631" s="1" t="s">
        <v>197</v>
      </c>
      <c r="C1631" s="1" t="s">
        <v>103</v>
      </c>
      <c r="D1631" s="1">
        <v>8130</v>
      </c>
      <c r="E1631" s="1" t="s">
        <v>236</v>
      </c>
      <c r="F1631" s="1" t="s">
        <v>238</v>
      </c>
      <c r="G1631" s="1" t="s">
        <v>198</v>
      </c>
      <c r="H1631" s="1">
        <f>D1631/'دلار نیما'!$C$1292*1000</f>
        <v>30.810392917778316</v>
      </c>
    </row>
    <row r="1632" spans="1:8" hidden="1" x14ac:dyDescent="0.45">
      <c r="A1632" s="1" t="s">
        <v>101</v>
      </c>
      <c r="B1632" s="1" t="s">
        <v>197</v>
      </c>
      <c r="C1632" s="1" t="s">
        <v>112</v>
      </c>
      <c r="D1632" s="1">
        <v>8130</v>
      </c>
      <c r="E1632" s="1" t="s">
        <v>236</v>
      </c>
      <c r="F1632" s="1" t="s">
        <v>238</v>
      </c>
      <c r="G1632" s="1" t="s">
        <v>198</v>
      </c>
      <c r="H1632" s="1">
        <f>D1632/'دلار نیما'!$C$1292*1000</f>
        <v>30.810392917778316</v>
      </c>
    </row>
    <row r="1633" spans="1:8" hidden="1" x14ac:dyDescent="0.45">
      <c r="A1633" s="1" t="s">
        <v>116</v>
      </c>
      <c r="B1633" s="1" t="s">
        <v>178</v>
      </c>
      <c r="C1633" s="1" t="s">
        <v>112</v>
      </c>
      <c r="D1633" s="1">
        <v>7303</v>
      </c>
      <c r="E1633" s="1" t="s">
        <v>236</v>
      </c>
      <c r="F1633" s="1" t="s">
        <v>238</v>
      </c>
      <c r="G1633" s="1" t="s">
        <v>178</v>
      </c>
      <c r="H1633" s="1">
        <f>D1633/'دلار نیما'!$C$1292*1000</f>
        <v>27.676297598835799</v>
      </c>
    </row>
    <row r="1634" spans="1:8" hidden="1" x14ac:dyDescent="0.45">
      <c r="A1634" s="1" t="s">
        <v>116</v>
      </c>
      <c r="B1634" s="1" t="s">
        <v>178</v>
      </c>
      <c r="C1634" s="1" t="s">
        <v>103</v>
      </c>
      <c r="D1634" s="1">
        <v>7303</v>
      </c>
      <c r="E1634" s="1" t="s">
        <v>236</v>
      </c>
      <c r="F1634" s="1" t="s">
        <v>238</v>
      </c>
      <c r="G1634" s="1" t="s">
        <v>178</v>
      </c>
      <c r="H1634" s="1">
        <f>D1634/'دلار نیما'!$C$1292*1000</f>
        <v>27.676297598835799</v>
      </c>
    </row>
    <row r="1635" spans="1:8" hidden="1" x14ac:dyDescent="0.45">
      <c r="A1635" s="1" t="s">
        <v>116</v>
      </c>
      <c r="B1635" s="1" t="s">
        <v>197</v>
      </c>
      <c r="C1635" s="1" t="s">
        <v>103</v>
      </c>
      <c r="D1635" s="1">
        <v>8087</v>
      </c>
      <c r="E1635" s="1" t="s">
        <v>236</v>
      </c>
      <c r="F1635" s="1" t="s">
        <v>238</v>
      </c>
      <c r="G1635" s="1" t="s">
        <v>198</v>
      </c>
      <c r="H1635" s="1">
        <f>D1635/'دلار نیما'!$C$1292*1000</f>
        <v>30.647435120058212</v>
      </c>
    </row>
    <row r="1636" spans="1:8" hidden="1" x14ac:dyDescent="0.45">
      <c r="A1636" s="1" t="s">
        <v>116</v>
      </c>
      <c r="B1636" s="1" t="s">
        <v>197</v>
      </c>
      <c r="C1636" s="1" t="s">
        <v>112</v>
      </c>
      <c r="D1636" s="1">
        <v>8087</v>
      </c>
      <c r="E1636" s="1" t="s">
        <v>236</v>
      </c>
      <c r="F1636" s="1" t="s">
        <v>238</v>
      </c>
      <c r="G1636" s="1" t="s">
        <v>198</v>
      </c>
      <c r="H1636" s="1">
        <f>D1636/'دلار نیما'!$C$1292*1000</f>
        <v>30.647435120058212</v>
      </c>
    </row>
    <row r="1637" spans="1:8" hidden="1" x14ac:dyDescent="0.45">
      <c r="A1637" s="1" t="s">
        <v>213</v>
      </c>
      <c r="B1637" s="1" t="s">
        <v>197</v>
      </c>
      <c r="C1637" s="1" t="s">
        <v>112</v>
      </c>
      <c r="D1637" s="1">
        <v>7339</v>
      </c>
      <c r="E1637" s="1" t="s">
        <v>243</v>
      </c>
      <c r="F1637" s="1" t="s">
        <v>242</v>
      </c>
      <c r="G1637" s="1" t="s">
        <v>198</v>
      </c>
      <c r="H1637" s="1">
        <f>D1637/'دلار نیما'!$C$1292*1000</f>
        <v>27.812727382973563</v>
      </c>
    </row>
    <row r="1638" spans="1:8" hidden="1" x14ac:dyDescent="0.45">
      <c r="A1638" s="1" t="s">
        <v>126</v>
      </c>
      <c r="B1638" s="1" t="s">
        <v>178</v>
      </c>
      <c r="C1638" s="1" t="s">
        <v>112</v>
      </c>
      <c r="D1638" s="1">
        <v>5621</v>
      </c>
      <c r="E1638" s="1" t="s">
        <v>236</v>
      </c>
      <c r="F1638" s="1" t="s">
        <v>238</v>
      </c>
      <c r="G1638" s="1" t="s">
        <v>178</v>
      </c>
      <c r="H1638" s="1">
        <f>D1638/'دلار نیما'!$C$1292*1000</f>
        <v>21.301994906621395</v>
      </c>
    </row>
    <row r="1639" spans="1:8" hidden="1" x14ac:dyDescent="0.45">
      <c r="A1639" s="1" t="s">
        <v>218</v>
      </c>
      <c r="B1639" s="1" t="s">
        <v>197</v>
      </c>
      <c r="C1639" s="1" t="s">
        <v>112</v>
      </c>
      <c r="D1639" s="1">
        <v>9718</v>
      </c>
      <c r="E1639" s="1" t="s">
        <v>243</v>
      </c>
      <c r="F1639" s="1" t="s">
        <v>242</v>
      </c>
      <c r="G1639" s="1" t="s">
        <v>198</v>
      </c>
      <c r="H1639" s="1">
        <f>D1639/'دلار نیما'!$C$1292*1000</f>
        <v>36.82846228474412</v>
      </c>
    </row>
    <row r="1640" spans="1:8" hidden="1" x14ac:dyDescent="0.45">
      <c r="A1640" s="1" t="s">
        <v>209</v>
      </c>
      <c r="B1640" s="1" t="s">
        <v>197</v>
      </c>
      <c r="C1640" s="1" t="s">
        <v>112</v>
      </c>
      <c r="D1640" s="1">
        <v>13244</v>
      </c>
      <c r="E1640" s="1" t="s">
        <v>243</v>
      </c>
      <c r="F1640" s="1" t="s">
        <v>242</v>
      </c>
      <c r="G1640" s="1" t="s">
        <v>198</v>
      </c>
      <c r="H1640" s="1">
        <f>D1640/'دلار نیما'!$C$1292*1000</f>
        <v>50.191001697792871</v>
      </c>
    </row>
    <row r="1641" spans="1:8" hidden="1" x14ac:dyDescent="0.45">
      <c r="A1641" s="1" t="s">
        <v>129</v>
      </c>
      <c r="B1641" s="1" t="s">
        <v>178</v>
      </c>
      <c r="C1641" s="1" t="s">
        <v>112</v>
      </c>
      <c r="D1641" s="1">
        <v>7030</v>
      </c>
      <c r="E1641" s="1" t="s">
        <v>236</v>
      </c>
      <c r="F1641" s="1" t="s">
        <v>238</v>
      </c>
      <c r="G1641" s="1" t="s">
        <v>178</v>
      </c>
      <c r="H1641" s="1">
        <f>D1641/'دلار نیما'!$C$1292*1000</f>
        <v>26.641705069124423</v>
      </c>
    </row>
    <row r="1642" spans="1:8" hidden="1" x14ac:dyDescent="0.45">
      <c r="A1642" s="1" t="s">
        <v>106</v>
      </c>
      <c r="B1642" s="1" t="s">
        <v>197</v>
      </c>
      <c r="C1642" s="1" t="s">
        <v>112</v>
      </c>
      <c r="D1642" s="1">
        <v>8002</v>
      </c>
      <c r="E1642" s="1" t="s">
        <v>243</v>
      </c>
      <c r="F1642" s="1" t="s">
        <v>242</v>
      </c>
      <c r="G1642" s="1" t="s">
        <v>198</v>
      </c>
      <c r="H1642" s="1">
        <f>D1642/'دلار نیما'!$C$1292*1000</f>
        <v>30.325309240844046</v>
      </c>
    </row>
    <row r="1643" spans="1:8" hidden="1" x14ac:dyDescent="0.45">
      <c r="A1643" s="1" t="s">
        <v>202</v>
      </c>
      <c r="B1643" s="1" t="s">
        <v>197</v>
      </c>
      <c r="C1643" s="1" t="s">
        <v>112</v>
      </c>
      <c r="D1643" s="1">
        <v>8008</v>
      </c>
      <c r="E1643" s="1" t="s">
        <v>243</v>
      </c>
      <c r="F1643" s="1" t="s">
        <v>242</v>
      </c>
      <c r="G1643" s="1" t="s">
        <v>198</v>
      </c>
      <c r="H1643" s="1">
        <f>D1643/'دلار نیما'!$C$1292*1000</f>
        <v>30.348047538200337</v>
      </c>
    </row>
    <row r="1644" spans="1:8" hidden="1" x14ac:dyDescent="0.45">
      <c r="A1644" s="1" t="s">
        <v>205</v>
      </c>
      <c r="B1644" s="1" t="s">
        <v>178</v>
      </c>
      <c r="C1644" s="1" t="s">
        <v>112</v>
      </c>
      <c r="D1644" s="1">
        <v>6461</v>
      </c>
      <c r="E1644" s="1" t="s">
        <v>243</v>
      </c>
      <c r="F1644" s="1" t="s">
        <v>242</v>
      </c>
      <c r="G1644" s="1" t="s">
        <v>178</v>
      </c>
      <c r="H1644" s="1">
        <f>D1644/'دلار نیما'!$C$1292*1000</f>
        <v>24.485356536502547</v>
      </c>
    </row>
    <row r="1645" spans="1:8" hidden="1" x14ac:dyDescent="0.45">
      <c r="A1645" s="1" t="s">
        <v>205</v>
      </c>
      <c r="B1645" s="1" t="s">
        <v>178</v>
      </c>
      <c r="C1645" s="1" t="s">
        <v>103</v>
      </c>
      <c r="D1645" s="1">
        <v>6461</v>
      </c>
      <c r="E1645" s="1" t="s">
        <v>243</v>
      </c>
      <c r="F1645" s="1" t="s">
        <v>242</v>
      </c>
      <c r="G1645" s="1" t="s">
        <v>178</v>
      </c>
      <c r="H1645" s="1">
        <f>D1645/'دلار نیما'!$C$1292*1000</f>
        <v>24.485356536502547</v>
      </c>
    </row>
    <row r="1646" spans="1:8" hidden="1" x14ac:dyDescent="0.45">
      <c r="A1646" s="1" t="s">
        <v>126</v>
      </c>
      <c r="B1646" s="1" t="s">
        <v>141</v>
      </c>
      <c r="C1646" s="1" t="s">
        <v>112</v>
      </c>
      <c r="D1646" s="1">
        <v>5171</v>
      </c>
      <c r="E1646" s="1" t="s">
        <v>236</v>
      </c>
      <c r="F1646" s="1" t="s">
        <v>238</v>
      </c>
      <c r="G1646" s="1" t="s">
        <v>142</v>
      </c>
      <c r="H1646" s="1">
        <f>D1646/'دلار نیما'!$C$1292*1000</f>
        <v>19.596622604899345</v>
      </c>
    </row>
    <row r="1647" spans="1:8" hidden="1" x14ac:dyDescent="0.45">
      <c r="A1647" s="1" t="s">
        <v>101</v>
      </c>
      <c r="B1647" s="1" t="s">
        <v>130</v>
      </c>
      <c r="C1647" s="1" t="s">
        <v>112</v>
      </c>
      <c r="D1647" s="1">
        <v>7094</v>
      </c>
      <c r="E1647" s="1" t="s">
        <v>236</v>
      </c>
      <c r="F1647" s="1" t="s">
        <v>238</v>
      </c>
      <c r="G1647" s="1" t="s">
        <v>130</v>
      </c>
      <c r="H1647" s="1">
        <f>D1647/'دلار نیما'!$C$1292*1000</f>
        <v>26.884246907591557</v>
      </c>
    </row>
    <row r="1648" spans="1:8" hidden="1" x14ac:dyDescent="0.45">
      <c r="A1648" s="1" t="s">
        <v>101</v>
      </c>
      <c r="B1648" s="1" t="s">
        <v>130</v>
      </c>
      <c r="C1648" s="1" t="s">
        <v>103</v>
      </c>
      <c r="D1648" s="1">
        <v>7094</v>
      </c>
      <c r="E1648" s="1" t="s">
        <v>236</v>
      </c>
      <c r="F1648" s="1" t="s">
        <v>238</v>
      </c>
      <c r="G1648" s="1" t="s">
        <v>130</v>
      </c>
      <c r="H1648" s="1">
        <f>D1648/'دلار نیما'!$C$1292*1000</f>
        <v>26.884246907591557</v>
      </c>
    </row>
    <row r="1649" spans="1:8" hidden="1" x14ac:dyDescent="0.45">
      <c r="A1649" s="1" t="s">
        <v>101</v>
      </c>
      <c r="B1649" s="1" t="s">
        <v>130</v>
      </c>
      <c r="C1649" s="1" t="s">
        <v>103</v>
      </c>
      <c r="D1649" s="1">
        <v>7094</v>
      </c>
      <c r="E1649" s="1" t="s">
        <v>238</v>
      </c>
      <c r="F1649" s="1" t="s">
        <v>238</v>
      </c>
      <c r="G1649" s="1" t="s">
        <v>130</v>
      </c>
      <c r="H1649" s="1">
        <f>D1649/'دلار نیما'!$C$1292*1000</f>
        <v>26.884246907591557</v>
      </c>
    </row>
    <row r="1650" spans="1:8" hidden="1" x14ac:dyDescent="0.45">
      <c r="A1650" s="1" t="s">
        <v>101</v>
      </c>
      <c r="B1650" s="1" t="s">
        <v>130</v>
      </c>
      <c r="C1650" s="1" t="s">
        <v>103</v>
      </c>
      <c r="D1650" s="1">
        <v>7094</v>
      </c>
      <c r="E1650" s="1" t="s">
        <v>235</v>
      </c>
      <c r="F1650" s="1" t="s">
        <v>238</v>
      </c>
      <c r="G1650" s="1" t="s">
        <v>130</v>
      </c>
      <c r="H1650" s="1">
        <f>D1650/'دلار نیما'!$C$1292*1000</f>
        <v>26.884246907591557</v>
      </c>
    </row>
    <row r="1651" spans="1:8" hidden="1" x14ac:dyDescent="0.45">
      <c r="A1651" s="1" t="s">
        <v>101</v>
      </c>
      <c r="B1651" s="1" t="s">
        <v>130</v>
      </c>
      <c r="C1651" s="1" t="s">
        <v>103</v>
      </c>
      <c r="D1651" s="1">
        <v>7094</v>
      </c>
      <c r="E1651" s="1" t="s">
        <v>243</v>
      </c>
      <c r="F1651" s="1" t="s">
        <v>238</v>
      </c>
      <c r="G1651" s="1" t="s">
        <v>130</v>
      </c>
      <c r="H1651" s="1">
        <f>D1651/'دلار نیما'!$C$1292*1000</f>
        <v>26.884246907591557</v>
      </c>
    </row>
    <row r="1652" spans="1:8" hidden="1" x14ac:dyDescent="0.45">
      <c r="A1652" s="1" t="s">
        <v>116</v>
      </c>
      <c r="B1652" s="1" t="s">
        <v>130</v>
      </c>
      <c r="C1652" s="1" t="s">
        <v>103</v>
      </c>
      <c r="D1652" s="1">
        <v>7657</v>
      </c>
      <c r="E1652" s="1" t="s">
        <v>243</v>
      </c>
      <c r="F1652" s="1" t="s">
        <v>238</v>
      </c>
      <c r="G1652" s="1" t="s">
        <v>130</v>
      </c>
      <c r="H1652" s="1">
        <f>D1652/'دلار نیما'!$C$1292*1000</f>
        <v>29.017857142857142</v>
      </c>
    </row>
    <row r="1653" spans="1:8" hidden="1" x14ac:dyDescent="0.45">
      <c r="A1653" s="1" t="s">
        <v>116</v>
      </c>
      <c r="B1653" s="1" t="s">
        <v>130</v>
      </c>
      <c r="C1653" s="1" t="s">
        <v>103</v>
      </c>
      <c r="D1653" s="1">
        <v>7657</v>
      </c>
      <c r="E1653" s="1" t="s">
        <v>235</v>
      </c>
      <c r="F1653" s="1" t="s">
        <v>238</v>
      </c>
      <c r="G1653" s="1" t="s">
        <v>130</v>
      </c>
      <c r="H1653" s="1">
        <f>D1653/'دلار نیما'!$C$1292*1000</f>
        <v>29.017857142857142</v>
      </c>
    </row>
    <row r="1654" spans="1:8" hidden="1" x14ac:dyDescent="0.45">
      <c r="A1654" s="1" t="s">
        <v>116</v>
      </c>
      <c r="B1654" s="1" t="s">
        <v>130</v>
      </c>
      <c r="C1654" s="1" t="s">
        <v>103</v>
      </c>
      <c r="D1654" s="1">
        <v>7657</v>
      </c>
      <c r="E1654" s="1" t="s">
        <v>238</v>
      </c>
      <c r="F1654" s="1" t="s">
        <v>238</v>
      </c>
      <c r="G1654" s="1" t="s">
        <v>130</v>
      </c>
      <c r="H1654" s="1">
        <f>D1654/'دلار نیما'!$C$1292*1000</f>
        <v>29.017857142857142</v>
      </c>
    </row>
    <row r="1655" spans="1:8" hidden="1" x14ac:dyDescent="0.45">
      <c r="A1655" s="1" t="s">
        <v>116</v>
      </c>
      <c r="B1655" s="1" t="s">
        <v>130</v>
      </c>
      <c r="C1655" s="1" t="s">
        <v>103</v>
      </c>
      <c r="D1655" s="1">
        <v>7657</v>
      </c>
      <c r="E1655" s="1" t="s">
        <v>236</v>
      </c>
      <c r="F1655" s="1" t="s">
        <v>238</v>
      </c>
      <c r="G1655" s="1" t="s">
        <v>130</v>
      </c>
      <c r="H1655" s="1">
        <f>D1655/'دلار نیما'!$C$1292*1000</f>
        <v>29.017857142857142</v>
      </c>
    </row>
    <row r="1656" spans="1:8" hidden="1" x14ac:dyDescent="0.45">
      <c r="A1656" s="1" t="s">
        <v>116</v>
      </c>
      <c r="B1656" s="1" t="s">
        <v>130</v>
      </c>
      <c r="C1656" s="1" t="s">
        <v>112</v>
      </c>
      <c r="D1656" s="1">
        <v>7657</v>
      </c>
      <c r="E1656" s="1" t="s">
        <v>236</v>
      </c>
      <c r="F1656" s="1" t="s">
        <v>238</v>
      </c>
      <c r="G1656" s="1" t="s">
        <v>130</v>
      </c>
      <c r="H1656" s="1">
        <f>D1656/'دلار نیما'!$C$1292*1000</f>
        <v>29.017857142857142</v>
      </c>
    </row>
    <row r="1657" spans="1:8" hidden="1" x14ac:dyDescent="0.45">
      <c r="A1657" s="1" t="s">
        <v>115</v>
      </c>
      <c r="B1657" s="1" t="s">
        <v>130</v>
      </c>
      <c r="C1657" s="1" t="s">
        <v>103</v>
      </c>
      <c r="D1657" s="1">
        <v>6432</v>
      </c>
      <c r="E1657" s="1" t="s">
        <v>236</v>
      </c>
      <c r="F1657" s="1" t="s">
        <v>238</v>
      </c>
      <c r="G1657" s="1" t="s">
        <v>130</v>
      </c>
      <c r="H1657" s="1">
        <f>D1657/'دلار نیما'!$C$1292*1000</f>
        <v>24.375454765947126</v>
      </c>
    </row>
    <row r="1658" spans="1:8" hidden="1" x14ac:dyDescent="0.45">
      <c r="A1658" s="1" t="s">
        <v>115</v>
      </c>
      <c r="B1658" s="1" t="s">
        <v>130</v>
      </c>
      <c r="C1658" s="1" t="s">
        <v>112</v>
      </c>
      <c r="D1658" s="1">
        <v>6432</v>
      </c>
      <c r="E1658" s="1" t="s">
        <v>236</v>
      </c>
      <c r="F1658" s="1" t="s">
        <v>238</v>
      </c>
      <c r="G1658" s="1" t="s">
        <v>130</v>
      </c>
      <c r="H1658" s="1">
        <f>D1658/'دلار نیما'!$C$1292*1000</f>
        <v>24.375454765947126</v>
      </c>
    </row>
    <row r="1659" spans="1:8" hidden="1" x14ac:dyDescent="0.45">
      <c r="A1659" s="1" t="s">
        <v>115</v>
      </c>
      <c r="B1659" s="1" t="s">
        <v>130</v>
      </c>
      <c r="C1659" s="1" t="s">
        <v>103</v>
      </c>
      <c r="D1659" s="1">
        <v>6432</v>
      </c>
      <c r="E1659" s="1" t="s">
        <v>243</v>
      </c>
      <c r="F1659" s="1" t="s">
        <v>238</v>
      </c>
      <c r="G1659" s="1" t="s">
        <v>130</v>
      </c>
      <c r="H1659" s="1">
        <f>D1659/'دلار نیما'!$C$1292*1000</f>
        <v>24.375454765947126</v>
      </c>
    </row>
    <row r="1660" spans="1:8" hidden="1" x14ac:dyDescent="0.45">
      <c r="A1660" s="1" t="s">
        <v>116</v>
      </c>
      <c r="B1660" s="1" t="s">
        <v>141</v>
      </c>
      <c r="C1660" s="1" t="s">
        <v>112</v>
      </c>
      <c r="D1660" s="1">
        <v>6081</v>
      </c>
      <c r="E1660" s="1" t="s">
        <v>236</v>
      </c>
      <c r="F1660" s="1" t="s">
        <v>238</v>
      </c>
      <c r="G1660" s="1" t="s">
        <v>142</v>
      </c>
      <c r="H1660" s="1">
        <f>D1660/'دلار نیما'!$C$1292*1000</f>
        <v>23.045264370603928</v>
      </c>
    </row>
    <row r="1661" spans="1:8" hidden="1" x14ac:dyDescent="0.45">
      <c r="A1661" s="1" t="s">
        <v>116</v>
      </c>
      <c r="B1661" s="1" t="s">
        <v>141</v>
      </c>
      <c r="C1661" s="1" t="s">
        <v>103</v>
      </c>
      <c r="D1661" s="1">
        <v>6081</v>
      </c>
      <c r="E1661" s="1" t="s">
        <v>236</v>
      </c>
      <c r="F1661" s="1" t="s">
        <v>238</v>
      </c>
      <c r="G1661" s="1" t="s">
        <v>142</v>
      </c>
      <c r="H1661" s="1">
        <f>D1661/'دلار نیما'!$C$1292*1000</f>
        <v>23.045264370603928</v>
      </c>
    </row>
    <row r="1662" spans="1:8" hidden="1" x14ac:dyDescent="0.45">
      <c r="A1662" s="1" t="s">
        <v>204</v>
      </c>
      <c r="B1662" s="1" t="s">
        <v>130</v>
      </c>
      <c r="C1662" s="1" t="s">
        <v>112</v>
      </c>
      <c r="D1662" s="1">
        <v>6631</v>
      </c>
      <c r="E1662" s="1" t="s">
        <v>243</v>
      </c>
      <c r="F1662" s="1" t="s">
        <v>242</v>
      </c>
      <c r="G1662" s="1" t="s">
        <v>130</v>
      </c>
      <c r="H1662" s="1">
        <f>D1662/'دلار نیما'!$C$1292*1000</f>
        <v>25.129608294930875</v>
      </c>
    </row>
    <row r="1663" spans="1:8" hidden="1" x14ac:dyDescent="0.45">
      <c r="A1663" s="1" t="s">
        <v>204</v>
      </c>
      <c r="B1663" s="1" t="s">
        <v>130</v>
      </c>
      <c r="C1663" s="1" t="s">
        <v>103</v>
      </c>
      <c r="D1663" s="1">
        <v>6631</v>
      </c>
      <c r="E1663" s="1" t="s">
        <v>243</v>
      </c>
      <c r="F1663" s="1" t="s">
        <v>242</v>
      </c>
      <c r="G1663" s="1" t="s">
        <v>130</v>
      </c>
      <c r="H1663" s="1">
        <f>D1663/'دلار نیما'!$C$1292*1000</f>
        <v>25.129608294930875</v>
      </c>
    </row>
    <row r="1664" spans="1:8" hidden="1" x14ac:dyDescent="0.45">
      <c r="A1664" s="1" t="s">
        <v>204</v>
      </c>
      <c r="B1664" s="1" t="s">
        <v>130</v>
      </c>
      <c r="C1664" s="1" t="s">
        <v>103</v>
      </c>
      <c r="D1664" s="1">
        <v>6631</v>
      </c>
      <c r="E1664" s="1" t="s">
        <v>235</v>
      </c>
      <c r="F1664" s="1" t="s">
        <v>242</v>
      </c>
      <c r="G1664" s="1" t="s">
        <v>130</v>
      </c>
      <c r="H1664" s="1">
        <f>D1664/'دلار نیما'!$C$1292*1000</f>
        <v>25.129608294930875</v>
      </c>
    </row>
    <row r="1665" spans="1:8" hidden="1" x14ac:dyDescent="0.45">
      <c r="A1665" s="1" t="s">
        <v>101</v>
      </c>
      <c r="B1665" s="1" t="s">
        <v>141</v>
      </c>
      <c r="C1665" s="1" t="s">
        <v>112</v>
      </c>
      <c r="D1665" s="1">
        <v>5919</v>
      </c>
      <c r="E1665" s="1" t="s">
        <v>236</v>
      </c>
      <c r="F1665" s="1" t="s">
        <v>238</v>
      </c>
      <c r="G1665" s="1" t="s">
        <v>142</v>
      </c>
      <c r="H1665" s="1">
        <f>D1665/'دلار نیما'!$C$1292*1000</f>
        <v>22.431330341983994</v>
      </c>
    </row>
    <row r="1666" spans="1:8" hidden="1" x14ac:dyDescent="0.45">
      <c r="A1666" s="1" t="s">
        <v>101</v>
      </c>
      <c r="B1666" s="1" t="s">
        <v>117</v>
      </c>
      <c r="C1666" s="1" t="s">
        <v>112</v>
      </c>
      <c r="D1666" s="1">
        <v>7898</v>
      </c>
      <c r="E1666" s="1" t="s">
        <v>236</v>
      </c>
      <c r="F1666" s="1" t="s">
        <v>238</v>
      </c>
      <c r="G1666" s="1" t="s">
        <v>118</v>
      </c>
      <c r="H1666" s="1">
        <f>D1666/'دلار نیما'!$C$1292*1000</f>
        <v>29.931178753334951</v>
      </c>
    </row>
    <row r="1667" spans="1:8" hidden="1" x14ac:dyDescent="0.45">
      <c r="A1667" s="1" t="s">
        <v>108</v>
      </c>
      <c r="B1667" s="1" t="s">
        <v>141</v>
      </c>
      <c r="C1667" s="1" t="s">
        <v>112</v>
      </c>
      <c r="D1667" s="1">
        <v>5101</v>
      </c>
      <c r="E1667" s="1" t="s">
        <v>243</v>
      </c>
      <c r="F1667" s="1" t="s">
        <v>242</v>
      </c>
      <c r="G1667" s="1" t="s">
        <v>142</v>
      </c>
      <c r="H1667" s="1">
        <f>D1667/'دلار نیما'!$C$1292*1000</f>
        <v>19.331342469075913</v>
      </c>
    </row>
    <row r="1668" spans="1:8" hidden="1" x14ac:dyDescent="0.45">
      <c r="A1668" s="1" t="s">
        <v>116</v>
      </c>
      <c r="B1668" s="1" t="s">
        <v>117</v>
      </c>
      <c r="C1668" s="1" t="s">
        <v>112</v>
      </c>
      <c r="D1668" s="1">
        <v>8049</v>
      </c>
      <c r="E1668" s="1" t="s">
        <v>236</v>
      </c>
      <c r="F1668" s="1" t="s">
        <v>238</v>
      </c>
      <c r="G1668" s="1" t="s">
        <v>118</v>
      </c>
      <c r="H1668" s="1">
        <f>D1668/'دلار نیما'!$C$1292*1000</f>
        <v>30.503425903468351</v>
      </c>
    </row>
    <row r="1669" spans="1:8" hidden="1" x14ac:dyDescent="0.45">
      <c r="A1669" s="1" t="s">
        <v>116</v>
      </c>
      <c r="B1669" s="1" t="s">
        <v>144</v>
      </c>
      <c r="C1669" s="1" t="s">
        <v>186</v>
      </c>
      <c r="D1669" s="1">
        <v>6393</v>
      </c>
      <c r="E1669" s="1" t="s">
        <v>236</v>
      </c>
      <c r="F1669" s="1" t="s">
        <v>245</v>
      </c>
      <c r="G1669" s="1" t="s">
        <v>144</v>
      </c>
      <c r="H1669" s="1">
        <f>D1669/'دلار نیما'!$C$1292*1000</f>
        <v>24.227655833131212</v>
      </c>
    </row>
    <row r="1670" spans="1:8" hidden="1" x14ac:dyDescent="0.45">
      <c r="A1670" s="1" t="s">
        <v>116</v>
      </c>
      <c r="B1670" s="1" t="s">
        <v>144</v>
      </c>
      <c r="C1670" s="1" t="s">
        <v>133</v>
      </c>
      <c r="D1670" s="1">
        <v>6393</v>
      </c>
      <c r="E1670" s="1" t="s">
        <v>236</v>
      </c>
      <c r="F1670" s="1" t="s">
        <v>245</v>
      </c>
      <c r="G1670" s="1" t="s">
        <v>144</v>
      </c>
      <c r="H1670" s="1">
        <f>D1670/'دلار نیما'!$C$1292*1000</f>
        <v>24.227655833131212</v>
      </c>
    </row>
    <row r="1671" spans="1:8" hidden="1" x14ac:dyDescent="0.45">
      <c r="A1671" s="1" t="s">
        <v>126</v>
      </c>
      <c r="B1671" s="1" t="s">
        <v>117</v>
      </c>
      <c r="C1671" s="1" t="s">
        <v>112</v>
      </c>
      <c r="D1671" s="1">
        <v>6923</v>
      </c>
      <c r="E1671" s="1" t="s">
        <v>236</v>
      </c>
      <c r="F1671" s="1" t="s">
        <v>238</v>
      </c>
      <c r="G1671" s="1" t="s">
        <v>118</v>
      </c>
      <c r="H1671" s="1">
        <f>D1671/'دلار نیما'!$C$1292*1000</f>
        <v>26.236205432937179</v>
      </c>
    </row>
    <row r="1672" spans="1:8" hidden="1" x14ac:dyDescent="0.45">
      <c r="A1672" s="1" t="s">
        <v>126</v>
      </c>
      <c r="B1672" s="1" t="s">
        <v>117</v>
      </c>
      <c r="C1672" s="1" t="s">
        <v>103</v>
      </c>
      <c r="D1672" s="1">
        <v>6923</v>
      </c>
      <c r="E1672" s="1" t="s">
        <v>236</v>
      </c>
      <c r="F1672" s="1" t="s">
        <v>238</v>
      </c>
      <c r="G1672" s="1" t="s">
        <v>118</v>
      </c>
      <c r="H1672" s="1">
        <f>D1672/'دلار نیما'!$C$1292*1000</f>
        <v>26.236205432937179</v>
      </c>
    </row>
    <row r="1673" spans="1:8" hidden="1" x14ac:dyDescent="0.45">
      <c r="A1673" s="1" t="s">
        <v>101</v>
      </c>
      <c r="B1673" s="1" t="s">
        <v>144</v>
      </c>
      <c r="C1673" s="1" t="s">
        <v>133</v>
      </c>
      <c r="D1673" s="1">
        <v>6166</v>
      </c>
      <c r="E1673" s="1" t="s">
        <v>236</v>
      </c>
      <c r="F1673" s="1" t="s">
        <v>245</v>
      </c>
      <c r="G1673" s="1" t="s">
        <v>144</v>
      </c>
      <c r="H1673" s="1">
        <f>D1673/'دلار نیما'!$C$1292*1000</f>
        <v>23.367390249818094</v>
      </c>
    </row>
    <row r="1674" spans="1:8" hidden="1" x14ac:dyDescent="0.45">
      <c r="A1674" s="1" t="s">
        <v>215</v>
      </c>
      <c r="B1674" s="1" t="s">
        <v>117</v>
      </c>
      <c r="C1674" s="1" t="s">
        <v>112</v>
      </c>
      <c r="D1674" s="1">
        <v>6112</v>
      </c>
      <c r="E1674" s="1" t="s">
        <v>243</v>
      </c>
      <c r="F1674" s="1" t="s">
        <v>242</v>
      </c>
      <c r="G1674" s="1" t="s">
        <v>118</v>
      </c>
      <c r="H1674" s="1">
        <f>D1674/'دلار نیما'!$C$1292*1000</f>
        <v>23.162745573611449</v>
      </c>
    </row>
    <row r="1675" spans="1:8" hidden="1" x14ac:dyDescent="0.45">
      <c r="A1675" s="1" t="s">
        <v>215</v>
      </c>
      <c r="B1675" s="1" t="s">
        <v>117</v>
      </c>
      <c r="C1675" s="1" t="s">
        <v>103</v>
      </c>
      <c r="D1675" s="1">
        <v>6112</v>
      </c>
      <c r="E1675" s="1" t="s">
        <v>243</v>
      </c>
      <c r="F1675" s="1" t="s">
        <v>242</v>
      </c>
      <c r="G1675" s="1" t="s">
        <v>118</v>
      </c>
      <c r="H1675" s="1">
        <f>D1675/'دلار نیما'!$C$1292*1000</f>
        <v>23.162745573611449</v>
      </c>
    </row>
    <row r="1676" spans="1:8" hidden="1" x14ac:dyDescent="0.45">
      <c r="A1676" s="1" t="s">
        <v>101</v>
      </c>
      <c r="B1676" s="1" t="s">
        <v>170</v>
      </c>
      <c r="C1676" s="1" t="s">
        <v>103</v>
      </c>
      <c r="D1676" s="1">
        <v>4565</v>
      </c>
      <c r="E1676" s="1" t="s">
        <v>243</v>
      </c>
      <c r="F1676" s="1" t="s">
        <v>238</v>
      </c>
      <c r="G1676" s="1" t="s">
        <v>170</v>
      </c>
      <c r="H1676" s="1">
        <f>D1676/'دلار نیما'!$C$1292*1000</f>
        <v>17.300054571913655</v>
      </c>
    </row>
    <row r="1677" spans="1:8" hidden="1" x14ac:dyDescent="0.45">
      <c r="A1677" s="1" t="s">
        <v>101</v>
      </c>
      <c r="B1677" s="1" t="s">
        <v>170</v>
      </c>
      <c r="C1677" s="1" t="s">
        <v>112</v>
      </c>
      <c r="D1677" s="1">
        <v>4565</v>
      </c>
      <c r="E1677" s="1" t="s">
        <v>236</v>
      </c>
      <c r="F1677" s="1" t="s">
        <v>238</v>
      </c>
      <c r="G1677" s="1" t="s">
        <v>170</v>
      </c>
      <c r="H1677" s="1">
        <f>D1677/'دلار نیما'!$C$1292*1000</f>
        <v>17.300054571913655</v>
      </c>
    </row>
    <row r="1678" spans="1:8" hidden="1" x14ac:dyDescent="0.45">
      <c r="A1678" s="1" t="s">
        <v>101</v>
      </c>
      <c r="B1678" s="1" t="s">
        <v>170</v>
      </c>
      <c r="C1678" s="1" t="s">
        <v>103</v>
      </c>
      <c r="D1678" s="1">
        <v>4565</v>
      </c>
      <c r="E1678" s="1" t="s">
        <v>236</v>
      </c>
      <c r="F1678" s="1" t="s">
        <v>238</v>
      </c>
      <c r="G1678" s="1" t="s">
        <v>170</v>
      </c>
      <c r="H1678" s="1">
        <f>D1678/'دلار نیما'!$C$1292*1000</f>
        <v>17.300054571913655</v>
      </c>
    </row>
    <row r="1679" spans="1:8" hidden="1" x14ac:dyDescent="0.45">
      <c r="A1679" s="1" t="s">
        <v>116</v>
      </c>
      <c r="B1679" s="1" t="s">
        <v>170</v>
      </c>
      <c r="C1679" s="1" t="s">
        <v>112</v>
      </c>
      <c r="D1679" s="1">
        <v>5607</v>
      </c>
      <c r="E1679" s="1" t="s">
        <v>236</v>
      </c>
      <c r="F1679" s="1" t="s">
        <v>238</v>
      </c>
      <c r="G1679" s="1" t="s">
        <v>170</v>
      </c>
      <c r="H1679" s="1">
        <f>D1679/'دلار نیما'!$C$1292*1000</f>
        <v>21.248938879456706</v>
      </c>
    </row>
    <row r="1680" spans="1:8" hidden="1" x14ac:dyDescent="0.45">
      <c r="A1680" s="1" t="s">
        <v>116</v>
      </c>
      <c r="B1680" s="1" t="s">
        <v>170</v>
      </c>
      <c r="C1680" s="1" t="s">
        <v>103</v>
      </c>
      <c r="D1680" s="1">
        <v>5607</v>
      </c>
      <c r="E1680" s="1" t="s">
        <v>236</v>
      </c>
      <c r="F1680" s="1" t="s">
        <v>238</v>
      </c>
      <c r="G1680" s="1" t="s">
        <v>170</v>
      </c>
      <c r="H1680" s="1">
        <f>D1680/'دلار نیما'!$C$1292*1000</f>
        <v>21.248938879456706</v>
      </c>
    </row>
    <row r="1681" spans="1:8" hidden="1" x14ac:dyDescent="0.45">
      <c r="A1681" s="1" t="s">
        <v>116</v>
      </c>
      <c r="B1681" s="1" t="s">
        <v>170</v>
      </c>
      <c r="C1681" s="1" t="s">
        <v>103</v>
      </c>
      <c r="D1681" s="1">
        <v>5607</v>
      </c>
      <c r="E1681" s="1" t="s">
        <v>243</v>
      </c>
      <c r="F1681" s="1" t="s">
        <v>238</v>
      </c>
      <c r="G1681" s="1" t="s">
        <v>170</v>
      </c>
      <c r="H1681" s="1">
        <f>D1681/'دلار نیما'!$C$1292*1000</f>
        <v>21.248938879456706</v>
      </c>
    </row>
    <row r="1682" spans="1:8" hidden="1" x14ac:dyDescent="0.45">
      <c r="A1682" s="1" t="s">
        <v>101</v>
      </c>
      <c r="B1682" s="1" t="s">
        <v>170</v>
      </c>
      <c r="C1682" s="1" t="s">
        <v>133</v>
      </c>
      <c r="E1682" s="1" t="s">
        <v>236</v>
      </c>
      <c r="F1682" s="1" t="s">
        <v>241</v>
      </c>
      <c r="G1682" s="1" t="s">
        <v>170</v>
      </c>
      <c r="H1682" s="1">
        <f>D1682/'دلار نیما'!$C$1292*1000</f>
        <v>0</v>
      </c>
    </row>
    <row r="1683" spans="1:8" hidden="1" x14ac:dyDescent="0.45">
      <c r="A1683" s="1" t="s">
        <v>116</v>
      </c>
      <c r="B1683" s="1" t="s">
        <v>170</v>
      </c>
      <c r="C1683" s="1" t="s">
        <v>133</v>
      </c>
      <c r="E1683" s="1" t="s">
        <v>236</v>
      </c>
      <c r="F1683" s="1" t="s">
        <v>241</v>
      </c>
      <c r="G1683" s="1" t="s">
        <v>170</v>
      </c>
      <c r="H1683" s="1">
        <f>D1683/'دلار نیما'!$C$1292*1000</f>
        <v>0</v>
      </c>
    </row>
    <row r="1684" spans="1:8" hidden="1" x14ac:dyDescent="0.45">
      <c r="A1684" s="1" t="s">
        <v>115</v>
      </c>
      <c r="B1684" s="1" t="s">
        <v>156</v>
      </c>
      <c r="C1684" s="1" t="s">
        <v>112</v>
      </c>
      <c r="D1684" s="1">
        <v>7326</v>
      </c>
      <c r="E1684" s="1" t="s">
        <v>236</v>
      </c>
      <c r="F1684" s="1" t="s">
        <v>238</v>
      </c>
      <c r="G1684" s="1" t="s">
        <v>156</v>
      </c>
      <c r="H1684" s="1">
        <f>D1684/'دلار نیما'!$C$1292*1000</f>
        <v>27.763461072034925</v>
      </c>
    </row>
    <row r="1685" spans="1:8" hidden="1" x14ac:dyDescent="0.45">
      <c r="A1685" s="1" t="s">
        <v>202</v>
      </c>
      <c r="B1685" s="1" t="s">
        <v>170</v>
      </c>
      <c r="C1685" s="1" t="s">
        <v>112</v>
      </c>
      <c r="D1685" s="1">
        <v>5601</v>
      </c>
      <c r="E1685" s="1" t="s">
        <v>243</v>
      </c>
      <c r="F1685" s="1" t="s">
        <v>242</v>
      </c>
      <c r="G1685" s="1" t="s">
        <v>170</v>
      </c>
      <c r="H1685" s="1">
        <f>D1685/'دلار نیما'!$C$1292*1000</f>
        <v>21.226200582100414</v>
      </c>
    </row>
    <row r="1686" spans="1:8" hidden="1" x14ac:dyDescent="0.45">
      <c r="A1686" s="1" t="s">
        <v>202</v>
      </c>
      <c r="B1686" s="1" t="s">
        <v>170</v>
      </c>
      <c r="C1686" s="1" t="s">
        <v>103</v>
      </c>
      <c r="D1686" s="1">
        <v>5601</v>
      </c>
      <c r="E1686" s="1" t="s">
        <v>243</v>
      </c>
      <c r="F1686" s="1" t="s">
        <v>242</v>
      </c>
      <c r="G1686" s="1" t="s">
        <v>170</v>
      </c>
      <c r="H1686" s="1">
        <f>D1686/'دلار نیما'!$C$1292*1000</f>
        <v>21.226200582100414</v>
      </c>
    </row>
    <row r="1687" spans="1:8" hidden="1" x14ac:dyDescent="0.45">
      <c r="A1687" s="1" t="s">
        <v>116</v>
      </c>
      <c r="B1687" s="1" t="s">
        <v>128</v>
      </c>
      <c r="C1687" s="1" t="s">
        <v>112</v>
      </c>
      <c r="D1687" s="1">
        <v>6455</v>
      </c>
      <c r="E1687" s="1" t="s">
        <v>236</v>
      </c>
      <c r="F1687" s="1" t="s">
        <v>238</v>
      </c>
      <c r="G1687" s="1" t="s">
        <v>128</v>
      </c>
      <c r="H1687" s="1">
        <f>D1687/'دلار نیما'!$C$1292*1000</f>
        <v>24.462618239146252</v>
      </c>
    </row>
    <row r="1688" spans="1:8" hidden="1" x14ac:dyDescent="0.45">
      <c r="A1688" s="1" t="s">
        <v>108</v>
      </c>
      <c r="B1688" s="1" t="s">
        <v>117</v>
      </c>
      <c r="C1688" s="1" t="s">
        <v>112</v>
      </c>
      <c r="D1688" s="1">
        <v>7055</v>
      </c>
      <c r="E1688" s="1" t="s">
        <v>243</v>
      </c>
      <c r="F1688" s="1" t="s">
        <v>242</v>
      </c>
      <c r="G1688" s="1" t="s">
        <v>118</v>
      </c>
      <c r="H1688" s="1">
        <f>D1688/'دلار نیما'!$C$1292*1000</f>
        <v>26.73644797477565</v>
      </c>
    </row>
    <row r="1689" spans="1:8" hidden="1" x14ac:dyDescent="0.45">
      <c r="A1689" s="1" t="s">
        <v>108</v>
      </c>
      <c r="B1689" s="1" t="s">
        <v>117</v>
      </c>
      <c r="C1689" s="1" t="s">
        <v>103</v>
      </c>
      <c r="D1689" s="1">
        <v>7055</v>
      </c>
      <c r="E1689" s="1" t="s">
        <v>243</v>
      </c>
      <c r="F1689" s="1" t="s">
        <v>242</v>
      </c>
      <c r="G1689" s="1" t="s">
        <v>118</v>
      </c>
      <c r="H1689" s="1">
        <f>D1689/'دلار نیما'!$C$1292*1000</f>
        <v>26.73644797477565</v>
      </c>
    </row>
    <row r="1690" spans="1:8" hidden="1" x14ac:dyDescent="0.45">
      <c r="A1690" s="1" t="s">
        <v>126</v>
      </c>
      <c r="B1690" s="1" t="s">
        <v>128</v>
      </c>
      <c r="C1690" s="1" t="s">
        <v>112</v>
      </c>
      <c r="D1690" s="1">
        <v>5698</v>
      </c>
      <c r="E1690" s="1" t="s">
        <v>236</v>
      </c>
      <c r="F1690" s="1" t="s">
        <v>238</v>
      </c>
      <c r="G1690" s="1" t="s">
        <v>128</v>
      </c>
      <c r="H1690" s="1">
        <f>D1690/'دلار نیما'!$C$1292*1000</f>
        <v>21.593803056027163</v>
      </c>
    </row>
    <row r="1691" spans="1:8" hidden="1" x14ac:dyDescent="0.45">
      <c r="A1691" s="1" t="s">
        <v>129</v>
      </c>
      <c r="B1691" s="1" t="s">
        <v>128</v>
      </c>
      <c r="C1691" s="1" t="s">
        <v>112</v>
      </c>
      <c r="D1691" s="1">
        <v>6532</v>
      </c>
      <c r="E1691" s="1" t="s">
        <v>236</v>
      </c>
      <c r="F1691" s="1" t="s">
        <v>238</v>
      </c>
      <c r="G1691" s="1" t="s">
        <v>128</v>
      </c>
      <c r="H1691" s="1">
        <f>D1691/'دلار نیما'!$C$1292*1000</f>
        <v>24.754426388552027</v>
      </c>
    </row>
    <row r="1692" spans="1:8" hidden="1" x14ac:dyDescent="0.45">
      <c r="A1692" s="1" t="s">
        <v>129</v>
      </c>
      <c r="B1692" s="1" t="s">
        <v>128</v>
      </c>
      <c r="C1692" s="1" t="s">
        <v>103</v>
      </c>
      <c r="D1692" s="1">
        <v>6532</v>
      </c>
      <c r="E1692" s="1" t="s">
        <v>236</v>
      </c>
      <c r="F1692" s="1" t="s">
        <v>238</v>
      </c>
      <c r="G1692" s="1" t="s">
        <v>128</v>
      </c>
      <c r="H1692" s="1">
        <f>D1692/'دلار نیما'!$C$1292*1000</f>
        <v>24.754426388552027</v>
      </c>
    </row>
    <row r="1693" spans="1:8" hidden="1" x14ac:dyDescent="0.45">
      <c r="A1693" s="1" t="s">
        <v>101</v>
      </c>
      <c r="B1693" s="1" t="s">
        <v>128</v>
      </c>
      <c r="C1693" s="1" t="s">
        <v>112</v>
      </c>
      <c r="D1693" s="1">
        <v>6464</v>
      </c>
      <c r="E1693" s="1" t="s">
        <v>236</v>
      </c>
      <c r="F1693" s="1" t="s">
        <v>238</v>
      </c>
      <c r="G1693" s="1" t="s">
        <v>128</v>
      </c>
      <c r="H1693" s="1">
        <f>D1693/'دلار نیما'!$C$1292*1000</f>
        <v>24.496725685180692</v>
      </c>
    </row>
    <row r="1694" spans="1:8" hidden="1" x14ac:dyDescent="0.45">
      <c r="A1694" s="1" t="s">
        <v>202</v>
      </c>
      <c r="B1694" s="1" t="s">
        <v>128</v>
      </c>
      <c r="C1694" s="1" t="s">
        <v>112</v>
      </c>
      <c r="D1694" s="1">
        <v>6012</v>
      </c>
      <c r="E1694" s="1" t="s">
        <v>243</v>
      </c>
      <c r="F1694" s="1" t="s">
        <v>242</v>
      </c>
      <c r="G1694" s="1" t="s">
        <v>128</v>
      </c>
      <c r="H1694" s="1">
        <f>D1694/'دلار نیما'!$C$1292*1000</f>
        <v>22.783773951006548</v>
      </c>
    </row>
    <row r="1695" spans="1:8" hidden="1" x14ac:dyDescent="0.45">
      <c r="A1695" s="1" t="s">
        <v>204</v>
      </c>
      <c r="B1695" s="1" t="s">
        <v>128</v>
      </c>
      <c r="C1695" s="1" t="s">
        <v>112</v>
      </c>
      <c r="D1695" s="1">
        <v>5189</v>
      </c>
      <c r="E1695" s="1" t="s">
        <v>243</v>
      </c>
      <c r="F1695" s="1" t="s">
        <v>242</v>
      </c>
      <c r="G1695" s="1" t="s">
        <v>128</v>
      </c>
      <c r="H1695" s="1">
        <f>D1695/'دلار نیما'!$C$1292*1000</f>
        <v>19.664837496968229</v>
      </c>
    </row>
    <row r="1696" spans="1:8" hidden="1" x14ac:dyDescent="0.45">
      <c r="A1696" s="1" t="s">
        <v>106</v>
      </c>
      <c r="B1696" s="1" t="s">
        <v>128</v>
      </c>
      <c r="C1696" s="1" t="s">
        <v>112</v>
      </c>
      <c r="D1696" s="1">
        <v>5837</v>
      </c>
      <c r="E1696" s="1" t="s">
        <v>243</v>
      </c>
      <c r="F1696" s="1" t="s">
        <v>242</v>
      </c>
      <c r="G1696" s="1" t="s">
        <v>128</v>
      </c>
      <c r="H1696" s="1">
        <f>D1696/'دلار نیما'!$C$1292*1000</f>
        <v>22.120573611447973</v>
      </c>
    </row>
    <row r="1697" spans="1:8" hidden="1" x14ac:dyDescent="0.45">
      <c r="A1697" s="1" t="s">
        <v>215</v>
      </c>
      <c r="B1697" s="1" t="s">
        <v>128</v>
      </c>
      <c r="C1697" s="1" t="s">
        <v>112</v>
      </c>
      <c r="E1697" s="1" t="s">
        <v>243</v>
      </c>
      <c r="F1697" s="1" t="s">
        <v>242</v>
      </c>
      <c r="G1697" s="1" t="s">
        <v>128</v>
      </c>
      <c r="H1697" s="1">
        <f>D1697/'دلار نیما'!$C$1292*1000</f>
        <v>0</v>
      </c>
    </row>
    <row r="1698" spans="1:8" hidden="1" x14ac:dyDescent="0.45">
      <c r="A1698" s="1" t="s">
        <v>116</v>
      </c>
      <c r="B1698" s="1" t="s">
        <v>199</v>
      </c>
      <c r="C1698" s="1" t="s">
        <v>112</v>
      </c>
      <c r="D1698" s="1">
        <v>6175</v>
      </c>
      <c r="E1698" s="1" t="s">
        <v>236</v>
      </c>
      <c r="F1698" s="1" t="s">
        <v>238</v>
      </c>
      <c r="G1698" s="1" t="s">
        <v>199</v>
      </c>
      <c r="H1698" s="1">
        <f>D1698/'دلار نیما'!$C$1292*1000</f>
        <v>23.401497695852534</v>
      </c>
    </row>
    <row r="1699" spans="1:8" hidden="1" x14ac:dyDescent="0.45">
      <c r="A1699" s="1" t="s">
        <v>101</v>
      </c>
      <c r="B1699" s="1" t="s">
        <v>167</v>
      </c>
      <c r="C1699" s="1" t="s">
        <v>112</v>
      </c>
      <c r="D1699" s="1">
        <v>6340</v>
      </c>
      <c r="E1699" s="1" t="s">
        <v>236</v>
      </c>
      <c r="F1699" s="1" t="s">
        <v>238</v>
      </c>
      <c r="G1699" s="1" t="s">
        <v>168</v>
      </c>
      <c r="H1699" s="1">
        <f>D1699/'دلار نیما'!$C$1292*1000</f>
        <v>24.02680087315062</v>
      </c>
    </row>
    <row r="1700" spans="1:8" hidden="1" x14ac:dyDescent="0.45">
      <c r="A1700" s="1" t="s">
        <v>116</v>
      </c>
      <c r="B1700" s="1" t="s">
        <v>167</v>
      </c>
      <c r="C1700" s="1" t="s">
        <v>112</v>
      </c>
      <c r="D1700" s="1">
        <v>6905</v>
      </c>
      <c r="E1700" s="1" t="s">
        <v>236</v>
      </c>
      <c r="F1700" s="1" t="s">
        <v>238</v>
      </c>
      <c r="G1700" s="1" t="s">
        <v>168</v>
      </c>
      <c r="H1700" s="1">
        <f>D1700/'دلار نیما'!$C$1292*1000</f>
        <v>26.167990540868299</v>
      </c>
    </row>
    <row r="1701" spans="1:8" hidden="1" x14ac:dyDescent="0.45">
      <c r="A1701" s="1" t="s">
        <v>116</v>
      </c>
      <c r="B1701" s="1" t="s">
        <v>167</v>
      </c>
      <c r="C1701" s="1" t="s">
        <v>103</v>
      </c>
      <c r="D1701" s="1">
        <v>6905</v>
      </c>
      <c r="E1701" s="1" t="s">
        <v>236</v>
      </c>
      <c r="F1701" s="1" t="s">
        <v>238</v>
      </c>
      <c r="G1701" s="1" t="s">
        <v>168</v>
      </c>
      <c r="H1701" s="1">
        <f>D1701/'دلار نیما'!$C$1292*1000</f>
        <v>26.167990540868299</v>
      </c>
    </row>
    <row r="1702" spans="1:8" hidden="1" x14ac:dyDescent="0.45">
      <c r="A1702" s="1" t="s">
        <v>229</v>
      </c>
      <c r="B1702" s="1" t="s">
        <v>199</v>
      </c>
      <c r="C1702" s="1" t="s">
        <v>112</v>
      </c>
      <c r="D1702" s="1">
        <v>3450</v>
      </c>
      <c r="E1702" s="1" t="s">
        <v>243</v>
      </c>
      <c r="F1702" s="1" t="s">
        <v>242</v>
      </c>
      <c r="G1702" s="1" t="s">
        <v>199</v>
      </c>
      <c r="H1702" s="1">
        <f>D1702/'دلار نیما'!$C$1292*1000</f>
        <v>13.074520979869027</v>
      </c>
    </row>
    <row r="1703" spans="1:8" hidden="1" x14ac:dyDescent="0.45">
      <c r="A1703" s="1" t="s">
        <v>101</v>
      </c>
      <c r="B1703" s="1" t="s">
        <v>166</v>
      </c>
      <c r="C1703" s="1" t="s">
        <v>112</v>
      </c>
      <c r="D1703" s="1">
        <v>6803</v>
      </c>
      <c r="E1703" s="1" t="s">
        <v>236</v>
      </c>
      <c r="F1703" s="1" t="s">
        <v>238</v>
      </c>
      <c r="G1703" s="1" t="s">
        <v>166</v>
      </c>
      <c r="H1703" s="1">
        <f>D1703/'دلار نیما'!$C$1292*1000</f>
        <v>25.781439485811305</v>
      </c>
    </row>
    <row r="1704" spans="1:8" hidden="1" x14ac:dyDescent="0.45">
      <c r="A1704" s="1" t="s">
        <v>101</v>
      </c>
      <c r="B1704" s="1" t="s">
        <v>166</v>
      </c>
      <c r="C1704" s="1" t="s">
        <v>103</v>
      </c>
      <c r="D1704" s="1">
        <v>6803</v>
      </c>
      <c r="E1704" s="1" t="s">
        <v>236</v>
      </c>
      <c r="F1704" s="1" t="s">
        <v>238</v>
      </c>
      <c r="G1704" s="1" t="s">
        <v>166</v>
      </c>
      <c r="H1704" s="1">
        <f>D1704/'دلار نیما'!$C$1292*1000</f>
        <v>25.781439485811305</v>
      </c>
    </row>
    <row r="1705" spans="1:8" hidden="1" x14ac:dyDescent="0.45">
      <c r="A1705" s="1" t="s">
        <v>116</v>
      </c>
      <c r="B1705" s="1" t="s">
        <v>166</v>
      </c>
      <c r="C1705" s="1" t="s">
        <v>112</v>
      </c>
      <c r="D1705" s="1">
        <v>7205</v>
      </c>
      <c r="E1705" s="1" t="s">
        <v>236</v>
      </c>
      <c r="F1705" s="1" t="s">
        <v>238</v>
      </c>
      <c r="G1705" s="1" t="s">
        <v>166</v>
      </c>
      <c r="H1705" s="1">
        <f>D1705/'دلار نیما'!$C$1292*1000</f>
        <v>27.304905408682998</v>
      </c>
    </row>
    <row r="1706" spans="1:8" hidden="1" x14ac:dyDescent="0.45">
      <c r="A1706" s="1" t="s">
        <v>116</v>
      </c>
      <c r="B1706" s="1" t="s">
        <v>166</v>
      </c>
      <c r="C1706" s="1" t="s">
        <v>103</v>
      </c>
      <c r="D1706" s="1">
        <v>7205</v>
      </c>
      <c r="E1706" s="1" t="s">
        <v>236</v>
      </c>
      <c r="F1706" s="1" t="s">
        <v>238</v>
      </c>
      <c r="G1706" s="1" t="s">
        <v>166</v>
      </c>
      <c r="H1706" s="1">
        <f>D1706/'دلار نیما'!$C$1292*1000</f>
        <v>27.304905408682998</v>
      </c>
    </row>
    <row r="1707" spans="1:8" hidden="1" x14ac:dyDescent="0.45">
      <c r="A1707" s="1" t="s">
        <v>126</v>
      </c>
      <c r="B1707" s="1" t="s">
        <v>193</v>
      </c>
      <c r="C1707" s="1" t="s">
        <v>112</v>
      </c>
      <c r="D1707" s="1">
        <v>6683</v>
      </c>
      <c r="E1707" s="1" t="s">
        <v>236</v>
      </c>
      <c r="F1707" s="1" t="s">
        <v>238</v>
      </c>
      <c r="G1707" s="1" t="s">
        <v>193</v>
      </c>
      <c r="H1707" s="1">
        <f>D1707/'دلار نیما'!$C$1292*1000</f>
        <v>25.326673538685423</v>
      </c>
    </row>
    <row r="1708" spans="1:8" hidden="1" x14ac:dyDescent="0.45">
      <c r="A1708" s="1" t="s">
        <v>115</v>
      </c>
      <c r="B1708" s="1" t="s">
        <v>193</v>
      </c>
      <c r="C1708" s="1" t="s">
        <v>112</v>
      </c>
      <c r="D1708" s="1">
        <v>9493</v>
      </c>
      <c r="E1708" s="1" t="s">
        <v>236</v>
      </c>
      <c r="F1708" s="1" t="s">
        <v>238</v>
      </c>
      <c r="G1708" s="1" t="s">
        <v>193</v>
      </c>
      <c r="H1708" s="1">
        <f>D1708/'دلار نیما'!$C$1292*1000</f>
        <v>35.975776133883095</v>
      </c>
    </row>
    <row r="1709" spans="1:8" hidden="1" x14ac:dyDescent="0.45">
      <c r="A1709" s="1" t="s">
        <v>129</v>
      </c>
      <c r="B1709" s="1" t="s">
        <v>193</v>
      </c>
      <c r="C1709" s="1" t="s">
        <v>112</v>
      </c>
      <c r="D1709" s="1">
        <v>9290</v>
      </c>
      <c r="E1709" s="1" t="s">
        <v>236</v>
      </c>
      <c r="F1709" s="1" t="s">
        <v>238</v>
      </c>
      <c r="G1709" s="1" t="s">
        <v>193</v>
      </c>
      <c r="H1709" s="1">
        <f>D1709/'دلار نیما'!$C$1292*1000</f>
        <v>35.206463739995151</v>
      </c>
    </row>
    <row r="1710" spans="1:8" hidden="1" x14ac:dyDescent="0.45">
      <c r="A1710" s="1" t="s">
        <v>126</v>
      </c>
      <c r="B1710" s="1" t="s">
        <v>185</v>
      </c>
      <c r="C1710" s="1" t="s">
        <v>103</v>
      </c>
      <c r="D1710" s="1">
        <v>6224</v>
      </c>
      <c r="E1710" s="1" t="s">
        <v>236</v>
      </c>
      <c r="F1710" s="1" t="s">
        <v>238</v>
      </c>
      <c r="G1710" s="1" t="s">
        <v>185</v>
      </c>
      <c r="H1710" s="1">
        <f>D1710/'دلار نیما'!$C$1292*1000</f>
        <v>23.587193790928936</v>
      </c>
    </row>
    <row r="1711" spans="1:8" hidden="1" x14ac:dyDescent="0.45">
      <c r="A1711" s="1" t="s">
        <v>126</v>
      </c>
      <c r="B1711" s="1" t="s">
        <v>185</v>
      </c>
      <c r="C1711" s="1" t="s">
        <v>112</v>
      </c>
      <c r="D1711" s="1">
        <v>6224</v>
      </c>
      <c r="E1711" s="1" t="s">
        <v>236</v>
      </c>
      <c r="F1711" s="1" t="s">
        <v>238</v>
      </c>
      <c r="G1711" s="1" t="s">
        <v>185</v>
      </c>
      <c r="H1711" s="1">
        <f>D1711/'دلار نیما'!$C$1292*1000</f>
        <v>23.587193790928936</v>
      </c>
    </row>
    <row r="1712" spans="1:8" hidden="1" x14ac:dyDescent="0.45">
      <c r="A1712" s="1" t="s">
        <v>126</v>
      </c>
      <c r="B1712" s="1" t="s">
        <v>185</v>
      </c>
      <c r="C1712" s="1" t="s">
        <v>103</v>
      </c>
      <c r="D1712" s="1">
        <v>6224</v>
      </c>
      <c r="E1712" s="1" t="s">
        <v>243</v>
      </c>
      <c r="F1712" s="1" t="s">
        <v>238</v>
      </c>
      <c r="G1712" s="1" t="s">
        <v>185</v>
      </c>
      <c r="H1712" s="1">
        <f>D1712/'دلار نیما'!$C$1292*1000</f>
        <v>23.587193790928936</v>
      </c>
    </row>
    <row r="1713" spans="1:8" hidden="1" x14ac:dyDescent="0.45">
      <c r="A1713" s="1" t="s">
        <v>129</v>
      </c>
      <c r="B1713" s="1" t="s">
        <v>185</v>
      </c>
      <c r="C1713" s="1" t="s">
        <v>103</v>
      </c>
      <c r="D1713" s="1">
        <v>6797</v>
      </c>
      <c r="E1713" s="1" t="s">
        <v>243</v>
      </c>
      <c r="F1713" s="1" t="s">
        <v>238</v>
      </c>
      <c r="G1713" s="1" t="s">
        <v>185</v>
      </c>
      <c r="H1713" s="1">
        <f>D1713/'دلار نیما'!$C$1292*1000</f>
        <v>25.758701188455007</v>
      </c>
    </row>
    <row r="1714" spans="1:8" hidden="1" x14ac:dyDescent="0.45">
      <c r="A1714" s="1" t="s">
        <v>129</v>
      </c>
      <c r="B1714" s="1" t="s">
        <v>185</v>
      </c>
      <c r="C1714" s="1" t="s">
        <v>112</v>
      </c>
      <c r="D1714" s="1">
        <v>6797</v>
      </c>
      <c r="E1714" s="1" t="s">
        <v>236</v>
      </c>
      <c r="F1714" s="1" t="s">
        <v>238</v>
      </c>
      <c r="G1714" s="1" t="s">
        <v>185</v>
      </c>
      <c r="H1714" s="1">
        <f>D1714/'دلار نیما'!$C$1292*1000</f>
        <v>25.758701188455007</v>
      </c>
    </row>
    <row r="1715" spans="1:8" hidden="1" x14ac:dyDescent="0.45">
      <c r="A1715" s="1" t="s">
        <v>101</v>
      </c>
      <c r="B1715" s="1" t="s">
        <v>185</v>
      </c>
      <c r="C1715" s="1" t="s">
        <v>112</v>
      </c>
      <c r="D1715" s="1">
        <v>6809</v>
      </c>
      <c r="E1715" s="1" t="s">
        <v>236</v>
      </c>
      <c r="F1715" s="1" t="s">
        <v>238</v>
      </c>
      <c r="G1715" s="1" t="s">
        <v>185</v>
      </c>
      <c r="H1715" s="1">
        <f>D1715/'دلار نیما'!$C$1292*1000</f>
        <v>25.804177783167599</v>
      </c>
    </row>
    <row r="1716" spans="1:8" hidden="1" x14ac:dyDescent="0.45">
      <c r="A1716" s="1" t="s">
        <v>101</v>
      </c>
      <c r="B1716" s="1" t="s">
        <v>185</v>
      </c>
      <c r="C1716" s="1" t="s">
        <v>103</v>
      </c>
      <c r="D1716" s="1">
        <v>6809</v>
      </c>
      <c r="E1716" s="1" t="s">
        <v>236</v>
      </c>
      <c r="F1716" s="1" t="s">
        <v>238</v>
      </c>
      <c r="G1716" s="1" t="s">
        <v>185</v>
      </c>
      <c r="H1716" s="1">
        <f>D1716/'دلار نیما'!$C$1292*1000</f>
        <v>25.804177783167599</v>
      </c>
    </row>
    <row r="1717" spans="1:8" hidden="1" x14ac:dyDescent="0.45">
      <c r="A1717" s="1" t="s">
        <v>101</v>
      </c>
      <c r="B1717" s="1" t="s">
        <v>185</v>
      </c>
      <c r="C1717" s="1" t="s">
        <v>103</v>
      </c>
      <c r="D1717" s="1">
        <v>6809</v>
      </c>
      <c r="E1717" s="1" t="s">
        <v>243</v>
      </c>
      <c r="F1717" s="1" t="s">
        <v>238</v>
      </c>
      <c r="G1717" s="1" t="s">
        <v>185</v>
      </c>
      <c r="H1717" s="1">
        <f>D1717/'دلار نیما'!$C$1292*1000</f>
        <v>25.804177783167599</v>
      </c>
    </row>
    <row r="1718" spans="1:8" hidden="1" x14ac:dyDescent="0.45">
      <c r="A1718" s="1" t="s">
        <v>101</v>
      </c>
      <c r="B1718" s="1" t="s">
        <v>185</v>
      </c>
      <c r="C1718" s="1" t="s">
        <v>103</v>
      </c>
      <c r="D1718" s="1">
        <v>6809</v>
      </c>
      <c r="E1718" s="1" t="s">
        <v>235</v>
      </c>
      <c r="F1718" s="1" t="s">
        <v>238</v>
      </c>
      <c r="G1718" s="1" t="s">
        <v>185</v>
      </c>
      <c r="H1718" s="1">
        <f>D1718/'دلار نیما'!$C$1292*1000</f>
        <v>25.804177783167599</v>
      </c>
    </row>
    <row r="1719" spans="1:8" hidden="1" x14ac:dyDescent="0.45">
      <c r="A1719" s="1" t="s">
        <v>101</v>
      </c>
      <c r="B1719" s="1" t="s">
        <v>185</v>
      </c>
      <c r="C1719" s="1" t="s">
        <v>103</v>
      </c>
      <c r="D1719" s="1">
        <v>6809</v>
      </c>
      <c r="E1719" s="1" t="s">
        <v>238</v>
      </c>
      <c r="F1719" s="1" t="s">
        <v>238</v>
      </c>
      <c r="G1719" s="1" t="s">
        <v>185</v>
      </c>
      <c r="H1719" s="1">
        <f>D1719/'دلار نیما'!$C$1292*1000</f>
        <v>25.804177783167599</v>
      </c>
    </row>
    <row r="1720" spans="1:8" hidden="1" x14ac:dyDescent="0.45">
      <c r="A1720" s="1" t="s">
        <v>116</v>
      </c>
      <c r="B1720" s="1" t="s">
        <v>185</v>
      </c>
      <c r="C1720" s="1" t="s">
        <v>103</v>
      </c>
      <c r="D1720" s="1">
        <v>6829</v>
      </c>
      <c r="E1720" s="1" t="s">
        <v>243</v>
      </c>
      <c r="F1720" s="1" t="s">
        <v>238</v>
      </c>
      <c r="G1720" s="1" t="s">
        <v>185</v>
      </c>
      <c r="H1720" s="1">
        <f>D1720/'دلار نیما'!$C$1292*1000</f>
        <v>25.879972107688577</v>
      </c>
    </row>
    <row r="1721" spans="1:8" hidden="1" x14ac:dyDescent="0.45">
      <c r="A1721" s="1" t="s">
        <v>116</v>
      </c>
      <c r="B1721" s="1" t="s">
        <v>185</v>
      </c>
      <c r="C1721" s="1" t="s">
        <v>103</v>
      </c>
      <c r="D1721" s="1">
        <v>6829</v>
      </c>
      <c r="E1721" s="1" t="s">
        <v>236</v>
      </c>
      <c r="F1721" s="1" t="s">
        <v>238</v>
      </c>
      <c r="G1721" s="1" t="s">
        <v>185</v>
      </c>
      <c r="H1721" s="1">
        <f>D1721/'دلار نیما'!$C$1292*1000</f>
        <v>25.879972107688577</v>
      </c>
    </row>
    <row r="1722" spans="1:8" hidden="1" x14ac:dyDescent="0.45">
      <c r="A1722" s="1" t="s">
        <v>116</v>
      </c>
      <c r="B1722" s="1" t="s">
        <v>185</v>
      </c>
      <c r="C1722" s="1" t="s">
        <v>112</v>
      </c>
      <c r="D1722" s="1">
        <v>6829</v>
      </c>
      <c r="E1722" s="1" t="s">
        <v>236</v>
      </c>
      <c r="F1722" s="1" t="s">
        <v>238</v>
      </c>
      <c r="G1722" s="1" t="s">
        <v>185</v>
      </c>
      <c r="H1722" s="1">
        <f>D1722/'دلار نیما'!$C$1292*1000</f>
        <v>25.879972107688577</v>
      </c>
    </row>
    <row r="1723" spans="1:8" hidden="1" x14ac:dyDescent="0.45">
      <c r="A1723" s="1" t="s">
        <v>202</v>
      </c>
      <c r="B1723" s="1" t="s">
        <v>185</v>
      </c>
      <c r="C1723" s="1" t="s">
        <v>112</v>
      </c>
      <c r="D1723" s="1">
        <v>7269</v>
      </c>
      <c r="E1723" s="1" t="s">
        <v>243</v>
      </c>
      <c r="F1723" s="1" t="s">
        <v>242</v>
      </c>
      <c r="G1723" s="1" t="s">
        <v>185</v>
      </c>
      <c r="H1723" s="1">
        <f>D1723/'دلار نیما'!$C$1292*1000</f>
        <v>27.547447247150131</v>
      </c>
    </row>
    <row r="1724" spans="1:8" hidden="1" x14ac:dyDescent="0.45">
      <c r="A1724" s="1" t="s">
        <v>202</v>
      </c>
      <c r="B1724" s="1" t="s">
        <v>185</v>
      </c>
      <c r="C1724" s="1" t="s">
        <v>103</v>
      </c>
      <c r="D1724" s="1">
        <v>7269</v>
      </c>
      <c r="E1724" s="1" t="s">
        <v>243</v>
      </c>
      <c r="F1724" s="1" t="s">
        <v>242</v>
      </c>
      <c r="G1724" s="1" t="s">
        <v>185</v>
      </c>
      <c r="H1724" s="1">
        <f>D1724/'دلار نیما'!$C$1292*1000</f>
        <v>27.547447247150131</v>
      </c>
    </row>
    <row r="1725" spans="1:8" hidden="1" x14ac:dyDescent="0.45">
      <c r="A1725" s="1" t="s">
        <v>202</v>
      </c>
      <c r="B1725" s="1" t="s">
        <v>185</v>
      </c>
      <c r="C1725" s="1" t="s">
        <v>103</v>
      </c>
      <c r="D1725" s="1">
        <v>7269</v>
      </c>
      <c r="E1725" s="1" t="s">
        <v>238</v>
      </c>
      <c r="F1725" s="1" t="s">
        <v>242</v>
      </c>
      <c r="G1725" s="1" t="s">
        <v>185</v>
      </c>
      <c r="H1725" s="1">
        <f>D1725/'دلار نیما'!$C$1292*1000</f>
        <v>27.547447247150131</v>
      </c>
    </row>
    <row r="1726" spans="1:8" hidden="1" x14ac:dyDescent="0.45">
      <c r="A1726" s="1" t="s">
        <v>202</v>
      </c>
      <c r="B1726" s="1" t="s">
        <v>185</v>
      </c>
      <c r="C1726" s="1" t="s">
        <v>103</v>
      </c>
      <c r="D1726" s="1">
        <v>7269</v>
      </c>
      <c r="E1726" s="1" t="s">
        <v>235</v>
      </c>
      <c r="F1726" s="1" t="s">
        <v>242</v>
      </c>
      <c r="G1726" s="1" t="s">
        <v>185</v>
      </c>
      <c r="H1726" s="1">
        <f>D1726/'دلار نیما'!$C$1292*1000</f>
        <v>27.547447247150131</v>
      </c>
    </row>
    <row r="1727" spans="1:8" hidden="1" x14ac:dyDescent="0.45">
      <c r="A1727" s="1" t="s">
        <v>106</v>
      </c>
      <c r="B1727" s="1" t="s">
        <v>185</v>
      </c>
      <c r="C1727" s="1" t="s">
        <v>103</v>
      </c>
      <c r="D1727" s="1">
        <v>5667</v>
      </c>
      <c r="E1727" s="1" t="s">
        <v>235</v>
      </c>
      <c r="F1727" s="1" t="s">
        <v>242</v>
      </c>
      <c r="G1727" s="1" t="s">
        <v>185</v>
      </c>
      <c r="H1727" s="1">
        <f>D1727/'دلار نیما'!$C$1292*1000</f>
        <v>21.476321853019648</v>
      </c>
    </row>
    <row r="1728" spans="1:8" hidden="1" x14ac:dyDescent="0.45">
      <c r="A1728" s="1" t="s">
        <v>106</v>
      </c>
      <c r="B1728" s="1" t="s">
        <v>185</v>
      </c>
      <c r="C1728" s="1" t="s">
        <v>103</v>
      </c>
      <c r="D1728" s="1">
        <v>5667</v>
      </c>
      <c r="E1728" s="1" t="s">
        <v>238</v>
      </c>
      <c r="F1728" s="1" t="s">
        <v>242</v>
      </c>
      <c r="G1728" s="1" t="s">
        <v>185</v>
      </c>
      <c r="H1728" s="1">
        <f>D1728/'دلار نیما'!$C$1292*1000</f>
        <v>21.476321853019648</v>
      </c>
    </row>
    <row r="1729" spans="1:8" hidden="1" x14ac:dyDescent="0.45">
      <c r="A1729" s="1" t="s">
        <v>106</v>
      </c>
      <c r="B1729" s="1" t="s">
        <v>185</v>
      </c>
      <c r="C1729" s="1" t="s">
        <v>103</v>
      </c>
      <c r="D1729" s="1">
        <v>5667</v>
      </c>
      <c r="E1729" s="1" t="s">
        <v>243</v>
      </c>
      <c r="F1729" s="1" t="s">
        <v>242</v>
      </c>
      <c r="G1729" s="1" t="s">
        <v>185</v>
      </c>
      <c r="H1729" s="1">
        <f>D1729/'دلار نیما'!$C$1292*1000</f>
        <v>21.476321853019648</v>
      </c>
    </row>
    <row r="1730" spans="1:8" hidden="1" x14ac:dyDescent="0.45">
      <c r="A1730" s="1" t="s">
        <v>106</v>
      </c>
      <c r="B1730" s="1" t="s">
        <v>185</v>
      </c>
      <c r="C1730" s="1" t="s">
        <v>112</v>
      </c>
      <c r="D1730" s="1">
        <v>5667</v>
      </c>
      <c r="E1730" s="1" t="s">
        <v>243</v>
      </c>
      <c r="F1730" s="1" t="s">
        <v>242</v>
      </c>
      <c r="G1730" s="1" t="s">
        <v>185</v>
      </c>
      <c r="H1730" s="1">
        <f>D1730/'دلار نیما'!$C$1292*1000</f>
        <v>21.476321853019648</v>
      </c>
    </row>
    <row r="1731" spans="1:8" hidden="1" x14ac:dyDescent="0.45">
      <c r="A1731" s="1" t="s">
        <v>116</v>
      </c>
      <c r="B1731" s="1" t="s">
        <v>184</v>
      </c>
      <c r="C1731" s="1" t="s">
        <v>112</v>
      </c>
      <c r="D1731" s="1">
        <v>8336</v>
      </c>
      <c r="E1731" s="1" t="s">
        <v>236</v>
      </c>
      <c r="F1731" s="1" t="s">
        <v>238</v>
      </c>
      <c r="G1731" s="1" t="s">
        <v>184</v>
      </c>
      <c r="H1731" s="1">
        <f>D1731/'دلار نیما'!$C$1292*1000</f>
        <v>31.591074460344412</v>
      </c>
    </row>
    <row r="1732" spans="1:8" hidden="1" x14ac:dyDescent="0.45">
      <c r="A1732" s="1" t="s">
        <v>101</v>
      </c>
      <c r="B1732" s="1" t="s">
        <v>184</v>
      </c>
      <c r="C1732" s="1" t="s">
        <v>112</v>
      </c>
      <c r="D1732" s="1">
        <v>7110</v>
      </c>
      <c r="E1732" s="1" t="s">
        <v>236</v>
      </c>
      <c r="F1732" s="1" t="s">
        <v>238</v>
      </c>
      <c r="G1732" s="1" t="s">
        <v>184</v>
      </c>
      <c r="H1732" s="1">
        <f>D1732/'دلار نیما'!$C$1292*1000</f>
        <v>26.944882367208344</v>
      </c>
    </row>
    <row r="1733" spans="1:8" hidden="1" x14ac:dyDescent="0.45">
      <c r="A1733" s="1" t="s">
        <v>101</v>
      </c>
      <c r="B1733" s="1" t="s">
        <v>216</v>
      </c>
      <c r="C1733" s="1" t="s">
        <v>112</v>
      </c>
      <c r="D1733" s="1">
        <v>7908</v>
      </c>
      <c r="E1733" s="1" t="s">
        <v>236</v>
      </c>
      <c r="F1733" s="1" t="s">
        <v>238</v>
      </c>
      <c r="G1733" s="1" t="s">
        <v>216</v>
      </c>
      <c r="H1733" s="1">
        <f>D1733/'دلار نیما'!$C$1292*1000</f>
        <v>29.96907591559544</v>
      </c>
    </row>
    <row r="1734" spans="1:8" hidden="1" x14ac:dyDescent="0.45">
      <c r="A1734" s="1" t="s">
        <v>116</v>
      </c>
      <c r="B1734" s="1" t="s">
        <v>216</v>
      </c>
      <c r="C1734" s="1" t="s">
        <v>112</v>
      </c>
      <c r="D1734" s="1">
        <v>8600</v>
      </c>
      <c r="E1734" s="1" t="s">
        <v>236</v>
      </c>
      <c r="F1734" s="1" t="s">
        <v>238</v>
      </c>
      <c r="G1734" s="1" t="s">
        <v>216</v>
      </c>
      <c r="H1734" s="1">
        <f>D1734/'دلار نیما'!$C$1292*1000</f>
        <v>32.591559544021344</v>
      </c>
    </row>
    <row r="1735" spans="1:8" hidden="1" x14ac:dyDescent="0.45">
      <c r="A1735" s="1" t="s">
        <v>101</v>
      </c>
      <c r="B1735" s="1" t="s">
        <v>150</v>
      </c>
      <c r="C1735" s="1" t="s">
        <v>112</v>
      </c>
      <c r="D1735" s="1">
        <v>7921</v>
      </c>
      <c r="E1735" s="1" t="s">
        <v>236</v>
      </c>
      <c r="F1735" s="1" t="s">
        <v>238</v>
      </c>
      <c r="G1735" s="1" t="s">
        <v>150</v>
      </c>
      <c r="H1735" s="1">
        <f>D1735/'دلار نیما'!$C$1292*1000</f>
        <v>30.018342226534077</v>
      </c>
    </row>
    <row r="1736" spans="1:8" hidden="1" x14ac:dyDescent="0.45">
      <c r="A1736" s="1" t="s">
        <v>116</v>
      </c>
      <c r="B1736" s="1" t="s">
        <v>150</v>
      </c>
      <c r="C1736" s="1" t="s">
        <v>112</v>
      </c>
      <c r="D1736" s="1">
        <v>9370</v>
      </c>
      <c r="E1736" s="1" t="s">
        <v>236</v>
      </c>
      <c r="F1736" s="1" t="s">
        <v>238</v>
      </c>
      <c r="G1736" s="1" t="s">
        <v>150</v>
      </c>
      <c r="H1736" s="1">
        <f>D1736/'دلار نیما'!$C$1292*1000</f>
        <v>35.509641038079067</v>
      </c>
    </row>
    <row r="1737" spans="1:8" hidden="1" x14ac:dyDescent="0.45">
      <c r="A1737" s="1" t="s">
        <v>115</v>
      </c>
      <c r="B1737" s="1" t="s">
        <v>150</v>
      </c>
      <c r="C1737" s="1" t="s">
        <v>112</v>
      </c>
      <c r="D1737" s="1">
        <v>8089</v>
      </c>
      <c r="E1737" s="1" t="s">
        <v>236</v>
      </c>
      <c r="F1737" s="1" t="s">
        <v>238</v>
      </c>
      <c r="G1737" s="1" t="s">
        <v>150</v>
      </c>
      <c r="H1737" s="1">
        <f>D1737/'دلار نیما'!$C$1292*1000</f>
        <v>30.655014552510309</v>
      </c>
    </row>
    <row r="1738" spans="1:8" hidden="1" x14ac:dyDescent="0.45">
      <c r="A1738" s="1" t="s">
        <v>214</v>
      </c>
      <c r="B1738" s="1" t="s">
        <v>150</v>
      </c>
      <c r="C1738" s="1" t="s">
        <v>103</v>
      </c>
      <c r="D1738" s="1">
        <v>7951</v>
      </c>
      <c r="E1738" s="1" t="s">
        <v>243</v>
      </c>
      <c r="F1738" s="1" t="s">
        <v>242</v>
      </c>
      <c r="G1738" s="1" t="s">
        <v>150</v>
      </c>
      <c r="H1738" s="1">
        <f>D1738/'دلار نیما'!$C$1292*1000</f>
        <v>30.132033713315547</v>
      </c>
    </row>
    <row r="1739" spans="1:8" hidden="1" x14ac:dyDescent="0.45">
      <c r="A1739" s="1" t="s">
        <v>214</v>
      </c>
      <c r="B1739" s="1" t="s">
        <v>150</v>
      </c>
      <c r="C1739" s="1" t="s">
        <v>112</v>
      </c>
      <c r="D1739" s="1">
        <v>7951</v>
      </c>
      <c r="E1739" s="1" t="s">
        <v>243</v>
      </c>
      <c r="F1739" s="1" t="s">
        <v>242</v>
      </c>
      <c r="G1739" s="1" t="s">
        <v>150</v>
      </c>
      <c r="H1739" s="1">
        <f>D1739/'دلار نیما'!$C$1292*1000</f>
        <v>30.132033713315547</v>
      </c>
    </row>
    <row r="1740" spans="1:8" hidden="1" x14ac:dyDescent="0.45">
      <c r="A1740" s="1" t="s">
        <v>214</v>
      </c>
      <c r="B1740" s="1" t="s">
        <v>150</v>
      </c>
      <c r="C1740" s="1" t="s">
        <v>103</v>
      </c>
      <c r="D1740" s="1">
        <v>7951</v>
      </c>
      <c r="E1740" s="1" t="s">
        <v>238</v>
      </c>
      <c r="F1740" s="1" t="s">
        <v>242</v>
      </c>
      <c r="G1740" s="1" t="s">
        <v>150</v>
      </c>
      <c r="H1740" s="1">
        <f>D1740/'دلار نیما'!$C$1292*1000</f>
        <v>30.132033713315547</v>
      </c>
    </row>
    <row r="1741" spans="1:8" hidden="1" x14ac:dyDescent="0.45">
      <c r="A1741" s="1" t="s">
        <v>214</v>
      </c>
      <c r="B1741" s="1" t="s">
        <v>150</v>
      </c>
      <c r="C1741" s="1" t="s">
        <v>103</v>
      </c>
      <c r="D1741" s="1">
        <v>7951</v>
      </c>
      <c r="E1741" s="1" t="s">
        <v>235</v>
      </c>
      <c r="F1741" s="1" t="s">
        <v>242</v>
      </c>
      <c r="G1741" s="1" t="s">
        <v>150</v>
      </c>
      <c r="H1741" s="1">
        <f>D1741/'دلار نیما'!$C$1292*1000</f>
        <v>30.132033713315547</v>
      </c>
    </row>
    <row r="1742" spans="1:8" hidden="1" x14ac:dyDescent="0.45">
      <c r="A1742" s="1" t="s">
        <v>101</v>
      </c>
      <c r="B1742" s="1" t="s">
        <v>122</v>
      </c>
      <c r="C1742" s="1" t="s">
        <v>103</v>
      </c>
      <c r="D1742" s="1">
        <v>4474</v>
      </c>
      <c r="E1742" s="1" t="s">
        <v>235</v>
      </c>
      <c r="F1742" s="1" t="s">
        <v>238</v>
      </c>
      <c r="G1742" s="1" t="s">
        <v>122</v>
      </c>
      <c r="H1742" s="1">
        <f>D1742/'دلار نیما'!$C$1292*1000</f>
        <v>16.955190395343198</v>
      </c>
    </row>
    <row r="1743" spans="1:8" hidden="1" x14ac:dyDescent="0.45">
      <c r="A1743" s="1" t="s">
        <v>101</v>
      </c>
      <c r="B1743" s="1" t="s">
        <v>122</v>
      </c>
      <c r="C1743" s="1" t="s">
        <v>103</v>
      </c>
      <c r="D1743" s="1">
        <v>4474</v>
      </c>
      <c r="E1743" s="1" t="s">
        <v>243</v>
      </c>
      <c r="F1743" s="1" t="s">
        <v>238</v>
      </c>
      <c r="G1743" s="1" t="s">
        <v>122</v>
      </c>
      <c r="H1743" s="1">
        <f>D1743/'دلار نیما'!$C$1292*1000</f>
        <v>16.955190395343198</v>
      </c>
    </row>
    <row r="1744" spans="1:8" hidden="1" x14ac:dyDescent="0.45">
      <c r="A1744" s="1" t="s">
        <v>101</v>
      </c>
      <c r="B1744" s="1" t="s">
        <v>122</v>
      </c>
      <c r="C1744" s="1" t="s">
        <v>112</v>
      </c>
      <c r="D1744" s="1">
        <v>4474</v>
      </c>
      <c r="E1744" s="1" t="s">
        <v>236</v>
      </c>
      <c r="F1744" s="1" t="s">
        <v>238</v>
      </c>
      <c r="G1744" s="1" t="s">
        <v>122</v>
      </c>
      <c r="H1744" s="1">
        <f>D1744/'دلار نیما'!$C$1292*1000</f>
        <v>16.955190395343198</v>
      </c>
    </row>
    <row r="1745" spans="1:8" hidden="1" x14ac:dyDescent="0.45">
      <c r="A1745" s="1" t="s">
        <v>101</v>
      </c>
      <c r="B1745" s="1" t="s">
        <v>122</v>
      </c>
      <c r="C1745" s="1" t="s">
        <v>103</v>
      </c>
      <c r="D1745" s="1">
        <v>4474</v>
      </c>
      <c r="E1745" s="1" t="s">
        <v>236</v>
      </c>
      <c r="F1745" s="1" t="s">
        <v>238</v>
      </c>
      <c r="G1745" s="1" t="s">
        <v>122</v>
      </c>
      <c r="H1745" s="1">
        <f>D1745/'دلار نیما'!$C$1292*1000</f>
        <v>16.955190395343198</v>
      </c>
    </row>
    <row r="1746" spans="1:8" hidden="1" x14ac:dyDescent="0.45">
      <c r="A1746" s="1" t="s">
        <v>115</v>
      </c>
      <c r="B1746" s="1" t="s">
        <v>122</v>
      </c>
      <c r="C1746" s="1" t="s">
        <v>112</v>
      </c>
      <c r="D1746" s="1">
        <v>5098</v>
      </c>
      <c r="E1746" s="1" t="s">
        <v>236</v>
      </c>
      <c r="F1746" s="1" t="s">
        <v>238</v>
      </c>
      <c r="G1746" s="1" t="s">
        <v>122</v>
      </c>
      <c r="H1746" s="1">
        <f>D1746/'دلار نیما'!$C$1292*1000</f>
        <v>19.319973320397768</v>
      </c>
    </row>
    <row r="1747" spans="1:8" hidden="1" x14ac:dyDescent="0.45">
      <c r="A1747" s="1" t="s">
        <v>115</v>
      </c>
      <c r="B1747" s="1" t="s">
        <v>122</v>
      </c>
      <c r="C1747" s="1" t="s">
        <v>103</v>
      </c>
      <c r="D1747" s="1">
        <v>5098</v>
      </c>
      <c r="E1747" s="1" t="s">
        <v>235</v>
      </c>
      <c r="F1747" s="1" t="s">
        <v>238</v>
      </c>
      <c r="G1747" s="1" t="s">
        <v>122</v>
      </c>
      <c r="H1747" s="1">
        <f>D1747/'دلار نیما'!$C$1292*1000</f>
        <v>19.319973320397768</v>
      </c>
    </row>
    <row r="1748" spans="1:8" hidden="1" x14ac:dyDescent="0.45">
      <c r="A1748" s="1" t="s">
        <v>135</v>
      </c>
      <c r="B1748" s="1" t="s">
        <v>122</v>
      </c>
      <c r="C1748" s="1" t="s">
        <v>112</v>
      </c>
      <c r="D1748" s="1">
        <v>4195</v>
      </c>
      <c r="E1748" s="1" t="s">
        <v>236</v>
      </c>
      <c r="F1748" s="1" t="s">
        <v>238</v>
      </c>
      <c r="G1748" s="1" t="s">
        <v>122</v>
      </c>
      <c r="H1748" s="1">
        <f>D1748/'دلار نیما'!$C$1292*1000</f>
        <v>15.897859568275528</v>
      </c>
    </row>
    <row r="1749" spans="1:8" hidden="1" x14ac:dyDescent="0.45">
      <c r="A1749" s="1" t="s">
        <v>126</v>
      </c>
      <c r="B1749" s="1" t="s">
        <v>122</v>
      </c>
      <c r="C1749" s="1" t="s">
        <v>112</v>
      </c>
      <c r="D1749" s="1">
        <v>4184</v>
      </c>
      <c r="E1749" s="1" t="s">
        <v>236</v>
      </c>
      <c r="F1749" s="1" t="s">
        <v>238</v>
      </c>
      <c r="G1749" s="1" t="s">
        <v>122</v>
      </c>
      <c r="H1749" s="1">
        <f>D1749/'دلار نیما'!$C$1292*1000</f>
        <v>15.856172689788988</v>
      </c>
    </row>
    <row r="1750" spans="1:8" hidden="1" x14ac:dyDescent="0.45">
      <c r="A1750" s="1" t="s">
        <v>116</v>
      </c>
      <c r="B1750" s="1" t="s">
        <v>122</v>
      </c>
      <c r="C1750" s="1" t="s">
        <v>112</v>
      </c>
      <c r="D1750" s="1">
        <v>5068</v>
      </c>
      <c r="E1750" s="1" t="s">
        <v>236</v>
      </c>
      <c r="F1750" s="1" t="s">
        <v>238</v>
      </c>
      <c r="G1750" s="1" t="s">
        <v>122</v>
      </c>
      <c r="H1750" s="1">
        <f>D1750/'دلار نیما'!$C$1292*1000</f>
        <v>19.206281833616298</v>
      </c>
    </row>
    <row r="1751" spans="1:8" hidden="1" x14ac:dyDescent="0.45">
      <c r="A1751" s="1" t="s">
        <v>116</v>
      </c>
      <c r="B1751" s="1" t="s">
        <v>122</v>
      </c>
      <c r="C1751" s="1" t="s">
        <v>103</v>
      </c>
      <c r="D1751" s="1">
        <v>5068</v>
      </c>
      <c r="E1751" s="1" t="s">
        <v>238</v>
      </c>
      <c r="F1751" s="1" t="s">
        <v>238</v>
      </c>
      <c r="G1751" s="1" t="s">
        <v>122</v>
      </c>
      <c r="H1751" s="1">
        <f>D1751/'دلار نیما'!$C$1292*1000</f>
        <v>19.206281833616298</v>
      </c>
    </row>
    <row r="1752" spans="1:8" hidden="1" x14ac:dyDescent="0.45">
      <c r="A1752" s="1" t="s">
        <v>116</v>
      </c>
      <c r="B1752" s="1" t="s">
        <v>122</v>
      </c>
      <c r="C1752" s="1" t="s">
        <v>103</v>
      </c>
      <c r="D1752" s="1">
        <v>5068</v>
      </c>
      <c r="E1752" s="1" t="s">
        <v>235</v>
      </c>
      <c r="F1752" s="1" t="s">
        <v>238</v>
      </c>
      <c r="G1752" s="1" t="s">
        <v>122</v>
      </c>
      <c r="H1752" s="1">
        <f>D1752/'دلار نیما'!$C$1292*1000</f>
        <v>19.206281833616298</v>
      </c>
    </row>
    <row r="1753" spans="1:8" hidden="1" x14ac:dyDescent="0.45">
      <c r="A1753" s="1" t="s">
        <v>116</v>
      </c>
      <c r="B1753" s="1" t="s">
        <v>122</v>
      </c>
      <c r="C1753" s="1" t="s">
        <v>103</v>
      </c>
      <c r="D1753" s="1">
        <v>5068</v>
      </c>
      <c r="E1753" s="1" t="s">
        <v>243</v>
      </c>
      <c r="F1753" s="1" t="s">
        <v>238</v>
      </c>
      <c r="G1753" s="1" t="s">
        <v>122</v>
      </c>
      <c r="H1753" s="1">
        <f>D1753/'دلار نیما'!$C$1292*1000</f>
        <v>19.206281833616298</v>
      </c>
    </row>
    <row r="1754" spans="1:8" hidden="1" x14ac:dyDescent="0.45">
      <c r="A1754" s="1" t="s">
        <v>101</v>
      </c>
      <c r="B1754" s="1" t="s">
        <v>192</v>
      </c>
      <c r="C1754" s="1" t="s">
        <v>112</v>
      </c>
      <c r="D1754" s="1">
        <v>4565</v>
      </c>
      <c r="E1754" s="1" t="s">
        <v>236</v>
      </c>
      <c r="F1754" s="1" t="s">
        <v>238</v>
      </c>
      <c r="G1754" s="1" t="s">
        <v>192</v>
      </c>
      <c r="H1754" s="1">
        <f>D1754/'دلار نیما'!$C$1292*1000</f>
        <v>17.300054571913655</v>
      </c>
    </row>
    <row r="1755" spans="1:8" hidden="1" x14ac:dyDescent="0.45">
      <c r="A1755" s="1" t="s">
        <v>116</v>
      </c>
      <c r="B1755" s="1" t="s">
        <v>145</v>
      </c>
      <c r="C1755" s="1" t="s">
        <v>112</v>
      </c>
      <c r="D1755" s="1">
        <v>6929</v>
      </c>
      <c r="E1755" s="1" t="s">
        <v>236</v>
      </c>
      <c r="F1755" s="1" t="s">
        <v>238</v>
      </c>
      <c r="G1755" s="1" t="s">
        <v>145</v>
      </c>
      <c r="H1755" s="1">
        <f>D1755/'دلار نیما'!$C$1292*1000</f>
        <v>26.258943730293474</v>
      </c>
    </row>
    <row r="1756" spans="1:8" hidden="1" x14ac:dyDescent="0.45">
      <c r="A1756" s="1" t="s">
        <v>116</v>
      </c>
      <c r="B1756" s="1" t="s">
        <v>145</v>
      </c>
      <c r="C1756" s="1" t="s">
        <v>103</v>
      </c>
      <c r="D1756" s="1">
        <v>6929</v>
      </c>
      <c r="E1756" s="1" t="s">
        <v>236</v>
      </c>
      <c r="F1756" s="1" t="s">
        <v>238</v>
      </c>
      <c r="G1756" s="1" t="s">
        <v>145</v>
      </c>
      <c r="H1756" s="1">
        <f>D1756/'دلار نیما'!$C$1292*1000</f>
        <v>26.258943730293474</v>
      </c>
    </row>
    <row r="1757" spans="1:8" hidden="1" x14ac:dyDescent="0.45">
      <c r="A1757" s="1" t="s">
        <v>116</v>
      </c>
      <c r="B1757" s="1" t="s">
        <v>192</v>
      </c>
      <c r="C1757" s="1" t="s">
        <v>112</v>
      </c>
      <c r="D1757" s="1">
        <v>5607</v>
      </c>
      <c r="E1757" s="1" t="s">
        <v>236</v>
      </c>
      <c r="F1757" s="1" t="s">
        <v>238</v>
      </c>
      <c r="G1757" s="1" t="s">
        <v>192</v>
      </c>
      <c r="H1757" s="1">
        <f>D1757/'دلار نیما'!$C$1292*1000</f>
        <v>21.248938879456706</v>
      </c>
    </row>
    <row r="1758" spans="1:8" hidden="1" x14ac:dyDescent="0.45">
      <c r="A1758" s="1" t="s">
        <v>116</v>
      </c>
      <c r="B1758" s="1" t="s">
        <v>192</v>
      </c>
      <c r="C1758" s="1" t="s">
        <v>103</v>
      </c>
      <c r="D1758" s="1">
        <v>5607</v>
      </c>
      <c r="E1758" s="1" t="s">
        <v>236</v>
      </c>
      <c r="F1758" s="1" t="s">
        <v>238</v>
      </c>
      <c r="G1758" s="1" t="s">
        <v>192</v>
      </c>
      <c r="H1758" s="1">
        <f>D1758/'دلار نیما'!$C$1292*1000</f>
        <v>21.248938879456706</v>
      </c>
    </row>
    <row r="1759" spans="1:8" hidden="1" x14ac:dyDescent="0.45">
      <c r="A1759" s="1" t="s">
        <v>101</v>
      </c>
      <c r="B1759" s="1" t="s">
        <v>143</v>
      </c>
      <c r="C1759" s="1" t="s">
        <v>103</v>
      </c>
      <c r="D1759" s="1">
        <v>5437</v>
      </c>
      <c r="E1759" s="1" t="s">
        <v>236</v>
      </c>
      <c r="F1759" s="1" t="s">
        <v>238</v>
      </c>
      <c r="G1759" s="1" t="s">
        <v>143</v>
      </c>
      <c r="H1759" s="1">
        <f>D1759/'دلار نیما'!$C$1292*1000</f>
        <v>20.604687121028377</v>
      </c>
    </row>
    <row r="1760" spans="1:8" hidden="1" x14ac:dyDescent="0.45">
      <c r="A1760" s="1" t="s">
        <v>101</v>
      </c>
      <c r="B1760" s="1" t="s">
        <v>143</v>
      </c>
      <c r="C1760" s="1" t="s">
        <v>112</v>
      </c>
      <c r="D1760" s="1">
        <v>5437</v>
      </c>
      <c r="E1760" s="1" t="s">
        <v>236</v>
      </c>
      <c r="F1760" s="1" t="s">
        <v>238</v>
      </c>
      <c r="G1760" s="1" t="s">
        <v>143</v>
      </c>
      <c r="H1760" s="1">
        <f>D1760/'دلار نیما'!$C$1292*1000</f>
        <v>20.604687121028377</v>
      </c>
    </row>
    <row r="1761" spans="1:8" hidden="1" x14ac:dyDescent="0.45">
      <c r="A1761" s="1" t="s">
        <v>204</v>
      </c>
      <c r="B1761" s="1" t="s">
        <v>122</v>
      </c>
      <c r="C1761" s="1" t="s">
        <v>112</v>
      </c>
      <c r="D1761" s="1">
        <v>5047</v>
      </c>
      <c r="E1761" s="1" t="s">
        <v>243</v>
      </c>
      <c r="F1761" s="1" t="s">
        <v>242</v>
      </c>
      <c r="G1761" s="1" t="s">
        <v>122</v>
      </c>
      <c r="H1761" s="1">
        <f>D1761/'دلار نیما'!$C$1292*1000</f>
        <v>19.126697792869269</v>
      </c>
    </row>
    <row r="1762" spans="1:8" hidden="1" x14ac:dyDescent="0.45">
      <c r="A1762" s="1" t="s">
        <v>204</v>
      </c>
      <c r="B1762" s="1" t="s">
        <v>122</v>
      </c>
      <c r="C1762" s="1" t="s">
        <v>103</v>
      </c>
      <c r="D1762" s="1">
        <v>5047</v>
      </c>
      <c r="E1762" s="1" t="s">
        <v>235</v>
      </c>
      <c r="F1762" s="1" t="s">
        <v>242</v>
      </c>
      <c r="G1762" s="1" t="s">
        <v>122</v>
      </c>
      <c r="H1762" s="1">
        <f>D1762/'دلار نیما'!$C$1292*1000</f>
        <v>19.126697792869269</v>
      </c>
    </row>
    <row r="1763" spans="1:8" hidden="1" x14ac:dyDescent="0.45">
      <c r="A1763" s="1" t="s">
        <v>204</v>
      </c>
      <c r="B1763" s="1" t="s">
        <v>122</v>
      </c>
      <c r="C1763" s="1" t="s">
        <v>103</v>
      </c>
      <c r="D1763" s="1">
        <v>5047</v>
      </c>
      <c r="E1763" s="1" t="s">
        <v>238</v>
      </c>
      <c r="F1763" s="1" t="s">
        <v>242</v>
      </c>
      <c r="G1763" s="1" t="s">
        <v>122</v>
      </c>
      <c r="H1763" s="1">
        <f>D1763/'دلار نیما'!$C$1292*1000</f>
        <v>19.126697792869269</v>
      </c>
    </row>
    <row r="1764" spans="1:8" hidden="1" x14ac:dyDescent="0.45">
      <c r="A1764" s="1" t="s">
        <v>204</v>
      </c>
      <c r="B1764" s="1" t="s">
        <v>122</v>
      </c>
      <c r="C1764" s="1" t="s">
        <v>103</v>
      </c>
      <c r="D1764" s="1">
        <v>5047</v>
      </c>
      <c r="E1764" s="1" t="s">
        <v>242</v>
      </c>
      <c r="F1764" s="1" t="s">
        <v>242</v>
      </c>
      <c r="G1764" s="1" t="s">
        <v>122</v>
      </c>
      <c r="H1764" s="1">
        <f>D1764/'دلار نیما'!$C$1292*1000</f>
        <v>19.126697792869269</v>
      </c>
    </row>
    <row r="1765" spans="1:8" hidden="1" x14ac:dyDescent="0.45">
      <c r="A1765" s="1" t="s">
        <v>116</v>
      </c>
      <c r="B1765" s="1" t="s">
        <v>143</v>
      </c>
      <c r="C1765" s="1" t="s">
        <v>103</v>
      </c>
      <c r="D1765" s="1">
        <v>7293</v>
      </c>
      <c r="E1765" s="1" t="s">
        <v>236</v>
      </c>
      <c r="F1765" s="1" t="s">
        <v>238</v>
      </c>
      <c r="G1765" s="1" t="s">
        <v>143</v>
      </c>
      <c r="H1765" s="1">
        <f>D1765/'دلار نیما'!$C$1292*1000</f>
        <v>27.638400436575306</v>
      </c>
    </row>
    <row r="1766" spans="1:8" hidden="1" x14ac:dyDescent="0.45">
      <c r="A1766" s="1" t="s">
        <v>116</v>
      </c>
      <c r="B1766" s="1" t="s">
        <v>143</v>
      </c>
      <c r="C1766" s="1" t="s">
        <v>112</v>
      </c>
      <c r="D1766" s="1">
        <v>7293</v>
      </c>
      <c r="E1766" s="1" t="s">
        <v>236</v>
      </c>
      <c r="F1766" s="1" t="s">
        <v>238</v>
      </c>
      <c r="G1766" s="1" t="s">
        <v>143</v>
      </c>
      <c r="H1766" s="1">
        <f>D1766/'دلار نیما'!$C$1292*1000</f>
        <v>27.638400436575306</v>
      </c>
    </row>
    <row r="1767" spans="1:8" hidden="1" x14ac:dyDescent="0.45">
      <c r="A1767" s="1" t="s">
        <v>129</v>
      </c>
      <c r="B1767" s="1" t="s">
        <v>143</v>
      </c>
      <c r="C1767" s="1" t="s">
        <v>112</v>
      </c>
      <c r="D1767" s="1">
        <v>6947</v>
      </c>
      <c r="E1767" s="1" t="s">
        <v>236</v>
      </c>
      <c r="F1767" s="1" t="s">
        <v>238</v>
      </c>
      <c r="G1767" s="1" t="s">
        <v>143</v>
      </c>
      <c r="H1767" s="1">
        <f>D1767/'دلار نیما'!$C$1292*1000</f>
        <v>26.327158622362354</v>
      </c>
    </row>
    <row r="1768" spans="1:8" hidden="1" x14ac:dyDescent="0.45">
      <c r="A1768" s="1" t="s">
        <v>129</v>
      </c>
      <c r="B1768" s="1" t="s">
        <v>143</v>
      </c>
      <c r="C1768" s="1" t="s">
        <v>103</v>
      </c>
      <c r="D1768" s="1">
        <v>6947</v>
      </c>
      <c r="E1768" s="1" t="s">
        <v>236</v>
      </c>
      <c r="F1768" s="1" t="s">
        <v>238</v>
      </c>
      <c r="G1768" s="1" t="s">
        <v>143</v>
      </c>
      <c r="H1768" s="1">
        <f>D1768/'دلار نیما'!$C$1292*1000</f>
        <v>26.327158622362354</v>
      </c>
    </row>
    <row r="1769" spans="1:8" hidden="1" x14ac:dyDescent="0.45">
      <c r="A1769" s="1" t="s">
        <v>126</v>
      </c>
      <c r="B1769" s="1" t="s">
        <v>143</v>
      </c>
      <c r="C1769" s="1" t="s">
        <v>112</v>
      </c>
      <c r="D1769" s="1">
        <v>5159</v>
      </c>
      <c r="E1769" s="1" t="s">
        <v>236</v>
      </c>
      <c r="F1769" s="1" t="s">
        <v>238</v>
      </c>
      <c r="G1769" s="1" t="s">
        <v>143</v>
      </c>
      <c r="H1769" s="1">
        <f>D1769/'دلار نیما'!$C$1292*1000</f>
        <v>19.551146010186756</v>
      </c>
    </row>
    <row r="1770" spans="1:8" hidden="1" x14ac:dyDescent="0.45">
      <c r="A1770" s="1" t="s">
        <v>207</v>
      </c>
      <c r="B1770" s="1" t="s">
        <v>143</v>
      </c>
      <c r="C1770" s="1" t="s">
        <v>112</v>
      </c>
      <c r="D1770" s="1">
        <v>5863</v>
      </c>
      <c r="E1770" s="1" t="s">
        <v>243</v>
      </c>
      <c r="F1770" s="1" t="s">
        <v>242</v>
      </c>
      <c r="G1770" s="1" t="s">
        <v>143</v>
      </c>
      <c r="H1770" s="1">
        <f>D1770/'دلار نیما'!$C$1292*1000</f>
        <v>22.219106233325245</v>
      </c>
    </row>
    <row r="1771" spans="1:8" hidden="1" x14ac:dyDescent="0.45">
      <c r="A1771" s="1" t="s">
        <v>101</v>
      </c>
      <c r="B1771" s="1" t="s">
        <v>172</v>
      </c>
      <c r="C1771" s="1" t="s">
        <v>112</v>
      </c>
      <c r="D1771" s="1">
        <v>8853</v>
      </c>
      <c r="E1771" s="1" t="s">
        <v>236</v>
      </c>
      <c r="F1771" s="1" t="s">
        <v>238</v>
      </c>
      <c r="G1771" s="1" t="s">
        <v>172</v>
      </c>
      <c r="H1771" s="1">
        <f>D1771/'دلار نیما'!$C$1292*1000</f>
        <v>33.550357749211734</v>
      </c>
    </row>
    <row r="1772" spans="1:8" hidden="1" x14ac:dyDescent="0.45">
      <c r="A1772" s="1" t="s">
        <v>116</v>
      </c>
      <c r="B1772" s="1" t="s">
        <v>172</v>
      </c>
      <c r="C1772" s="1" t="s">
        <v>112</v>
      </c>
      <c r="D1772" s="1">
        <v>7215</v>
      </c>
      <c r="E1772" s="1" t="s">
        <v>236</v>
      </c>
      <c r="F1772" s="1" t="s">
        <v>238</v>
      </c>
      <c r="G1772" s="1" t="s">
        <v>172</v>
      </c>
      <c r="H1772" s="1">
        <f>D1772/'دلار نیما'!$C$1292*1000</f>
        <v>27.342802570943487</v>
      </c>
    </row>
    <row r="1773" spans="1:8" hidden="1" x14ac:dyDescent="0.45">
      <c r="A1773" s="1" t="s">
        <v>101</v>
      </c>
      <c r="B1773" s="1" t="s">
        <v>219</v>
      </c>
      <c r="C1773" s="1" t="s">
        <v>103</v>
      </c>
      <c r="D1773" s="1">
        <v>7796</v>
      </c>
      <c r="E1773" s="1" t="s">
        <v>236</v>
      </c>
      <c r="F1773" s="1" t="s">
        <v>238</v>
      </c>
      <c r="G1773" s="1" t="s">
        <v>219</v>
      </c>
      <c r="H1773" s="1">
        <f>D1773/'دلار نیما'!$C$1292*1000</f>
        <v>29.544627698277953</v>
      </c>
    </row>
    <row r="1774" spans="1:8" hidden="1" x14ac:dyDescent="0.45">
      <c r="A1774" s="1" t="s">
        <v>101</v>
      </c>
      <c r="B1774" s="1" t="s">
        <v>219</v>
      </c>
      <c r="C1774" s="1" t="s">
        <v>112</v>
      </c>
      <c r="D1774" s="1">
        <v>7796</v>
      </c>
      <c r="E1774" s="1" t="s">
        <v>236</v>
      </c>
      <c r="F1774" s="1" t="s">
        <v>238</v>
      </c>
      <c r="G1774" s="1" t="s">
        <v>219</v>
      </c>
      <c r="H1774" s="1">
        <f>D1774/'دلار نیما'!$C$1292*1000</f>
        <v>29.544627698277953</v>
      </c>
    </row>
    <row r="1775" spans="1:8" hidden="1" x14ac:dyDescent="0.45">
      <c r="A1775" s="1" t="s">
        <v>207</v>
      </c>
      <c r="B1775" s="1" t="s">
        <v>219</v>
      </c>
      <c r="C1775" s="1" t="s">
        <v>112</v>
      </c>
      <c r="D1775" s="1">
        <v>7361</v>
      </c>
      <c r="E1775" s="1" t="s">
        <v>243</v>
      </c>
      <c r="F1775" s="1" t="s">
        <v>242</v>
      </c>
      <c r="G1775" s="1" t="s">
        <v>219</v>
      </c>
      <c r="H1775" s="1">
        <f>D1775/'دلار نیما'!$C$1292*1000</f>
        <v>27.896101139946641</v>
      </c>
    </row>
    <row r="1776" spans="1:8" hidden="1" x14ac:dyDescent="0.45">
      <c r="A1776" s="1" t="s">
        <v>207</v>
      </c>
      <c r="B1776" s="1" t="s">
        <v>219</v>
      </c>
      <c r="C1776" s="1" t="s">
        <v>103</v>
      </c>
      <c r="D1776" s="1">
        <v>7361</v>
      </c>
      <c r="E1776" s="1" t="s">
        <v>243</v>
      </c>
      <c r="F1776" s="1" t="s">
        <v>242</v>
      </c>
      <c r="G1776" s="1" t="s">
        <v>219</v>
      </c>
      <c r="H1776" s="1">
        <f>D1776/'دلار نیما'!$C$1292*1000</f>
        <v>27.896101139946641</v>
      </c>
    </row>
    <row r="1777" spans="1:8" hidden="1" x14ac:dyDescent="0.45">
      <c r="A1777" s="1" t="s">
        <v>204</v>
      </c>
      <c r="B1777" s="1" t="s">
        <v>219</v>
      </c>
      <c r="C1777" s="1" t="s">
        <v>103</v>
      </c>
      <c r="D1777" s="1">
        <v>6702</v>
      </c>
      <c r="E1777" s="1" t="s">
        <v>243</v>
      </c>
      <c r="F1777" s="1" t="s">
        <v>242</v>
      </c>
      <c r="G1777" s="1" t="s">
        <v>219</v>
      </c>
      <c r="H1777" s="1">
        <f>D1777/'دلار نیما'!$C$1292*1000</f>
        <v>25.398678146980352</v>
      </c>
    </row>
    <row r="1778" spans="1:8" hidden="1" x14ac:dyDescent="0.45">
      <c r="A1778" s="1" t="s">
        <v>204</v>
      </c>
      <c r="B1778" s="1" t="s">
        <v>219</v>
      </c>
      <c r="C1778" s="1" t="s">
        <v>112</v>
      </c>
      <c r="D1778" s="1">
        <v>6702</v>
      </c>
      <c r="E1778" s="1" t="s">
        <v>243</v>
      </c>
      <c r="F1778" s="1" t="s">
        <v>242</v>
      </c>
      <c r="G1778" s="1" t="s">
        <v>219</v>
      </c>
      <c r="H1778" s="1">
        <f>D1778/'دلار نیما'!$C$1292*1000</f>
        <v>25.398678146980352</v>
      </c>
    </row>
    <row r="1779" spans="1:8" hidden="1" x14ac:dyDescent="0.45">
      <c r="A1779" s="1" t="s">
        <v>115</v>
      </c>
      <c r="B1779" s="1" t="s">
        <v>111</v>
      </c>
      <c r="C1779" s="1" t="s">
        <v>112</v>
      </c>
      <c r="D1779" s="1">
        <v>7499</v>
      </c>
      <c r="E1779" s="1" t="s">
        <v>236</v>
      </c>
      <c r="F1779" s="1" t="s">
        <v>238</v>
      </c>
      <c r="G1779" s="1" t="s">
        <v>111</v>
      </c>
      <c r="H1779" s="1">
        <f>D1779/'دلار نیما'!$C$1292*1000</f>
        <v>28.419081979141403</v>
      </c>
    </row>
    <row r="1780" spans="1:8" hidden="1" x14ac:dyDescent="0.45">
      <c r="A1780" s="1" t="s">
        <v>116</v>
      </c>
      <c r="B1780" s="1" t="s">
        <v>111</v>
      </c>
      <c r="C1780" s="1" t="s">
        <v>112</v>
      </c>
      <c r="D1780" s="1">
        <v>7430</v>
      </c>
      <c r="E1780" s="1" t="s">
        <v>236</v>
      </c>
      <c r="F1780" s="1" t="s">
        <v>238</v>
      </c>
      <c r="G1780" s="1" t="s">
        <v>111</v>
      </c>
      <c r="H1780" s="1">
        <f>D1780/'دلار نیما'!$C$1292*1000</f>
        <v>28.15759155954402</v>
      </c>
    </row>
    <row r="1781" spans="1:8" hidden="1" x14ac:dyDescent="0.45">
      <c r="A1781" s="1" t="s">
        <v>101</v>
      </c>
      <c r="B1781" s="1" t="s">
        <v>111</v>
      </c>
      <c r="C1781" s="1" t="s">
        <v>112</v>
      </c>
      <c r="D1781" s="1">
        <v>7362</v>
      </c>
      <c r="E1781" s="1" t="s">
        <v>236</v>
      </c>
      <c r="F1781" s="1" t="s">
        <v>238</v>
      </c>
      <c r="G1781" s="1" t="s">
        <v>111</v>
      </c>
      <c r="H1781" s="1">
        <f>D1781/'دلار نیما'!$C$1292*1000</f>
        <v>27.899890856172689</v>
      </c>
    </row>
    <row r="1782" spans="1:8" hidden="1" x14ac:dyDescent="0.45">
      <c r="A1782" s="1" t="s">
        <v>209</v>
      </c>
      <c r="B1782" s="1" t="s">
        <v>111</v>
      </c>
      <c r="C1782" s="1" t="s">
        <v>112</v>
      </c>
      <c r="D1782" s="1">
        <v>14792</v>
      </c>
      <c r="E1782" s="1" t="s">
        <v>243</v>
      </c>
      <c r="F1782" s="1" t="s">
        <v>242</v>
      </c>
      <c r="G1782" s="1" t="s">
        <v>111</v>
      </c>
      <c r="H1782" s="1">
        <f>D1782/'دلار نیما'!$C$1292*1000</f>
        <v>56.057482415716713</v>
      </c>
    </row>
    <row r="1783" spans="1:8" hidden="1" x14ac:dyDescent="0.45">
      <c r="A1783" s="1" t="s">
        <v>207</v>
      </c>
      <c r="B1783" s="1" t="s">
        <v>156</v>
      </c>
      <c r="C1783" s="1" t="s">
        <v>112</v>
      </c>
      <c r="D1783" s="1">
        <v>6247</v>
      </c>
      <c r="E1783" s="1" t="s">
        <v>243</v>
      </c>
      <c r="F1783" s="1" t="s">
        <v>242</v>
      </c>
      <c r="G1783" s="1" t="s">
        <v>156</v>
      </c>
      <c r="H1783" s="1">
        <f>D1783/'دلار نیما'!$C$1292*1000</f>
        <v>23.674357264128062</v>
      </c>
    </row>
    <row r="1784" spans="1:8" hidden="1" x14ac:dyDescent="0.45">
      <c r="A1784" s="1" t="s">
        <v>207</v>
      </c>
      <c r="B1784" s="1" t="s">
        <v>156</v>
      </c>
      <c r="C1784" s="1" t="s">
        <v>103</v>
      </c>
      <c r="D1784" s="1">
        <v>6247</v>
      </c>
      <c r="E1784" s="1" t="s">
        <v>243</v>
      </c>
      <c r="F1784" s="1" t="s">
        <v>242</v>
      </c>
      <c r="G1784" s="1" t="s">
        <v>156</v>
      </c>
      <c r="H1784" s="1">
        <f>D1784/'دلار نیما'!$C$1292*1000</f>
        <v>23.674357264128062</v>
      </c>
    </row>
    <row r="1785" spans="1:8" hidden="1" x14ac:dyDescent="0.45">
      <c r="A1785" s="1" t="s">
        <v>211</v>
      </c>
      <c r="B1785" s="1" t="s">
        <v>156</v>
      </c>
      <c r="C1785" s="1" t="s">
        <v>112</v>
      </c>
      <c r="D1785" s="1">
        <v>15923</v>
      </c>
      <c r="E1785" s="1" t="s">
        <v>243</v>
      </c>
      <c r="F1785" s="1" t="s">
        <v>242</v>
      </c>
      <c r="G1785" s="1" t="s">
        <v>156</v>
      </c>
      <c r="H1785" s="1">
        <f>D1785/'دلار نیما'!$C$1292*1000</f>
        <v>60.343651467378123</v>
      </c>
    </row>
    <row r="1786" spans="1:8" hidden="1" x14ac:dyDescent="0.45">
      <c r="A1786" s="1" t="s">
        <v>211</v>
      </c>
      <c r="B1786" s="1" t="s">
        <v>156</v>
      </c>
      <c r="C1786" s="1" t="s">
        <v>103</v>
      </c>
      <c r="D1786" s="1">
        <v>15923</v>
      </c>
      <c r="E1786" s="1" t="s">
        <v>243</v>
      </c>
      <c r="F1786" s="1" t="s">
        <v>242</v>
      </c>
      <c r="G1786" s="1" t="s">
        <v>156</v>
      </c>
      <c r="H1786" s="1">
        <f>D1786/'دلار نیما'!$C$1292*1000</f>
        <v>60.343651467378123</v>
      </c>
    </row>
    <row r="1787" spans="1:8" hidden="1" x14ac:dyDescent="0.45">
      <c r="A1787" s="1" t="s">
        <v>213</v>
      </c>
      <c r="B1787" s="1" t="s">
        <v>156</v>
      </c>
      <c r="C1787" s="1" t="s">
        <v>112</v>
      </c>
      <c r="D1787" s="1">
        <v>14447</v>
      </c>
      <c r="E1787" s="1" t="s">
        <v>243</v>
      </c>
      <c r="F1787" s="1" t="s">
        <v>242</v>
      </c>
      <c r="G1787" s="1" t="s">
        <v>156</v>
      </c>
      <c r="H1787" s="1">
        <f>D1787/'دلار نیما'!$C$1292*1000</f>
        <v>54.750030317729809</v>
      </c>
    </row>
    <row r="1788" spans="1:8" hidden="1" x14ac:dyDescent="0.45">
      <c r="A1788" s="1" t="s">
        <v>212</v>
      </c>
      <c r="B1788" s="1" t="s">
        <v>156</v>
      </c>
      <c r="C1788" s="1" t="s">
        <v>112</v>
      </c>
      <c r="D1788" s="1">
        <v>14064</v>
      </c>
      <c r="E1788" s="1" t="s">
        <v>243</v>
      </c>
      <c r="F1788" s="1" t="s">
        <v>242</v>
      </c>
      <c r="G1788" s="1" t="s">
        <v>156</v>
      </c>
      <c r="H1788" s="1">
        <f>D1788/'دلار نیما'!$C$1292*1000</f>
        <v>53.298569003153041</v>
      </c>
    </row>
    <row r="1789" spans="1:8" hidden="1" x14ac:dyDescent="0.45">
      <c r="A1789" s="1" t="s">
        <v>209</v>
      </c>
      <c r="B1789" s="1" t="s">
        <v>156</v>
      </c>
      <c r="C1789" s="1" t="s">
        <v>112</v>
      </c>
      <c r="D1789" s="1">
        <v>16213</v>
      </c>
      <c r="E1789" s="1" t="s">
        <v>243</v>
      </c>
      <c r="F1789" s="1" t="s">
        <v>242</v>
      </c>
      <c r="G1789" s="1" t="s">
        <v>156</v>
      </c>
      <c r="H1789" s="1">
        <f>D1789/'دلار نیما'!$C$1292*1000</f>
        <v>61.442669172932334</v>
      </c>
    </row>
    <row r="1790" spans="1:8" hidden="1" x14ac:dyDescent="0.45">
      <c r="A1790" s="1" t="s">
        <v>207</v>
      </c>
      <c r="B1790" s="1" t="s">
        <v>123</v>
      </c>
      <c r="C1790" s="1" t="s">
        <v>103</v>
      </c>
      <c r="D1790" s="1">
        <v>4916</v>
      </c>
      <c r="E1790" s="1" t="s">
        <v>243</v>
      </c>
      <c r="F1790" s="1" t="s">
        <v>242</v>
      </c>
      <c r="G1790" s="1" t="s">
        <v>123</v>
      </c>
      <c r="H1790" s="1">
        <f>D1790/'دلار نیما'!$C$1292*1000</f>
        <v>18.63024496725685</v>
      </c>
    </row>
    <row r="1791" spans="1:8" hidden="1" x14ac:dyDescent="0.45">
      <c r="A1791" s="1" t="s">
        <v>207</v>
      </c>
      <c r="B1791" s="1" t="s">
        <v>123</v>
      </c>
      <c r="C1791" s="1" t="s">
        <v>112</v>
      </c>
      <c r="D1791" s="1">
        <v>4916</v>
      </c>
      <c r="E1791" s="1" t="s">
        <v>243</v>
      </c>
      <c r="F1791" s="1" t="s">
        <v>242</v>
      </c>
      <c r="G1791" s="1" t="s">
        <v>123</v>
      </c>
      <c r="H1791" s="1">
        <f>D1791/'دلار نیما'!$C$1292*1000</f>
        <v>18.63024496725685</v>
      </c>
    </row>
    <row r="1792" spans="1:8" hidden="1" x14ac:dyDescent="0.45">
      <c r="A1792" s="1" t="s">
        <v>207</v>
      </c>
      <c r="B1792" s="1" t="s">
        <v>123</v>
      </c>
      <c r="C1792" s="1" t="s">
        <v>103</v>
      </c>
      <c r="D1792" s="1">
        <v>4916</v>
      </c>
      <c r="E1792" s="1" t="s">
        <v>242</v>
      </c>
      <c r="F1792" s="1" t="s">
        <v>242</v>
      </c>
      <c r="G1792" s="1" t="s">
        <v>123</v>
      </c>
      <c r="H1792" s="1">
        <f>D1792/'دلار نیما'!$C$1292*1000</f>
        <v>18.63024496725685</v>
      </c>
    </row>
    <row r="1793" spans="1:8" hidden="1" x14ac:dyDescent="0.45">
      <c r="A1793" s="1" t="s">
        <v>209</v>
      </c>
      <c r="B1793" s="1" t="s">
        <v>223</v>
      </c>
      <c r="C1793" s="1" t="s">
        <v>103</v>
      </c>
      <c r="D1793" s="1">
        <v>12967</v>
      </c>
      <c r="E1793" s="1" t="s">
        <v>243</v>
      </c>
      <c r="F1793" s="1" t="s">
        <v>242</v>
      </c>
      <c r="G1793" s="1" t="s">
        <v>223</v>
      </c>
      <c r="H1793" s="1">
        <f>D1793/'دلار نیما'!$C$1292*1000</f>
        <v>49.141250303177301</v>
      </c>
    </row>
    <row r="1794" spans="1:8" hidden="1" x14ac:dyDescent="0.45">
      <c r="A1794" s="1" t="s">
        <v>209</v>
      </c>
      <c r="B1794" s="1" t="s">
        <v>223</v>
      </c>
      <c r="C1794" s="1" t="s">
        <v>112</v>
      </c>
      <c r="D1794" s="1">
        <v>12967</v>
      </c>
      <c r="E1794" s="1" t="s">
        <v>243</v>
      </c>
      <c r="F1794" s="1" t="s">
        <v>242</v>
      </c>
      <c r="G1794" s="1" t="s">
        <v>223</v>
      </c>
      <c r="H1794" s="1">
        <f>D1794/'دلار نیما'!$C$1292*1000</f>
        <v>49.141250303177301</v>
      </c>
    </row>
    <row r="1795" spans="1:8" hidden="1" x14ac:dyDescent="0.45">
      <c r="A1795" s="1" t="s">
        <v>218</v>
      </c>
      <c r="B1795" s="1" t="s">
        <v>223</v>
      </c>
      <c r="C1795" s="1" t="s">
        <v>112</v>
      </c>
      <c r="D1795" s="1">
        <v>14107</v>
      </c>
      <c r="E1795" s="1" t="s">
        <v>243</v>
      </c>
      <c r="F1795" s="1" t="s">
        <v>242</v>
      </c>
      <c r="G1795" s="1" t="s">
        <v>223</v>
      </c>
      <c r="H1795" s="1">
        <f>D1795/'دلار نیما'!$C$1292*1000</f>
        <v>53.461526800873145</v>
      </c>
    </row>
    <row r="1796" spans="1:8" hidden="1" x14ac:dyDescent="0.45">
      <c r="A1796" s="1" t="s">
        <v>212</v>
      </c>
      <c r="B1796" s="1" t="s">
        <v>223</v>
      </c>
      <c r="C1796" s="1" t="s">
        <v>112</v>
      </c>
      <c r="D1796" s="1">
        <v>12300</v>
      </c>
      <c r="E1796" s="1" t="s">
        <v>243</v>
      </c>
      <c r="F1796" s="1" t="s">
        <v>242</v>
      </c>
      <c r="G1796" s="1" t="s">
        <v>223</v>
      </c>
      <c r="H1796" s="1">
        <f>D1796/'دلار نیما'!$C$1292*1000</f>
        <v>46.613509580402621</v>
      </c>
    </row>
    <row r="1797" spans="1:8" hidden="1" x14ac:dyDescent="0.45">
      <c r="A1797" s="1" t="s">
        <v>211</v>
      </c>
      <c r="B1797" s="1" t="s">
        <v>223</v>
      </c>
      <c r="C1797" s="1" t="s">
        <v>112</v>
      </c>
      <c r="D1797" s="1">
        <v>12756</v>
      </c>
      <c r="E1797" s="1" t="s">
        <v>243</v>
      </c>
      <c r="F1797" s="1" t="s">
        <v>242</v>
      </c>
      <c r="G1797" s="1" t="s">
        <v>223</v>
      </c>
      <c r="H1797" s="1">
        <f>D1797/'دلار نیما'!$C$1292*1000</f>
        <v>48.341620179480962</v>
      </c>
    </row>
    <row r="1798" spans="1:8" hidden="1" x14ac:dyDescent="0.45">
      <c r="A1798" s="1" t="s">
        <v>213</v>
      </c>
      <c r="B1798" s="1" t="s">
        <v>223</v>
      </c>
      <c r="C1798" s="1" t="s">
        <v>112</v>
      </c>
      <c r="D1798" s="1">
        <v>11353</v>
      </c>
      <c r="E1798" s="1" t="s">
        <v>243</v>
      </c>
      <c r="F1798" s="1" t="s">
        <v>242</v>
      </c>
      <c r="G1798" s="1" t="s">
        <v>223</v>
      </c>
      <c r="H1798" s="1">
        <f>D1798/'دلار نیما'!$C$1292*1000</f>
        <v>43.024648314334222</v>
      </c>
    </row>
    <row r="1799" spans="1:8" hidden="1" x14ac:dyDescent="0.45">
      <c r="A1799" s="1" t="s">
        <v>213</v>
      </c>
      <c r="B1799" s="1" t="s">
        <v>225</v>
      </c>
      <c r="C1799" s="1" t="s">
        <v>103</v>
      </c>
      <c r="D1799" s="1">
        <v>16378</v>
      </c>
      <c r="E1799" s="1" t="s">
        <v>243</v>
      </c>
      <c r="F1799" s="1" t="s">
        <v>242</v>
      </c>
      <c r="G1799" s="1" t="s">
        <v>225</v>
      </c>
      <c r="H1799" s="1">
        <f>D1799/'دلار نیما'!$C$1292*1000</f>
        <v>62.067972350230413</v>
      </c>
    </row>
    <row r="1800" spans="1:8" hidden="1" x14ac:dyDescent="0.45">
      <c r="A1800" s="1" t="s">
        <v>213</v>
      </c>
      <c r="B1800" s="1" t="s">
        <v>225</v>
      </c>
      <c r="C1800" s="1" t="s">
        <v>112</v>
      </c>
      <c r="D1800" s="1">
        <v>16378</v>
      </c>
      <c r="E1800" s="1" t="s">
        <v>243</v>
      </c>
      <c r="F1800" s="1" t="s">
        <v>242</v>
      </c>
      <c r="G1800" s="1" t="s">
        <v>225</v>
      </c>
      <c r="H1800" s="1">
        <f>D1800/'دلار نیما'!$C$1292*1000</f>
        <v>62.067972350230413</v>
      </c>
    </row>
    <row r="1801" spans="1:8" hidden="1" x14ac:dyDescent="0.45">
      <c r="A1801" s="1" t="s">
        <v>212</v>
      </c>
      <c r="B1801" s="1" t="s">
        <v>225</v>
      </c>
      <c r="C1801" s="1" t="s">
        <v>112</v>
      </c>
      <c r="D1801" s="1">
        <v>18345</v>
      </c>
      <c r="E1801" s="1" t="s">
        <v>243</v>
      </c>
      <c r="F1801" s="1" t="s">
        <v>242</v>
      </c>
      <c r="G1801" s="1" t="s">
        <v>225</v>
      </c>
      <c r="H1801" s="1">
        <f>D1801/'دلار نیما'!$C$1292*1000</f>
        <v>69.522344166868777</v>
      </c>
    </row>
    <row r="1802" spans="1:8" hidden="1" x14ac:dyDescent="0.45">
      <c r="A1802" s="1" t="s">
        <v>209</v>
      </c>
      <c r="B1802" s="1" t="s">
        <v>225</v>
      </c>
      <c r="C1802" s="1" t="s">
        <v>112</v>
      </c>
      <c r="D1802" s="1">
        <v>19086</v>
      </c>
      <c r="E1802" s="1" t="s">
        <v>243</v>
      </c>
      <c r="F1802" s="1" t="s">
        <v>242</v>
      </c>
      <c r="G1802" s="1" t="s">
        <v>225</v>
      </c>
      <c r="H1802" s="1">
        <f>D1802/'دلار نیما'!$C$1292*1000</f>
        <v>72.330523890371097</v>
      </c>
    </row>
    <row r="1803" spans="1:8" hidden="1" x14ac:dyDescent="0.45">
      <c r="A1803" s="1" t="s">
        <v>212</v>
      </c>
      <c r="B1803" s="1" t="s">
        <v>226</v>
      </c>
      <c r="C1803" s="1" t="s">
        <v>112</v>
      </c>
      <c r="D1803" s="1">
        <v>10183</v>
      </c>
      <c r="E1803" s="1" t="s">
        <v>243</v>
      </c>
      <c r="F1803" s="1" t="s">
        <v>242</v>
      </c>
      <c r="G1803" s="1" t="s">
        <v>226</v>
      </c>
      <c r="H1803" s="1">
        <f>D1803/'دلار نیما'!$C$1292*1000</f>
        <v>38.590680329856902</v>
      </c>
    </row>
    <row r="1804" spans="1:8" hidden="1" x14ac:dyDescent="0.45">
      <c r="A1804" s="1" t="s">
        <v>211</v>
      </c>
      <c r="B1804" s="1" t="s">
        <v>226</v>
      </c>
      <c r="C1804" s="1" t="s">
        <v>103</v>
      </c>
      <c r="D1804" s="1">
        <v>12181</v>
      </c>
      <c r="E1804" s="1" t="s">
        <v>243</v>
      </c>
      <c r="F1804" s="1" t="s">
        <v>242</v>
      </c>
      <c r="G1804" s="1" t="s">
        <v>226</v>
      </c>
      <c r="H1804" s="1">
        <f>D1804/'دلار نیما'!$C$1292*1000</f>
        <v>46.162533349502787</v>
      </c>
    </row>
    <row r="1805" spans="1:8" hidden="1" x14ac:dyDescent="0.45">
      <c r="A1805" s="1" t="s">
        <v>211</v>
      </c>
      <c r="B1805" s="1" t="s">
        <v>226</v>
      </c>
      <c r="C1805" s="1" t="s">
        <v>112</v>
      </c>
      <c r="D1805" s="1">
        <v>12181</v>
      </c>
      <c r="E1805" s="1" t="s">
        <v>243</v>
      </c>
      <c r="F1805" s="1" t="s">
        <v>242</v>
      </c>
      <c r="G1805" s="1" t="s">
        <v>226</v>
      </c>
      <c r="H1805" s="1">
        <f>D1805/'دلار نیما'!$C$1292*1000</f>
        <v>46.162533349502787</v>
      </c>
    </row>
    <row r="1806" spans="1:8" hidden="1" x14ac:dyDescent="0.45">
      <c r="A1806" s="1" t="s">
        <v>209</v>
      </c>
      <c r="B1806" s="1" t="s">
        <v>226</v>
      </c>
      <c r="C1806" s="1" t="s">
        <v>112</v>
      </c>
      <c r="D1806" s="1">
        <v>13144</v>
      </c>
      <c r="E1806" s="1" t="s">
        <v>243</v>
      </c>
      <c r="F1806" s="1" t="s">
        <v>242</v>
      </c>
      <c r="G1806" s="1" t="s">
        <v>226</v>
      </c>
      <c r="H1806" s="1">
        <f>D1806/'دلار نیما'!$C$1292*1000</f>
        <v>49.81203007518797</v>
      </c>
    </row>
    <row r="1807" spans="1:8" hidden="1" x14ac:dyDescent="0.45">
      <c r="A1807" s="1" t="s">
        <v>212</v>
      </c>
      <c r="B1807" s="1" t="s">
        <v>224</v>
      </c>
      <c r="C1807" s="1" t="s">
        <v>112</v>
      </c>
      <c r="D1807" s="1">
        <v>14379</v>
      </c>
      <c r="E1807" s="1" t="s">
        <v>243</v>
      </c>
      <c r="F1807" s="1" t="s">
        <v>242</v>
      </c>
      <c r="G1807" s="1" t="s">
        <v>224</v>
      </c>
      <c r="H1807" s="1">
        <f>D1807/'دلار نیما'!$C$1292*1000</f>
        <v>54.492329614358482</v>
      </c>
    </row>
    <row r="1808" spans="1:8" hidden="1" x14ac:dyDescent="0.45">
      <c r="A1808" s="1" t="s">
        <v>212</v>
      </c>
      <c r="B1808" s="1" t="s">
        <v>224</v>
      </c>
      <c r="C1808" s="1" t="s">
        <v>103</v>
      </c>
      <c r="D1808" s="1">
        <v>14379</v>
      </c>
      <c r="E1808" s="1" t="s">
        <v>243</v>
      </c>
      <c r="F1808" s="1" t="s">
        <v>242</v>
      </c>
      <c r="G1808" s="1" t="s">
        <v>224</v>
      </c>
      <c r="H1808" s="1">
        <f>D1808/'دلار نیما'!$C$1292*1000</f>
        <v>54.492329614358482</v>
      </c>
    </row>
    <row r="1809" spans="1:8" hidden="1" x14ac:dyDescent="0.45">
      <c r="A1809" s="1" t="s">
        <v>211</v>
      </c>
      <c r="B1809" s="1" t="s">
        <v>224</v>
      </c>
      <c r="C1809" s="1" t="s">
        <v>103</v>
      </c>
      <c r="D1809" s="1">
        <v>12768</v>
      </c>
      <c r="E1809" s="1" t="s">
        <v>243</v>
      </c>
      <c r="F1809" s="1" t="s">
        <v>242</v>
      </c>
      <c r="G1809" s="1" t="s">
        <v>224</v>
      </c>
      <c r="H1809" s="1">
        <f>D1809/'دلار نیما'!$C$1292*1000</f>
        <v>48.387096774193544</v>
      </c>
    </row>
    <row r="1810" spans="1:8" hidden="1" x14ac:dyDescent="0.45">
      <c r="A1810" s="1" t="s">
        <v>211</v>
      </c>
      <c r="B1810" s="1" t="s">
        <v>224</v>
      </c>
      <c r="C1810" s="1" t="s">
        <v>112</v>
      </c>
      <c r="D1810" s="1">
        <v>12768</v>
      </c>
      <c r="E1810" s="1" t="s">
        <v>243</v>
      </c>
      <c r="F1810" s="1" t="s">
        <v>242</v>
      </c>
      <c r="G1810" s="1" t="s">
        <v>224</v>
      </c>
      <c r="H1810" s="1">
        <f>D1810/'دلار نیما'!$C$1292*1000</f>
        <v>48.387096774193544</v>
      </c>
    </row>
    <row r="1811" spans="1:8" hidden="1" x14ac:dyDescent="0.45">
      <c r="A1811" s="1" t="s">
        <v>209</v>
      </c>
      <c r="B1811" s="1" t="s">
        <v>224</v>
      </c>
      <c r="C1811" s="1" t="s">
        <v>112</v>
      </c>
      <c r="D1811" s="1">
        <v>16672</v>
      </c>
      <c r="E1811" s="1" t="s">
        <v>243</v>
      </c>
      <c r="F1811" s="1" t="s">
        <v>242</v>
      </c>
      <c r="G1811" s="1" t="s">
        <v>224</v>
      </c>
      <c r="H1811" s="1">
        <f>D1811/'دلار نیما'!$C$1292*1000</f>
        <v>63.182148920688824</v>
      </c>
    </row>
    <row r="1812" spans="1:8" hidden="1" x14ac:dyDescent="0.45">
      <c r="A1812" s="1" t="s">
        <v>209</v>
      </c>
      <c r="B1812" s="1" t="s">
        <v>224</v>
      </c>
      <c r="C1812" s="1" t="s">
        <v>103</v>
      </c>
      <c r="D1812" s="1">
        <v>16672</v>
      </c>
      <c r="E1812" s="1" t="s">
        <v>243</v>
      </c>
      <c r="F1812" s="1" t="s">
        <v>242</v>
      </c>
      <c r="G1812" s="1" t="s">
        <v>224</v>
      </c>
      <c r="H1812" s="1">
        <f>D1812/'دلار نیما'!$C$1292*1000</f>
        <v>63.182148920688824</v>
      </c>
    </row>
    <row r="1813" spans="1:8" hidden="1" x14ac:dyDescent="0.45">
      <c r="A1813" s="1" t="s">
        <v>218</v>
      </c>
      <c r="B1813" s="1" t="s">
        <v>224</v>
      </c>
      <c r="C1813" s="1" t="s">
        <v>112</v>
      </c>
      <c r="D1813" s="1">
        <v>18100</v>
      </c>
      <c r="E1813" s="1" t="s">
        <v>243</v>
      </c>
      <c r="F1813" s="1" t="s">
        <v>242</v>
      </c>
      <c r="G1813" s="1" t="s">
        <v>224</v>
      </c>
      <c r="H1813" s="1">
        <f>D1813/'دلار نیما'!$C$1292*1000</f>
        <v>68.593863691486774</v>
      </c>
    </row>
    <row r="1814" spans="1:8" hidden="1" x14ac:dyDescent="0.45">
      <c r="A1814" s="1" t="s">
        <v>213</v>
      </c>
      <c r="B1814" s="1" t="s">
        <v>224</v>
      </c>
      <c r="C1814" s="1" t="s">
        <v>112</v>
      </c>
      <c r="D1814" s="1">
        <v>7275</v>
      </c>
      <c r="E1814" s="1" t="s">
        <v>243</v>
      </c>
      <c r="F1814" s="1" t="s">
        <v>242</v>
      </c>
      <c r="G1814" s="1" t="s">
        <v>224</v>
      </c>
      <c r="H1814" s="1">
        <f>D1814/'دلار نیما'!$C$1292*1000</f>
        <v>27.570185544506426</v>
      </c>
    </row>
    <row r="1815" spans="1:8" hidden="1" x14ac:dyDescent="0.45">
      <c r="A1815" s="1" t="s">
        <v>101</v>
      </c>
      <c r="B1815" s="1" t="s">
        <v>173</v>
      </c>
      <c r="C1815" s="1" t="s">
        <v>112</v>
      </c>
      <c r="D1815" s="1">
        <v>6335</v>
      </c>
      <c r="E1815" s="1" t="s">
        <v>217</v>
      </c>
      <c r="F1815" s="1" t="s">
        <v>246</v>
      </c>
      <c r="G1815" s="1" t="s">
        <v>173</v>
      </c>
      <c r="H1815" s="1">
        <f>D1815/'دلار نیما'!$C$1292*1000</f>
        <v>24.007852292020374</v>
      </c>
    </row>
    <row r="1816" spans="1:8" hidden="1" x14ac:dyDescent="0.45">
      <c r="A1816" s="1" t="s">
        <v>116</v>
      </c>
      <c r="B1816" s="1" t="s">
        <v>184</v>
      </c>
      <c r="C1816" s="1" t="s">
        <v>112</v>
      </c>
      <c r="D1816" s="1">
        <v>7737</v>
      </c>
      <c r="E1816" s="1" t="s">
        <v>217</v>
      </c>
      <c r="F1816" s="1" t="s">
        <v>246</v>
      </c>
      <c r="G1816" s="1" t="s">
        <v>184</v>
      </c>
      <c r="H1816" s="1">
        <f>D1816/'دلار نیما'!$C$1292*1000</f>
        <v>29.321034440941062</v>
      </c>
    </row>
    <row r="1817" spans="1:8" hidden="1" x14ac:dyDescent="0.45">
      <c r="A1817" s="1" t="s">
        <v>116</v>
      </c>
      <c r="B1817" s="1" t="s">
        <v>184</v>
      </c>
      <c r="C1817" s="1" t="s">
        <v>103</v>
      </c>
      <c r="D1817" s="1">
        <v>7737</v>
      </c>
      <c r="E1817" s="1" t="s">
        <v>217</v>
      </c>
      <c r="F1817" s="1" t="s">
        <v>246</v>
      </c>
      <c r="G1817" s="1" t="s">
        <v>184</v>
      </c>
      <c r="H1817" s="1">
        <f>D1817/'دلار نیما'!$C$1292*1000</f>
        <v>29.321034440941062</v>
      </c>
    </row>
    <row r="1818" spans="1:8" hidden="1" x14ac:dyDescent="0.45">
      <c r="A1818" s="1" t="s">
        <v>101</v>
      </c>
      <c r="B1818" s="1" t="s">
        <v>184</v>
      </c>
      <c r="C1818" s="1" t="s">
        <v>103</v>
      </c>
      <c r="D1818" s="1">
        <v>7110</v>
      </c>
      <c r="E1818" s="1" t="s">
        <v>217</v>
      </c>
      <c r="F1818" s="1" t="s">
        <v>246</v>
      </c>
      <c r="G1818" s="1" t="s">
        <v>184</v>
      </c>
      <c r="H1818" s="1">
        <f>D1818/'دلار نیما'!$C$1292*1000</f>
        <v>26.944882367208344</v>
      </c>
    </row>
    <row r="1819" spans="1:8" hidden="1" x14ac:dyDescent="0.45">
      <c r="A1819" s="1" t="s">
        <v>101</v>
      </c>
      <c r="B1819" s="1" t="s">
        <v>184</v>
      </c>
      <c r="C1819" s="1" t="s">
        <v>112</v>
      </c>
      <c r="D1819" s="1">
        <v>7110</v>
      </c>
      <c r="E1819" s="1" t="s">
        <v>217</v>
      </c>
      <c r="F1819" s="1" t="s">
        <v>246</v>
      </c>
      <c r="G1819" s="1" t="s">
        <v>184</v>
      </c>
      <c r="H1819" s="1">
        <f>D1819/'دلار نیما'!$C$1292*1000</f>
        <v>26.944882367208344</v>
      </c>
    </row>
    <row r="1820" spans="1:8" hidden="1" x14ac:dyDescent="0.45">
      <c r="A1820" s="1" t="s">
        <v>116</v>
      </c>
      <c r="B1820" s="1" t="s">
        <v>137</v>
      </c>
      <c r="C1820" s="1" t="s">
        <v>103</v>
      </c>
      <c r="D1820" s="1">
        <v>6513</v>
      </c>
      <c r="E1820" s="1" t="s">
        <v>217</v>
      </c>
      <c r="F1820" s="1" t="s">
        <v>246</v>
      </c>
      <c r="G1820" s="1" t="s">
        <v>137</v>
      </c>
      <c r="H1820" s="1">
        <f>D1820/'دلار نیما'!$C$1292*1000</f>
        <v>24.682421780257094</v>
      </c>
    </row>
    <row r="1821" spans="1:8" hidden="1" x14ac:dyDescent="0.45">
      <c r="A1821" s="1" t="s">
        <v>116</v>
      </c>
      <c r="B1821" s="1" t="s">
        <v>137</v>
      </c>
      <c r="C1821" s="1" t="s">
        <v>112</v>
      </c>
      <c r="D1821" s="1">
        <v>6513</v>
      </c>
      <c r="E1821" s="1" t="s">
        <v>217</v>
      </c>
      <c r="F1821" s="1" t="s">
        <v>246</v>
      </c>
      <c r="G1821" s="1" t="s">
        <v>137</v>
      </c>
      <c r="H1821" s="1">
        <f>D1821/'دلار نیما'!$C$1292*1000</f>
        <v>24.682421780257094</v>
      </c>
    </row>
    <row r="1822" spans="1:8" hidden="1" x14ac:dyDescent="0.45">
      <c r="A1822" s="1" t="s">
        <v>116</v>
      </c>
      <c r="B1822" s="1" t="s">
        <v>181</v>
      </c>
      <c r="C1822" s="1" t="s">
        <v>112</v>
      </c>
      <c r="D1822" s="1">
        <v>6693</v>
      </c>
      <c r="E1822" s="1" t="s">
        <v>217</v>
      </c>
      <c r="F1822" s="1" t="s">
        <v>246</v>
      </c>
      <c r="G1822" s="1" t="s">
        <v>182</v>
      </c>
      <c r="H1822" s="1">
        <f>D1822/'دلار نیما'!$C$1292*1000</f>
        <v>25.364570700945912</v>
      </c>
    </row>
    <row r="1823" spans="1:8" hidden="1" x14ac:dyDescent="0.45">
      <c r="A1823" s="1" t="s">
        <v>101</v>
      </c>
      <c r="B1823" s="1" t="s">
        <v>137</v>
      </c>
      <c r="C1823" s="1" t="s">
        <v>103</v>
      </c>
      <c r="D1823" s="1">
        <v>6320</v>
      </c>
      <c r="E1823" s="1" t="s">
        <v>217</v>
      </c>
      <c r="F1823" s="1" t="s">
        <v>246</v>
      </c>
      <c r="G1823" s="1" t="s">
        <v>137</v>
      </c>
      <c r="H1823" s="1">
        <f>D1823/'دلار نیما'!$C$1292*1000</f>
        <v>23.951006548629639</v>
      </c>
    </row>
    <row r="1824" spans="1:8" hidden="1" x14ac:dyDescent="0.45">
      <c r="A1824" s="1" t="s">
        <v>101</v>
      </c>
      <c r="B1824" s="1" t="s">
        <v>137</v>
      </c>
      <c r="C1824" s="1" t="s">
        <v>112</v>
      </c>
      <c r="D1824" s="1">
        <v>6320</v>
      </c>
      <c r="E1824" s="1" t="s">
        <v>217</v>
      </c>
      <c r="F1824" s="1" t="s">
        <v>246</v>
      </c>
      <c r="G1824" s="1" t="s">
        <v>137</v>
      </c>
      <c r="H1824" s="1">
        <f>D1824/'دلار نیما'!$C$1292*1000</f>
        <v>23.951006548629639</v>
      </c>
    </row>
    <row r="1825" spans="1:8" hidden="1" x14ac:dyDescent="0.45">
      <c r="A1825" s="1" t="s">
        <v>101</v>
      </c>
      <c r="B1825" s="1" t="s">
        <v>164</v>
      </c>
      <c r="C1825" s="1" t="s">
        <v>112</v>
      </c>
      <c r="D1825" s="1">
        <v>6427</v>
      </c>
      <c r="E1825" s="1" t="s">
        <v>217</v>
      </c>
      <c r="F1825" s="1" t="s">
        <v>246</v>
      </c>
      <c r="G1825" s="1" t="s">
        <v>165</v>
      </c>
      <c r="H1825" s="1">
        <f>D1825/'دلار نیما'!$C$1292*1000</f>
        <v>24.35650618481688</v>
      </c>
    </row>
    <row r="1826" spans="1:8" hidden="1" x14ac:dyDescent="0.45">
      <c r="A1826" s="1" t="s">
        <v>101</v>
      </c>
      <c r="B1826" s="1" t="s">
        <v>181</v>
      </c>
      <c r="C1826" s="1" t="s">
        <v>112</v>
      </c>
      <c r="D1826" s="1">
        <v>6205</v>
      </c>
      <c r="E1826" s="1" t="s">
        <v>217</v>
      </c>
      <c r="F1826" s="1" t="s">
        <v>246</v>
      </c>
      <c r="G1826" s="1" t="s">
        <v>182</v>
      </c>
      <c r="H1826" s="1">
        <f>D1826/'دلار نیما'!$C$1292*1000</f>
        <v>23.515189182634003</v>
      </c>
    </row>
    <row r="1827" spans="1:8" hidden="1" x14ac:dyDescent="0.45">
      <c r="A1827" s="1" t="s">
        <v>101</v>
      </c>
      <c r="B1827" s="1" t="s">
        <v>181</v>
      </c>
      <c r="C1827" s="1" t="s">
        <v>103</v>
      </c>
      <c r="D1827" s="1">
        <v>6205</v>
      </c>
      <c r="E1827" s="1" t="s">
        <v>217</v>
      </c>
      <c r="F1827" s="1" t="s">
        <v>246</v>
      </c>
      <c r="G1827" s="1" t="s">
        <v>182</v>
      </c>
      <c r="H1827" s="1">
        <f>D1827/'دلار نیما'!$C$1292*1000</f>
        <v>23.515189182634003</v>
      </c>
    </row>
    <row r="1828" spans="1:8" hidden="1" x14ac:dyDescent="0.45">
      <c r="A1828" s="1" t="s">
        <v>116</v>
      </c>
      <c r="B1828" s="1" t="s">
        <v>163</v>
      </c>
      <c r="C1828" s="1" t="s">
        <v>103</v>
      </c>
      <c r="D1828" s="1">
        <v>7042</v>
      </c>
      <c r="E1828" s="1" t="s">
        <v>217</v>
      </c>
      <c r="F1828" s="1" t="s">
        <v>246</v>
      </c>
      <c r="G1828" s="1" t="s">
        <v>163</v>
      </c>
      <c r="H1828" s="1">
        <f>D1828/'دلار نیما'!$C$1292*1000</f>
        <v>26.687181663837009</v>
      </c>
    </row>
    <row r="1829" spans="1:8" hidden="1" x14ac:dyDescent="0.45">
      <c r="A1829" s="1" t="s">
        <v>116</v>
      </c>
      <c r="B1829" s="1" t="s">
        <v>163</v>
      </c>
      <c r="C1829" s="1" t="s">
        <v>112</v>
      </c>
      <c r="D1829" s="1">
        <v>7042</v>
      </c>
      <c r="E1829" s="1" t="s">
        <v>217</v>
      </c>
      <c r="F1829" s="1" t="s">
        <v>246</v>
      </c>
      <c r="G1829" s="1" t="s">
        <v>163</v>
      </c>
      <c r="H1829" s="1">
        <f>D1829/'دلار نیما'!$C$1292*1000</f>
        <v>26.687181663837009</v>
      </c>
    </row>
    <row r="1830" spans="1:8" hidden="1" x14ac:dyDescent="0.45">
      <c r="A1830" s="1" t="s">
        <v>101</v>
      </c>
      <c r="B1830" s="1" t="s">
        <v>163</v>
      </c>
      <c r="C1830" s="1" t="s">
        <v>112</v>
      </c>
      <c r="D1830" s="1">
        <v>6803</v>
      </c>
      <c r="E1830" s="1" t="s">
        <v>217</v>
      </c>
      <c r="F1830" s="1" t="s">
        <v>246</v>
      </c>
      <c r="G1830" s="1" t="s">
        <v>163</v>
      </c>
      <c r="H1830" s="1">
        <f>D1830/'دلار نیما'!$C$1292*1000</f>
        <v>25.781439485811305</v>
      </c>
    </row>
    <row r="1831" spans="1:8" hidden="1" x14ac:dyDescent="0.45">
      <c r="A1831" s="1" t="s">
        <v>115</v>
      </c>
      <c r="B1831" s="1" t="s">
        <v>163</v>
      </c>
      <c r="C1831" s="1" t="s">
        <v>112</v>
      </c>
      <c r="D1831" s="1">
        <v>7134</v>
      </c>
      <c r="E1831" s="1" t="s">
        <v>217</v>
      </c>
      <c r="F1831" s="1" t="s">
        <v>246</v>
      </c>
      <c r="G1831" s="1" t="s">
        <v>163</v>
      </c>
      <c r="H1831" s="1">
        <f>D1831/'دلار نیما'!$C$1292*1000</f>
        <v>27.035835556633518</v>
      </c>
    </row>
    <row r="1832" spans="1:8" hidden="1" x14ac:dyDescent="0.45">
      <c r="A1832" s="1" t="s">
        <v>116</v>
      </c>
      <c r="B1832" s="1" t="s">
        <v>179</v>
      </c>
      <c r="C1832" s="1" t="s">
        <v>103</v>
      </c>
      <c r="D1832" s="1">
        <v>6081</v>
      </c>
      <c r="E1832" s="1" t="s">
        <v>217</v>
      </c>
      <c r="F1832" s="1" t="s">
        <v>234</v>
      </c>
      <c r="G1832" s="1" t="s">
        <v>179</v>
      </c>
      <c r="H1832" s="1">
        <f>D1832/'دلار نیما'!$C$1292*1000</f>
        <v>23.045264370603928</v>
      </c>
    </row>
    <row r="1833" spans="1:8" hidden="1" x14ac:dyDescent="0.45">
      <c r="A1833" s="1" t="s">
        <v>116</v>
      </c>
      <c r="B1833" s="1" t="s">
        <v>179</v>
      </c>
      <c r="C1833" s="1" t="s">
        <v>112</v>
      </c>
      <c r="D1833" s="1">
        <v>6081</v>
      </c>
      <c r="E1833" s="1" t="s">
        <v>217</v>
      </c>
      <c r="F1833" s="1" t="s">
        <v>234</v>
      </c>
      <c r="G1833" s="1" t="s">
        <v>179</v>
      </c>
      <c r="H1833" s="1">
        <f>D1833/'دلار نیما'!$C$1292*1000</f>
        <v>23.045264370603928</v>
      </c>
    </row>
    <row r="1834" spans="1:8" hidden="1" x14ac:dyDescent="0.45">
      <c r="A1834" s="1" t="s">
        <v>101</v>
      </c>
      <c r="B1834" s="1" t="s">
        <v>179</v>
      </c>
      <c r="C1834" s="1" t="s">
        <v>103</v>
      </c>
      <c r="D1834" s="1">
        <v>4565</v>
      </c>
      <c r="E1834" s="1" t="s">
        <v>217</v>
      </c>
      <c r="F1834" s="1" t="s">
        <v>234</v>
      </c>
      <c r="G1834" s="1" t="s">
        <v>179</v>
      </c>
      <c r="H1834" s="1">
        <f>D1834/'دلار نیما'!$C$1292*1000</f>
        <v>17.300054571913655</v>
      </c>
    </row>
    <row r="1835" spans="1:8" hidden="1" x14ac:dyDescent="0.45">
      <c r="A1835" s="1" t="s">
        <v>101</v>
      </c>
      <c r="B1835" s="1" t="s">
        <v>179</v>
      </c>
      <c r="C1835" s="1" t="s">
        <v>112</v>
      </c>
      <c r="D1835" s="1">
        <v>4565</v>
      </c>
      <c r="E1835" s="1" t="s">
        <v>217</v>
      </c>
      <c r="F1835" s="1" t="s">
        <v>234</v>
      </c>
      <c r="G1835" s="1" t="s">
        <v>179</v>
      </c>
      <c r="H1835" s="1">
        <f>D1835/'دلار نیما'!$C$1292*1000</f>
        <v>17.300054571913655</v>
      </c>
    </row>
    <row r="1836" spans="1:8" hidden="1" x14ac:dyDescent="0.45">
      <c r="A1836" s="1" t="s">
        <v>101</v>
      </c>
      <c r="B1836" s="1" t="s">
        <v>180</v>
      </c>
      <c r="C1836" s="1" t="s">
        <v>103</v>
      </c>
      <c r="D1836" s="1">
        <v>5994</v>
      </c>
      <c r="E1836" s="1" t="s">
        <v>217</v>
      </c>
      <c r="F1836" s="1" t="s">
        <v>246</v>
      </c>
      <c r="G1836" s="1" t="s">
        <v>180</v>
      </c>
      <c r="H1836" s="1">
        <f>D1836/'دلار نیما'!$C$1292*1000</f>
        <v>22.715559058937668</v>
      </c>
    </row>
    <row r="1837" spans="1:8" hidden="1" x14ac:dyDescent="0.45">
      <c r="A1837" s="1" t="s">
        <v>101</v>
      </c>
      <c r="B1837" s="1" t="s">
        <v>180</v>
      </c>
      <c r="C1837" s="1" t="s">
        <v>112</v>
      </c>
      <c r="D1837" s="1">
        <v>5994</v>
      </c>
      <c r="E1837" s="1" t="s">
        <v>217</v>
      </c>
      <c r="F1837" s="1" t="s">
        <v>246</v>
      </c>
      <c r="G1837" s="1" t="s">
        <v>180</v>
      </c>
      <c r="H1837" s="1">
        <f>D1837/'دلار نیما'!$C$1292*1000</f>
        <v>22.715559058937668</v>
      </c>
    </row>
    <row r="1838" spans="1:8" hidden="1" x14ac:dyDescent="0.45">
      <c r="A1838" s="1" t="s">
        <v>116</v>
      </c>
      <c r="B1838" s="1" t="s">
        <v>146</v>
      </c>
      <c r="C1838" s="1" t="s">
        <v>103</v>
      </c>
      <c r="D1838" s="1">
        <v>7005</v>
      </c>
      <c r="E1838" s="1" t="s">
        <v>217</v>
      </c>
      <c r="F1838" s="1" t="s">
        <v>246</v>
      </c>
      <c r="G1838" s="1" t="s">
        <v>146</v>
      </c>
      <c r="H1838" s="1">
        <f>D1838/'دلار نیما'!$C$1292*1000</f>
        <v>26.5469621634732</v>
      </c>
    </row>
    <row r="1839" spans="1:8" hidden="1" x14ac:dyDescent="0.45">
      <c r="A1839" s="1" t="s">
        <v>116</v>
      </c>
      <c r="B1839" s="1" t="s">
        <v>146</v>
      </c>
      <c r="C1839" s="1" t="s">
        <v>112</v>
      </c>
      <c r="D1839" s="1">
        <v>7005</v>
      </c>
      <c r="E1839" s="1" t="s">
        <v>217</v>
      </c>
      <c r="F1839" s="1" t="s">
        <v>246</v>
      </c>
      <c r="G1839" s="1" t="s">
        <v>146</v>
      </c>
      <c r="H1839" s="1">
        <f>D1839/'دلار نیما'!$C$1292*1000</f>
        <v>26.5469621634732</v>
      </c>
    </row>
    <row r="1840" spans="1:8" hidden="1" x14ac:dyDescent="0.45">
      <c r="A1840" s="1" t="s">
        <v>101</v>
      </c>
      <c r="B1840" s="1" t="s">
        <v>146</v>
      </c>
      <c r="C1840" s="1" t="s">
        <v>103</v>
      </c>
      <c r="D1840" s="1">
        <v>7227</v>
      </c>
      <c r="E1840" s="1" t="s">
        <v>217</v>
      </c>
      <c r="F1840" s="1" t="s">
        <v>246</v>
      </c>
      <c r="G1840" s="1" t="s">
        <v>146</v>
      </c>
      <c r="H1840" s="1">
        <f>D1840/'دلار نیما'!$C$1292*1000</f>
        <v>27.388279165656076</v>
      </c>
    </row>
    <row r="1841" spans="1:8" hidden="1" x14ac:dyDescent="0.45">
      <c r="A1841" s="1" t="s">
        <v>101</v>
      </c>
      <c r="B1841" s="1" t="s">
        <v>146</v>
      </c>
      <c r="C1841" s="1" t="s">
        <v>112</v>
      </c>
      <c r="D1841" s="1">
        <v>7227</v>
      </c>
      <c r="E1841" s="1" t="s">
        <v>217</v>
      </c>
      <c r="F1841" s="1" t="s">
        <v>246</v>
      </c>
      <c r="G1841" s="1" t="s">
        <v>146</v>
      </c>
      <c r="H1841" s="1">
        <f>D1841/'دلار نیما'!$C$1292*1000</f>
        <v>27.388279165656076</v>
      </c>
    </row>
    <row r="1842" spans="1:8" hidden="1" x14ac:dyDescent="0.45">
      <c r="A1842" s="1" t="s">
        <v>116</v>
      </c>
      <c r="B1842" s="1" t="s">
        <v>180</v>
      </c>
      <c r="C1842" s="1" t="s">
        <v>103</v>
      </c>
      <c r="D1842" s="1">
        <v>6555</v>
      </c>
      <c r="E1842" s="1" t="s">
        <v>217</v>
      </c>
      <c r="F1842" s="1" t="s">
        <v>246</v>
      </c>
      <c r="G1842" s="1" t="s">
        <v>180</v>
      </c>
      <c r="H1842" s="1">
        <f>D1842/'دلار نیما'!$C$1292*1000</f>
        <v>24.841589861751153</v>
      </c>
    </row>
    <row r="1843" spans="1:8" hidden="1" x14ac:dyDescent="0.45">
      <c r="A1843" s="1" t="s">
        <v>116</v>
      </c>
      <c r="B1843" s="1" t="s">
        <v>180</v>
      </c>
      <c r="C1843" s="1" t="s">
        <v>112</v>
      </c>
      <c r="D1843" s="1">
        <v>6555</v>
      </c>
      <c r="E1843" s="1" t="s">
        <v>217</v>
      </c>
      <c r="F1843" s="1" t="s">
        <v>246</v>
      </c>
      <c r="G1843" s="1" t="s">
        <v>180</v>
      </c>
      <c r="H1843" s="1">
        <f>D1843/'دلار نیما'!$C$1292*1000</f>
        <v>24.841589861751153</v>
      </c>
    </row>
    <row r="1844" spans="1:8" hidden="1" x14ac:dyDescent="0.45">
      <c r="A1844" s="1" t="s">
        <v>126</v>
      </c>
      <c r="B1844" s="1" t="s">
        <v>185</v>
      </c>
      <c r="C1844" s="1" t="s">
        <v>112</v>
      </c>
      <c r="D1844" s="1">
        <v>6224</v>
      </c>
      <c r="E1844" s="1" t="s">
        <v>217</v>
      </c>
      <c r="F1844" s="1" t="s">
        <v>246</v>
      </c>
      <c r="G1844" s="1" t="s">
        <v>185</v>
      </c>
      <c r="H1844" s="1">
        <f>D1844/'دلار نیما'!$C$1292*1000</f>
        <v>23.587193790928936</v>
      </c>
    </row>
    <row r="1845" spans="1:8" hidden="1" x14ac:dyDescent="0.45">
      <c r="A1845" s="1" t="s">
        <v>126</v>
      </c>
      <c r="B1845" s="1" t="s">
        <v>185</v>
      </c>
      <c r="C1845" s="1" t="s">
        <v>103</v>
      </c>
      <c r="D1845" s="1">
        <v>6224</v>
      </c>
      <c r="E1845" s="1" t="s">
        <v>217</v>
      </c>
      <c r="F1845" s="1" t="s">
        <v>246</v>
      </c>
      <c r="G1845" s="1" t="s">
        <v>185</v>
      </c>
      <c r="H1845" s="1">
        <f>D1845/'دلار نیما'!$C$1292*1000</f>
        <v>23.587193790928936</v>
      </c>
    </row>
    <row r="1846" spans="1:8" hidden="1" x14ac:dyDescent="0.45">
      <c r="A1846" s="1" t="s">
        <v>116</v>
      </c>
      <c r="B1846" s="1" t="s">
        <v>127</v>
      </c>
      <c r="C1846" s="1" t="s">
        <v>103</v>
      </c>
      <c r="D1846" s="1">
        <v>5607</v>
      </c>
      <c r="E1846" s="1" t="s">
        <v>217</v>
      </c>
      <c r="F1846" s="1" t="s">
        <v>246</v>
      </c>
      <c r="G1846" s="1" t="s">
        <v>127</v>
      </c>
      <c r="H1846" s="1">
        <f>D1846/'دلار نیما'!$C$1292*1000</f>
        <v>21.248938879456706</v>
      </c>
    </row>
    <row r="1847" spans="1:8" hidden="1" x14ac:dyDescent="0.45">
      <c r="A1847" s="1" t="s">
        <v>116</v>
      </c>
      <c r="B1847" s="1" t="s">
        <v>127</v>
      </c>
      <c r="C1847" s="1" t="s">
        <v>112</v>
      </c>
      <c r="D1847" s="1">
        <v>5607</v>
      </c>
      <c r="E1847" s="1" t="s">
        <v>217</v>
      </c>
      <c r="F1847" s="1" t="s">
        <v>246</v>
      </c>
      <c r="G1847" s="1" t="s">
        <v>127</v>
      </c>
      <c r="H1847" s="1">
        <f>D1847/'دلار نیما'!$C$1292*1000</f>
        <v>21.248938879456706</v>
      </c>
    </row>
    <row r="1848" spans="1:8" hidden="1" x14ac:dyDescent="0.45">
      <c r="A1848" s="1" t="s">
        <v>129</v>
      </c>
      <c r="B1848" s="1" t="s">
        <v>185</v>
      </c>
      <c r="C1848" s="1" t="s">
        <v>112</v>
      </c>
      <c r="D1848" s="1">
        <v>6797</v>
      </c>
      <c r="E1848" s="1" t="s">
        <v>217</v>
      </c>
      <c r="F1848" s="1" t="s">
        <v>246</v>
      </c>
      <c r="G1848" s="1" t="s">
        <v>185</v>
      </c>
      <c r="H1848" s="1">
        <f>D1848/'دلار نیما'!$C$1292*1000</f>
        <v>25.758701188455007</v>
      </c>
    </row>
    <row r="1849" spans="1:8" hidden="1" x14ac:dyDescent="0.45">
      <c r="A1849" s="1" t="s">
        <v>101</v>
      </c>
      <c r="B1849" s="1" t="s">
        <v>185</v>
      </c>
      <c r="C1849" s="1" t="s">
        <v>103</v>
      </c>
      <c r="D1849" s="1">
        <v>6809</v>
      </c>
      <c r="E1849" s="1" t="s">
        <v>217</v>
      </c>
      <c r="F1849" s="1" t="s">
        <v>246</v>
      </c>
      <c r="G1849" s="1" t="s">
        <v>185</v>
      </c>
      <c r="H1849" s="1">
        <f>D1849/'دلار نیما'!$C$1292*1000</f>
        <v>25.804177783167599</v>
      </c>
    </row>
    <row r="1850" spans="1:8" hidden="1" x14ac:dyDescent="0.45">
      <c r="A1850" s="1" t="s">
        <v>101</v>
      </c>
      <c r="B1850" s="1" t="s">
        <v>185</v>
      </c>
      <c r="C1850" s="1" t="s">
        <v>112</v>
      </c>
      <c r="D1850" s="1">
        <v>6809</v>
      </c>
      <c r="E1850" s="1" t="s">
        <v>217</v>
      </c>
      <c r="F1850" s="1" t="s">
        <v>246</v>
      </c>
      <c r="G1850" s="1" t="s">
        <v>185</v>
      </c>
      <c r="H1850" s="1">
        <f>D1850/'دلار نیما'!$C$1292*1000</f>
        <v>25.804177783167599</v>
      </c>
    </row>
    <row r="1851" spans="1:8" hidden="1" x14ac:dyDescent="0.45">
      <c r="A1851" s="1" t="s">
        <v>101</v>
      </c>
      <c r="B1851" s="1" t="s">
        <v>127</v>
      </c>
      <c r="C1851" s="1" t="s">
        <v>112</v>
      </c>
      <c r="D1851" s="1">
        <v>5806</v>
      </c>
      <c r="E1851" s="1" t="s">
        <v>217</v>
      </c>
      <c r="F1851" s="1" t="s">
        <v>246</v>
      </c>
      <c r="G1851" s="1" t="s">
        <v>127</v>
      </c>
      <c r="H1851" s="1">
        <f>D1851/'دلار نیما'!$C$1292*1000</f>
        <v>22.003092408440455</v>
      </c>
    </row>
    <row r="1852" spans="1:8" hidden="1" x14ac:dyDescent="0.45">
      <c r="A1852" s="1" t="s">
        <v>116</v>
      </c>
      <c r="B1852" s="1" t="s">
        <v>185</v>
      </c>
      <c r="C1852" s="1" t="s">
        <v>103</v>
      </c>
      <c r="D1852" s="1">
        <v>6829</v>
      </c>
      <c r="E1852" s="1" t="s">
        <v>217</v>
      </c>
      <c r="F1852" s="1" t="s">
        <v>246</v>
      </c>
      <c r="G1852" s="1" t="s">
        <v>185</v>
      </c>
      <c r="H1852" s="1">
        <f>D1852/'دلار نیما'!$C$1292*1000</f>
        <v>25.879972107688577</v>
      </c>
    </row>
    <row r="1853" spans="1:8" hidden="1" x14ac:dyDescent="0.45">
      <c r="A1853" s="1" t="s">
        <v>116</v>
      </c>
      <c r="B1853" s="1" t="s">
        <v>185</v>
      </c>
      <c r="C1853" s="1" t="s">
        <v>112</v>
      </c>
      <c r="D1853" s="1">
        <v>6829</v>
      </c>
      <c r="E1853" s="1" t="s">
        <v>217</v>
      </c>
      <c r="F1853" s="1" t="s">
        <v>246</v>
      </c>
      <c r="G1853" s="1" t="s">
        <v>185</v>
      </c>
      <c r="H1853" s="1">
        <f>D1853/'دلار نیما'!$C$1292*1000</f>
        <v>25.879972107688577</v>
      </c>
    </row>
    <row r="1854" spans="1:8" hidden="1" x14ac:dyDescent="0.45">
      <c r="A1854" s="1" t="s">
        <v>101</v>
      </c>
      <c r="B1854" s="1" t="s">
        <v>123</v>
      </c>
      <c r="C1854" s="1" t="s">
        <v>112</v>
      </c>
      <c r="D1854" s="1">
        <v>6427</v>
      </c>
      <c r="E1854" s="1" t="s">
        <v>217</v>
      </c>
      <c r="F1854" s="1" t="s">
        <v>246</v>
      </c>
      <c r="G1854" s="1" t="s">
        <v>123</v>
      </c>
      <c r="H1854" s="1">
        <f>D1854/'دلار نیما'!$C$1292*1000</f>
        <v>24.35650618481688</v>
      </c>
    </row>
    <row r="1855" spans="1:8" hidden="1" x14ac:dyDescent="0.45">
      <c r="A1855" s="1" t="s">
        <v>101</v>
      </c>
      <c r="B1855" s="1" t="s">
        <v>162</v>
      </c>
      <c r="C1855" s="1" t="s">
        <v>112</v>
      </c>
      <c r="D1855" s="1">
        <v>8477</v>
      </c>
      <c r="E1855" s="1" t="s">
        <v>217</v>
      </c>
      <c r="F1855" s="1" t="s">
        <v>234</v>
      </c>
      <c r="G1855" s="1" t="s">
        <v>162</v>
      </c>
      <c r="H1855" s="1">
        <f>D1855/'دلار نیما'!$C$1292*1000</f>
        <v>32.125424448217316</v>
      </c>
    </row>
    <row r="1856" spans="1:8" hidden="1" x14ac:dyDescent="0.45">
      <c r="A1856" s="1" t="s">
        <v>101</v>
      </c>
      <c r="B1856" s="1" t="s">
        <v>162</v>
      </c>
      <c r="C1856" s="1" t="s">
        <v>103</v>
      </c>
      <c r="D1856" s="1">
        <v>8477</v>
      </c>
      <c r="E1856" s="1" t="s">
        <v>217</v>
      </c>
      <c r="F1856" s="1" t="s">
        <v>234</v>
      </c>
      <c r="G1856" s="1" t="s">
        <v>162</v>
      </c>
      <c r="H1856" s="1">
        <f>D1856/'دلار نیما'!$C$1292*1000</f>
        <v>32.125424448217316</v>
      </c>
    </row>
    <row r="1857" spans="1:8" hidden="1" x14ac:dyDescent="0.45">
      <c r="A1857" s="1" t="s">
        <v>116</v>
      </c>
      <c r="B1857" s="1" t="s">
        <v>123</v>
      </c>
      <c r="C1857" s="1" t="s">
        <v>103</v>
      </c>
      <c r="D1857" s="1">
        <v>6081</v>
      </c>
      <c r="E1857" s="1" t="s">
        <v>217</v>
      </c>
      <c r="F1857" s="1" t="s">
        <v>246</v>
      </c>
      <c r="G1857" s="1" t="s">
        <v>123</v>
      </c>
      <c r="H1857" s="1">
        <f>D1857/'دلار نیما'!$C$1292*1000</f>
        <v>23.045264370603928</v>
      </c>
    </row>
    <row r="1858" spans="1:8" hidden="1" x14ac:dyDescent="0.45">
      <c r="A1858" s="1" t="s">
        <v>116</v>
      </c>
      <c r="B1858" s="1" t="s">
        <v>123</v>
      </c>
      <c r="C1858" s="1" t="s">
        <v>112</v>
      </c>
      <c r="D1858" s="1">
        <v>6081</v>
      </c>
      <c r="E1858" s="1" t="s">
        <v>217</v>
      </c>
      <c r="F1858" s="1" t="s">
        <v>246</v>
      </c>
      <c r="G1858" s="1" t="s">
        <v>123</v>
      </c>
      <c r="H1858" s="1">
        <f>D1858/'دلار نیما'!$C$1292*1000</f>
        <v>23.045264370603928</v>
      </c>
    </row>
    <row r="1859" spans="1:8" hidden="1" x14ac:dyDescent="0.45">
      <c r="A1859" s="1" t="s">
        <v>101</v>
      </c>
      <c r="B1859" s="1" t="s">
        <v>187</v>
      </c>
      <c r="C1859" s="1" t="s">
        <v>112</v>
      </c>
      <c r="D1859" s="1">
        <v>6803</v>
      </c>
      <c r="E1859" s="1" t="s">
        <v>217</v>
      </c>
      <c r="F1859" s="1" t="s">
        <v>246</v>
      </c>
      <c r="G1859" s="1" t="s">
        <v>187</v>
      </c>
      <c r="H1859" s="1">
        <f>D1859/'دلار نیما'!$C$1292*1000</f>
        <v>25.781439485811305</v>
      </c>
    </row>
    <row r="1860" spans="1:8" hidden="1" x14ac:dyDescent="0.45">
      <c r="A1860" s="1" t="s">
        <v>101</v>
      </c>
      <c r="B1860" s="1" t="s">
        <v>187</v>
      </c>
      <c r="C1860" s="1" t="s">
        <v>103</v>
      </c>
      <c r="D1860" s="1">
        <v>6803</v>
      </c>
      <c r="E1860" s="1" t="s">
        <v>217</v>
      </c>
      <c r="F1860" s="1" t="s">
        <v>246</v>
      </c>
      <c r="G1860" s="1" t="s">
        <v>187</v>
      </c>
      <c r="H1860" s="1">
        <f>D1860/'دلار نیما'!$C$1292*1000</f>
        <v>25.781439485811305</v>
      </c>
    </row>
    <row r="1861" spans="1:8" hidden="1" x14ac:dyDescent="0.45">
      <c r="A1861" s="1" t="s">
        <v>116</v>
      </c>
      <c r="B1861" s="1" t="s">
        <v>187</v>
      </c>
      <c r="C1861" s="1" t="s">
        <v>103</v>
      </c>
      <c r="D1861" s="1">
        <v>7205</v>
      </c>
      <c r="E1861" s="1" t="s">
        <v>217</v>
      </c>
      <c r="F1861" s="1" t="s">
        <v>246</v>
      </c>
      <c r="G1861" s="1" t="s">
        <v>187</v>
      </c>
      <c r="H1861" s="1">
        <f>D1861/'دلار نیما'!$C$1292*1000</f>
        <v>27.304905408682998</v>
      </c>
    </row>
    <row r="1862" spans="1:8" hidden="1" x14ac:dyDescent="0.45">
      <c r="A1862" s="1" t="s">
        <v>116</v>
      </c>
      <c r="B1862" s="1" t="s">
        <v>187</v>
      </c>
      <c r="C1862" s="1" t="s">
        <v>112</v>
      </c>
      <c r="D1862" s="1">
        <v>7205</v>
      </c>
      <c r="E1862" s="1" t="s">
        <v>217</v>
      </c>
      <c r="F1862" s="1" t="s">
        <v>246</v>
      </c>
      <c r="G1862" s="1" t="s">
        <v>187</v>
      </c>
      <c r="H1862" s="1">
        <f>D1862/'دلار نیما'!$C$1292*1000</f>
        <v>27.304905408682998</v>
      </c>
    </row>
    <row r="1863" spans="1:8" hidden="1" x14ac:dyDescent="0.45">
      <c r="A1863" s="1" t="s">
        <v>116</v>
      </c>
      <c r="B1863" s="1" t="s">
        <v>157</v>
      </c>
      <c r="C1863" s="1" t="s">
        <v>112</v>
      </c>
      <c r="D1863" s="1">
        <v>7812</v>
      </c>
      <c r="E1863" s="1" t="s">
        <v>217</v>
      </c>
      <c r="F1863" s="1" t="s">
        <v>234</v>
      </c>
      <c r="G1863" s="1" t="s">
        <v>157</v>
      </c>
      <c r="H1863" s="1">
        <f>D1863/'دلار نیما'!$C$1292*1000</f>
        <v>29.605263157894736</v>
      </c>
    </row>
    <row r="1864" spans="1:8" hidden="1" x14ac:dyDescent="0.45">
      <c r="A1864" s="1" t="s">
        <v>116</v>
      </c>
      <c r="B1864" s="1" t="s">
        <v>157</v>
      </c>
      <c r="C1864" s="1" t="s">
        <v>103</v>
      </c>
      <c r="D1864" s="1">
        <v>7812</v>
      </c>
      <c r="E1864" s="1" t="s">
        <v>217</v>
      </c>
      <c r="F1864" s="1" t="s">
        <v>234</v>
      </c>
      <c r="G1864" s="1" t="s">
        <v>157</v>
      </c>
      <c r="H1864" s="1">
        <f>D1864/'دلار نیما'!$C$1292*1000</f>
        <v>29.605263157894736</v>
      </c>
    </row>
    <row r="1865" spans="1:8" hidden="1" x14ac:dyDescent="0.45">
      <c r="A1865" s="1" t="s">
        <v>101</v>
      </c>
      <c r="B1865" s="1" t="s">
        <v>157</v>
      </c>
      <c r="C1865" s="1" t="s">
        <v>103</v>
      </c>
      <c r="D1865" s="1">
        <v>7866</v>
      </c>
      <c r="E1865" s="1" t="s">
        <v>217</v>
      </c>
      <c r="F1865" s="1" t="s">
        <v>234</v>
      </c>
      <c r="G1865" s="1" t="s">
        <v>157</v>
      </c>
      <c r="H1865" s="1">
        <f>D1865/'دلار نیما'!$C$1292*1000</f>
        <v>29.809907834101381</v>
      </c>
    </row>
    <row r="1866" spans="1:8" hidden="1" x14ac:dyDescent="0.45">
      <c r="A1866" s="1" t="s">
        <v>101</v>
      </c>
      <c r="B1866" s="1" t="s">
        <v>157</v>
      </c>
      <c r="C1866" s="1" t="s">
        <v>112</v>
      </c>
      <c r="D1866" s="1">
        <v>7866</v>
      </c>
      <c r="E1866" s="1" t="s">
        <v>217</v>
      </c>
      <c r="F1866" s="1" t="s">
        <v>234</v>
      </c>
      <c r="G1866" s="1" t="s">
        <v>157</v>
      </c>
      <c r="H1866" s="1">
        <f>D1866/'دلار نیما'!$C$1292*1000</f>
        <v>29.809907834101381</v>
      </c>
    </row>
    <row r="1867" spans="1:8" hidden="1" x14ac:dyDescent="0.45">
      <c r="A1867" s="1" t="s">
        <v>101</v>
      </c>
      <c r="B1867" s="1" t="s">
        <v>121</v>
      </c>
      <c r="C1867" s="1" t="s">
        <v>112</v>
      </c>
      <c r="D1867" s="1">
        <v>4385</v>
      </c>
      <c r="E1867" s="1" t="s">
        <v>217</v>
      </c>
      <c r="F1867" s="1" t="s">
        <v>246</v>
      </c>
      <c r="G1867" s="1" t="s">
        <v>121</v>
      </c>
      <c r="H1867" s="1">
        <f>D1867/'دلار نیما'!$C$1292*1000</f>
        <v>16.617905651224838</v>
      </c>
    </row>
    <row r="1868" spans="1:8" hidden="1" x14ac:dyDescent="0.45">
      <c r="A1868" s="1" t="s">
        <v>101</v>
      </c>
      <c r="B1868" s="1" t="s">
        <v>121</v>
      </c>
      <c r="C1868" s="1" t="s">
        <v>103</v>
      </c>
      <c r="D1868" s="1">
        <v>4385</v>
      </c>
      <c r="E1868" s="1" t="s">
        <v>217</v>
      </c>
      <c r="F1868" s="1" t="s">
        <v>246</v>
      </c>
      <c r="G1868" s="1" t="s">
        <v>121</v>
      </c>
      <c r="H1868" s="1">
        <f>D1868/'دلار نیما'!$C$1292*1000</f>
        <v>16.617905651224838</v>
      </c>
    </row>
    <row r="1869" spans="1:8" hidden="1" x14ac:dyDescent="0.45">
      <c r="A1869" s="1" t="s">
        <v>101</v>
      </c>
      <c r="B1869" s="1" t="s">
        <v>161</v>
      </c>
      <c r="C1869" s="1" t="s">
        <v>103</v>
      </c>
      <c r="D1869" s="1">
        <v>7717</v>
      </c>
      <c r="E1869" s="1" t="s">
        <v>217</v>
      </c>
      <c r="F1869" s="1" t="s">
        <v>246</v>
      </c>
      <c r="G1869" s="1" t="s">
        <v>161</v>
      </c>
      <c r="H1869" s="1">
        <f>D1869/'دلار نیما'!$C$1292*1000</f>
        <v>29.245240116420085</v>
      </c>
    </row>
    <row r="1870" spans="1:8" hidden="1" x14ac:dyDescent="0.45">
      <c r="A1870" s="1" t="s">
        <v>101</v>
      </c>
      <c r="B1870" s="1" t="s">
        <v>161</v>
      </c>
      <c r="C1870" s="1" t="s">
        <v>112</v>
      </c>
      <c r="D1870" s="1">
        <v>7717</v>
      </c>
      <c r="E1870" s="1" t="s">
        <v>217</v>
      </c>
      <c r="F1870" s="1" t="s">
        <v>246</v>
      </c>
      <c r="G1870" s="1" t="s">
        <v>161</v>
      </c>
      <c r="H1870" s="1">
        <f>D1870/'دلار نیما'!$C$1292*1000</f>
        <v>29.245240116420085</v>
      </c>
    </row>
    <row r="1871" spans="1:8" hidden="1" x14ac:dyDescent="0.45">
      <c r="A1871" s="1" t="s">
        <v>116</v>
      </c>
      <c r="B1871" s="1" t="s">
        <v>161</v>
      </c>
      <c r="C1871" s="1" t="s">
        <v>103</v>
      </c>
      <c r="D1871" s="1">
        <v>7812</v>
      </c>
      <c r="E1871" s="1" t="s">
        <v>217</v>
      </c>
      <c r="F1871" s="1" t="s">
        <v>246</v>
      </c>
      <c r="G1871" s="1" t="s">
        <v>161</v>
      </c>
      <c r="H1871" s="1">
        <f>D1871/'دلار نیما'!$C$1292*1000</f>
        <v>29.605263157894736</v>
      </c>
    </row>
    <row r="1872" spans="1:8" hidden="1" x14ac:dyDescent="0.45">
      <c r="A1872" s="1" t="s">
        <v>116</v>
      </c>
      <c r="B1872" s="1" t="s">
        <v>161</v>
      </c>
      <c r="C1872" s="1" t="s">
        <v>112</v>
      </c>
      <c r="D1872" s="1">
        <v>7812</v>
      </c>
      <c r="E1872" s="1" t="s">
        <v>217</v>
      </c>
      <c r="F1872" s="1" t="s">
        <v>246</v>
      </c>
      <c r="G1872" s="1" t="s">
        <v>161</v>
      </c>
      <c r="H1872" s="1">
        <f>D1872/'دلار نیما'!$C$1292*1000</f>
        <v>29.605263157894736</v>
      </c>
    </row>
    <row r="1873" spans="1:8" hidden="1" x14ac:dyDescent="0.45">
      <c r="A1873" s="1" t="s">
        <v>116</v>
      </c>
      <c r="B1873" s="1" t="s">
        <v>124</v>
      </c>
      <c r="C1873" s="1" t="s">
        <v>112</v>
      </c>
      <c r="D1873" s="1">
        <v>5607</v>
      </c>
      <c r="E1873" s="1" t="s">
        <v>217</v>
      </c>
      <c r="F1873" s="1" t="s">
        <v>246</v>
      </c>
      <c r="G1873" s="1" t="s">
        <v>124</v>
      </c>
      <c r="H1873" s="1">
        <f>D1873/'دلار نیما'!$C$1292*1000</f>
        <v>21.248938879456706</v>
      </c>
    </row>
    <row r="1874" spans="1:8" hidden="1" x14ac:dyDescent="0.45">
      <c r="A1874" s="1" t="s">
        <v>101</v>
      </c>
      <c r="B1874" s="1" t="s">
        <v>156</v>
      </c>
      <c r="C1874" s="1" t="s">
        <v>112</v>
      </c>
      <c r="D1874" s="1">
        <v>7866</v>
      </c>
      <c r="E1874" s="1" t="s">
        <v>217</v>
      </c>
      <c r="F1874" s="1" t="s">
        <v>246</v>
      </c>
      <c r="G1874" s="1" t="s">
        <v>156</v>
      </c>
      <c r="H1874" s="1">
        <f>D1874/'دلار نیما'!$C$1292*1000</f>
        <v>29.809907834101381</v>
      </c>
    </row>
    <row r="1875" spans="1:8" hidden="1" x14ac:dyDescent="0.45">
      <c r="A1875" s="1" t="s">
        <v>101</v>
      </c>
      <c r="B1875" s="1" t="s">
        <v>156</v>
      </c>
      <c r="C1875" s="1" t="s">
        <v>103</v>
      </c>
      <c r="D1875" s="1">
        <v>7866</v>
      </c>
      <c r="E1875" s="1" t="s">
        <v>217</v>
      </c>
      <c r="F1875" s="1" t="s">
        <v>246</v>
      </c>
      <c r="G1875" s="1" t="s">
        <v>156</v>
      </c>
      <c r="H1875" s="1">
        <f>D1875/'دلار نیما'!$C$1292*1000</f>
        <v>29.809907834101381</v>
      </c>
    </row>
    <row r="1876" spans="1:8" hidden="1" x14ac:dyDescent="0.45">
      <c r="A1876" s="1" t="s">
        <v>116</v>
      </c>
      <c r="B1876" s="1" t="s">
        <v>171</v>
      </c>
      <c r="C1876" s="1" t="s">
        <v>112</v>
      </c>
      <c r="D1876" s="1">
        <v>5676</v>
      </c>
      <c r="E1876" s="1" t="s">
        <v>217</v>
      </c>
      <c r="F1876" s="1" t="s">
        <v>246</v>
      </c>
      <c r="G1876" s="1" t="s">
        <v>171</v>
      </c>
      <c r="H1876" s="1">
        <f>D1876/'دلار نیما'!$C$1292*1000</f>
        <v>21.510429299054088</v>
      </c>
    </row>
    <row r="1877" spans="1:8" hidden="1" x14ac:dyDescent="0.45">
      <c r="A1877" s="1" t="s">
        <v>101</v>
      </c>
      <c r="B1877" s="1" t="s">
        <v>174</v>
      </c>
      <c r="C1877" s="1" t="s">
        <v>103</v>
      </c>
      <c r="D1877" s="1">
        <v>8948</v>
      </c>
      <c r="E1877" s="1" t="s">
        <v>217</v>
      </c>
      <c r="F1877" s="1" t="s">
        <v>246</v>
      </c>
      <c r="G1877" s="1" t="s">
        <v>174</v>
      </c>
      <c r="H1877" s="1">
        <f>D1877/'دلار نیما'!$C$1292*1000</f>
        <v>33.910380790686396</v>
      </c>
    </row>
    <row r="1878" spans="1:8" hidden="1" x14ac:dyDescent="0.45">
      <c r="A1878" s="1" t="s">
        <v>101</v>
      </c>
      <c r="B1878" s="1" t="s">
        <v>174</v>
      </c>
      <c r="C1878" s="1" t="s">
        <v>112</v>
      </c>
      <c r="D1878" s="1">
        <v>8948</v>
      </c>
      <c r="E1878" s="1" t="s">
        <v>217</v>
      </c>
      <c r="F1878" s="1" t="s">
        <v>246</v>
      </c>
      <c r="G1878" s="1" t="s">
        <v>174</v>
      </c>
      <c r="H1878" s="1">
        <f>D1878/'دلار نیما'!$C$1292*1000</f>
        <v>33.910380790686396</v>
      </c>
    </row>
    <row r="1879" spans="1:8" hidden="1" x14ac:dyDescent="0.45">
      <c r="A1879" s="1" t="s">
        <v>116</v>
      </c>
      <c r="B1879" s="1" t="s">
        <v>174</v>
      </c>
      <c r="C1879" s="1" t="s">
        <v>112</v>
      </c>
      <c r="D1879" s="1">
        <v>7667</v>
      </c>
      <c r="E1879" s="1" t="s">
        <v>217</v>
      </c>
      <c r="F1879" s="1" t="s">
        <v>246</v>
      </c>
      <c r="G1879" s="1" t="s">
        <v>174</v>
      </c>
      <c r="H1879" s="1">
        <f>D1879/'دلار نیما'!$C$1292*1000</f>
        <v>29.055754305117631</v>
      </c>
    </row>
    <row r="1880" spans="1:8" hidden="1" x14ac:dyDescent="0.45">
      <c r="A1880" s="1" t="s">
        <v>116</v>
      </c>
      <c r="B1880" s="1" t="s">
        <v>174</v>
      </c>
      <c r="C1880" s="1" t="s">
        <v>103</v>
      </c>
      <c r="D1880" s="1">
        <v>7667</v>
      </c>
      <c r="E1880" s="1" t="s">
        <v>217</v>
      </c>
      <c r="F1880" s="1" t="s">
        <v>246</v>
      </c>
      <c r="G1880" s="1" t="s">
        <v>174</v>
      </c>
      <c r="H1880" s="1">
        <f>D1880/'دلار نیما'!$C$1292*1000</f>
        <v>29.055754305117631</v>
      </c>
    </row>
    <row r="1881" spans="1:8" hidden="1" x14ac:dyDescent="0.45">
      <c r="A1881" s="1" t="s">
        <v>116</v>
      </c>
      <c r="B1881" s="1" t="s">
        <v>156</v>
      </c>
      <c r="C1881" s="1" t="s">
        <v>103</v>
      </c>
      <c r="D1881" s="1">
        <v>7812</v>
      </c>
      <c r="E1881" s="1" t="s">
        <v>217</v>
      </c>
      <c r="F1881" s="1" t="s">
        <v>246</v>
      </c>
      <c r="G1881" s="1" t="s">
        <v>156</v>
      </c>
      <c r="H1881" s="1">
        <f>D1881/'دلار نیما'!$C$1292*1000</f>
        <v>29.605263157894736</v>
      </c>
    </row>
    <row r="1882" spans="1:8" hidden="1" x14ac:dyDescent="0.45">
      <c r="A1882" s="1" t="s">
        <v>116</v>
      </c>
      <c r="B1882" s="1" t="s">
        <v>156</v>
      </c>
      <c r="C1882" s="1" t="s">
        <v>112</v>
      </c>
      <c r="D1882" s="1">
        <v>7812</v>
      </c>
      <c r="E1882" s="1" t="s">
        <v>217</v>
      </c>
      <c r="F1882" s="1" t="s">
        <v>246</v>
      </c>
      <c r="G1882" s="1" t="s">
        <v>156</v>
      </c>
      <c r="H1882" s="1">
        <f>D1882/'دلار نیما'!$C$1292*1000</f>
        <v>29.605263157894736</v>
      </c>
    </row>
    <row r="1883" spans="1:8" hidden="1" x14ac:dyDescent="0.45">
      <c r="A1883" s="1" t="s">
        <v>116</v>
      </c>
      <c r="B1883" s="1" t="s">
        <v>125</v>
      </c>
      <c r="C1883" s="1" t="s">
        <v>103</v>
      </c>
      <c r="D1883" s="1">
        <v>7444</v>
      </c>
      <c r="E1883" s="1" t="s">
        <v>217</v>
      </c>
      <c r="F1883" s="1" t="s">
        <v>246</v>
      </c>
      <c r="G1883" s="1" t="s">
        <v>125</v>
      </c>
      <c r="H1883" s="1">
        <f>D1883/'دلار نیما'!$C$1292*1000</f>
        <v>28.210647586708706</v>
      </c>
    </row>
    <row r="1884" spans="1:8" hidden="1" x14ac:dyDescent="0.45">
      <c r="A1884" s="1" t="s">
        <v>116</v>
      </c>
      <c r="B1884" s="1" t="s">
        <v>125</v>
      </c>
      <c r="C1884" s="1" t="s">
        <v>112</v>
      </c>
      <c r="D1884" s="1">
        <v>7444</v>
      </c>
      <c r="E1884" s="1" t="s">
        <v>217</v>
      </c>
      <c r="F1884" s="1" t="s">
        <v>246</v>
      </c>
      <c r="G1884" s="1" t="s">
        <v>125</v>
      </c>
      <c r="H1884" s="1">
        <f>D1884/'دلار نیما'!$C$1292*1000</f>
        <v>28.210647586708706</v>
      </c>
    </row>
    <row r="1885" spans="1:8" hidden="1" x14ac:dyDescent="0.45">
      <c r="A1885" s="1" t="s">
        <v>101</v>
      </c>
      <c r="B1885" s="1" t="s">
        <v>125</v>
      </c>
      <c r="C1885" s="1" t="s">
        <v>112</v>
      </c>
      <c r="D1885" s="1">
        <v>7488</v>
      </c>
      <c r="E1885" s="1" t="s">
        <v>217</v>
      </c>
      <c r="F1885" s="1" t="s">
        <v>246</v>
      </c>
      <c r="G1885" s="1" t="s">
        <v>125</v>
      </c>
      <c r="H1885" s="1">
        <f>D1885/'دلار نیما'!$C$1292*1000</f>
        <v>28.377395100654862</v>
      </c>
    </row>
    <row r="1886" spans="1:8" hidden="1" x14ac:dyDescent="0.45">
      <c r="A1886" s="1" t="s">
        <v>116</v>
      </c>
      <c r="B1886" s="1" t="s">
        <v>119</v>
      </c>
      <c r="C1886" s="1" t="s">
        <v>103</v>
      </c>
      <c r="D1886" s="1">
        <v>6257</v>
      </c>
      <c r="E1886" s="1" t="s">
        <v>217</v>
      </c>
      <c r="F1886" s="1" t="s">
        <v>246</v>
      </c>
      <c r="G1886" s="1" t="s">
        <v>120</v>
      </c>
      <c r="H1886" s="1">
        <f>D1886/'دلار نیما'!$C$1292*1000</f>
        <v>23.712254426388551</v>
      </c>
    </row>
    <row r="1887" spans="1:8" hidden="1" x14ac:dyDescent="0.45">
      <c r="A1887" s="1" t="s">
        <v>116</v>
      </c>
      <c r="B1887" s="1" t="s">
        <v>119</v>
      </c>
      <c r="C1887" s="1" t="s">
        <v>112</v>
      </c>
      <c r="D1887" s="1">
        <v>6257</v>
      </c>
      <c r="E1887" s="1" t="s">
        <v>217</v>
      </c>
      <c r="F1887" s="1" t="s">
        <v>246</v>
      </c>
      <c r="G1887" s="1" t="s">
        <v>120</v>
      </c>
      <c r="H1887" s="1">
        <f>D1887/'دلار نیما'!$C$1292*1000</f>
        <v>23.712254426388551</v>
      </c>
    </row>
    <row r="1888" spans="1:8" hidden="1" x14ac:dyDescent="0.45">
      <c r="A1888" s="1" t="s">
        <v>126</v>
      </c>
      <c r="B1888" s="1" t="s">
        <v>119</v>
      </c>
      <c r="C1888" s="1" t="s">
        <v>103</v>
      </c>
      <c r="D1888" s="1">
        <v>4908</v>
      </c>
      <c r="E1888" s="1" t="s">
        <v>217</v>
      </c>
      <c r="F1888" s="1" t="s">
        <v>246</v>
      </c>
      <c r="G1888" s="1" t="s">
        <v>120</v>
      </c>
      <c r="H1888" s="1">
        <f>D1888/'دلار نیما'!$C$1292*1000</f>
        <v>18.599927237448458</v>
      </c>
    </row>
    <row r="1889" spans="1:8" hidden="1" x14ac:dyDescent="0.45">
      <c r="A1889" s="1" t="s">
        <v>126</v>
      </c>
      <c r="B1889" s="1" t="s">
        <v>119</v>
      </c>
      <c r="C1889" s="1" t="s">
        <v>112</v>
      </c>
      <c r="D1889" s="1">
        <v>4908</v>
      </c>
      <c r="E1889" s="1" t="s">
        <v>217</v>
      </c>
      <c r="F1889" s="1" t="s">
        <v>246</v>
      </c>
      <c r="G1889" s="1" t="s">
        <v>120</v>
      </c>
      <c r="H1889" s="1">
        <f>D1889/'دلار نیما'!$C$1292*1000</f>
        <v>18.599927237448458</v>
      </c>
    </row>
    <row r="1890" spans="1:8" hidden="1" x14ac:dyDescent="0.45">
      <c r="A1890" s="1" t="s">
        <v>129</v>
      </c>
      <c r="B1890" s="1" t="s">
        <v>119</v>
      </c>
      <c r="C1890" s="1" t="s">
        <v>112</v>
      </c>
      <c r="D1890" s="1">
        <v>6197</v>
      </c>
      <c r="E1890" s="1" t="s">
        <v>217</v>
      </c>
      <c r="F1890" s="1" t="s">
        <v>246</v>
      </c>
      <c r="G1890" s="1" t="s">
        <v>120</v>
      </c>
      <c r="H1890" s="1">
        <f>D1890/'دلار نیما'!$C$1292*1000</f>
        <v>23.484871452825612</v>
      </c>
    </row>
    <row r="1891" spans="1:8" hidden="1" x14ac:dyDescent="0.45">
      <c r="A1891" s="1" t="s">
        <v>129</v>
      </c>
      <c r="B1891" s="1" t="s">
        <v>119</v>
      </c>
      <c r="C1891" s="1" t="s">
        <v>103</v>
      </c>
      <c r="D1891" s="1">
        <v>6197</v>
      </c>
      <c r="E1891" s="1" t="s">
        <v>217</v>
      </c>
      <c r="F1891" s="1" t="s">
        <v>246</v>
      </c>
      <c r="G1891" s="1" t="s">
        <v>120</v>
      </c>
      <c r="H1891" s="1">
        <f>D1891/'دلار نیما'!$C$1292*1000</f>
        <v>23.484871452825612</v>
      </c>
    </row>
    <row r="1892" spans="1:8" hidden="1" x14ac:dyDescent="0.45">
      <c r="A1892" s="1" t="s">
        <v>101</v>
      </c>
      <c r="B1892" s="1" t="s">
        <v>119</v>
      </c>
      <c r="C1892" s="1" t="s">
        <v>112</v>
      </c>
      <c r="D1892" s="1">
        <v>5715</v>
      </c>
      <c r="E1892" s="1" t="s">
        <v>217</v>
      </c>
      <c r="F1892" s="1" t="s">
        <v>246</v>
      </c>
      <c r="G1892" s="1" t="s">
        <v>120</v>
      </c>
      <c r="H1892" s="1">
        <f>D1892/'دلار نیما'!$C$1292*1000</f>
        <v>21.658228231869998</v>
      </c>
    </row>
    <row r="1893" spans="1:8" hidden="1" x14ac:dyDescent="0.45">
      <c r="A1893" s="1" t="s">
        <v>101</v>
      </c>
      <c r="B1893" s="1" t="s">
        <v>119</v>
      </c>
      <c r="C1893" s="1" t="s">
        <v>103</v>
      </c>
      <c r="D1893" s="1">
        <v>5715</v>
      </c>
      <c r="E1893" s="1" t="s">
        <v>217</v>
      </c>
      <c r="F1893" s="1" t="s">
        <v>246</v>
      </c>
      <c r="G1893" s="1" t="s">
        <v>120</v>
      </c>
      <c r="H1893" s="1">
        <f>D1893/'دلار نیما'!$C$1292*1000</f>
        <v>21.658228231869998</v>
      </c>
    </row>
    <row r="1894" spans="1:8" hidden="1" x14ac:dyDescent="0.45">
      <c r="A1894" s="1" t="s">
        <v>101</v>
      </c>
      <c r="B1894" s="1" t="s">
        <v>136</v>
      </c>
      <c r="C1894" s="1" t="s">
        <v>112</v>
      </c>
      <c r="D1894" s="1">
        <v>8141</v>
      </c>
      <c r="E1894" s="1" t="s">
        <v>217</v>
      </c>
      <c r="F1894" s="1" t="s">
        <v>246</v>
      </c>
      <c r="G1894" s="1" t="s">
        <v>136</v>
      </c>
      <c r="H1894" s="1">
        <f>D1894/'دلار نیما'!$C$1292*1000</f>
        <v>30.852079796264857</v>
      </c>
    </row>
    <row r="1895" spans="1:8" hidden="1" x14ac:dyDescent="0.45">
      <c r="A1895" s="1" t="s">
        <v>101</v>
      </c>
      <c r="B1895" s="1" t="s">
        <v>136</v>
      </c>
      <c r="C1895" s="1" t="s">
        <v>103</v>
      </c>
      <c r="D1895" s="1">
        <v>8141</v>
      </c>
      <c r="E1895" s="1" t="s">
        <v>217</v>
      </c>
      <c r="F1895" s="1" t="s">
        <v>246</v>
      </c>
      <c r="G1895" s="1" t="s">
        <v>136</v>
      </c>
      <c r="H1895" s="1">
        <f>D1895/'دلار نیما'!$C$1292*1000</f>
        <v>30.852079796264857</v>
      </c>
    </row>
    <row r="1896" spans="1:8" hidden="1" x14ac:dyDescent="0.45">
      <c r="A1896" s="1" t="s">
        <v>116</v>
      </c>
      <c r="B1896" s="1" t="s">
        <v>136</v>
      </c>
      <c r="C1896" s="1" t="s">
        <v>103</v>
      </c>
      <c r="D1896" s="1">
        <v>9037</v>
      </c>
      <c r="E1896" s="1" t="s">
        <v>217</v>
      </c>
      <c r="F1896" s="1" t="s">
        <v>246</v>
      </c>
      <c r="G1896" s="1" t="s">
        <v>136</v>
      </c>
      <c r="H1896" s="1">
        <f>D1896/'دلار نیما'!$C$1292*1000</f>
        <v>34.247665534804753</v>
      </c>
    </row>
    <row r="1897" spans="1:8" hidden="1" x14ac:dyDescent="0.45">
      <c r="A1897" s="1" t="s">
        <v>116</v>
      </c>
      <c r="B1897" s="1" t="s">
        <v>136</v>
      </c>
      <c r="C1897" s="1" t="s">
        <v>112</v>
      </c>
      <c r="D1897" s="1">
        <v>9037</v>
      </c>
      <c r="E1897" s="1" t="s">
        <v>217</v>
      </c>
      <c r="F1897" s="1" t="s">
        <v>246</v>
      </c>
      <c r="G1897" s="1" t="s">
        <v>136</v>
      </c>
      <c r="H1897" s="1">
        <f>D1897/'دلار نیما'!$C$1292*1000</f>
        <v>34.247665534804753</v>
      </c>
    </row>
    <row r="1898" spans="1:8" hidden="1" x14ac:dyDescent="0.45">
      <c r="A1898" s="1" t="s">
        <v>101</v>
      </c>
      <c r="B1898" s="1" t="s">
        <v>169</v>
      </c>
      <c r="C1898" s="1" t="s">
        <v>112</v>
      </c>
      <c r="D1898" s="1">
        <v>9283</v>
      </c>
      <c r="E1898" s="1" t="s">
        <v>217</v>
      </c>
      <c r="F1898" s="1" t="s">
        <v>246</v>
      </c>
      <c r="G1898" s="1" t="s">
        <v>169</v>
      </c>
      <c r="H1898" s="1">
        <f>D1898/'دلار نیما'!$C$1292*1000</f>
        <v>35.179935726412808</v>
      </c>
    </row>
    <row r="1899" spans="1:8" hidden="1" x14ac:dyDescent="0.45">
      <c r="A1899" s="1" t="s">
        <v>101</v>
      </c>
      <c r="B1899" s="1" t="s">
        <v>169</v>
      </c>
      <c r="C1899" s="1" t="s">
        <v>103</v>
      </c>
      <c r="D1899" s="1">
        <v>9283</v>
      </c>
      <c r="E1899" s="1" t="s">
        <v>217</v>
      </c>
      <c r="F1899" s="1" t="s">
        <v>246</v>
      </c>
      <c r="G1899" s="1" t="s">
        <v>169</v>
      </c>
      <c r="H1899" s="1">
        <f>D1899/'دلار نیما'!$C$1292*1000</f>
        <v>35.179935726412808</v>
      </c>
    </row>
    <row r="1900" spans="1:8" hidden="1" x14ac:dyDescent="0.45">
      <c r="A1900" s="1" t="s">
        <v>152</v>
      </c>
      <c r="B1900" s="1" t="s">
        <v>169</v>
      </c>
      <c r="C1900" s="1" t="s">
        <v>112</v>
      </c>
      <c r="D1900" s="1">
        <v>9916</v>
      </c>
      <c r="E1900" s="1" t="s">
        <v>217</v>
      </c>
      <c r="F1900" s="1" t="s">
        <v>246</v>
      </c>
      <c r="G1900" s="1" t="s">
        <v>169</v>
      </c>
      <c r="H1900" s="1">
        <f>D1900/'دلار نیما'!$C$1292*1000</f>
        <v>37.578826097501825</v>
      </c>
    </row>
    <row r="1901" spans="1:8" hidden="1" x14ac:dyDescent="0.45">
      <c r="A1901" s="1" t="s">
        <v>116</v>
      </c>
      <c r="B1901" s="1" t="s">
        <v>175</v>
      </c>
      <c r="C1901" s="1" t="s">
        <v>103</v>
      </c>
      <c r="D1901" s="1">
        <v>7635</v>
      </c>
      <c r="E1901" s="1" t="s">
        <v>217</v>
      </c>
      <c r="F1901" s="1" t="s">
        <v>246</v>
      </c>
      <c r="G1901" s="1" t="s">
        <v>176</v>
      </c>
      <c r="H1901" s="1">
        <f>D1901/'دلار نیما'!$C$1292*1000</f>
        <v>28.934483385884064</v>
      </c>
    </row>
    <row r="1902" spans="1:8" hidden="1" x14ac:dyDescent="0.45">
      <c r="A1902" s="1" t="s">
        <v>116</v>
      </c>
      <c r="B1902" s="1" t="s">
        <v>175</v>
      </c>
      <c r="C1902" s="1" t="s">
        <v>112</v>
      </c>
      <c r="D1902" s="1">
        <v>7635</v>
      </c>
      <c r="E1902" s="1" t="s">
        <v>217</v>
      </c>
      <c r="F1902" s="1" t="s">
        <v>246</v>
      </c>
      <c r="G1902" s="1" t="s">
        <v>176</v>
      </c>
      <c r="H1902" s="1">
        <f>D1902/'دلار نیما'!$C$1292*1000</f>
        <v>28.934483385884064</v>
      </c>
    </row>
    <row r="1903" spans="1:8" hidden="1" x14ac:dyDescent="0.45">
      <c r="A1903" s="1" t="s">
        <v>101</v>
      </c>
      <c r="B1903" s="1" t="s">
        <v>175</v>
      </c>
      <c r="C1903" s="1" t="s">
        <v>112</v>
      </c>
      <c r="D1903" s="1">
        <v>7274</v>
      </c>
      <c r="E1903" s="1" t="s">
        <v>217</v>
      </c>
      <c r="F1903" s="1" t="s">
        <v>246</v>
      </c>
      <c r="G1903" s="1" t="s">
        <v>176</v>
      </c>
      <c r="H1903" s="1">
        <f>D1903/'دلار نیما'!$C$1292*1000</f>
        <v>27.566395828280378</v>
      </c>
    </row>
    <row r="1904" spans="1:8" hidden="1" x14ac:dyDescent="0.45">
      <c r="A1904" s="1" t="s">
        <v>101</v>
      </c>
      <c r="B1904" s="1" t="s">
        <v>175</v>
      </c>
      <c r="C1904" s="1" t="s">
        <v>103</v>
      </c>
      <c r="D1904" s="1">
        <v>7274</v>
      </c>
      <c r="E1904" s="1" t="s">
        <v>217</v>
      </c>
      <c r="F1904" s="1" t="s">
        <v>246</v>
      </c>
      <c r="G1904" s="1" t="s">
        <v>176</v>
      </c>
      <c r="H1904" s="1">
        <f>D1904/'دلار نیما'!$C$1292*1000</f>
        <v>27.566395828280378</v>
      </c>
    </row>
    <row r="1905" spans="1:8" hidden="1" x14ac:dyDescent="0.45">
      <c r="A1905" s="1" t="s">
        <v>116</v>
      </c>
      <c r="B1905" s="1" t="s">
        <v>132</v>
      </c>
      <c r="C1905" s="1" t="s">
        <v>186</v>
      </c>
      <c r="D1905" s="1">
        <v>7309</v>
      </c>
      <c r="E1905" s="1" t="s">
        <v>217</v>
      </c>
      <c r="F1905" s="1" t="s">
        <v>233</v>
      </c>
      <c r="G1905" s="1" t="s">
        <v>132</v>
      </c>
      <c r="H1905" s="1">
        <f>D1905/'دلار نیما'!$C$1292*1000</f>
        <v>27.699035896192093</v>
      </c>
    </row>
    <row r="1906" spans="1:8" hidden="1" x14ac:dyDescent="0.45">
      <c r="A1906" s="1" t="s">
        <v>116</v>
      </c>
      <c r="B1906" s="1" t="s">
        <v>132</v>
      </c>
      <c r="C1906" s="1" t="s">
        <v>133</v>
      </c>
      <c r="D1906" s="1">
        <v>7309</v>
      </c>
      <c r="E1906" s="1" t="s">
        <v>217</v>
      </c>
      <c r="F1906" s="1" t="s">
        <v>233</v>
      </c>
      <c r="G1906" s="1" t="s">
        <v>132</v>
      </c>
      <c r="H1906" s="1">
        <f>D1906/'دلار نیما'!$C$1292*1000</f>
        <v>27.699035896192093</v>
      </c>
    </row>
    <row r="1907" spans="1:8" hidden="1" x14ac:dyDescent="0.45">
      <c r="A1907" s="1" t="s">
        <v>101</v>
      </c>
      <c r="B1907" s="1" t="s">
        <v>151</v>
      </c>
      <c r="C1907" s="1" t="s">
        <v>103</v>
      </c>
      <c r="D1907" s="1">
        <v>6711</v>
      </c>
      <c r="E1907" s="1" t="s">
        <v>217</v>
      </c>
      <c r="F1907" s="1" t="s">
        <v>246</v>
      </c>
      <c r="G1907" s="1" t="s">
        <v>151</v>
      </c>
      <c r="H1907" s="1">
        <f>D1907/'دلار نیما'!$C$1292*1000</f>
        <v>25.432785593014795</v>
      </c>
    </row>
    <row r="1908" spans="1:8" hidden="1" x14ac:dyDescent="0.45">
      <c r="A1908" s="1" t="s">
        <v>101</v>
      </c>
      <c r="B1908" s="1" t="s">
        <v>151</v>
      </c>
      <c r="C1908" s="1" t="s">
        <v>112</v>
      </c>
      <c r="D1908" s="1">
        <v>6711</v>
      </c>
      <c r="E1908" s="1" t="s">
        <v>217</v>
      </c>
      <c r="F1908" s="1" t="s">
        <v>246</v>
      </c>
      <c r="G1908" s="1" t="s">
        <v>151</v>
      </c>
      <c r="H1908" s="1">
        <f>D1908/'دلار نیما'!$C$1292*1000</f>
        <v>25.432785593014795</v>
      </c>
    </row>
    <row r="1909" spans="1:8" hidden="1" x14ac:dyDescent="0.45">
      <c r="A1909" s="1" t="s">
        <v>101</v>
      </c>
      <c r="B1909" s="1" t="s">
        <v>192</v>
      </c>
      <c r="C1909" s="1" t="s">
        <v>112</v>
      </c>
      <c r="D1909" s="1">
        <v>4565</v>
      </c>
      <c r="E1909" s="1" t="s">
        <v>217</v>
      </c>
      <c r="F1909" s="1" t="s">
        <v>246</v>
      </c>
      <c r="G1909" s="1" t="s">
        <v>192</v>
      </c>
      <c r="H1909" s="1">
        <f>D1909/'دلار نیما'!$C$1292*1000</f>
        <v>17.300054571913655</v>
      </c>
    </row>
    <row r="1910" spans="1:8" hidden="1" x14ac:dyDescent="0.45">
      <c r="A1910" s="1" t="s">
        <v>116</v>
      </c>
      <c r="B1910" s="1" t="s">
        <v>192</v>
      </c>
      <c r="C1910" s="1" t="s">
        <v>112</v>
      </c>
      <c r="D1910" s="1">
        <v>5607</v>
      </c>
      <c r="E1910" s="1" t="s">
        <v>217</v>
      </c>
      <c r="F1910" s="1" t="s">
        <v>246</v>
      </c>
      <c r="G1910" s="1" t="s">
        <v>192</v>
      </c>
      <c r="H1910" s="1">
        <f>D1910/'دلار نیما'!$C$1292*1000</f>
        <v>21.248938879456706</v>
      </c>
    </row>
    <row r="1911" spans="1:8" hidden="1" x14ac:dyDescent="0.45">
      <c r="A1911" s="1" t="s">
        <v>116</v>
      </c>
      <c r="B1911" s="1" t="s">
        <v>151</v>
      </c>
      <c r="C1911" s="1" t="s">
        <v>112</v>
      </c>
      <c r="D1911" s="1">
        <v>7356</v>
      </c>
      <c r="E1911" s="1" t="s">
        <v>217</v>
      </c>
      <c r="F1911" s="1" t="s">
        <v>246</v>
      </c>
      <c r="G1911" s="1" t="s">
        <v>151</v>
      </c>
      <c r="H1911" s="1">
        <f>D1911/'دلار نیما'!$C$1292*1000</f>
        <v>27.877152558816395</v>
      </c>
    </row>
    <row r="1912" spans="1:8" hidden="1" x14ac:dyDescent="0.45">
      <c r="A1912" s="1" t="s">
        <v>116</v>
      </c>
      <c r="B1912" s="1" t="s">
        <v>151</v>
      </c>
      <c r="C1912" s="1" t="s">
        <v>103</v>
      </c>
      <c r="D1912" s="1">
        <v>7356</v>
      </c>
      <c r="E1912" s="1" t="s">
        <v>217</v>
      </c>
      <c r="F1912" s="1" t="s">
        <v>246</v>
      </c>
      <c r="G1912" s="1" t="s">
        <v>151</v>
      </c>
      <c r="H1912" s="1">
        <f>D1912/'دلار نیما'!$C$1292*1000</f>
        <v>27.877152558816395</v>
      </c>
    </row>
    <row r="1913" spans="1:8" hidden="1" x14ac:dyDescent="0.45">
      <c r="A1913" s="1" t="s">
        <v>203</v>
      </c>
      <c r="B1913" s="1" t="s">
        <v>175</v>
      </c>
      <c r="C1913" s="1" t="s">
        <v>112</v>
      </c>
      <c r="D1913" s="1">
        <v>8064</v>
      </c>
      <c r="E1913" s="1" t="s">
        <v>217</v>
      </c>
      <c r="F1913" s="1" t="s">
        <v>246</v>
      </c>
      <c r="G1913" s="1" t="s">
        <v>176</v>
      </c>
      <c r="H1913" s="1">
        <f>D1913/'دلار نیما'!$C$1292*1000</f>
        <v>30.560271646859082</v>
      </c>
    </row>
    <row r="1914" spans="1:8" hidden="1" x14ac:dyDescent="0.45">
      <c r="A1914" s="1" t="s">
        <v>101</v>
      </c>
      <c r="B1914" s="1" t="s">
        <v>143</v>
      </c>
      <c r="C1914" s="1" t="s">
        <v>112</v>
      </c>
      <c r="D1914" s="1">
        <v>5437</v>
      </c>
      <c r="E1914" s="1" t="s">
        <v>217</v>
      </c>
      <c r="F1914" s="1" t="s">
        <v>246</v>
      </c>
      <c r="G1914" s="1" t="s">
        <v>143</v>
      </c>
      <c r="H1914" s="1">
        <f>D1914/'دلار نیما'!$C$1292*1000</f>
        <v>20.604687121028377</v>
      </c>
    </row>
    <row r="1915" spans="1:8" hidden="1" x14ac:dyDescent="0.45">
      <c r="A1915" s="1" t="s">
        <v>116</v>
      </c>
      <c r="B1915" s="1" t="s">
        <v>143</v>
      </c>
      <c r="C1915" s="1" t="s">
        <v>103</v>
      </c>
      <c r="D1915" s="1">
        <v>7293</v>
      </c>
      <c r="E1915" s="1" t="s">
        <v>217</v>
      </c>
      <c r="F1915" s="1" t="s">
        <v>246</v>
      </c>
      <c r="G1915" s="1" t="s">
        <v>143</v>
      </c>
      <c r="H1915" s="1">
        <f>D1915/'دلار نیما'!$C$1292*1000</f>
        <v>27.638400436575306</v>
      </c>
    </row>
    <row r="1916" spans="1:8" hidden="1" x14ac:dyDescent="0.45">
      <c r="A1916" s="1" t="s">
        <v>116</v>
      </c>
      <c r="B1916" s="1" t="s">
        <v>143</v>
      </c>
      <c r="C1916" s="1" t="s">
        <v>112</v>
      </c>
      <c r="D1916" s="1">
        <v>7293</v>
      </c>
      <c r="E1916" s="1" t="s">
        <v>217</v>
      </c>
      <c r="F1916" s="1" t="s">
        <v>246</v>
      </c>
      <c r="G1916" s="1" t="s">
        <v>143</v>
      </c>
      <c r="H1916" s="1">
        <f>D1916/'دلار نیما'!$C$1292*1000</f>
        <v>27.638400436575306</v>
      </c>
    </row>
    <row r="1917" spans="1:8" hidden="1" x14ac:dyDescent="0.45">
      <c r="A1917" s="1" t="s">
        <v>129</v>
      </c>
      <c r="B1917" s="1" t="s">
        <v>143</v>
      </c>
      <c r="C1917" s="1" t="s">
        <v>103</v>
      </c>
      <c r="D1917" s="1">
        <v>6947</v>
      </c>
      <c r="E1917" s="1" t="s">
        <v>217</v>
      </c>
      <c r="F1917" s="1" t="s">
        <v>246</v>
      </c>
      <c r="G1917" s="1" t="s">
        <v>143</v>
      </c>
      <c r="H1917" s="1">
        <f>D1917/'دلار نیما'!$C$1292*1000</f>
        <v>26.327158622362354</v>
      </c>
    </row>
    <row r="1918" spans="1:8" hidden="1" x14ac:dyDescent="0.45">
      <c r="A1918" s="1" t="s">
        <v>129</v>
      </c>
      <c r="B1918" s="1" t="s">
        <v>143</v>
      </c>
      <c r="C1918" s="1" t="s">
        <v>112</v>
      </c>
      <c r="D1918" s="1">
        <v>6947</v>
      </c>
      <c r="E1918" s="1" t="s">
        <v>217</v>
      </c>
      <c r="F1918" s="1" t="s">
        <v>246</v>
      </c>
      <c r="G1918" s="1" t="s">
        <v>143</v>
      </c>
      <c r="H1918" s="1">
        <f>D1918/'دلار نیما'!$C$1292*1000</f>
        <v>26.327158622362354</v>
      </c>
    </row>
    <row r="1919" spans="1:8" hidden="1" x14ac:dyDescent="0.45">
      <c r="A1919" s="1" t="s">
        <v>116</v>
      </c>
      <c r="B1919" s="1" t="s">
        <v>102</v>
      </c>
      <c r="C1919" s="1" t="s">
        <v>112</v>
      </c>
      <c r="D1919" s="1">
        <v>5607</v>
      </c>
      <c r="E1919" s="1" t="s">
        <v>217</v>
      </c>
      <c r="F1919" s="1" t="s">
        <v>246</v>
      </c>
      <c r="G1919" s="1" t="s">
        <v>105</v>
      </c>
      <c r="H1919" s="1">
        <f>D1919/'دلار نیما'!$C$1292*1000</f>
        <v>21.248938879456706</v>
      </c>
    </row>
    <row r="1920" spans="1:8" hidden="1" x14ac:dyDescent="0.45">
      <c r="A1920" s="1" t="s">
        <v>101</v>
      </c>
      <c r="B1920" s="1" t="s">
        <v>102</v>
      </c>
      <c r="C1920" s="1" t="s">
        <v>112</v>
      </c>
      <c r="D1920" s="1">
        <v>4565</v>
      </c>
      <c r="E1920" s="1" t="s">
        <v>217</v>
      </c>
      <c r="F1920" s="1" t="s">
        <v>246</v>
      </c>
      <c r="G1920" s="1" t="s">
        <v>105</v>
      </c>
      <c r="H1920" s="1">
        <f>D1920/'دلار نیما'!$C$1292*1000</f>
        <v>17.300054571913655</v>
      </c>
    </row>
    <row r="1921" spans="1:8" hidden="1" x14ac:dyDescent="0.45">
      <c r="A1921" s="1" t="s">
        <v>116</v>
      </c>
      <c r="B1921" s="1" t="s">
        <v>188</v>
      </c>
      <c r="C1921" s="1" t="s">
        <v>112</v>
      </c>
      <c r="D1921" s="1">
        <v>7712</v>
      </c>
      <c r="E1921" s="1" t="s">
        <v>217</v>
      </c>
      <c r="F1921" s="1" t="s">
        <v>246</v>
      </c>
      <c r="G1921" s="1" t="s">
        <v>188</v>
      </c>
      <c r="H1921" s="1">
        <f>D1921/'دلار نیما'!$C$1292*1000</f>
        <v>29.226291535289839</v>
      </c>
    </row>
    <row r="1922" spans="1:8" hidden="1" x14ac:dyDescent="0.45">
      <c r="A1922" s="1" t="s">
        <v>116</v>
      </c>
      <c r="B1922" s="1" t="s">
        <v>188</v>
      </c>
      <c r="C1922" s="1" t="s">
        <v>103</v>
      </c>
      <c r="D1922" s="1">
        <v>7712</v>
      </c>
      <c r="E1922" s="1" t="s">
        <v>217</v>
      </c>
      <c r="F1922" s="1" t="s">
        <v>246</v>
      </c>
      <c r="G1922" s="1" t="s">
        <v>188</v>
      </c>
      <c r="H1922" s="1">
        <f>D1922/'دلار نیما'!$C$1292*1000</f>
        <v>29.226291535289839</v>
      </c>
    </row>
    <row r="1923" spans="1:8" hidden="1" x14ac:dyDescent="0.45">
      <c r="A1923" s="1" t="s">
        <v>116</v>
      </c>
      <c r="B1923" s="1" t="s">
        <v>145</v>
      </c>
      <c r="C1923" s="1" t="s">
        <v>112</v>
      </c>
      <c r="D1923" s="1">
        <v>6929</v>
      </c>
      <c r="E1923" s="1" t="s">
        <v>217</v>
      </c>
      <c r="F1923" s="1" t="s">
        <v>246</v>
      </c>
      <c r="G1923" s="1" t="s">
        <v>145</v>
      </c>
      <c r="H1923" s="1">
        <f>D1923/'دلار نیما'!$C$1292*1000</f>
        <v>26.258943730293474</v>
      </c>
    </row>
    <row r="1924" spans="1:8" hidden="1" x14ac:dyDescent="0.45">
      <c r="A1924" s="1" t="s">
        <v>101</v>
      </c>
      <c r="B1924" s="1" t="s">
        <v>194</v>
      </c>
      <c r="C1924" s="1" t="s">
        <v>112</v>
      </c>
      <c r="D1924" s="1">
        <v>7228</v>
      </c>
      <c r="E1924" s="1" t="s">
        <v>217</v>
      </c>
      <c r="F1924" s="1" t="s">
        <v>246</v>
      </c>
      <c r="G1924" s="1" t="s">
        <v>195</v>
      </c>
      <c r="H1924" s="1">
        <f>D1924/'دلار نیما'!$C$1292*1000</f>
        <v>27.392068881882125</v>
      </c>
    </row>
    <row r="1925" spans="1:8" hidden="1" x14ac:dyDescent="0.45">
      <c r="A1925" s="1" t="s">
        <v>101</v>
      </c>
      <c r="B1925" s="1" t="s">
        <v>194</v>
      </c>
      <c r="C1925" s="1" t="s">
        <v>103</v>
      </c>
      <c r="D1925" s="1">
        <v>7228</v>
      </c>
      <c r="E1925" s="1" t="s">
        <v>217</v>
      </c>
      <c r="F1925" s="1" t="s">
        <v>246</v>
      </c>
      <c r="G1925" s="1" t="s">
        <v>195</v>
      </c>
      <c r="H1925" s="1">
        <f>D1925/'دلار نیما'!$C$1292*1000</f>
        <v>27.392068881882125</v>
      </c>
    </row>
    <row r="1926" spans="1:8" hidden="1" x14ac:dyDescent="0.45">
      <c r="A1926" s="1" t="s">
        <v>116</v>
      </c>
      <c r="B1926" s="1" t="s">
        <v>196</v>
      </c>
      <c r="C1926" s="1" t="s">
        <v>103</v>
      </c>
      <c r="D1926" s="1">
        <v>7593</v>
      </c>
      <c r="E1926" s="1" t="s">
        <v>217</v>
      </c>
      <c r="F1926" s="1" t="s">
        <v>247</v>
      </c>
      <c r="G1926" s="1" t="s">
        <v>196</v>
      </c>
      <c r="H1926" s="1">
        <f>D1926/'دلار نیما'!$C$1292*1000</f>
        <v>28.775315304390009</v>
      </c>
    </row>
    <row r="1927" spans="1:8" hidden="1" x14ac:dyDescent="0.45">
      <c r="A1927" s="1" t="s">
        <v>116</v>
      </c>
      <c r="B1927" s="1" t="s">
        <v>196</v>
      </c>
      <c r="C1927" s="1" t="s">
        <v>112</v>
      </c>
      <c r="D1927" s="1">
        <v>7593</v>
      </c>
      <c r="E1927" s="1" t="s">
        <v>217</v>
      </c>
      <c r="F1927" s="1" t="s">
        <v>247</v>
      </c>
      <c r="G1927" s="1" t="s">
        <v>196</v>
      </c>
      <c r="H1927" s="1">
        <f>D1927/'دلار نیما'!$C$1292*1000</f>
        <v>28.775315304390009</v>
      </c>
    </row>
    <row r="1928" spans="1:8" hidden="1" x14ac:dyDescent="0.45">
      <c r="A1928" s="1" t="s">
        <v>116</v>
      </c>
      <c r="B1928" s="1" t="s">
        <v>144</v>
      </c>
      <c r="C1928" s="1" t="s">
        <v>133</v>
      </c>
      <c r="D1928" s="1">
        <v>6393</v>
      </c>
      <c r="E1928" s="1" t="s">
        <v>217</v>
      </c>
      <c r="F1928" s="1" t="s">
        <v>248</v>
      </c>
      <c r="G1928" s="1" t="s">
        <v>144</v>
      </c>
      <c r="H1928" s="1">
        <f>D1928/'دلار نیما'!$C$1292*1000</f>
        <v>24.227655833131212</v>
      </c>
    </row>
    <row r="1929" spans="1:8" hidden="1" x14ac:dyDescent="0.45">
      <c r="A1929" s="1" t="s">
        <v>101</v>
      </c>
      <c r="B1929" s="1" t="s">
        <v>138</v>
      </c>
      <c r="C1929" s="1" t="s">
        <v>103</v>
      </c>
      <c r="D1929" s="1">
        <v>6803</v>
      </c>
      <c r="E1929" s="1" t="s">
        <v>217</v>
      </c>
      <c r="F1929" s="1" t="s">
        <v>246</v>
      </c>
      <c r="G1929" s="1" t="s">
        <v>139</v>
      </c>
      <c r="H1929" s="1">
        <f>D1929/'دلار نیما'!$C$1292*1000</f>
        <v>25.781439485811305</v>
      </c>
    </row>
    <row r="1930" spans="1:8" hidden="1" x14ac:dyDescent="0.45">
      <c r="A1930" s="1" t="s">
        <v>101</v>
      </c>
      <c r="B1930" s="1" t="s">
        <v>138</v>
      </c>
      <c r="C1930" s="1" t="s">
        <v>112</v>
      </c>
      <c r="D1930" s="1">
        <v>6803</v>
      </c>
      <c r="E1930" s="1" t="s">
        <v>217</v>
      </c>
      <c r="F1930" s="1" t="s">
        <v>246</v>
      </c>
      <c r="G1930" s="1" t="s">
        <v>139</v>
      </c>
      <c r="H1930" s="1">
        <f>D1930/'دلار نیما'!$C$1292*1000</f>
        <v>25.781439485811305</v>
      </c>
    </row>
    <row r="1931" spans="1:8" hidden="1" x14ac:dyDescent="0.45">
      <c r="A1931" s="1" t="s">
        <v>101</v>
      </c>
      <c r="B1931" s="1" t="s">
        <v>149</v>
      </c>
      <c r="C1931" s="1" t="s">
        <v>103</v>
      </c>
      <c r="D1931" s="1">
        <v>7109</v>
      </c>
      <c r="E1931" s="1" t="s">
        <v>217</v>
      </c>
      <c r="F1931" s="1" t="s">
        <v>246</v>
      </c>
      <c r="G1931" s="1" t="s">
        <v>149</v>
      </c>
      <c r="H1931" s="1">
        <f>D1931/'دلار نیما'!$C$1292*1000</f>
        <v>26.941092650982295</v>
      </c>
    </row>
    <row r="1932" spans="1:8" hidden="1" x14ac:dyDescent="0.45">
      <c r="A1932" s="1" t="s">
        <v>101</v>
      </c>
      <c r="B1932" s="1" t="s">
        <v>149</v>
      </c>
      <c r="C1932" s="1" t="s">
        <v>112</v>
      </c>
      <c r="D1932" s="1">
        <v>7109</v>
      </c>
      <c r="E1932" s="1" t="s">
        <v>217</v>
      </c>
      <c r="F1932" s="1" t="s">
        <v>246</v>
      </c>
      <c r="G1932" s="1" t="s">
        <v>149</v>
      </c>
      <c r="H1932" s="1">
        <f>D1932/'دلار نیما'!$C$1292*1000</f>
        <v>26.941092650982295</v>
      </c>
    </row>
    <row r="1933" spans="1:8" hidden="1" x14ac:dyDescent="0.45">
      <c r="A1933" s="1" t="s">
        <v>116</v>
      </c>
      <c r="B1933" s="1" t="s">
        <v>138</v>
      </c>
      <c r="C1933" s="1" t="s">
        <v>112</v>
      </c>
      <c r="D1933" s="1">
        <v>7205</v>
      </c>
      <c r="E1933" s="1" t="s">
        <v>217</v>
      </c>
      <c r="F1933" s="1" t="s">
        <v>246</v>
      </c>
      <c r="G1933" s="1" t="s">
        <v>139</v>
      </c>
      <c r="H1933" s="1">
        <f>D1933/'دلار نیما'!$C$1292*1000</f>
        <v>27.304905408682998</v>
      </c>
    </row>
    <row r="1934" spans="1:8" hidden="1" x14ac:dyDescent="0.45">
      <c r="A1934" s="1" t="s">
        <v>116</v>
      </c>
      <c r="B1934" s="1" t="s">
        <v>138</v>
      </c>
      <c r="C1934" s="1" t="s">
        <v>103</v>
      </c>
      <c r="D1934" s="1">
        <v>7205</v>
      </c>
      <c r="E1934" s="1" t="s">
        <v>217</v>
      </c>
      <c r="F1934" s="1" t="s">
        <v>246</v>
      </c>
      <c r="G1934" s="1" t="s">
        <v>139</v>
      </c>
      <c r="H1934" s="1">
        <f>D1934/'دلار نیما'!$C$1292*1000</f>
        <v>27.304905408682998</v>
      </c>
    </row>
    <row r="1935" spans="1:8" hidden="1" x14ac:dyDescent="0.45">
      <c r="A1935" s="1" t="s">
        <v>101</v>
      </c>
      <c r="B1935" s="1" t="s">
        <v>197</v>
      </c>
      <c r="C1935" s="1" t="s">
        <v>112</v>
      </c>
      <c r="D1935" s="1">
        <v>8130</v>
      </c>
      <c r="E1935" s="1" t="s">
        <v>217</v>
      </c>
      <c r="F1935" s="1" t="s">
        <v>246</v>
      </c>
      <c r="G1935" s="1" t="s">
        <v>198</v>
      </c>
      <c r="H1935" s="1">
        <f>D1935/'دلار نیما'!$C$1292*1000</f>
        <v>30.810392917778316</v>
      </c>
    </row>
    <row r="1936" spans="1:8" hidden="1" x14ac:dyDescent="0.45">
      <c r="A1936" s="1" t="s">
        <v>115</v>
      </c>
      <c r="B1936" s="1" t="s">
        <v>149</v>
      </c>
      <c r="C1936" s="1" t="s">
        <v>103</v>
      </c>
      <c r="D1936" s="1">
        <v>7431</v>
      </c>
      <c r="E1936" s="1" t="s">
        <v>217</v>
      </c>
      <c r="F1936" s="1" t="s">
        <v>246</v>
      </c>
      <c r="G1936" s="1" t="s">
        <v>149</v>
      </c>
      <c r="H1936" s="1">
        <f>D1936/'دلار نیما'!$C$1292*1000</f>
        <v>28.161381275770069</v>
      </c>
    </row>
    <row r="1937" spans="1:8" hidden="1" x14ac:dyDescent="0.45">
      <c r="A1937" s="1" t="s">
        <v>115</v>
      </c>
      <c r="B1937" s="1" t="s">
        <v>149</v>
      </c>
      <c r="C1937" s="1" t="s">
        <v>112</v>
      </c>
      <c r="D1937" s="1">
        <v>7431</v>
      </c>
      <c r="E1937" s="1" t="s">
        <v>217</v>
      </c>
      <c r="F1937" s="1" t="s">
        <v>246</v>
      </c>
      <c r="G1937" s="1" t="s">
        <v>149</v>
      </c>
      <c r="H1937" s="1">
        <f>D1937/'دلار نیما'!$C$1292*1000</f>
        <v>28.161381275770069</v>
      </c>
    </row>
    <row r="1938" spans="1:8" hidden="1" x14ac:dyDescent="0.45">
      <c r="A1938" s="1" t="s">
        <v>116</v>
      </c>
      <c r="B1938" s="1" t="s">
        <v>206</v>
      </c>
      <c r="C1938" s="1" t="s">
        <v>103</v>
      </c>
      <c r="D1938" s="1">
        <v>6555</v>
      </c>
      <c r="E1938" s="1" t="s">
        <v>217</v>
      </c>
      <c r="F1938" s="1" t="s">
        <v>246</v>
      </c>
      <c r="G1938" s="1" t="s">
        <v>206</v>
      </c>
      <c r="H1938" s="1">
        <f>D1938/'دلار نیما'!$C$1292*1000</f>
        <v>24.841589861751153</v>
      </c>
    </row>
    <row r="1939" spans="1:8" hidden="1" x14ac:dyDescent="0.45">
      <c r="A1939" s="1" t="s">
        <v>116</v>
      </c>
      <c r="B1939" s="1" t="s">
        <v>206</v>
      </c>
      <c r="C1939" s="1" t="s">
        <v>112</v>
      </c>
      <c r="D1939" s="1">
        <v>6555</v>
      </c>
      <c r="E1939" s="1" t="s">
        <v>217</v>
      </c>
      <c r="F1939" s="1" t="s">
        <v>246</v>
      </c>
      <c r="G1939" s="1" t="s">
        <v>206</v>
      </c>
      <c r="H1939" s="1">
        <f>D1939/'دلار نیما'!$C$1292*1000</f>
        <v>24.841589861751153</v>
      </c>
    </row>
    <row r="1940" spans="1:8" hidden="1" x14ac:dyDescent="0.45">
      <c r="A1940" s="1" t="s">
        <v>101</v>
      </c>
      <c r="B1940" s="1" t="s">
        <v>206</v>
      </c>
      <c r="C1940" s="1" t="s">
        <v>112</v>
      </c>
      <c r="D1940" s="1">
        <v>5374</v>
      </c>
      <c r="E1940" s="1" t="s">
        <v>217</v>
      </c>
      <c r="F1940" s="1" t="s">
        <v>246</v>
      </c>
      <c r="G1940" s="1" t="s">
        <v>206</v>
      </c>
      <c r="H1940" s="1">
        <f>D1940/'دلار نیما'!$C$1292*1000</f>
        <v>20.365934998787292</v>
      </c>
    </row>
    <row r="1941" spans="1:8" hidden="1" x14ac:dyDescent="0.45">
      <c r="A1941" s="1" t="s">
        <v>101</v>
      </c>
      <c r="B1941" s="1" t="s">
        <v>206</v>
      </c>
      <c r="C1941" s="1" t="s">
        <v>103</v>
      </c>
      <c r="D1941" s="1">
        <v>5374</v>
      </c>
      <c r="E1941" s="1" t="s">
        <v>217</v>
      </c>
      <c r="F1941" s="1" t="s">
        <v>246</v>
      </c>
      <c r="G1941" s="1" t="s">
        <v>206</v>
      </c>
      <c r="H1941" s="1">
        <f>D1941/'دلار نیما'!$C$1292*1000</f>
        <v>20.365934998787292</v>
      </c>
    </row>
    <row r="1942" spans="1:8" x14ac:dyDescent="0.45">
      <c r="A1942" s="1" t="s">
        <v>116</v>
      </c>
      <c r="B1942" s="1" t="s">
        <v>147</v>
      </c>
      <c r="C1942" s="1" t="s">
        <v>112</v>
      </c>
      <c r="D1942" s="1">
        <v>7262</v>
      </c>
      <c r="E1942" s="1" t="s">
        <v>217</v>
      </c>
      <c r="F1942" s="1" t="s">
        <v>246</v>
      </c>
      <c r="G1942" s="1" t="s">
        <v>148</v>
      </c>
      <c r="H1942" s="1">
        <f>D1942/'دلار نیما'!$C$1292*1000</f>
        <v>27.520919233567792</v>
      </c>
    </row>
    <row r="1943" spans="1:8" x14ac:dyDescent="0.45">
      <c r="A1943" s="1" t="s">
        <v>101</v>
      </c>
      <c r="B1943" s="1" t="s">
        <v>147</v>
      </c>
      <c r="C1943" s="1" t="s">
        <v>112</v>
      </c>
      <c r="D1943" s="1">
        <v>7084</v>
      </c>
      <c r="E1943" s="1" t="s">
        <v>217</v>
      </c>
      <c r="F1943" s="1" t="s">
        <v>246</v>
      </c>
      <c r="G1943" s="1" t="s">
        <v>148</v>
      </c>
      <c r="H1943" s="1">
        <f>D1943/'دلار نیما'!$C$1292*1000</f>
        <v>26.846349745331068</v>
      </c>
    </row>
    <row r="1944" spans="1:8" hidden="1" x14ac:dyDescent="0.45">
      <c r="A1944" s="1" t="s">
        <v>116</v>
      </c>
      <c r="B1944" s="1" t="s">
        <v>177</v>
      </c>
      <c r="C1944" s="1" t="s">
        <v>112</v>
      </c>
      <c r="D1944" s="1">
        <v>7161</v>
      </c>
      <c r="E1944" s="1" t="s">
        <v>217</v>
      </c>
      <c r="F1944" s="1" t="s">
        <v>246</v>
      </c>
      <c r="G1944" s="1" t="s">
        <v>177</v>
      </c>
      <c r="H1944" s="1">
        <f>D1944/'دلار نیما'!$C$1292*1000</f>
        <v>27.138157894736842</v>
      </c>
    </row>
    <row r="1945" spans="1:8" hidden="1" x14ac:dyDescent="0.45">
      <c r="A1945" s="1" t="s">
        <v>101</v>
      </c>
      <c r="B1945" s="1" t="s">
        <v>177</v>
      </c>
      <c r="C1945" s="1" t="s">
        <v>112</v>
      </c>
      <c r="D1945" s="1">
        <v>7596</v>
      </c>
      <c r="E1945" s="1" t="s">
        <v>217</v>
      </c>
      <c r="F1945" s="1" t="s">
        <v>246</v>
      </c>
      <c r="G1945" s="1" t="s">
        <v>177</v>
      </c>
      <c r="H1945" s="1">
        <f>D1945/'دلار نیما'!$C$1292*1000</f>
        <v>28.786684453068155</v>
      </c>
    </row>
    <row r="1946" spans="1:8" hidden="1" x14ac:dyDescent="0.45">
      <c r="A1946" s="1" t="s">
        <v>116</v>
      </c>
      <c r="B1946" s="1" t="s">
        <v>155</v>
      </c>
      <c r="C1946" s="1" t="s">
        <v>112</v>
      </c>
      <c r="D1946" s="1">
        <v>6555</v>
      </c>
      <c r="E1946" s="1" t="s">
        <v>217</v>
      </c>
      <c r="F1946" s="1" t="s">
        <v>246</v>
      </c>
      <c r="G1946" s="1" t="s">
        <v>155</v>
      </c>
      <c r="H1946" s="1">
        <f>D1946/'دلار نیما'!$C$1292*1000</f>
        <v>24.841589861751153</v>
      </c>
    </row>
    <row r="1947" spans="1:8" hidden="1" x14ac:dyDescent="0.45">
      <c r="A1947" s="1" t="s">
        <v>116</v>
      </c>
      <c r="B1947" s="1" t="s">
        <v>155</v>
      </c>
      <c r="C1947" s="1" t="s">
        <v>103</v>
      </c>
      <c r="D1947" s="1">
        <v>6555</v>
      </c>
      <c r="E1947" s="1" t="s">
        <v>217</v>
      </c>
      <c r="F1947" s="1" t="s">
        <v>246</v>
      </c>
      <c r="G1947" s="1" t="s">
        <v>155</v>
      </c>
      <c r="H1947" s="1">
        <f>D1947/'دلار نیما'!$C$1292*1000</f>
        <v>24.841589861751153</v>
      </c>
    </row>
    <row r="1948" spans="1:8" hidden="1" x14ac:dyDescent="0.45">
      <c r="A1948" s="1" t="s">
        <v>101</v>
      </c>
      <c r="B1948" s="1" t="s">
        <v>155</v>
      </c>
      <c r="C1948" s="1" t="s">
        <v>112</v>
      </c>
      <c r="D1948" s="1">
        <v>6427</v>
      </c>
      <c r="E1948" s="1" t="s">
        <v>217</v>
      </c>
      <c r="F1948" s="1" t="s">
        <v>246</v>
      </c>
      <c r="G1948" s="1" t="s">
        <v>155</v>
      </c>
      <c r="H1948" s="1">
        <f>D1948/'دلار نیما'!$C$1292*1000</f>
        <v>24.35650618481688</v>
      </c>
    </row>
    <row r="1949" spans="1:8" hidden="1" x14ac:dyDescent="0.45">
      <c r="A1949" s="1" t="s">
        <v>115</v>
      </c>
      <c r="B1949" s="1" t="s">
        <v>155</v>
      </c>
      <c r="C1949" s="1" t="s">
        <v>112</v>
      </c>
      <c r="D1949" s="1">
        <v>5973</v>
      </c>
      <c r="E1949" s="1" t="s">
        <v>217</v>
      </c>
      <c r="F1949" s="1" t="s">
        <v>246</v>
      </c>
      <c r="G1949" s="1" t="s">
        <v>155</v>
      </c>
      <c r="H1949" s="1">
        <f>D1949/'دلار نیما'!$C$1292*1000</f>
        <v>22.635975018190639</v>
      </c>
    </row>
    <row r="1950" spans="1:8" hidden="1" x14ac:dyDescent="0.45">
      <c r="A1950" s="1" t="s">
        <v>115</v>
      </c>
      <c r="B1950" s="1" t="s">
        <v>155</v>
      </c>
      <c r="C1950" s="1" t="s">
        <v>103</v>
      </c>
      <c r="D1950" s="1">
        <v>5973</v>
      </c>
      <c r="E1950" s="1" t="s">
        <v>217</v>
      </c>
      <c r="F1950" s="1" t="s">
        <v>246</v>
      </c>
      <c r="G1950" s="1" t="s">
        <v>155</v>
      </c>
      <c r="H1950" s="1">
        <f>D1950/'دلار نیما'!$C$1292*1000</f>
        <v>22.635975018190639</v>
      </c>
    </row>
    <row r="1951" spans="1:8" hidden="1" x14ac:dyDescent="0.45">
      <c r="A1951" s="1" t="s">
        <v>101</v>
      </c>
      <c r="B1951" s="1" t="s">
        <v>178</v>
      </c>
      <c r="C1951" s="1" t="s">
        <v>103</v>
      </c>
      <c r="D1951" s="1">
        <v>5479</v>
      </c>
      <c r="E1951" s="1" t="s">
        <v>217</v>
      </c>
      <c r="F1951" s="1" t="s">
        <v>246</v>
      </c>
      <c r="G1951" s="1" t="s">
        <v>178</v>
      </c>
      <c r="H1951" s="1">
        <f>D1951/'دلار نیما'!$C$1292*1000</f>
        <v>20.763855202522436</v>
      </c>
    </row>
    <row r="1952" spans="1:8" hidden="1" x14ac:dyDescent="0.45">
      <c r="A1952" s="1" t="s">
        <v>101</v>
      </c>
      <c r="B1952" s="1" t="s">
        <v>178</v>
      </c>
      <c r="C1952" s="1" t="s">
        <v>112</v>
      </c>
      <c r="D1952" s="1">
        <v>5479</v>
      </c>
      <c r="E1952" s="1" t="s">
        <v>217</v>
      </c>
      <c r="F1952" s="1" t="s">
        <v>246</v>
      </c>
      <c r="G1952" s="1" t="s">
        <v>178</v>
      </c>
      <c r="H1952" s="1">
        <f>D1952/'دلار نیما'!$C$1292*1000</f>
        <v>20.763855202522436</v>
      </c>
    </row>
    <row r="1953" spans="1:8" hidden="1" x14ac:dyDescent="0.45">
      <c r="A1953" s="1" t="s">
        <v>116</v>
      </c>
      <c r="B1953" s="1" t="s">
        <v>178</v>
      </c>
      <c r="C1953" s="1" t="s">
        <v>112</v>
      </c>
      <c r="D1953" s="1">
        <v>7303</v>
      </c>
      <c r="E1953" s="1" t="s">
        <v>217</v>
      </c>
      <c r="F1953" s="1" t="s">
        <v>246</v>
      </c>
      <c r="G1953" s="1" t="s">
        <v>178</v>
      </c>
      <c r="H1953" s="1">
        <f>D1953/'دلار نیما'!$C$1292*1000</f>
        <v>27.676297598835799</v>
      </c>
    </row>
    <row r="1954" spans="1:8" hidden="1" x14ac:dyDescent="0.45">
      <c r="A1954" s="1" t="s">
        <v>129</v>
      </c>
      <c r="B1954" s="1" t="s">
        <v>178</v>
      </c>
      <c r="C1954" s="1" t="s">
        <v>103</v>
      </c>
      <c r="D1954" s="1">
        <v>6862</v>
      </c>
      <c r="E1954" s="1" t="s">
        <v>217</v>
      </c>
      <c r="F1954" s="1" t="s">
        <v>246</v>
      </c>
      <c r="G1954" s="1" t="s">
        <v>178</v>
      </c>
      <c r="H1954" s="1">
        <f>D1954/'دلار نیما'!$C$1292*1000</f>
        <v>26.005032743148192</v>
      </c>
    </row>
    <row r="1955" spans="1:8" hidden="1" x14ac:dyDescent="0.45">
      <c r="A1955" s="1" t="s">
        <v>129</v>
      </c>
      <c r="B1955" s="1" t="s">
        <v>178</v>
      </c>
      <c r="C1955" s="1" t="s">
        <v>112</v>
      </c>
      <c r="D1955" s="1">
        <v>6862</v>
      </c>
      <c r="E1955" s="1" t="s">
        <v>217</v>
      </c>
      <c r="F1955" s="1" t="s">
        <v>246</v>
      </c>
      <c r="G1955" s="1" t="s">
        <v>178</v>
      </c>
      <c r="H1955" s="1">
        <f>D1955/'دلار نیما'!$C$1292*1000</f>
        <v>26.005032743148192</v>
      </c>
    </row>
    <row r="1956" spans="1:8" hidden="1" x14ac:dyDescent="0.45">
      <c r="A1956" s="1" t="s">
        <v>126</v>
      </c>
      <c r="B1956" s="1" t="s">
        <v>141</v>
      </c>
      <c r="C1956" s="1" t="s">
        <v>103</v>
      </c>
      <c r="D1956" s="1">
        <v>5171</v>
      </c>
      <c r="E1956" s="1" t="s">
        <v>217</v>
      </c>
      <c r="F1956" s="1" t="s">
        <v>246</v>
      </c>
      <c r="G1956" s="1" t="s">
        <v>142</v>
      </c>
      <c r="H1956" s="1">
        <f>D1956/'دلار نیما'!$C$1292*1000</f>
        <v>19.596622604899345</v>
      </c>
    </row>
    <row r="1957" spans="1:8" hidden="1" x14ac:dyDescent="0.45">
      <c r="A1957" s="1" t="s">
        <v>126</v>
      </c>
      <c r="B1957" s="1" t="s">
        <v>141</v>
      </c>
      <c r="C1957" s="1" t="s">
        <v>112</v>
      </c>
      <c r="D1957" s="1">
        <v>5171</v>
      </c>
      <c r="E1957" s="1" t="s">
        <v>217</v>
      </c>
      <c r="F1957" s="1" t="s">
        <v>246</v>
      </c>
      <c r="G1957" s="1" t="s">
        <v>142</v>
      </c>
      <c r="H1957" s="1">
        <f>D1957/'دلار نیما'!$C$1292*1000</f>
        <v>19.596622604899345</v>
      </c>
    </row>
    <row r="1958" spans="1:8" hidden="1" x14ac:dyDescent="0.45">
      <c r="A1958" s="1" t="s">
        <v>101</v>
      </c>
      <c r="B1958" s="1" t="s">
        <v>130</v>
      </c>
      <c r="C1958" s="1" t="s">
        <v>103</v>
      </c>
      <c r="D1958" s="1">
        <v>7094</v>
      </c>
      <c r="E1958" s="1" t="s">
        <v>217</v>
      </c>
      <c r="F1958" s="1" t="s">
        <v>246</v>
      </c>
      <c r="G1958" s="1" t="s">
        <v>130</v>
      </c>
      <c r="H1958" s="1">
        <f>D1958/'دلار نیما'!$C$1292*1000</f>
        <v>26.884246907591557</v>
      </c>
    </row>
    <row r="1959" spans="1:8" hidden="1" x14ac:dyDescent="0.45">
      <c r="A1959" s="1" t="s">
        <v>101</v>
      </c>
      <c r="B1959" s="1" t="s">
        <v>130</v>
      </c>
      <c r="C1959" s="1" t="s">
        <v>112</v>
      </c>
      <c r="D1959" s="1">
        <v>7094</v>
      </c>
      <c r="E1959" s="1" t="s">
        <v>217</v>
      </c>
      <c r="F1959" s="1" t="s">
        <v>246</v>
      </c>
      <c r="G1959" s="1" t="s">
        <v>130</v>
      </c>
      <c r="H1959" s="1">
        <f>D1959/'دلار نیما'!$C$1292*1000</f>
        <v>26.884246907591557</v>
      </c>
    </row>
    <row r="1960" spans="1:8" hidden="1" x14ac:dyDescent="0.45">
      <c r="A1960" s="1" t="s">
        <v>116</v>
      </c>
      <c r="B1960" s="1" t="s">
        <v>141</v>
      </c>
      <c r="C1960" s="1" t="s">
        <v>112</v>
      </c>
      <c r="D1960" s="1">
        <v>6081</v>
      </c>
      <c r="E1960" s="1" t="s">
        <v>217</v>
      </c>
      <c r="F1960" s="1" t="s">
        <v>246</v>
      </c>
      <c r="G1960" s="1" t="s">
        <v>142</v>
      </c>
      <c r="H1960" s="1">
        <f>D1960/'دلار نیما'!$C$1292*1000</f>
        <v>23.045264370603928</v>
      </c>
    </row>
    <row r="1961" spans="1:8" hidden="1" x14ac:dyDescent="0.45">
      <c r="A1961" s="1" t="s">
        <v>116</v>
      </c>
      <c r="B1961" s="1" t="s">
        <v>141</v>
      </c>
      <c r="C1961" s="1" t="s">
        <v>103</v>
      </c>
      <c r="D1961" s="1">
        <v>6081</v>
      </c>
      <c r="E1961" s="1" t="s">
        <v>217</v>
      </c>
      <c r="F1961" s="1" t="s">
        <v>246</v>
      </c>
      <c r="G1961" s="1" t="s">
        <v>142</v>
      </c>
      <c r="H1961" s="1">
        <f>D1961/'دلار نیما'!$C$1292*1000</f>
        <v>23.045264370603928</v>
      </c>
    </row>
    <row r="1962" spans="1:8" hidden="1" x14ac:dyDescent="0.45">
      <c r="A1962" s="1" t="s">
        <v>129</v>
      </c>
      <c r="B1962" s="1" t="s">
        <v>128</v>
      </c>
      <c r="C1962" s="1" t="s">
        <v>103</v>
      </c>
      <c r="D1962" s="1">
        <v>6532</v>
      </c>
      <c r="E1962" s="1" t="s">
        <v>217</v>
      </c>
      <c r="F1962" s="1" t="s">
        <v>246</v>
      </c>
      <c r="G1962" s="1" t="s">
        <v>128</v>
      </c>
      <c r="H1962" s="1">
        <f>D1962/'دلار نیما'!$C$1292*1000</f>
        <v>24.754426388552027</v>
      </c>
    </row>
    <row r="1963" spans="1:8" hidden="1" x14ac:dyDescent="0.45">
      <c r="A1963" s="1" t="s">
        <v>129</v>
      </c>
      <c r="B1963" s="1" t="s">
        <v>128</v>
      </c>
      <c r="C1963" s="1" t="s">
        <v>112</v>
      </c>
      <c r="D1963" s="1">
        <v>6532</v>
      </c>
      <c r="E1963" s="1" t="s">
        <v>217</v>
      </c>
      <c r="F1963" s="1" t="s">
        <v>246</v>
      </c>
      <c r="G1963" s="1" t="s">
        <v>128</v>
      </c>
      <c r="H1963" s="1">
        <f>D1963/'دلار نیما'!$C$1292*1000</f>
        <v>24.754426388552027</v>
      </c>
    </row>
    <row r="1964" spans="1:8" hidden="1" x14ac:dyDescent="0.45">
      <c r="A1964" s="1" t="s">
        <v>101</v>
      </c>
      <c r="B1964" s="1" t="s">
        <v>141</v>
      </c>
      <c r="C1964" s="1" t="s">
        <v>112</v>
      </c>
      <c r="D1964" s="1">
        <v>5919</v>
      </c>
      <c r="E1964" s="1" t="s">
        <v>217</v>
      </c>
      <c r="F1964" s="1" t="s">
        <v>246</v>
      </c>
      <c r="G1964" s="1" t="s">
        <v>142</v>
      </c>
      <c r="H1964" s="1">
        <f>D1964/'دلار نیما'!$C$1292*1000</f>
        <v>22.431330341983994</v>
      </c>
    </row>
    <row r="1965" spans="1:8" hidden="1" x14ac:dyDescent="0.45">
      <c r="A1965" s="1" t="s">
        <v>101</v>
      </c>
      <c r="B1965" s="1" t="s">
        <v>141</v>
      </c>
      <c r="C1965" s="1" t="s">
        <v>103</v>
      </c>
      <c r="D1965" s="1">
        <v>5919</v>
      </c>
      <c r="E1965" s="1" t="s">
        <v>217</v>
      </c>
      <c r="F1965" s="1" t="s">
        <v>246</v>
      </c>
      <c r="G1965" s="1" t="s">
        <v>142</v>
      </c>
      <c r="H1965" s="1">
        <f>D1965/'دلار نیما'!$C$1292*1000</f>
        <v>22.431330341983994</v>
      </c>
    </row>
    <row r="1966" spans="1:8" hidden="1" x14ac:dyDescent="0.45">
      <c r="A1966" s="1" t="s">
        <v>116</v>
      </c>
      <c r="B1966" s="1" t="s">
        <v>131</v>
      </c>
      <c r="C1966" s="1" t="s">
        <v>112</v>
      </c>
      <c r="D1966" s="1">
        <v>8080</v>
      </c>
      <c r="E1966" s="1" t="s">
        <v>217</v>
      </c>
      <c r="F1966" s="1" t="s">
        <v>246</v>
      </c>
      <c r="G1966" s="1" t="s">
        <v>131</v>
      </c>
      <c r="H1966" s="1">
        <f>D1966/'دلار نیما'!$C$1292*1000</f>
        <v>30.620907106475865</v>
      </c>
    </row>
    <row r="1967" spans="1:8" hidden="1" x14ac:dyDescent="0.45">
      <c r="A1967" s="1" t="s">
        <v>116</v>
      </c>
      <c r="B1967" s="1" t="s">
        <v>131</v>
      </c>
      <c r="C1967" s="1" t="s">
        <v>103</v>
      </c>
      <c r="D1967" s="1">
        <v>8080</v>
      </c>
      <c r="E1967" s="1" t="s">
        <v>217</v>
      </c>
      <c r="F1967" s="1" t="s">
        <v>246</v>
      </c>
      <c r="G1967" s="1" t="s">
        <v>131</v>
      </c>
      <c r="H1967" s="1">
        <f>D1967/'دلار نیما'!$C$1292*1000</f>
        <v>30.620907106475865</v>
      </c>
    </row>
    <row r="1968" spans="1:8" hidden="1" x14ac:dyDescent="0.45">
      <c r="A1968" s="1" t="s">
        <v>116</v>
      </c>
      <c r="B1968" s="1" t="s">
        <v>167</v>
      </c>
      <c r="C1968" s="1" t="s">
        <v>103</v>
      </c>
      <c r="D1968" s="1">
        <v>6905</v>
      </c>
      <c r="E1968" s="1" t="s">
        <v>217</v>
      </c>
      <c r="F1968" s="1" t="s">
        <v>246</v>
      </c>
      <c r="G1968" s="1" t="s">
        <v>168</v>
      </c>
      <c r="H1968" s="1">
        <f>D1968/'دلار نیما'!$C$1292*1000</f>
        <v>26.167990540868299</v>
      </c>
    </row>
    <row r="1969" spans="1:8" hidden="1" x14ac:dyDescent="0.45">
      <c r="A1969" s="1" t="s">
        <v>116</v>
      </c>
      <c r="B1969" s="1" t="s">
        <v>167</v>
      </c>
      <c r="C1969" s="1" t="s">
        <v>112</v>
      </c>
      <c r="D1969" s="1">
        <v>6905</v>
      </c>
      <c r="E1969" s="1" t="s">
        <v>217</v>
      </c>
      <c r="F1969" s="1" t="s">
        <v>246</v>
      </c>
      <c r="G1969" s="1" t="s">
        <v>168</v>
      </c>
      <c r="H1969" s="1">
        <f>D1969/'دلار نیما'!$C$1292*1000</f>
        <v>26.167990540868299</v>
      </c>
    </row>
    <row r="1970" spans="1:8" hidden="1" x14ac:dyDescent="0.45">
      <c r="A1970" s="1" t="s">
        <v>101</v>
      </c>
      <c r="B1970" s="1" t="s">
        <v>131</v>
      </c>
      <c r="C1970" s="1" t="s">
        <v>103</v>
      </c>
      <c r="D1970" s="1">
        <v>7248</v>
      </c>
      <c r="E1970" s="1" t="s">
        <v>217</v>
      </c>
      <c r="F1970" s="1" t="s">
        <v>246</v>
      </c>
      <c r="G1970" s="1" t="s">
        <v>131</v>
      </c>
      <c r="H1970" s="1">
        <f>D1970/'دلار نیما'!$C$1292*1000</f>
        <v>27.467863206403106</v>
      </c>
    </row>
    <row r="1971" spans="1:8" hidden="1" x14ac:dyDescent="0.45">
      <c r="A1971" s="1" t="s">
        <v>101</v>
      </c>
      <c r="B1971" s="1" t="s">
        <v>131</v>
      </c>
      <c r="C1971" s="1" t="s">
        <v>112</v>
      </c>
      <c r="D1971" s="1">
        <v>7248</v>
      </c>
      <c r="E1971" s="1" t="s">
        <v>217</v>
      </c>
      <c r="F1971" s="1" t="s">
        <v>246</v>
      </c>
      <c r="G1971" s="1" t="s">
        <v>131</v>
      </c>
      <c r="H1971" s="1">
        <f>D1971/'دلار نیما'!$C$1292*1000</f>
        <v>27.467863206403106</v>
      </c>
    </row>
    <row r="1972" spans="1:8" hidden="1" x14ac:dyDescent="0.45">
      <c r="A1972" s="1" t="s">
        <v>116</v>
      </c>
      <c r="B1972" s="1" t="s">
        <v>130</v>
      </c>
      <c r="C1972" s="1" t="s">
        <v>112</v>
      </c>
      <c r="D1972" s="1">
        <v>7657</v>
      </c>
      <c r="E1972" s="1" t="s">
        <v>217</v>
      </c>
      <c r="F1972" s="1" t="s">
        <v>246</v>
      </c>
      <c r="G1972" s="1" t="s">
        <v>130</v>
      </c>
      <c r="H1972" s="1">
        <f>D1972/'دلار نیما'!$C$1292*1000</f>
        <v>29.017857142857142</v>
      </c>
    </row>
    <row r="1973" spans="1:8" hidden="1" x14ac:dyDescent="0.45">
      <c r="A1973" s="1" t="s">
        <v>116</v>
      </c>
      <c r="B1973" s="1" t="s">
        <v>130</v>
      </c>
      <c r="C1973" s="1" t="s">
        <v>103</v>
      </c>
      <c r="D1973" s="1">
        <v>7657</v>
      </c>
      <c r="E1973" s="1" t="s">
        <v>217</v>
      </c>
      <c r="F1973" s="1" t="s">
        <v>246</v>
      </c>
      <c r="G1973" s="1" t="s">
        <v>130</v>
      </c>
      <c r="H1973" s="1">
        <f>D1973/'دلار نیما'!$C$1292*1000</f>
        <v>29.017857142857142</v>
      </c>
    </row>
    <row r="1974" spans="1:8" hidden="1" x14ac:dyDescent="0.45">
      <c r="A1974" s="1" t="s">
        <v>189</v>
      </c>
      <c r="B1974" s="1" t="s">
        <v>153</v>
      </c>
      <c r="C1974" s="1" t="s">
        <v>112</v>
      </c>
      <c r="D1974" s="1">
        <v>8135</v>
      </c>
      <c r="E1974" s="1" t="s">
        <v>217</v>
      </c>
      <c r="F1974" s="1" t="s">
        <v>246</v>
      </c>
      <c r="G1974" s="1" t="s">
        <v>154</v>
      </c>
      <c r="H1974" s="1">
        <f>D1974/'دلار نیما'!$C$1292*1000</f>
        <v>30.829341498908562</v>
      </c>
    </row>
    <row r="1975" spans="1:8" hidden="1" x14ac:dyDescent="0.45">
      <c r="A1975" s="1" t="s">
        <v>115</v>
      </c>
      <c r="B1975" s="1" t="s">
        <v>130</v>
      </c>
      <c r="C1975" s="1" t="s">
        <v>103</v>
      </c>
      <c r="D1975" s="1">
        <v>6432</v>
      </c>
      <c r="E1975" s="1" t="s">
        <v>217</v>
      </c>
      <c r="F1975" s="1" t="s">
        <v>246</v>
      </c>
      <c r="G1975" s="1" t="s">
        <v>130</v>
      </c>
      <c r="H1975" s="1">
        <f>D1975/'دلار نیما'!$C$1292*1000</f>
        <v>24.375454765947126</v>
      </c>
    </row>
    <row r="1976" spans="1:8" hidden="1" x14ac:dyDescent="0.45">
      <c r="A1976" s="1" t="s">
        <v>115</v>
      </c>
      <c r="B1976" s="1" t="s">
        <v>130</v>
      </c>
      <c r="C1976" s="1" t="s">
        <v>112</v>
      </c>
      <c r="D1976" s="1">
        <v>6432</v>
      </c>
      <c r="E1976" s="1" t="s">
        <v>217</v>
      </c>
      <c r="F1976" s="1" t="s">
        <v>246</v>
      </c>
      <c r="G1976" s="1" t="s">
        <v>130</v>
      </c>
      <c r="H1976" s="1">
        <f>D1976/'دلار نیما'!$C$1292*1000</f>
        <v>24.375454765947126</v>
      </c>
    </row>
    <row r="1977" spans="1:8" hidden="1" x14ac:dyDescent="0.45">
      <c r="A1977" s="1" t="s">
        <v>101</v>
      </c>
      <c r="B1977" s="1" t="s">
        <v>219</v>
      </c>
      <c r="C1977" s="1" t="s">
        <v>112</v>
      </c>
      <c r="D1977" s="1">
        <v>7796</v>
      </c>
      <c r="E1977" s="1" t="s">
        <v>217</v>
      </c>
      <c r="F1977" s="1" t="s">
        <v>246</v>
      </c>
      <c r="G1977" s="1" t="s">
        <v>219</v>
      </c>
      <c r="H1977" s="1">
        <f>D1977/'دلار نیما'!$C$1292*1000</f>
        <v>29.544627698277953</v>
      </c>
    </row>
    <row r="1978" spans="1:8" hidden="1" x14ac:dyDescent="0.45">
      <c r="A1978" s="1" t="s">
        <v>116</v>
      </c>
      <c r="B1978" s="1" t="s">
        <v>199</v>
      </c>
      <c r="C1978" s="1" t="s">
        <v>103</v>
      </c>
      <c r="D1978" s="1">
        <v>5644</v>
      </c>
      <c r="E1978" s="1" t="s">
        <v>217</v>
      </c>
      <c r="F1978" s="1" t="s">
        <v>246</v>
      </c>
      <c r="G1978" s="1" t="s">
        <v>199</v>
      </c>
      <c r="H1978" s="1">
        <f>D1978/'دلار نیما'!$C$1292*1000</f>
        <v>21.389158379820522</v>
      </c>
    </row>
    <row r="1979" spans="1:8" hidden="1" x14ac:dyDescent="0.45">
      <c r="A1979" s="1" t="s">
        <v>116</v>
      </c>
      <c r="B1979" s="1" t="s">
        <v>199</v>
      </c>
      <c r="C1979" s="1" t="s">
        <v>112</v>
      </c>
      <c r="D1979" s="1">
        <v>5644</v>
      </c>
      <c r="E1979" s="1" t="s">
        <v>217</v>
      </c>
      <c r="F1979" s="1" t="s">
        <v>246</v>
      </c>
      <c r="G1979" s="1" t="s">
        <v>199</v>
      </c>
      <c r="H1979" s="1">
        <f>D1979/'دلار نیما'!$C$1292*1000</f>
        <v>21.389158379820522</v>
      </c>
    </row>
    <row r="1980" spans="1:8" hidden="1" x14ac:dyDescent="0.45">
      <c r="A1980" s="1" t="s">
        <v>101</v>
      </c>
      <c r="B1980" s="1" t="s">
        <v>199</v>
      </c>
      <c r="C1980" s="1" t="s">
        <v>112</v>
      </c>
      <c r="D1980" s="1">
        <v>6427</v>
      </c>
      <c r="E1980" s="1" t="s">
        <v>217</v>
      </c>
      <c r="F1980" s="1" t="s">
        <v>246</v>
      </c>
      <c r="G1980" s="1" t="s">
        <v>199</v>
      </c>
      <c r="H1980" s="1">
        <f>D1980/'دلار نیما'!$C$1292*1000</f>
        <v>24.35650618481688</v>
      </c>
    </row>
    <row r="1981" spans="1:8" hidden="1" x14ac:dyDescent="0.45">
      <c r="A1981" s="1" t="s">
        <v>101</v>
      </c>
      <c r="B1981" s="1" t="s">
        <v>199</v>
      </c>
      <c r="C1981" s="1" t="s">
        <v>103</v>
      </c>
      <c r="D1981" s="1">
        <v>6427</v>
      </c>
      <c r="E1981" s="1" t="s">
        <v>217</v>
      </c>
      <c r="F1981" s="1" t="s">
        <v>246</v>
      </c>
      <c r="G1981" s="1" t="s">
        <v>199</v>
      </c>
      <c r="H1981" s="1">
        <f>D1981/'دلار نیما'!$C$1292*1000</f>
        <v>24.35650618481688</v>
      </c>
    </row>
    <row r="1982" spans="1:8" hidden="1" x14ac:dyDescent="0.45">
      <c r="A1982" s="1" t="s">
        <v>101</v>
      </c>
      <c r="B1982" s="1" t="s">
        <v>216</v>
      </c>
      <c r="C1982" s="1" t="s">
        <v>112</v>
      </c>
      <c r="D1982" s="1">
        <v>7026</v>
      </c>
      <c r="E1982" s="1" t="s">
        <v>217</v>
      </c>
      <c r="F1982" s="1" t="s">
        <v>246</v>
      </c>
      <c r="G1982" s="1" t="s">
        <v>216</v>
      </c>
      <c r="H1982" s="1">
        <f>D1982/'دلار نیما'!$C$1292*1000</f>
        <v>26.626546204220229</v>
      </c>
    </row>
    <row r="1983" spans="1:8" hidden="1" x14ac:dyDescent="0.45">
      <c r="A1983" s="1" t="s">
        <v>116</v>
      </c>
      <c r="B1983" s="1" t="s">
        <v>216</v>
      </c>
      <c r="C1983" s="1" t="s">
        <v>112</v>
      </c>
      <c r="D1983" s="1">
        <v>7647</v>
      </c>
      <c r="E1983" s="1" t="s">
        <v>217</v>
      </c>
      <c r="F1983" s="1" t="s">
        <v>246</v>
      </c>
      <c r="G1983" s="1" t="s">
        <v>216</v>
      </c>
      <c r="H1983" s="1">
        <f>D1983/'دلار نیما'!$C$1292*1000</f>
        <v>28.979959980596654</v>
      </c>
    </row>
    <row r="1984" spans="1:8" hidden="1" x14ac:dyDescent="0.45">
      <c r="A1984" s="1" t="s">
        <v>101</v>
      </c>
      <c r="B1984" s="1" t="s">
        <v>122</v>
      </c>
      <c r="C1984" s="1" t="s">
        <v>112</v>
      </c>
      <c r="D1984" s="1">
        <v>4474</v>
      </c>
      <c r="E1984" s="1" t="s">
        <v>217</v>
      </c>
      <c r="F1984" s="1" t="s">
        <v>246</v>
      </c>
      <c r="G1984" s="1" t="s">
        <v>122</v>
      </c>
      <c r="H1984" s="1">
        <f>D1984/'دلار نیما'!$C$1292*1000</f>
        <v>16.955190395343198</v>
      </c>
    </row>
    <row r="1985" spans="1:8" hidden="1" x14ac:dyDescent="0.45">
      <c r="A1985" s="1" t="s">
        <v>101</v>
      </c>
      <c r="B1985" s="1" t="s">
        <v>166</v>
      </c>
      <c r="C1985" s="1" t="s">
        <v>112</v>
      </c>
      <c r="D1985" s="1">
        <v>6803</v>
      </c>
      <c r="E1985" s="1" t="s">
        <v>217</v>
      </c>
      <c r="F1985" s="1" t="s">
        <v>246</v>
      </c>
      <c r="G1985" s="1" t="s">
        <v>166</v>
      </c>
      <c r="H1985" s="1">
        <f>D1985/'دلار نیما'!$C$1292*1000</f>
        <v>25.781439485811305</v>
      </c>
    </row>
    <row r="1986" spans="1:8" hidden="1" x14ac:dyDescent="0.45">
      <c r="A1986" s="1" t="s">
        <v>115</v>
      </c>
      <c r="B1986" s="1" t="s">
        <v>122</v>
      </c>
      <c r="C1986" s="1" t="s">
        <v>112</v>
      </c>
      <c r="D1986" s="1">
        <v>5098</v>
      </c>
      <c r="E1986" s="1" t="s">
        <v>217</v>
      </c>
      <c r="F1986" s="1" t="s">
        <v>246</v>
      </c>
      <c r="G1986" s="1" t="s">
        <v>122</v>
      </c>
      <c r="H1986" s="1">
        <f>D1986/'دلار نیما'!$C$1292*1000</f>
        <v>19.319973320397768</v>
      </c>
    </row>
    <row r="1987" spans="1:8" hidden="1" x14ac:dyDescent="0.45">
      <c r="A1987" s="1" t="s">
        <v>116</v>
      </c>
      <c r="B1987" s="1" t="s">
        <v>166</v>
      </c>
      <c r="C1987" s="1" t="s">
        <v>103</v>
      </c>
      <c r="D1987" s="1">
        <v>7205</v>
      </c>
      <c r="E1987" s="1" t="s">
        <v>217</v>
      </c>
      <c r="F1987" s="1" t="s">
        <v>246</v>
      </c>
      <c r="G1987" s="1" t="s">
        <v>166</v>
      </c>
      <c r="H1987" s="1">
        <f>D1987/'دلار نیما'!$C$1292*1000</f>
        <v>27.304905408682998</v>
      </c>
    </row>
    <row r="1988" spans="1:8" hidden="1" x14ac:dyDescent="0.45">
      <c r="A1988" s="1" t="s">
        <v>116</v>
      </c>
      <c r="B1988" s="1" t="s">
        <v>166</v>
      </c>
      <c r="C1988" s="1" t="s">
        <v>112</v>
      </c>
      <c r="D1988" s="1">
        <v>7205</v>
      </c>
      <c r="E1988" s="1" t="s">
        <v>217</v>
      </c>
      <c r="F1988" s="1" t="s">
        <v>246</v>
      </c>
      <c r="G1988" s="1" t="s">
        <v>166</v>
      </c>
      <c r="H1988" s="1">
        <f>D1988/'دلار نیما'!$C$1292*1000</f>
        <v>27.304905408682998</v>
      </c>
    </row>
    <row r="1989" spans="1:8" hidden="1" x14ac:dyDescent="0.45">
      <c r="A1989" s="1" t="s">
        <v>116</v>
      </c>
      <c r="B1989" s="1" t="s">
        <v>122</v>
      </c>
      <c r="C1989" s="1" t="s">
        <v>112</v>
      </c>
      <c r="D1989" s="1">
        <v>5068</v>
      </c>
      <c r="E1989" s="1" t="s">
        <v>217</v>
      </c>
      <c r="F1989" s="1" t="s">
        <v>246</v>
      </c>
      <c r="G1989" s="1" t="s">
        <v>122</v>
      </c>
      <c r="H1989" s="1">
        <f>D1989/'دلار نیما'!$C$1292*1000</f>
        <v>19.206281833616298</v>
      </c>
    </row>
    <row r="1990" spans="1:8" hidden="1" x14ac:dyDescent="0.45">
      <c r="A1990" s="1" t="s">
        <v>116</v>
      </c>
      <c r="B1990" s="1" t="s">
        <v>150</v>
      </c>
      <c r="C1990" s="1" t="s">
        <v>112</v>
      </c>
      <c r="D1990" s="1">
        <v>8478</v>
      </c>
      <c r="E1990" s="1" t="s">
        <v>217</v>
      </c>
      <c r="F1990" s="1" t="s">
        <v>246</v>
      </c>
      <c r="G1990" s="1" t="s">
        <v>150</v>
      </c>
      <c r="H1990" s="1">
        <f>D1990/'دلار نیما'!$C$1292*1000</f>
        <v>32.129214164443368</v>
      </c>
    </row>
    <row r="1991" spans="1:8" hidden="1" x14ac:dyDescent="0.45">
      <c r="A1991" s="1" t="s">
        <v>116</v>
      </c>
      <c r="B1991" s="1" t="s">
        <v>150</v>
      </c>
      <c r="C1991" s="1" t="s">
        <v>103</v>
      </c>
      <c r="D1991" s="1">
        <v>8478</v>
      </c>
      <c r="E1991" s="1" t="s">
        <v>217</v>
      </c>
      <c r="F1991" s="1" t="s">
        <v>246</v>
      </c>
      <c r="G1991" s="1" t="s">
        <v>150</v>
      </c>
      <c r="H1991" s="1">
        <f>D1991/'دلار نیما'!$C$1292*1000</f>
        <v>32.129214164443368</v>
      </c>
    </row>
    <row r="1992" spans="1:8" hidden="1" x14ac:dyDescent="0.45">
      <c r="A1992" s="1" t="s">
        <v>115</v>
      </c>
      <c r="B1992" s="1" t="s">
        <v>150</v>
      </c>
      <c r="C1992" s="1" t="s">
        <v>103</v>
      </c>
      <c r="D1992" s="1">
        <v>7692</v>
      </c>
      <c r="E1992" s="1" t="s">
        <v>217</v>
      </c>
      <c r="F1992" s="1" t="s">
        <v>246</v>
      </c>
      <c r="G1992" s="1" t="s">
        <v>150</v>
      </c>
      <c r="H1992" s="1">
        <f>D1992/'دلار نیما'!$C$1292*1000</f>
        <v>29.150497210768858</v>
      </c>
    </row>
    <row r="1993" spans="1:8" hidden="1" x14ac:dyDescent="0.45">
      <c r="A1993" s="1" t="s">
        <v>115</v>
      </c>
      <c r="B1993" s="1" t="s">
        <v>150</v>
      </c>
      <c r="C1993" s="1" t="s">
        <v>112</v>
      </c>
      <c r="D1993" s="1">
        <v>7692</v>
      </c>
      <c r="E1993" s="1" t="s">
        <v>217</v>
      </c>
      <c r="F1993" s="1" t="s">
        <v>246</v>
      </c>
      <c r="G1993" s="1" t="s">
        <v>150</v>
      </c>
      <c r="H1993" s="1">
        <f>D1993/'دلار نیما'!$C$1292*1000</f>
        <v>29.150497210768858</v>
      </c>
    </row>
    <row r="1994" spans="1:8" hidden="1" x14ac:dyDescent="0.45">
      <c r="A1994" s="1" t="s">
        <v>126</v>
      </c>
      <c r="B1994" s="1" t="s">
        <v>122</v>
      </c>
      <c r="C1994" s="1" t="s">
        <v>112</v>
      </c>
      <c r="D1994" s="1">
        <v>4159</v>
      </c>
      <c r="E1994" s="1" t="s">
        <v>217</v>
      </c>
      <c r="F1994" s="1" t="s">
        <v>246</v>
      </c>
      <c r="G1994" s="1" t="s">
        <v>122</v>
      </c>
      <c r="H1994" s="1">
        <f>D1994/'دلار نیما'!$C$1292*1000</f>
        <v>15.761429784137762</v>
      </c>
    </row>
    <row r="1995" spans="1:8" hidden="1" x14ac:dyDescent="0.45">
      <c r="A1995" s="1" t="s">
        <v>126</v>
      </c>
      <c r="B1995" s="1" t="s">
        <v>122</v>
      </c>
      <c r="C1995" s="1" t="s">
        <v>103</v>
      </c>
      <c r="D1995" s="1">
        <v>4159</v>
      </c>
      <c r="E1995" s="1" t="s">
        <v>217</v>
      </c>
      <c r="F1995" s="1" t="s">
        <v>246</v>
      </c>
      <c r="G1995" s="1" t="s">
        <v>122</v>
      </c>
      <c r="H1995" s="1">
        <f>D1995/'دلار نیما'!$C$1292*1000</f>
        <v>15.761429784137762</v>
      </c>
    </row>
    <row r="1996" spans="1:8" hidden="1" x14ac:dyDescent="0.45">
      <c r="A1996" s="1" t="s">
        <v>101</v>
      </c>
      <c r="B1996" s="1" t="s">
        <v>111</v>
      </c>
      <c r="C1996" s="1" t="s">
        <v>103</v>
      </c>
      <c r="D1996" s="1">
        <v>6390</v>
      </c>
      <c r="E1996" s="1" t="s">
        <v>217</v>
      </c>
      <c r="F1996" s="1" t="s">
        <v>246</v>
      </c>
      <c r="G1996" s="1" t="s">
        <v>111</v>
      </c>
      <c r="H1996" s="1">
        <f>D1996/'دلار نیما'!$C$1292*1000</f>
        <v>24.216286684453067</v>
      </c>
    </row>
    <row r="1997" spans="1:8" hidden="1" x14ac:dyDescent="0.45">
      <c r="A1997" s="1" t="s">
        <v>101</v>
      </c>
      <c r="B1997" s="1" t="s">
        <v>111</v>
      </c>
      <c r="C1997" s="1" t="s">
        <v>112</v>
      </c>
      <c r="D1997" s="1">
        <v>6390</v>
      </c>
      <c r="E1997" s="1" t="s">
        <v>217</v>
      </c>
      <c r="F1997" s="1" t="s">
        <v>246</v>
      </c>
      <c r="G1997" s="1" t="s">
        <v>111</v>
      </c>
      <c r="H1997" s="1">
        <f>D1997/'دلار نیما'!$C$1292*1000</f>
        <v>24.216286684453067</v>
      </c>
    </row>
    <row r="1998" spans="1:8" hidden="1" x14ac:dyDescent="0.45">
      <c r="A1998" s="1" t="s">
        <v>116</v>
      </c>
      <c r="B1998" s="1" t="s">
        <v>173</v>
      </c>
      <c r="C1998" s="1" t="s">
        <v>112</v>
      </c>
      <c r="D1998" s="1">
        <v>6625</v>
      </c>
      <c r="E1998" s="1" t="s">
        <v>217</v>
      </c>
      <c r="F1998" s="1" t="s">
        <v>246</v>
      </c>
      <c r="G1998" s="1" t="s">
        <v>173</v>
      </c>
      <c r="H1998" s="1">
        <f>D1998/'دلار نیما'!$C$1292*1000</f>
        <v>25.106869997574581</v>
      </c>
    </row>
    <row r="1999" spans="1:8" hidden="1" x14ac:dyDescent="0.45">
      <c r="A1999" s="1" t="s">
        <v>101</v>
      </c>
      <c r="B1999" s="1" t="s">
        <v>173</v>
      </c>
      <c r="C1999" s="1" t="s">
        <v>103</v>
      </c>
      <c r="D1999" s="1">
        <v>6335</v>
      </c>
      <c r="E1999" s="1" t="s">
        <v>217</v>
      </c>
      <c r="F1999" s="1" t="s">
        <v>246</v>
      </c>
      <c r="G1999" s="1" t="s">
        <v>173</v>
      </c>
      <c r="H1999" s="1">
        <f>D1999/'دلار نیما'!$C$1292*1000</f>
        <v>24.007852292020374</v>
      </c>
    </row>
    <row r="2000" spans="1:8" hidden="1" x14ac:dyDescent="0.45">
      <c r="A2000" s="1" t="s">
        <v>101</v>
      </c>
      <c r="B2000" s="1" t="s">
        <v>173</v>
      </c>
      <c r="C2000" s="1" t="s">
        <v>103</v>
      </c>
      <c r="D2000" s="1">
        <v>6335</v>
      </c>
      <c r="E2000" s="1" t="s">
        <v>244</v>
      </c>
      <c r="F2000" s="1" t="s">
        <v>246</v>
      </c>
      <c r="G2000" s="1" t="s">
        <v>173</v>
      </c>
      <c r="H2000" s="1">
        <f>D2000/'دلار نیما'!$C$1292*1000</f>
        <v>24.007852292020374</v>
      </c>
    </row>
    <row r="2001" spans="1:8" hidden="1" x14ac:dyDescent="0.45">
      <c r="A2001" s="1" t="s">
        <v>116</v>
      </c>
      <c r="B2001" s="1" t="s">
        <v>184</v>
      </c>
      <c r="C2001" s="1" t="s">
        <v>103</v>
      </c>
      <c r="D2001" s="1">
        <v>7737</v>
      </c>
      <c r="E2001" s="1" t="s">
        <v>244</v>
      </c>
      <c r="F2001" s="1" t="s">
        <v>246</v>
      </c>
      <c r="G2001" s="1" t="s">
        <v>184</v>
      </c>
      <c r="H2001" s="1">
        <f>D2001/'دلار نیما'!$C$1292*1000</f>
        <v>29.321034440941062</v>
      </c>
    </row>
    <row r="2002" spans="1:8" hidden="1" x14ac:dyDescent="0.45">
      <c r="A2002" s="1" t="s">
        <v>101</v>
      </c>
      <c r="B2002" s="1" t="s">
        <v>184</v>
      </c>
      <c r="C2002" s="1" t="s">
        <v>103</v>
      </c>
      <c r="D2002" s="1">
        <v>7110</v>
      </c>
      <c r="E2002" s="1" t="s">
        <v>244</v>
      </c>
      <c r="F2002" s="1" t="s">
        <v>246</v>
      </c>
      <c r="G2002" s="1" t="s">
        <v>184</v>
      </c>
      <c r="H2002" s="1">
        <f>D2002/'دلار نیما'!$C$1292*1000</f>
        <v>26.944882367208344</v>
      </c>
    </row>
    <row r="2003" spans="1:8" hidden="1" x14ac:dyDescent="0.45">
      <c r="A2003" s="1" t="s">
        <v>116</v>
      </c>
      <c r="B2003" s="1" t="s">
        <v>181</v>
      </c>
      <c r="C2003" s="1" t="s">
        <v>103</v>
      </c>
      <c r="D2003" s="1">
        <v>6693</v>
      </c>
      <c r="E2003" s="1" t="s">
        <v>244</v>
      </c>
      <c r="F2003" s="1" t="s">
        <v>246</v>
      </c>
      <c r="G2003" s="1" t="s">
        <v>182</v>
      </c>
      <c r="H2003" s="1">
        <f>D2003/'دلار نیما'!$C$1292*1000</f>
        <v>25.364570700945912</v>
      </c>
    </row>
    <row r="2004" spans="1:8" hidden="1" x14ac:dyDescent="0.45">
      <c r="A2004" s="1" t="s">
        <v>116</v>
      </c>
      <c r="B2004" s="1" t="s">
        <v>181</v>
      </c>
      <c r="C2004" s="1" t="s">
        <v>103</v>
      </c>
      <c r="D2004" s="1">
        <v>6693</v>
      </c>
      <c r="E2004" s="1" t="s">
        <v>217</v>
      </c>
      <c r="F2004" s="1" t="s">
        <v>246</v>
      </c>
      <c r="G2004" s="1" t="s">
        <v>182</v>
      </c>
      <c r="H2004" s="1">
        <f>D2004/'دلار نیما'!$C$1292*1000</f>
        <v>25.364570700945912</v>
      </c>
    </row>
    <row r="2005" spans="1:8" hidden="1" x14ac:dyDescent="0.45">
      <c r="A2005" s="1" t="s">
        <v>101</v>
      </c>
      <c r="B2005" s="1" t="s">
        <v>164</v>
      </c>
      <c r="C2005" s="1" t="s">
        <v>103</v>
      </c>
      <c r="D2005" s="1">
        <v>6427</v>
      </c>
      <c r="E2005" s="1" t="s">
        <v>217</v>
      </c>
      <c r="F2005" s="1" t="s">
        <v>246</v>
      </c>
      <c r="G2005" s="1" t="s">
        <v>165</v>
      </c>
      <c r="H2005" s="1">
        <f>D2005/'دلار نیما'!$C$1292*1000</f>
        <v>24.35650618481688</v>
      </c>
    </row>
    <row r="2006" spans="1:8" hidden="1" x14ac:dyDescent="0.45">
      <c r="A2006" s="1" t="s">
        <v>101</v>
      </c>
      <c r="B2006" s="1" t="s">
        <v>164</v>
      </c>
      <c r="C2006" s="1" t="s">
        <v>103</v>
      </c>
      <c r="D2006" s="1">
        <v>6427</v>
      </c>
      <c r="E2006" s="1" t="s">
        <v>244</v>
      </c>
      <c r="F2006" s="1" t="s">
        <v>246</v>
      </c>
      <c r="G2006" s="1" t="s">
        <v>165</v>
      </c>
      <c r="H2006" s="1">
        <f>D2006/'دلار نیما'!$C$1292*1000</f>
        <v>24.35650618481688</v>
      </c>
    </row>
    <row r="2007" spans="1:8" hidden="1" x14ac:dyDescent="0.45">
      <c r="A2007" s="1" t="s">
        <v>101</v>
      </c>
      <c r="B2007" s="1" t="s">
        <v>181</v>
      </c>
      <c r="C2007" s="1" t="s">
        <v>103</v>
      </c>
      <c r="D2007" s="1">
        <v>6205</v>
      </c>
      <c r="E2007" s="1" t="s">
        <v>244</v>
      </c>
      <c r="F2007" s="1" t="s">
        <v>246</v>
      </c>
      <c r="G2007" s="1" t="s">
        <v>182</v>
      </c>
      <c r="H2007" s="1">
        <f>D2007/'دلار نیما'!$C$1292*1000</f>
        <v>23.515189182634003</v>
      </c>
    </row>
    <row r="2008" spans="1:8" hidden="1" x14ac:dyDescent="0.45">
      <c r="A2008" s="1" t="s">
        <v>116</v>
      </c>
      <c r="B2008" s="1" t="s">
        <v>164</v>
      </c>
      <c r="C2008" s="1" t="s">
        <v>103</v>
      </c>
      <c r="D2008" s="1">
        <v>5607</v>
      </c>
      <c r="E2008" s="1" t="s">
        <v>217</v>
      </c>
      <c r="F2008" s="1" t="s">
        <v>246</v>
      </c>
      <c r="G2008" s="1" t="s">
        <v>165</v>
      </c>
      <c r="H2008" s="1">
        <f>D2008/'دلار نیما'!$C$1292*1000</f>
        <v>21.248938879456706</v>
      </c>
    </row>
    <row r="2009" spans="1:8" hidden="1" x14ac:dyDescent="0.45">
      <c r="A2009" s="1" t="s">
        <v>116</v>
      </c>
      <c r="B2009" s="1" t="s">
        <v>164</v>
      </c>
      <c r="C2009" s="1" t="s">
        <v>103</v>
      </c>
      <c r="D2009" s="1">
        <v>5607</v>
      </c>
      <c r="E2009" s="1" t="s">
        <v>244</v>
      </c>
      <c r="F2009" s="1" t="s">
        <v>246</v>
      </c>
      <c r="G2009" s="1" t="s">
        <v>165</v>
      </c>
      <c r="H2009" s="1">
        <f>D2009/'دلار نیما'!$C$1292*1000</f>
        <v>21.248938879456706</v>
      </c>
    </row>
    <row r="2010" spans="1:8" hidden="1" x14ac:dyDescent="0.45">
      <c r="A2010" s="1" t="s">
        <v>116</v>
      </c>
      <c r="B2010" s="1" t="s">
        <v>164</v>
      </c>
      <c r="C2010" s="1" t="s">
        <v>112</v>
      </c>
      <c r="D2010" s="1">
        <v>5607</v>
      </c>
      <c r="E2010" s="1" t="s">
        <v>217</v>
      </c>
      <c r="F2010" s="1" t="s">
        <v>246</v>
      </c>
      <c r="G2010" s="1" t="s">
        <v>165</v>
      </c>
      <c r="H2010" s="1">
        <f>D2010/'دلار نیما'!$C$1292*1000</f>
        <v>21.248938879456706</v>
      </c>
    </row>
    <row r="2011" spans="1:8" hidden="1" x14ac:dyDescent="0.45">
      <c r="A2011" s="1" t="s">
        <v>101</v>
      </c>
      <c r="B2011" s="1" t="s">
        <v>163</v>
      </c>
      <c r="C2011" s="1" t="s">
        <v>103</v>
      </c>
      <c r="D2011" s="1">
        <v>6803</v>
      </c>
      <c r="E2011" s="1" t="s">
        <v>217</v>
      </c>
      <c r="F2011" s="1" t="s">
        <v>246</v>
      </c>
      <c r="G2011" s="1" t="s">
        <v>163</v>
      </c>
      <c r="H2011" s="1">
        <f>D2011/'دلار نیما'!$C$1292*1000</f>
        <v>25.781439485811305</v>
      </c>
    </row>
    <row r="2012" spans="1:8" hidden="1" x14ac:dyDescent="0.45">
      <c r="A2012" s="1" t="s">
        <v>101</v>
      </c>
      <c r="B2012" s="1" t="s">
        <v>163</v>
      </c>
      <c r="C2012" s="1" t="s">
        <v>103</v>
      </c>
      <c r="D2012" s="1">
        <v>6803</v>
      </c>
      <c r="E2012" s="1" t="s">
        <v>244</v>
      </c>
      <c r="F2012" s="1" t="s">
        <v>246</v>
      </c>
      <c r="G2012" s="1" t="s">
        <v>163</v>
      </c>
      <c r="H2012" s="1">
        <f>D2012/'دلار نیما'!$C$1292*1000</f>
        <v>25.781439485811305</v>
      </c>
    </row>
    <row r="2013" spans="1:8" hidden="1" x14ac:dyDescent="0.45">
      <c r="A2013" s="1" t="s">
        <v>101</v>
      </c>
      <c r="B2013" s="1" t="s">
        <v>180</v>
      </c>
      <c r="C2013" s="1" t="s">
        <v>103</v>
      </c>
      <c r="D2013" s="1">
        <v>5994</v>
      </c>
      <c r="E2013" s="1" t="s">
        <v>244</v>
      </c>
      <c r="F2013" s="1" t="s">
        <v>246</v>
      </c>
      <c r="G2013" s="1" t="s">
        <v>180</v>
      </c>
      <c r="H2013" s="1">
        <f>D2013/'دلار نیما'!$C$1292*1000</f>
        <v>22.715559058937668</v>
      </c>
    </row>
    <row r="2014" spans="1:8" hidden="1" x14ac:dyDescent="0.45">
      <c r="A2014" s="1" t="s">
        <v>116</v>
      </c>
      <c r="B2014" s="1" t="s">
        <v>183</v>
      </c>
      <c r="C2014" s="1" t="s">
        <v>112</v>
      </c>
      <c r="D2014" s="1">
        <v>7132</v>
      </c>
      <c r="E2014" s="1" t="s">
        <v>217</v>
      </c>
      <c r="F2014" s="1" t="s">
        <v>246</v>
      </c>
      <c r="G2014" s="1" t="s">
        <v>183</v>
      </c>
      <c r="H2014" s="1">
        <f>D2014/'دلار نیما'!$C$1292*1000</f>
        <v>27.028256124181421</v>
      </c>
    </row>
    <row r="2015" spans="1:8" hidden="1" x14ac:dyDescent="0.45">
      <c r="A2015" s="1" t="s">
        <v>101</v>
      </c>
      <c r="B2015" s="1" t="s">
        <v>183</v>
      </c>
      <c r="C2015" s="1" t="s">
        <v>112</v>
      </c>
      <c r="D2015" s="1">
        <v>6529</v>
      </c>
      <c r="E2015" s="1" t="s">
        <v>217</v>
      </c>
      <c r="F2015" s="1" t="s">
        <v>246</v>
      </c>
      <c r="G2015" s="1" t="s">
        <v>183</v>
      </c>
      <c r="H2015" s="1">
        <f>D2015/'دلار نیما'!$C$1292*1000</f>
        <v>24.743057239873878</v>
      </c>
    </row>
    <row r="2016" spans="1:8" hidden="1" x14ac:dyDescent="0.45">
      <c r="A2016" s="1" t="s">
        <v>116</v>
      </c>
      <c r="B2016" s="1" t="s">
        <v>146</v>
      </c>
      <c r="C2016" s="1" t="s">
        <v>103</v>
      </c>
      <c r="D2016" s="1">
        <v>7005</v>
      </c>
      <c r="E2016" s="1" t="s">
        <v>244</v>
      </c>
      <c r="F2016" s="1" t="s">
        <v>246</v>
      </c>
      <c r="G2016" s="1" t="s">
        <v>146</v>
      </c>
      <c r="H2016" s="1">
        <f>D2016/'دلار نیما'!$C$1292*1000</f>
        <v>26.5469621634732</v>
      </c>
    </row>
    <row r="2017" spans="1:8" hidden="1" x14ac:dyDescent="0.45">
      <c r="A2017" s="1" t="s">
        <v>101</v>
      </c>
      <c r="B2017" s="1" t="s">
        <v>146</v>
      </c>
      <c r="C2017" s="1" t="s">
        <v>103</v>
      </c>
      <c r="D2017" s="1">
        <v>7227</v>
      </c>
      <c r="E2017" s="1" t="s">
        <v>244</v>
      </c>
      <c r="F2017" s="1" t="s">
        <v>246</v>
      </c>
      <c r="G2017" s="1" t="s">
        <v>146</v>
      </c>
      <c r="H2017" s="1">
        <f>D2017/'دلار نیما'!$C$1292*1000</f>
        <v>27.388279165656076</v>
      </c>
    </row>
    <row r="2018" spans="1:8" hidden="1" x14ac:dyDescent="0.45">
      <c r="A2018" s="1" t="s">
        <v>116</v>
      </c>
      <c r="B2018" s="1" t="s">
        <v>180</v>
      </c>
      <c r="C2018" s="1" t="s">
        <v>103</v>
      </c>
      <c r="D2018" s="1">
        <v>6555</v>
      </c>
      <c r="E2018" s="1" t="s">
        <v>244</v>
      </c>
      <c r="F2018" s="1" t="s">
        <v>246</v>
      </c>
      <c r="G2018" s="1" t="s">
        <v>180</v>
      </c>
      <c r="H2018" s="1">
        <f>D2018/'دلار نیما'!$C$1292*1000</f>
        <v>24.841589861751153</v>
      </c>
    </row>
    <row r="2019" spans="1:8" hidden="1" x14ac:dyDescent="0.45">
      <c r="A2019" s="1" t="s">
        <v>116</v>
      </c>
      <c r="B2019" s="1" t="s">
        <v>127</v>
      </c>
      <c r="C2019" s="1" t="s">
        <v>103</v>
      </c>
      <c r="D2019" s="1">
        <v>5607</v>
      </c>
      <c r="E2019" s="1" t="s">
        <v>244</v>
      </c>
      <c r="F2019" s="1" t="s">
        <v>246</v>
      </c>
      <c r="G2019" s="1" t="s">
        <v>127</v>
      </c>
      <c r="H2019" s="1">
        <f>D2019/'دلار نیما'!$C$1292*1000</f>
        <v>21.248938879456706</v>
      </c>
    </row>
    <row r="2020" spans="1:8" hidden="1" x14ac:dyDescent="0.45">
      <c r="A2020" s="1" t="s">
        <v>129</v>
      </c>
      <c r="B2020" s="1" t="s">
        <v>185</v>
      </c>
      <c r="C2020" s="1" t="s">
        <v>103</v>
      </c>
      <c r="D2020" s="1">
        <v>6797</v>
      </c>
      <c r="E2020" s="1" t="s">
        <v>244</v>
      </c>
      <c r="F2020" s="1" t="s">
        <v>246</v>
      </c>
      <c r="G2020" s="1" t="s">
        <v>185</v>
      </c>
      <c r="H2020" s="1">
        <f>D2020/'دلار نیما'!$C$1292*1000</f>
        <v>25.758701188455007</v>
      </c>
    </row>
    <row r="2021" spans="1:8" hidden="1" x14ac:dyDescent="0.45">
      <c r="A2021" s="1" t="s">
        <v>101</v>
      </c>
      <c r="B2021" s="1" t="s">
        <v>185</v>
      </c>
      <c r="C2021" s="1" t="s">
        <v>103</v>
      </c>
      <c r="D2021" s="1">
        <v>6809</v>
      </c>
      <c r="E2021" s="1" t="s">
        <v>244</v>
      </c>
      <c r="F2021" s="1" t="s">
        <v>246</v>
      </c>
      <c r="G2021" s="1" t="s">
        <v>185</v>
      </c>
      <c r="H2021" s="1">
        <f>D2021/'دلار نیما'!$C$1292*1000</f>
        <v>25.804177783167599</v>
      </c>
    </row>
    <row r="2022" spans="1:8" hidden="1" x14ac:dyDescent="0.45">
      <c r="A2022" s="1" t="s">
        <v>101</v>
      </c>
      <c r="B2022" s="1" t="s">
        <v>127</v>
      </c>
      <c r="C2022" s="1" t="s">
        <v>103</v>
      </c>
      <c r="D2022" s="1">
        <v>5806</v>
      </c>
      <c r="E2022" s="1" t="s">
        <v>244</v>
      </c>
      <c r="F2022" s="1" t="s">
        <v>246</v>
      </c>
      <c r="G2022" s="1" t="s">
        <v>127</v>
      </c>
      <c r="H2022" s="1">
        <f>D2022/'دلار نیما'!$C$1292*1000</f>
        <v>22.003092408440455</v>
      </c>
    </row>
    <row r="2023" spans="1:8" hidden="1" x14ac:dyDescent="0.45">
      <c r="A2023" s="1" t="s">
        <v>101</v>
      </c>
      <c r="B2023" s="1" t="s">
        <v>127</v>
      </c>
      <c r="C2023" s="1" t="s">
        <v>103</v>
      </c>
      <c r="D2023" s="1">
        <v>5806</v>
      </c>
      <c r="E2023" s="1" t="s">
        <v>217</v>
      </c>
      <c r="F2023" s="1" t="s">
        <v>246</v>
      </c>
      <c r="G2023" s="1" t="s">
        <v>127</v>
      </c>
      <c r="H2023" s="1">
        <f>D2023/'دلار نیما'!$C$1292*1000</f>
        <v>22.003092408440455</v>
      </c>
    </row>
    <row r="2024" spans="1:8" hidden="1" x14ac:dyDescent="0.45">
      <c r="A2024" s="1" t="s">
        <v>116</v>
      </c>
      <c r="B2024" s="1" t="s">
        <v>185</v>
      </c>
      <c r="C2024" s="1" t="s">
        <v>103</v>
      </c>
      <c r="D2024" s="1">
        <v>6829</v>
      </c>
      <c r="E2024" s="1" t="s">
        <v>244</v>
      </c>
      <c r="F2024" s="1" t="s">
        <v>246</v>
      </c>
      <c r="G2024" s="1" t="s">
        <v>185</v>
      </c>
      <c r="H2024" s="1">
        <f>D2024/'دلار نیما'!$C$1292*1000</f>
        <v>25.879972107688577</v>
      </c>
    </row>
    <row r="2025" spans="1:8" hidden="1" x14ac:dyDescent="0.45">
      <c r="A2025" s="1" t="s">
        <v>101</v>
      </c>
      <c r="B2025" s="1" t="s">
        <v>123</v>
      </c>
      <c r="C2025" s="1" t="s">
        <v>103</v>
      </c>
      <c r="D2025" s="1">
        <v>6427</v>
      </c>
      <c r="E2025" s="1" t="s">
        <v>244</v>
      </c>
      <c r="F2025" s="1" t="s">
        <v>246</v>
      </c>
      <c r="G2025" s="1" t="s">
        <v>123</v>
      </c>
      <c r="H2025" s="1">
        <f>D2025/'دلار نیما'!$C$1292*1000</f>
        <v>24.35650618481688</v>
      </c>
    </row>
    <row r="2026" spans="1:8" hidden="1" x14ac:dyDescent="0.45">
      <c r="A2026" s="1" t="s">
        <v>101</v>
      </c>
      <c r="B2026" s="1" t="s">
        <v>123</v>
      </c>
      <c r="C2026" s="1" t="s">
        <v>103</v>
      </c>
      <c r="D2026" s="1">
        <v>6427</v>
      </c>
      <c r="E2026" s="1" t="s">
        <v>217</v>
      </c>
      <c r="F2026" s="1" t="s">
        <v>246</v>
      </c>
      <c r="G2026" s="1" t="s">
        <v>123</v>
      </c>
      <c r="H2026" s="1">
        <f>D2026/'دلار نیما'!$C$1292*1000</f>
        <v>24.35650618481688</v>
      </c>
    </row>
    <row r="2027" spans="1:8" hidden="1" x14ac:dyDescent="0.45">
      <c r="A2027" s="1" t="s">
        <v>116</v>
      </c>
      <c r="B2027" s="1" t="s">
        <v>123</v>
      </c>
      <c r="C2027" s="1" t="s">
        <v>103</v>
      </c>
      <c r="D2027" s="1">
        <v>6081</v>
      </c>
      <c r="E2027" s="1" t="s">
        <v>244</v>
      </c>
      <c r="F2027" s="1" t="s">
        <v>246</v>
      </c>
      <c r="G2027" s="1" t="s">
        <v>123</v>
      </c>
      <c r="H2027" s="1">
        <f>D2027/'دلار نیما'!$C$1292*1000</f>
        <v>23.045264370603928</v>
      </c>
    </row>
    <row r="2028" spans="1:8" hidden="1" x14ac:dyDescent="0.45">
      <c r="A2028" s="1" t="s">
        <v>101</v>
      </c>
      <c r="B2028" s="1" t="s">
        <v>187</v>
      </c>
      <c r="C2028" s="1" t="s">
        <v>103</v>
      </c>
      <c r="D2028" s="1">
        <v>6803</v>
      </c>
      <c r="E2028" s="1" t="s">
        <v>244</v>
      </c>
      <c r="F2028" s="1" t="s">
        <v>246</v>
      </c>
      <c r="G2028" s="1" t="s">
        <v>187</v>
      </c>
      <c r="H2028" s="1">
        <f>D2028/'دلار نیما'!$C$1292*1000</f>
        <v>25.781439485811305</v>
      </c>
    </row>
    <row r="2029" spans="1:8" hidden="1" x14ac:dyDescent="0.45">
      <c r="A2029" s="1" t="s">
        <v>126</v>
      </c>
      <c r="B2029" s="1" t="s">
        <v>123</v>
      </c>
      <c r="C2029" s="1" t="s">
        <v>112</v>
      </c>
      <c r="D2029" s="1">
        <v>5127</v>
      </c>
      <c r="E2029" s="1" t="s">
        <v>217</v>
      </c>
      <c r="F2029" s="1" t="s">
        <v>246</v>
      </c>
      <c r="G2029" s="1" t="s">
        <v>123</v>
      </c>
      <c r="H2029" s="1">
        <f>D2029/'دلار نیما'!$C$1292*1000</f>
        <v>19.429875090953189</v>
      </c>
    </row>
    <row r="2030" spans="1:8" hidden="1" x14ac:dyDescent="0.45">
      <c r="A2030" s="1" t="s">
        <v>116</v>
      </c>
      <c r="B2030" s="1" t="s">
        <v>187</v>
      </c>
      <c r="C2030" s="1" t="s">
        <v>103</v>
      </c>
      <c r="D2030" s="1">
        <v>7205</v>
      </c>
      <c r="E2030" s="1" t="s">
        <v>244</v>
      </c>
      <c r="F2030" s="1" t="s">
        <v>246</v>
      </c>
      <c r="G2030" s="1" t="s">
        <v>187</v>
      </c>
      <c r="H2030" s="1">
        <f>D2030/'دلار نیما'!$C$1292*1000</f>
        <v>27.304905408682998</v>
      </c>
    </row>
    <row r="2031" spans="1:8" hidden="1" x14ac:dyDescent="0.45">
      <c r="A2031" s="1" t="s">
        <v>116</v>
      </c>
      <c r="B2031" s="1" t="s">
        <v>157</v>
      </c>
      <c r="C2031" s="1" t="s">
        <v>103</v>
      </c>
      <c r="D2031" s="1">
        <v>7812</v>
      </c>
      <c r="E2031" s="1" t="s">
        <v>244</v>
      </c>
      <c r="F2031" s="1" t="s">
        <v>234</v>
      </c>
      <c r="G2031" s="1" t="s">
        <v>157</v>
      </c>
      <c r="H2031" s="1">
        <f>D2031/'دلار نیما'!$C$1292*1000</f>
        <v>29.605263157894736</v>
      </c>
    </row>
    <row r="2032" spans="1:8" hidden="1" x14ac:dyDescent="0.45">
      <c r="A2032" s="1" t="s">
        <v>101</v>
      </c>
      <c r="B2032" s="1" t="s">
        <v>157</v>
      </c>
      <c r="C2032" s="1" t="s">
        <v>103</v>
      </c>
      <c r="D2032" s="1">
        <v>7866</v>
      </c>
      <c r="E2032" s="1" t="s">
        <v>244</v>
      </c>
      <c r="F2032" s="1" t="s">
        <v>234</v>
      </c>
      <c r="G2032" s="1" t="s">
        <v>157</v>
      </c>
      <c r="H2032" s="1">
        <f>D2032/'دلار نیما'!$C$1292*1000</f>
        <v>29.809907834101381</v>
      </c>
    </row>
    <row r="2033" spans="1:8" hidden="1" x14ac:dyDescent="0.45">
      <c r="A2033" s="1" t="s">
        <v>116</v>
      </c>
      <c r="B2033" s="1" t="s">
        <v>121</v>
      </c>
      <c r="C2033" s="1" t="s">
        <v>112</v>
      </c>
      <c r="D2033" s="1">
        <v>5607</v>
      </c>
      <c r="E2033" s="1" t="s">
        <v>217</v>
      </c>
      <c r="F2033" s="1" t="s">
        <v>246</v>
      </c>
      <c r="G2033" s="1" t="s">
        <v>121</v>
      </c>
      <c r="H2033" s="1">
        <f>D2033/'دلار نیما'!$C$1292*1000</f>
        <v>21.248938879456706</v>
      </c>
    </row>
    <row r="2034" spans="1:8" hidden="1" x14ac:dyDescent="0.45">
      <c r="A2034" s="1" t="s">
        <v>101</v>
      </c>
      <c r="B2034" s="1" t="s">
        <v>124</v>
      </c>
      <c r="C2034" s="1" t="s">
        <v>112</v>
      </c>
      <c r="D2034" s="1">
        <v>4565</v>
      </c>
      <c r="E2034" s="1" t="s">
        <v>217</v>
      </c>
      <c r="F2034" s="1" t="s">
        <v>246</v>
      </c>
      <c r="G2034" s="1" t="s">
        <v>124</v>
      </c>
      <c r="H2034" s="1">
        <f>D2034/'دلار نیما'!$C$1292*1000</f>
        <v>17.300054571913655</v>
      </c>
    </row>
    <row r="2035" spans="1:8" hidden="1" x14ac:dyDescent="0.45">
      <c r="A2035" s="1" t="s">
        <v>101</v>
      </c>
      <c r="B2035" s="1" t="s">
        <v>124</v>
      </c>
      <c r="C2035" s="1" t="s">
        <v>103</v>
      </c>
      <c r="D2035" s="1">
        <v>4565</v>
      </c>
      <c r="E2035" s="1" t="s">
        <v>217</v>
      </c>
      <c r="F2035" s="1" t="s">
        <v>246</v>
      </c>
      <c r="G2035" s="1" t="s">
        <v>124</v>
      </c>
      <c r="H2035" s="1">
        <f>D2035/'دلار نیما'!$C$1292*1000</f>
        <v>17.300054571913655</v>
      </c>
    </row>
    <row r="2036" spans="1:8" hidden="1" x14ac:dyDescent="0.45">
      <c r="A2036" s="1" t="s">
        <v>101</v>
      </c>
      <c r="B2036" s="1" t="s">
        <v>124</v>
      </c>
      <c r="C2036" s="1" t="s">
        <v>103</v>
      </c>
      <c r="D2036" s="1">
        <v>4565</v>
      </c>
      <c r="E2036" s="1" t="s">
        <v>244</v>
      </c>
      <c r="F2036" s="1" t="s">
        <v>246</v>
      </c>
      <c r="G2036" s="1" t="s">
        <v>124</v>
      </c>
      <c r="H2036" s="1">
        <f>D2036/'دلار نیما'!$C$1292*1000</f>
        <v>17.300054571913655</v>
      </c>
    </row>
    <row r="2037" spans="1:8" hidden="1" x14ac:dyDescent="0.45">
      <c r="A2037" s="1" t="s">
        <v>116</v>
      </c>
      <c r="B2037" s="1" t="s">
        <v>162</v>
      </c>
      <c r="C2037" s="1" t="s">
        <v>112</v>
      </c>
      <c r="D2037" s="1">
        <v>8259</v>
      </c>
      <c r="E2037" s="1" t="s">
        <v>217</v>
      </c>
      <c r="F2037" s="1" t="s">
        <v>234</v>
      </c>
      <c r="G2037" s="1" t="s">
        <v>162</v>
      </c>
      <c r="H2037" s="1">
        <f>D2037/'دلار نیما'!$C$1292*1000</f>
        <v>31.299266310938634</v>
      </c>
    </row>
    <row r="2038" spans="1:8" hidden="1" x14ac:dyDescent="0.45">
      <c r="A2038" s="1" t="s">
        <v>101</v>
      </c>
      <c r="B2038" s="1" t="s">
        <v>161</v>
      </c>
      <c r="C2038" s="1" t="s">
        <v>103</v>
      </c>
      <c r="D2038" s="1">
        <v>7717</v>
      </c>
      <c r="E2038" s="1" t="s">
        <v>244</v>
      </c>
      <c r="F2038" s="1" t="s">
        <v>246</v>
      </c>
      <c r="G2038" s="1" t="s">
        <v>161</v>
      </c>
      <c r="H2038" s="1">
        <f>D2038/'دلار نیما'!$C$1292*1000</f>
        <v>29.245240116420085</v>
      </c>
    </row>
    <row r="2039" spans="1:8" hidden="1" x14ac:dyDescent="0.45">
      <c r="A2039" s="1" t="s">
        <v>116</v>
      </c>
      <c r="B2039" s="1" t="s">
        <v>161</v>
      </c>
      <c r="C2039" s="1" t="s">
        <v>103</v>
      </c>
      <c r="D2039" s="1">
        <v>7812</v>
      </c>
      <c r="E2039" s="1" t="s">
        <v>244</v>
      </c>
      <c r="F2039" s="1" t="s">
        <v>246</v>
      </c>
      <c r="G2039" s="1" t="s">
        <v>161</v>
      </c>
      <c r="H2039" s="1">
        <f>D2039/'دلار نیما'!$C$1292*1000</f>
        <v>29.605263157894736</v>
      </c>
    </row>
    <row r="2040" spans="1:8" hidden="1" x14ac:dyDescent="0.45">
      <c r="A2040" s="1" t="s">
        <v>126</v>
      </c>
      <c r="B2040" s="1" t="s">
        <v>187</v>
      </c>
      <c r="C2040" s="1" t="s">
        <v>112</v>
      </c>
      <c r="D2040" s="1">
        <v>6087</v>
      </c>
      <c r="E2040" s="1" t="s">
        <v>217</v>
      </c>
      <c r="F2040" s="1" t="s">
        <v>246</v>
      </c>
      <c r="G2040" s="1" t="s">
        <v>187</v>
      </c>
      <c r="H2040" s="1">
        <f>D2040/'دلار نیما'!$C$1292*1000</f>
        <v>23.068002667960222</v>
      </c>
    </row>
    <row r="2041" spans="1:8" hidden="1" x14ac:dyDescent="0.45">
      <c r="A2041" s="1" t="s">
        <v>101</v>
      </c>
      <c r="B2041" s="1" t="s">
        <v>191</v>
      </c>
      <c r="C2041" s="1" t="s">
        <v>112</v>
      </c>
      <c r="D2041" s="1">
        <v>4297</v>
      </c>
      <c r="E2041" s="1" t="s">
        <v>217</v>
      </c>
      <c r="F2041" s="1" t="s">
        <v>246</v>
      </c>
      <c r="G2041" s="1" t="s">
        <v>191</v>
      </c>
      <c r="H2041" s="1">
        <f>D2041/'دلار نیما'!$C$1292*1000</f>
        <v>16.284410623332523</v>
      </c>
    </row>
    <row r="2042" spans="1:8" hidden="1" x14ac:dyDescent="0.45">
      <c r="A2042" s="1" t="s">
        <v>101</v>
      </c>
      <c r="B2042" s="1" t="s">
        <v>191</v>
      </c>
      <c r="C2042" s="1" t="s">
        <v>103</v>
      </c>
      <c r="D2042" s="1">
        <v>4297</v>
      </c>
      <c r="E2042" s="1" t="s">
        <v>217</v>
      </c>
      <c r="F2042" s="1" t="s">
        <v>246</v>
      </c>
      <c r="G2042" s="1" t="s">
        <v>191</v>
      </c>
      <c r="H2042" s="1">
        <f>D2042/'دلار نیما'!$C$1292*1000</f>
        <v>16.284410623332523</v>
      </c>
    </row>
    <row r="2043" spans="1:8" hidden="1" x14ac:dyDescent="0.45">
      <c r="A2043" s="1" t="s">
        <v>116</v>
      </c>
      <c r="B2043" s="1" t="s">
        <v>191</v>
      </c>
      <c r="C2043" s="1" t="s">
        <v>103</v>
      </c>
      <c r="D2043" s="1">
        <v>5607</v>
      </c>
      <c r="E2043" s="1" t="s">
        <v>244</v>
      </c>
      <c r="F2043" s="1" t="s">
        <v>246</v>
      </c>
      <c r="G2043" s="1" t="s">
        <v>191</v>
      </c>
      <c r="H2043" s="1">
        <f>D2043/'دلار نیما'!$C$1292*1000</f>
        <v>21.248938879456706</v>
      </c>
    </row>
    <row r="2044" spans="1:8" hidden="1" x14ac:dyDescent="0.45">
      <c r="A2044" s="1" t="s">
        <v>116</v>
      </c>
      <c r="B2044" s="1" t="s">
        <v>191</v>
      </c>
      <c r="C2044" s="1" t="s">
        <v>103</v>
      </c>
      <c r="D2044" s="1">
        <v>5607</v>
      </c>
      <c r="E2044" s="1" t="s">
        <v>217</v>
      </c>
      <c r="F2044" s="1" t="s">
        <v>246</v>
      </c>
      <c r="G2044" s="1" t="s">
        <v>191</v>
      </c>
      <c r="H2044" s="1">
        <f>D2044/'دلار نیما'!$C$1292*1000</f>
        <v>21.248938879456706</v>
      </c>
    </row>
    <row r="2045" spans="1:8" hidden="1" x14ac:dyDescent="0.45">
      <c r="A2045" s="1" t="s">
        <v>116</v>
      </c>
      <c r="B2045" s="1" t="s">
        <v>191</v>
      </c>
      <c r="C2045" s="1" t="s">
        <v>112</v>
      </c>
      <c r="D2045" s="1">
        <v>5607</v>
      </c>
      <c r="E2045" s="1" t="s">
        <v>217</v>
      </c>
      <c r="F2045" s="1" t="s">
        <v>246</v>
      </c>
      <c r="G2045" s="1" t="s">
        <v>191</v>
      </c>
      <c r="H2045" s="1">
        <f>D2045/'دلار نیما'!$C$1292*1000</f>
        <v>21.248938879456706</v>
      </c>
    </row>
    <row r="2046" spans="1:8" hidden="1" x14ac:dyDescent="0.45">
      <c r="A2046" s="1" t="s">
        <v>101</v>
      </c>
      <c r="B2046" s="1" t="s">
        <v>156</v>
      </c>
      <c r="C2046" s="1" t="s">
        <v>103</v>
      </c>
      <c r="D2046" s="1">
        <v>7866</v>
      </c>
      <c r="E2046" s="1" t="s">
        <v>244</v>
      </c>
      <c r="F2046" s="1" t="s">
        <v>246</v>
      </c>
      <c r="G2046" s="1" t="s">
        <v>156</v>
      </c>
      <c r="H2046" s="1">
        <f>D2046/'دلار نیما'!$C$1292*1000</f>
        <v>29.809907834101381</v>
      </c>
    </row>
    <row r="2047" spans="1:8" hidden="1" x14ac:dyDescent="0.45">
      <c r="A2047" s="1" t="s">
        <v>101</v>
      </c>
      <c r="B2047" s="1" t="s">
        <v>174</v>
      </c>
      <c r="C2047" s="1" t="s">
        <v>103</v>
      </c>
      <c r="D2047" s="1">
        <v>8948</v>
      </c>
      <c r="E2047" s="1" t="s">
        <v>244</v>
      </c>
      <c r="F2047" s="1" t="s">
        <v>246</v>
      </c>
      <c r="G2047" s="1" t="s">
        <v>174</v>
      </c>
      <c r="H2047" s="1">
        <f>D2047/'دلار نیما'!$C$1292*1000</f>
        <v>33.910380790686396</v>
      </c>
    </row>
    <row r="2048" spans="1:8" hidden="1" x14ac:dyDescent="0.45">
      <c r="A2048" s="1" t="s">
        <v>116</v>
      </c>
      <c r="B2048" s="1" t="s">
        <v>174</v>
      </c>
      <c r="C2048" s="1" t="s">
        <v>103</v>
      </c>
      <c r="D2048" s="1">
        <v>7667</v>
      </c>
      <c r="E2048" s="1" t="s">
        <v>244</v>
      </c>
      <c r="F2048" s="1" t="s">
        <v>246</v>
      </c>
      <c r="G2048" s="1" t="s">
        <v>174</v>
      </c>
      <c r="H2048" s="1">
        <f>D2048/'دلار نیما'!$C$1292*1000</f>
        <v>29.055754305117631</v>
      </c>
    </row>
    <row r="2049" spans="1:8" hidden="1" x14ac:dyDescent="0.45">
      <c r="A2049" s="1" t="s">
        <v>115</v>
      </c>
      <c r="B2049" s="1" t="s">
        <v>156</v>
      </c>
      <c r="C2049" s="1" t="s">
        <v>112</v>
      </c>
      <c r="D2049" s="1">
        <v>7588</v>
      </c>
      <c r="E2049" s="1" t="s">
        <v>217</v>
      </c>
      <c r="F2049" s="1" t="s">
        <v>246</v>
      </c>
      <c r="G2049" s="1" t="s">
        <v>156</v>
      </c>
      <c r="H2049" s="1">
        <f>D2049/'دلار نیما'!$C$1292*1000</f>
        <v>28.756366723259763</v>
      </c>
    </row>
    <row r="2050" spans="1:8" hidden="1" x14ac:dyDescent="0.45">
      <c r="A2050" s="1" t="s">
        <v>101</v>
      </c>
      <c r="B2050" s="1" t="s">
        <v>140</v>
      </c>
      <c r="C2050" s="1" t="s">
        <v>112</v>
      </c>
      <c r="D2050" s="1">
        <v>7382</v>
      </c>
      <c r="E2050" s="1" t="s">
        <v>217</v>
      </c>
      <c r="F2050" s="1" t="s">
        <v>246</v>
      </c>
      <c r="G2050" s="1" t="s">
        <v>140</v>
      </c>
      <c r="H2050" s="1">
        <f>D2050/'دلار نیما'!$C$1292*1000</f>
        <v>27.97568518069367</v>
      </c>
    </row>
    <row r="2051" spans="1:8" hidden="1" x14ac:dyDescent="0.45">
      <c r="A2051" s="1" t="s">
        <v>203</v>
      </c>
      <c r="B2051" s="1" t="s">
        <v>140</v>
      </c>
      <c r="C2051" s="1" t="s">
        <v>112</v>
      </c>
      <c r="D2051" s="1">
        <v>5668</v>
      </c>
      <c r="E2051" s="1" t="s">
        <v>217</v>
      </c>
      <c r="F2051" s="1" t="s">
        <v>246</v>
      </c>
      <c r="G2051" s="1" t="s">
        <v>140</v>
      </c>
      <c r="H2051" s="1">
        <f>D2051/'دلار نیما'!$C$1292*1000</f>
        <v>21.480111569245697</v>
      </c>
    </row>
    <row r="2052" spans="1:8" hidden="1" x14ac:dyDescent="0.45">
      <c r="A2052" s="1" t="s">
        <v>116</v>
      </c>
      <c r="B2052" s="1" t="s">
        <v>140</v>
      </c>
      <c r="C2052" s="1" t="s">
        <v>112</v>
      </c>
      <c r="D2052" s="1">
        <v>6584</v>
      </c>
      <c r="E2052" s="1" t="s">
        <v>217</v>
      </c>
      <c r="F2052" s="1" t="s">
        <v>246</v>
      </c>
      <c r="G2052" s="1" t="s">
        <v>140</v>
      </c>
      <c r="H2052" s="1">
        <f>D2052/'دلار نیما'!$C$1292*1000</f>
        <v>24.951491632306574</v>
      </c>
    </row>
    <row r="2053" spans="1:8" hidden="1" x14ac:dyDescent="0.45">
      <c r="A2053" s="1" t="s">
        <v>116</v>
      </c>
      <c r="B2053" s="1" t="s">
        <v>119</v>
      </c>
      <c r="C2053" s="1" t="s">
        <v>103</v>
      </c>
      <c r="D2053" s="1">
        <v>6257</v>
      </c>
      <c r="E2053" s="1" t="s">
        <v>244</v>
      </c>
      <c r="F2053" s="1" t="s">
        <v>246</v>
      </c>
      <c r="G2053" s="1" t="s">
        <v>120</v>
      </c>
      <c r="H2053" s="1">
        <f>D2053/'دلار نیما'!$C$1292*1000</f>
        <v>23.712254426388551</v>
      </c>
    </row>
    <row r="2054" spans="1:8" hidden="1" x14ac:dyDescent="0.45">
      <c r="A2054" s="1" t="s">
        <v>116</v>
      </c>
      <c r="B2054" s="1" t="s">
        <v>169</v>
      </c>
      <c r="C2054" s="1" t="s">
        <v>112</v>
      </c>
      <c r="D2054" s="1">
        <v>9134</v>
      </c>
      <c r="E2054" s="1" t="s">
        <v>217</v>
      </c>
      <c r="F2054" s="1" t="s">
        <v>246</v>
      </c>
      <c r="G2054" s="1" t="s">
        <v>169</v>
      </c>
      <c r="H2054" s="1">
        <f>D2054/'دلار نیما'!$C$1292*1000</f>
        <v>34.615268008731505</v>
      </c>
    </row>
    <row r="2055" spans="1:8" hidden="1" x14ac:dyDescent="0.45">
      <c r="A2055" s="1" t="s">
        <v>101</v>
      </c>
      <c r="B2055" s="1" t="s">
        <v>169</v>
      </c>
      <c r="C2055" s="1" t="s">
        <v>103</v>
      </c>
      <c r="D2055" s="1">
        <v>9283</v>
      </c>
      <c r="E2055" s="1" t="s">
        <v>244</v>
      </c>
      <c r="F2055" s="1" t="s">
        <v>246</v>
      </c>
      <c r="G2055" s="1" t="s">
        <v>169</v>
      </c>
      <c r="H2055" s="1">
        <f>D2055/'دلار نیما'!$C$1292*1000</f>
        <v>35.179935726412808</v>
      </c>
    </row>
    <row r="2056" spans="1:8" hidden="1" x14ac:dyDescent="0.45">
      <c r="A2056" s="1" t="s">
        <v>189</v>
      </c>
      <c r="B2056" s="1" t="s">
        <v>169</v>
      </c>
      <c r="C2056" s="1" t="s">
        <v>112</v>
      </c>
      <c r="D2056" s="1">
        <v>8528</v>
      </c>
      <c r="E2056" s="1" t="s">
        <v>217</v>
      </c>
      <c r="F2056" s="1" t="s">
        <v>246</v>
      </c>
      <c r="G2056" s="1" t="s">
        <v>169</v>
      </c>
      <c r="H2056" s="1">
        <f>D2056/'دلار نیما'!$C$1292*1000</f>
        <v>32.318699975745815</v>
      </c>
    </row>
    <row r="2057" spans="1:8" hidden="1" x14ac:dyDescent="0.45">
      <c r="A2057" s="1" t="s">
        <v>116</v>
      </c>
      <c r="B2057" s="1" t="s">
        <v>175</v>
      </c>
      <c r="C2057" s="1" t="s">
        <v>103</v>
      </c>
      <c r="D2057" s="1">
        <v>7635</v>
      </c>
      <c r="E2057" s="1" t="s">
        <v>244</v>
      </c>
      <c r="F2057" s="1" t="s">
        <v>246</v>
      </c>
      <c r="G2057" s="1" t="s">
        <v>176</v>
      </c>
      <c r="H2057" s="1">
        <f>D2057/'دلار نیما'!$C$1292*1000</f>
        <v>28.934483385884064</v>
      </c>
    </row>
    <row r="2058" spans="1:8" hidden="1" x14ac:dyDescent="0.45">
      <c r="A2058" s="1" t="s">
        <v>101</v>
      </c>
      <c r="B2058" s="1" t="s">
        <v>132</v>
      </c>
      <c r="C2058" s="1" t="s">
        <v>186</v>
      </c>
      <c r="D2058" s="1">
        <v>6803</v>
      </c>
      <c r="E2058" s="1" t="s">
        <v>217</v>
      </c>
      <c r="F2058" s="1" t="s">
        <v>233</v>
      </c>
      <c r="G2058" s="1" t="s">
        <v>132</v>
      </c>
      <c r="H2058" s="1">
        <f>D2058/'دلار نیما'!$C$1292*1000</f>
        <v>25.781439485811305</v>
      </c>
    </row>
    <row r="2059" spans="1:8" hidden="1" x14ac:dyDescent="0.45">
      <c r="A2059" s="1" t="s">
        <v>101</v>
      </c>
      <c r="B2059" s="1" t="s">
        <v>132</v>
      </c>
      <c r="C2059" s="1" t="s">
        <v>133</v>
      </c>
      <c r="D2059" s="1">
        <v>6803</v>
      </c>
      <c r="E2059" s="1" t="s">
        <v>217</v>
      </c>
      <c r="F2059" s="1" t="s">
        <v>233</v>
      </c>
      <c r="G2059" s="1" t="s">
        <v>132</v>
      </c>
      <c r="H2059" s="1">
        <f>D2059/'دلار نیما'!$C$1292*1000</f>
        <v>25.781439485811305</v>
      </c>
    </row>
    <row r="2060" spans="1:8" hidden="1" x14ac:dyDescent="0.45">
      <c r="A2060" s="1" t="s">
        <v>116</v>
      </c>
      <c r="B2060" s="1" t="s">
        <v>151</v>
      </c>
      <c r="C2060" s="1" t="s">
        <v>103</v>
      </c>
      <c r="D2060" s="1">
        <v>7356</v>
      </c>
      <c r="E2060" s="1" t="s">
        <v>244</v>
      </c>
      <c r="F2060" s="1" t="s">
        <v>246</v>
      </c>
      <c r="G2060" s="1" t="s">
        <v>151</v>
      </c>
      <c r="H2060" s="1">
        <f>D2060/'دلار نیما'!$C$1292*1000</f>
        <v>27.877152558816395</v>
      </c>
    </row>
    <row r="2061" spans="1:8" hidden="1" x14ac:dyDescent="0.45">
      <c r="A2061" s="1" t="s">
        <v>126</v>
      </c>
      <c r="B2061" s="1" t="s">
        <v>175</v>
      </c>
      <c r="C2061" s="1" t="s">
        <v>112</v>
      </c>
      <c r="D2061" s="1">
        <v>6667</v>
      </c>
      <c r="E2061" s="1" t="s">
        <v>217</v>
      </c>
      <c r="F2061" s="1" t="s">
        <v>246</v>
      </c>
      <c r="G2061" s="1" t="s">
        <v>176</v>
      </c>
      <c r="H2061" s="1">
        <f>D2061/'دلار نیما'!$C$1292*1000</f>
        <v>25.26603807906864</v>
      </c>
    </row>
    <row r="2062" spans="1:8" hidden="1" x14ac:dyDescent="0.45">
      <c r="A2062" s="1" t="s">
        <v>101</v>
      </c>
      <c r="B2062" s="1" t="s">
        <v>143</v>
      </c>
      <c r="C2062" s="1" t="s">
        <v>103</v>
      </c>
      <c r="D2062" s="1">
        <v>5437</v>
      </c>
      <c r="E2062" s="1" t="s">
        <v>217</v>
      </c>
      <c r="F2062" s="1" t="s">
        <v>246</v>
      </c>
      <c r="G2062" s="1" t="s">
        <v>143</v>
      </c>
      <c r="H2062" s="1">
        <f>D2062/'دلار نیما'!$C$1292*1000</f>
        <v>20.604687121028377</v>
      </c>
    </row>
    <row r="2063" spans="1:8" hidden="1" x14ac:dyDescent="0.45">
      <c r="A2063" s="1" t="s">
        <v>126</v>
      </c>
      <c r="B2063" s="1" t="s">
        <v>143</v>
      </c>
      <c r="C2063" s="1" t="s">
        <v>112</v>
      </c>
      <c r="D2063" s="1">
        <v>5151</v>
      </c>
      <c r="E2063" s="1" t="s">
        <v>217</v>
      </c>
      <c r="F2063" s="1" t="s">
        <v>246</v>
      </c>
      <c r="G2063" s="1" t="s">
        <v>143</v>
      </c>
      <c r="H2063" s="1">
        <f>D2063/'دلار نیما'!$C$1292*1000</f>
        <v>19.520828280378367</v>
      </c>
    </row>
    <row r="2064" spans="1:8" hidden="1" x14ac:dyDescent="0.45">
      <c r="A2064" s="1" t="s">
        <v>101</v>
      </c>
      <c r="B2064" s="1" t="s">
        <v>109</v>
      </c>
      <c r="C2064" s="1" t="s">
        <v>112</v>
      </c>
      <c r="D2064" s="1">
        <v>6576</v>
      </c>
      <c r="E2064" s="1" t="s">
        <v>217</v>
      </c>
      <c r="F2064" s="1" t="s">
        <v>246</v>
      </c>
      <c r="G2064" s="1" t="s">
        <v>110</v>
      </c>
      <c r="H2064" s="1">
        <f>D2064/'دلار نیما'!$C$1292*1000</f>
        <v>24.921173902498182</v>
      </c>
    </row>
    <row r="2065" spans="1:8" hidden="1" x14ac:dyDescent="0.45">
      <c r="A2065" s="1" t="s">
        <v>101</v>
      </c>
      <c r="B2065" s="1" t="s">
        <v>102</v>
      </c>
      <c r="C2065" s="1" t="s">
        <v>103</v>
      </c>
      <c r="D2065" s="1">
        <v>4565</v>
      </c>
      <c r="E2065" s="1" t="s">
        <v>217</v>
      </c>
      <c r="F2065" s="1" t="s">
        <v>246</v>
      </c>
      <c r="G2065" s="1" t="s">
        <v>105</v>
      </c>
      <c r="H2065" s="1">
        <f>D2065/'دلار نیما'!$C$1292*1000</f>
        <v>17.300054571913655</v>
      </c>
    </row>
    <row r="2066" spans="1:8" hidden="1" x14ac:dyDescent="0.45">
      <c r="A2066" s="1" t="s">
        <v>101</v>
      </c>
      <c r="B2066" s="1" t="s">
        <v>102</v>
      </c>
      <c r="C2066" s="1" t="s">
        <v>103</v>
      </c>
      <c r="D2066" s="1">
        <v>4565</v>
      </c>
      <c r="E2066" s="1" t="s">
        <v>244</v>
      </c>
      <c r="F2066" s="1" t="s">
        <v>246</v>
      </c>
      <c r="G2066" s="1" t="s">
        <v>105</v>
      </c>
      <c r="H2066" s="1">
        <f>D2066/'دلار نیما'!$C$1292*1000</f>
        <v>17.300054571913655</v>
      </c>
    </row>
    <row r="2067" spans="1:8" hidden="1" x14ac:dyDescent="0.45">
      <c r="A2067" s="1" t="s">
        <v>116</v>
      </c>
      <c r="B2067" s="1" t="s">
        <v>109</v>
      </c>
      <c r="C2067" s="1" t="s">
        <v>112</v>
      </c>
      <c r="D2067" s="1">
        <v>7094</v>
      </c>
      <c r="E2067" s="1" t="s">
        <v>217</v>
      </c>
      <c r="F2067" s="1" t="s">
        <v>246</v>
      </c>
      <c r="G2067" s="1" t="s">
        <v>110</v>
      </c>
      <c r="H2067" s="1">
        <f>D2067/'دلار نیما'!$C$1292*1000</f>
        <v>26.884246907591557</v>
      </c>
    </row>
    <row r="2068" spans="1:8" hidden="1" x14ac:dyDescent="0.45">
      <c r="A2068" s="1" t="s">
        <v>101</v>
      </c>
      <c r="B2068" s="1" t="s">
        <v>188</v>
      </c>
      <c r="C2068" s="1" t="s">
        <v>112</v>
      </c>
      <c r="D2068" s="1">
        <v>6667</v>
      </c>
      <c r="E2068" s="1" t="s">
        <v>217</v>
      </c>
      <c r="F2068" s="1" t="s">
        <v>246</v>
      </c>
      <c r="G2068" s="1" t="s">
        <v>188</v>
      </c>
      <c r="H2068" s="1">
        <f>D2068/'دلار نیما'!$C$1292*1000</f>
        <v>25.26603807906864</v>
      </c>
    </row>
    <row r="2069" spans="1:8" hidden="1" x14ac:dyDescent="0.45">
      <c r="A2069" s="1" t="s">
        <v>126</v>
      </c>
      <c r="B2069" s="1" t="s">
        <v>102</v>
      </c>
      <c r="C2069" s="1" t="s">
        <v>112</v>
      </c>
      <c r="D2069" s="1">
        <v>4336</v>
      </c>
      <c r="E2069" s="1" t="s">
        <v>217</v>
      </c>
      <c r="F2069" s="1" t="s">
        <v>246</v>
      </c>
      <c r="G2069" s="1" t="s">
        <v>105</v>
      </c>
      <c r="H2069" s="1">
        <f>D2069/'دلار نیما'!$C$1292*1000</f>
        <v>16.432209556148436</v>
      </c>
    </row>
    <row r="2070" spans="1:8" hidden="1" x14ac:dyDescent="0.45">
      <c r="A2070" s="1" t="s">
        <v>126</v>
      </c>
      <c r="B2070" s="1" t="s">
        <v>159</v>
      </c>
      <c r="C2070" s="1" t="s">
        <v>112</v>
      </c>
      <c r="D2070" s="1">
        <v>6897</v>
      </c>
      <c r="E2070" s="1" t="s">
        <v>217</v>
      </c>
      <c r="F2070" s="1" t="s">
        <v>247</v>
      </c>
      <c r="G2070" s="1" t="s">
        <v>159</v>
      </c>
      <c r="H2070" s="1">
        <f>D2070/'دلار نیما'!$C$1292*1000</f>
        <v>26.137672811059907</v>
      </c>
    </row>
    <row r="2071" spans="1:8" hidden="1" x14ac:dyDescent="0.45">
      <c r="A2071" s="1" t="s">
        <v>115</v>
      </c>
      <c r="B2071" s="1" t="s">
        <v>102</v>
      </c>
      <c r="C2071" s="1" t="s">
        <v>112</v>
      </c>
      <c r="D2071" s="1">
        <v>5295</v>
      </c>
      <c r="E2071" s="1" t="s">
        <v>217</v>
      </c>
      <c r="F2071" s="1" t="s">
        <v>246</v>
      </c>
      <c r="G2071" s="1" t="s">
        <v>105</v>
      </c>
      <c r="H2071" s="1">
        <f>D2071/'دلار نیما'!$C$1292*1000</f>
        <v>20.066547416929417</v>
      </c>
    </row>
    <row r="2072" spans="1:8" hidden="1" x14ac:dyDescent="0.45">
      <c r="A2072" s="1" t="s">
        <v>129</v>
      </c>
      <c r="B2072" s="1" t="s">
        <v>159</v>
      </c>
      <c r="C2072" s="1" t="s">
        <v>112</v>
      </c>
      <c r="D2072" s="1">
        <v>6599</v>
      </c>
      <c r="E2072" s="1" t="s">
        <v>217</v>
      </c>
      <c r="F2072" s="1" t="s">
        <v>247</v>
      </c>
      <c r="G2072" s="1" t="s">
        <v>159</v>
      </c>
      <c r="H2072" s="1">
        <f>D2072/'دلار نیما'!$C$1292*1000</f>
        <v>25.008337375697309</v>
      </c>
    </row>
    <row r="2073" spans="1:8" hidden="1" x14ac:dyDescent="0.45">
      <c r="A2073" s="1" t="s">
        <v>101</v>
      </c>
      <c r="B2073" s="1" t="s">
        <v>159</v>
      </c>
      <c r="C2073" s="1" t="s">
        <v>112</v>
      </c>
      <c r="D2073" s="1">
        <v>7914</v>
      </c>
      <c r="E2073" s="1" t="s">
        <v>217</v>
      </c>
      <c r="F2073" s="1" t="s">
        <v>247</v>
      </c>
      <c r="G2073" s="1" t="s">
        <v>159</v>
      </c>
      <c r="H2073" s="1">
        <f>D2073/'دلار نیما'!$C$1292*1000</f>
        <v>29.991814212951734</v>
      </c>
    </row>
    <row r="2074" spans="1:8" hidden="1" x14ac:dyDescent="0.45">
      <c r="A2074" s="1" t="s">
        <v>116</v>
      </c>
      <c r="B2074" s="1" t="s">
        <v>159</v>
      </c>
      <c r="C2074" s="1" t="s">
        <v>112</v>
      </c>
      <c r="D2074" s="1">
        <v>6596</v>
      </c>
      <c r="E2074" s="1" t="s">
        <v>217</v>
      </c>
      <c r="F2074" s="1" t="s">
        <v>247</v>
      </c>
      <c r="G2074" s="1" t="s">
        <v>159</v>
      </c>
      <c r="H2074" s="1">
        <f>D2074/'دلار نیما'!$C$1292*1000</f>
        <v>24.996968227019163</v>
      </c>
    </row>
    <row r="2075" spans="1:8" hidden="1" x14ac:dyDescent="0.45">
      <c r="A2075" s="1" t="s">
        <v>116</v>
      </c>
      <c r="B2075" s="1" t="s">
        <v>194</v>
      </c>
      <c r="C2075" s="1" t="s">
        <v>112</v>
      </c>
      <c r="D2075" s="1">
        <v>8101</v>
      </c>
      <c r="E2075" s="1" t="s">
        <v>217</v>
      </c>
      <c r="F2075" s="1" t="s">
        <v>246</v>
      </c>
      <c r="G2075" s="1" t="s">
        <v>195</v>
      </c>
      <c r="H2075" s="1">
        <f>D2075/'دلار نیما'!$C$1292*1000</f>
        <v>30.700491147222898</v>
      </c>
    </row>
    <row r="2076" spans="1:8" hidden="1" x14ac:dyDescent="0.45">
      <c r="A2076" s="1" t="s">
        <v>101</v>
      </c>
      <c r="B2076" s="1" t="s">
        <v>196</v>
      </c>
      <c r="C2076" s="1" t="s">
        <v>112</v>
      </c>
      <c r="D2076" s="1">
        <v>7676</v>
      </c>
      <c r="E2076" s="1" t="s">
        <v>217</v>
      </c>
      <c r="F2076" s="1" t="s">
        <v>247</v>
      </c>
      <c r="G2076" s="1" t="s">
        <v>196</v>
      </c>
      <c r="H2076" s="1">
        <f>D2076/'دلار نیما'!$C$1292*1000</f>
        <v>29.089861751152071</v>
      </c>
    </row>
    <row r="2077" spans="1:8" hidden="1" x14ac:dyDescent="0.45">
      <c r="A2077" s="1" t="s">
        <v>101</v>
      </c>
      <c r="B2077" s="1" t="s">
        <v>196</v>
      </c>
      <c r="C2077" s="1" t="s">
        <v>103</v>
      </c>
      <c r="D2077" s="1">
        <v>7676</v>
      </c>
      <c r="E2077" s="1" t="s">
        <v>217</v>
      </c>
      <c r="F2077" s="1" t="s">
        <v>247</v>
      </c>
      <c r="G2077" s="1" t="s">
        <v>196</v>
      </c>
      <c r="H2077" s="1">
        <f>D2077/'دلار نیما'!$C$1292*1000</f>
        <v>29.089861751152071</v>
      </c>
    </row>
    <row r="2078" spans="1:8" hidden="1" x14ac:dyDescent="0.45">
      <c r="A2078" s="1" t="s">
        <v>101</v>
      </c>
      <c r="B2078" s="1" t="s">
        <v>144</v>
      </c>
      <c r="C2078" s="1" t="s">
        <v>133</v>
      </c>
      <c r="D2078" s="1">
        <v>6166</v>
      </c>
      <c r="E2078" s="1" t="s">
        <v>217</v>
      </c>
      <c r="F2078" s="1" t="s">
        <v>248</v>
      </c>
      <c r="G2078" s="1" t="s">
        <v>144</v>
      </c>
      <c r="H2078" s="1">
        <f>D2078/'دلار نیما'!$C$1292*1000</f>
        <v>23.367390249818094</v>
      </c>
    </row>
    <row r="2079" spans="1:8" hidden="1" x14ac:dyDescent="0.45">
      <c r="A2079" s="1" t="s">
        <v>101</v>
      </c>
      <c r="B2079" s="1" t="s">
        <v>144</v>
      </c>
      <c r="C2079" s="1" t="s">
        <v>186</v>
      </c>
      <c r="D2079" s="1">
        <v>6166</v>
      </c>
      <c r="E2079" s="1" t="s">
        <v>217</v>
      </c>
      <c r="F2079" s="1" t="s">
        <v>248</v>
      </c>
      <c r="G2079" s="1" t="s">
        <v>144</v>
      </c>
      <c r="H2079" s="1">
        <f>D2079/'دلار نیما'!$C$1292*1000</f>
        <v>23.367390249818094</v>
      </c>
    </row>
    <row r="2080" spans="1:8" hidden="1" x14ac:dyDescent="0.45">
      <c r="A2080" s="1" t="s">
        <v>101</v>
      </c>
      <c r="B2080" s="1" t="s">
        <v>138</v>
      </c>
      <c r="C2080" s="1" t="s">
        <v>103</v>
      </c>
      <c r="D2080" s="1">
        <v>6803</v>
      </c>
      <c r="E2080" s="1" t="s">
        <v>244</v>
      </c>
      <c r="F2080" s="1" t="s">
        <v>246</v>
      </c>
      <c r="G2080" s="1" t="s">
        <v>139</v>
      </c>
      <c r="H2080" s="1">
        <f>D2080/'دلار نیما'!$C$1292*1000</f>
        <v>25.781439485811305</v>
      </c>
    </row>
    <row r="2081" spans="1:8" hidden="1" x14ac:dyDescent="0.45">
      <c r="A2081" s="1" t="s">
        <v>116</v>
      </c>
      <c r="B2081" s="1" t="s">
        <v>138</v>
      </c>
      <c r="C2081" s="1" t="s">
        <v>103</v>
      </c>
      <c r="D2081" s="1">
        <v>7205</v>
      </c>
      <c r="E2081" s="1" t="s">
        <v>244</v>
      </c>
      <c r="F2081" s="1" t="s">
        <v>246</v>
      </c>
      <c r="G2081" s="1" t="s">
        <v>139</v>
      </c>
      <c r="H2081" s="1">
        <f>D2081/'دلار نیما'!$C$1292*1000</f>
        <v>27.304905408682998</v>
      </c>
    </row>
    <row r="2082" spans="1:8" hidden="1" x14ac:dyDescent="0.45">
      <c r="A2082" s="1" t="s">
        <v>101</v>
      </c>
      <c r="B2082" s="1" t="s">
        <v>197</v>
      </c>
      <c r="C2082" s="1" t="s">
        <v>103</v>
      </c>
      <c r="D2082" s="1">
        <v>8130</v>
      </c>
      <c r="E2082" s="1" t="s">
        <v>217</v>
      </c>
      <c r="F2082" s="1" t="s">
        <v>246</v>
      </c>
      <c r="G2082" s="1" t="s">
        <v>198</v>
      </c>
      <c r="H2082" s="1">
        <f>D2082/'دلار نیما'!$C$1292*1000</f>
        <v>30.810392917778316</v>
      </c>
    </row>
    <row r="2083" spans="1:8" hidden="1" x14ac:dyDescent="0.45">
      <c r="A2083" s="1" t="s">
        <v>116</v>
      </c>
      <c r="B2083" s="1" t="s">
        <v>149</v>
      </c>
      <c r="C2083" s="1" t="s">
        <v>112</v>
      </c>
      <c r="D2083" s="1">
        <v>8692</v>
      </c>
      <c r="E2083" s="1" t="s">
        <v>217</v>
      </c>
      <c r="F2083" s="1" t="s">
        <v>246</v>
      </c>
      <c r="G2083" s="1" t="s">
        <v>149</v>
      </c>
      <c r="H2083" s="1">
        <f>D2083/'دلار نیما'!$C$1292*1000</f>
        <v>32.940213436817849</v>
      </c>
    </row>
    <row r="2084" spans="1:8" hidden="1" x14ac:dyDescent="0.45">
      <c r="A2084" s="1" t="s">
        <v>116</v>
      </c>
      <c r="B2084" s="1" t="s">
        <v>197</v>
      </c>
      <c r="C2084" s="1" t="s">
        <v>112</v>
      </c>
      <c r="D2084" s="1">
        <v>8088</v>
      </c>
      <c r="E2084" s="1" t="s">
        <v>217</v>
      </c>
      <c r="F2084" s="1" t="s">
        <v>246</v>
      </c>
      <c r="G2084" s="1" t="s">
        <v>198</v>
      </c>
      <c r="H2084" s="1">
        <f>D2084/'دلار نیما'!$C$1292*1000</f>
        <v>30.651224836284257</v>
      </c>
    </row>
    <row r="2085" spans="1:8" hidden="1" x14ac:dyDescent="0.45">
      <c r="A2085" s="1" t="s">
        <v>116</v>
      </c>
      <c r="B2085" s="1" t="s">
        <v>206</v>
      </c>
      <c r="C2085" s="1" t="s">
        <v>103</v>
      </c>
      <c r="D2085" s="1">
        <v>6555</v>
      </c>
      <c r="E2085" s="1" t="s">
        <v>244</v>
      </c>
      <c r="F2085" s="1" t="s">
        <v>246</v>
      </c>
      <c r="G2085" s="1" t="s">
        <v>206</v>
      </c>
      <c r="H2085" s="1">
        <f>D2085/'دلار نیما'!$C$1292*1000</f>
        <v>24.841589861751153</v>
      </c>
    </row>
    <row r="2086" spans="1:8" hidden="1" x14ac:dyDescent="0.45">
      <c r="A2086" s="1" t="s">
        <v>101</v>
      </c>
      <c r="B2086" s="1" t="s">
        <v>206</v>
      </c>
      <c r="C2086" s="1" t="s">
        <v>103</v>
      </c>
      <c r="D2086" s="1">
        <v>5374</v>
      </c>
      <c r="E2086" s="1" t="s">
        <v>244</v>
      </c>
      <c r="F2086" s="1" t="s">
        <v>246</v>
      </c>
      <c r="G2086" s="1" t="s">
        <v>206</v>
      </c>
      <c r="H2086" s="1">
        <f>D2086/'دلار نیما'!$C$1292*1000</f>
        <v>20.365934998787292</v>
      </c>
    </row>
    <row r="2087" spans="1:8" x14ac:dyDescent="0.45">
      <c r="A2087" s="1" t="s">
        <v>101</v>
      </c>
      <c r="B2087" s="1" t="s">
        <v>147</v>
      </c>
      <c r="C2087" s="1" t="s">
        <v>103</v>
      </c>
      <c r="D2087" s="1">
        <v>7084</v>
      </c>
      <c r="E2087" s="1" t="s">
        <v>244</v>
      </c>
      <c r="F2087" s="1" t="s">
        <v>246</v>
      </c>
      <c r="G2087" s="1" t="s">
        <v>148</v>
      </c>
      <c r="H2087" s="1">
        <f>D2087/'دلار نیما'!$C$1292*1000</f>
        <v>26.846349745331068</v>
      </c>
    </row>
    <row r="2088" spans="1:8" x14ac:dyDescent="0.45">
      <c r="A2088" s="32" t="s">
        <v>101</v>
      </c>
      <c r="B2088" s="32" t="s">
        <v>147</v>
      </c>
      <c r="C2088" s="32" t="s">
        <v>103</v>
      </c>
      <c r="D2088" s="32">
        <v>7084</v>
      </c>
      <c r="E2088" s="32" t="s">
        <v>217</v>
      </c>
      <c r="F2088" s="32" t="s">
        <v>246</v>
      </c>
      <c r="G2088" s="32" t="s">
        <v>148</v>
      </c>
      <c r="H2088" s="1">
        <f>D2088/'دلار نیما'!$C$1292*1000</f>
        <v>26.846349745331068</v>
      </c>
    </row>
    <row r="2089" spans="1:8" hidden="1" x14ac:dyDescent="0.45">
      <c r="A2089" s="1" t="s">
        <v>116</v>
      </c>
      <c r="B2089" s="1" t="s">
        <v>177</v>
      </c>
      <c r="C2089" s="1" t="s">
        <v>103</v>
      </c>
      <c r="D2089" s="1">
        <v>7161</v>
      </c>
      <c r="E2089" s="1" t="s">
        <v>244</v>
      </c>
      <c r="F2089" s="1" t="s">
        <v>246</v>
      </c>
      <c r="G2089" s="1" t="s">
        <v>177</v>
      </c>
      <c r="H2089" s="1">
        <f>D2089/'دلار نیما'!$C$1292*1000</f>
        <v>27.138157894736842</v>
      </c>
    </row>
    <row r="2090" spans="1:8" hidden="1" x14ac:dyDescent="0.45">
      <c r="A2090" s="1" t="s">
        <v>116</v>
      </c>
      <c r="B2090" s="1" t="s">
        <v>155</v>
      </c>
      <c r="C2090" s="1" t="s">
        <v>103</v>
      </c>
      <c r="D2090" s="1">
        <v>6555</v>
      </c>
      <c r="E2090" s="1" t="s">
        <v>244</v>
      </c>
      <c r="F2090" s="1" t="s">
        <v>246</v>
      </c>
      <c r="G2090" s="1" t="s">
        <v>155</v>
      </c>
      <c r="H2090" s="1">
        <f>D2090/'دلار نیما'!$C$1292*1000</f>
        <v>24.841589861751153</v>
      </c>
    </row>
    <row r="2091" spans="1:8" hidden="1" x14ac:dyDescent="0.45">
      <c r="A2091" s="1" t="s">
        <v>101</v>
      </c>
      <c r="B2091" s="1" t="s">
        <v>155</v>
      </c>
      <c r="C2091" s="1" t="s">
        <v>103</v>
      </c>
      <c r="D2091" s="1">
        <v>6427</v>
      </c>
      <c r="E2091" s="1" t="s">
        <v>217</v>
      </c>
      <c r="F2091" s="1" t="s">
        <v>246</v>
      </c>
      <c r="G2091" s="1" t="s">
        <v>155</v>
      </c>
      <c r="H2091" s="1">
        <f>D2091/'دلار نیما'!$C$1292*1000</f>
        <v>24.35650618481688</v>
      </c>
    </row>
    <row r="2092" spans="1:8" hidden="1" x14ac:dyDescent="0.45">
      <c r="A2092" s="1" t="s">
        <v>126</v>
      </c>
      <c r="B2092" s="1" t="s">
        <v>178</v>
      </c>
      <c r="C2092" s="1" t="s">
        <v>112</v>
      </c>
      <c r="D2092" s="1">
        <v>5629</v>
      </c>
      <c r="E2092" s="1" t="s">
        <v>217</v>
      </c>
      <c r="F2092" s="1" t="s">
        <v>246</v>
      </c>
      <c r="G2092" s="1" t="s">
        <v>178</v>
      </c>
      <c r="H2092" s="1">
        <f>D2092/'دلار نیما'!$C$1292*1000</f>
        <v>21.332312636429783</v>
      </c>
    </row>
    <row r="2093" spans="1:8" hidden="1" x14ac:dyDescent="0.45">
      <c r="A2093" s="1" t="s">
        <v>116</v>
      </c>
      <c r="B2093" s="1" t="s">
        <v>170</v>
      </c>
      <c r="C2093" s="1" t="s">
        <v>103</v>
      </c>
      <c r="D2093" s="1">
        <v>5607</v>
      </c>
      <c r="E2093" s="1" t="s">
        <v>217</v>
      </c>
      <c r="F2093" s="1" t="s">
        <v>246</v>
      </c>
      <c r="G2093" s="1" t="s">
        <v>170</v>
      </c>
      <c r="H2093" s="1">
        <f>D2093/'دلار نیما'!$C$1292*1000</f>
        <v>21.248938879456706</v>
      </c>
    </row>
    <row r="2094" spans="1:8" hidden="1" x14ac:dyDescent="0.45">
      <c r="A2094" s="1" t="s">
        <v>116</v>
      </c>
      <c r="B2094" s="1" t="s">
        <v>170</v>
      </c>
      <c r="C2094" s="1" t="s">
        <v>112</v>
      </c>
      <c r="D2094" s="1">
        <v>5607</v>
      </c>
      <c r="E2094" s="1" t="s">
        <v>217</v>
      </c>
      <c r="F2094" s="1" t="s">
        <v>246</v>
      </c>
      <c r="G2094" s="1" t="s">
        <v>170</v>
      </c>
      <c r="H2094" s="1">
        <f>D2094/'دلار نیما'!$C$1292*1000</f>
        <v>21.248938879456706</v>
      </c>
    </row>
    <row r="2095" spans="1:8" hidden="1" x14ac:dyDescent="0.45">
      <c r="A2095" s="1" t="s">
        <v>101</v>
      </c>
      <c r="B2095" s="1" t="s">
        <v>170</v>
      </c>
      <c r="C2095" s="1" t="s">
        <v>112</v>
      </c>
      <c r="D2095" s="1">
        <v>4615</v>
      </c>
      <c r="E2095" s="1" t="s">
        <v>217</v>
      </c>
      <c r="F2095" s="1" t="s">
        <v>246</v>
      </c>
      <c r="G2095" s="1" t="s">
        <v>170</v>
      </c>
      <c r="H2095" s="1">
        <f>D2095/'دلار نیما'!$C$1292*1000</f>
        <v>17.489540383216106</v>
      </c>
    </row>
    <row r="2096" spans="1:8" hidden="1" x14ac:dyDescent="0.45">
      <c r="A2096" s="1" t="s">
        <v>129</v>
      </c>
      <c r="B2096" s="1" t="s">
        <v>178</v>
      </c>
      <c r="C2096" s="1" t="s">
        <v>103</v>
      </c>
      <c r="D2096" s="1">
        <v>6862</v>
      </c>
      <c r="E2096" s="1" t="s">
        <v>244</v>
      </c>
      <c r="F2096" s="1" t="s">
        <v>246</v>
      </c>
      <c r="G2096" s="1" t="s">
        <v>178</v>
      </c>
      <c r="H2096" s="1">
        <f>D2096/'دلار نیما'!$C$1292*1000</f>
        <v>26.005032743148192</v>
      </c>
    </row>
    <row r="2097" spans="1:8" hidden="1" x14ac:dyDescent="0.45">
      <c r="A2097" s="1" t="s">
        <v>101</v>
      </c>
      <c r="B2097" s="1" t="s">
        <v>153</v>
      </c>
      <c r="C2097" s="1" t="s">
        <v>103</v>
      </c>
      <c r="D2097" s="1">
        <v>7976</v>
      </c>
      <c r="E2097" s="1" t="s">
        <v>217</v>
      </c>
      <c r="F2097" s="1" t="s">
        <v>246</v>
      </c>
      <c r="G2097" s="1" t="s">
        <v>154</v>
      </c>
      <c r="H2097" s="1">
        <f>D2097/'دلار نیما'!$C$1292*1000</f>
        <v>30.22677661896677</v>
      </c>
    </row>
    <row r="2098" spans="1:8" hidden="1" x14ac:dyDescent="0.45">
      <c r="A2098" s="1" t="s">
        <v>101</v>
      </c>
      <c r="B2098" s="1" t="s">
        <v>153</v>
      </c>
      <c r="C2098" s="1" t="s">
        <v>112</v>
      </c>
      <c r="D2098" s="1">
        <v>7976</v>
      </c>
      <c r="E2098" s="1" t="s">
        <v>217</v>
      </c>
      <c r="F2098" s="1" t="s">
        <v>246</v>
      </c>
      <c r="G2098" s="1" t="s">
        <v>154</v>
      </c>
      <c r="H2098" s="1">
        <f>D2098/'دلار نیما'!$C$1292*1000</f>
        <v>30.22677661896677</v>
      </c>
    </row>
    <row r="2099" spans="1:8" hidden="1" x14ac:dyDescent="0.45">
      <c r="A2099" s="1" t="s">
        <v>101</v>
      </c>
      <c r="B2099" s="1" t="s">
        <v>170</v>
      </c>
      <c r="C2099" s="1" t="s">
        <v>133</v>
      </c>
      <c r="E2099" s="1" t="s">
        <v>217</v>
      </c>
      <c r="F2099" s="1" t="s">
        <v>249</v>
      </c>
      <c r="G2099" s="1" t="s">
        <v>170</v>
      </c>
      <c r="H2099" s="1">
        <f>D2099/'دلار نیما'!$C$1292*1000</f>
        <v>0</v>
      </c>
    </row>
    <row r="2100" spans="1:8" hidden="1" x14ac:dyDescent="0.45">
      <c r="A2100" s="1" t="s">
        <v>116</v>
      </c>
      <c r="B2100" s="1" t="s">
        <v>153</v>
      </c>
      <c r="C2100" s="1" t="s">
        <v>112</v>
      </c>
      <c r="D2100" s="1">
        <v>8369</v>
      </c>
      <c r="E2100" s="1" t="s">
        <v>217</v>
      </c>
      <c r="F2100" s="1" t="s">
        <v>246</v>
      </c>
      <c r="G2100" s="1" t="s">
        <v>154</v>
      </c>
      <c r="H2100" s="1">
        <f>D2100/'دلار نیما'!$C$1292*1000</f>
        <v>31.716135095804024</v>
      </c>
    </row>
    <row r="2101" spans="1:8" hidden="1" x14ac:dyDescent="0.45">
      <c r="A2101" s="1" t="s">
        <v>116</v>
      </c>
      <c r="B2101" s="1" t="s">
        <v>170</v>
      </c>
      <c r="C2101" s="1" t="s">
        <v>133</v>
      </c>
      <c r="E2101" s="1" t="s">
        <v>217</v>
      </c>
      <c r="F2101" s="1" t="s">
        <v>249</v>
      </c>
      <c r="G2101" s="1" t="s">
        <v>170</v>
      </c>
      <c r="H2101" s="1">
        <f>D2101/'دلار نیما'!$C$1292*1000</f>
        <v>0</v>
      </c>
    </row>
    <row r="2102" spans="1:8" hidden="1" x14ac:dyDescent="0.45">
      <c r="A2102" s="1" t="s">
        <v>101</v>
      </c>
      <c r="B2102" s="1" t="s">
        <v>130</v>
      </c>
      <c r="C2102" s="1" t="s">
        <v>103</v>
      </c>
      <c r="D2102" s="1">
        <v>7094</v>
      </c>
      <c r="E2102" s="1" t="s">
        <v>244</v>
      </c>
      <c r="F2102" s="1" t="s">
        <v>246</v>
      </c>
      <c r="G2102" s="1" t="s">
        <v>130</v>
      </c>
      <c r="H2102" s="1">
        <f>D2102/'دلار نیما'!$C$1292*1000</f>
        <v>26.884246907591557</v>
      </c>
    </row>
    <row r="2103" spans="1:8" hidden="1" x14ac:dyDescent="0.45">
      <c r="A2103" s="1" t="s">
        <v>126</v>
      </c>
      <c r="B2103" s="1" t="s">
        <v>128</v>
      </c>
      <c r="C2103" s="1" t="s">
        <v>112</v>
      </c>
      <c r="D2103" s="1">
        <v>6574</v>
      </c>
      <c r="E2103" s="1" t="s">
        <v>217</v>
      </c>
      <c r="F2103" s="1" t="s">
        <v>246</v>
      </c>
      <c r="G2103" s="1" t="s">
        <v>128</v>
      </c>
      <c r="H2103" s="1">
        <f>D2103/'دلار نیما'!$C$1292*1000</f>
        <v>24.913594470046082</v>
      </c>
    </row>
    <row r="2104" spans="1:8" hidden="1" x14ac:dyDescent="0.45">
      <c r="A2104" s="1" t="s">
        <v>101</v>
      </c>
      <c r="B2104" s="1" t="s">
        <v>141</v>
      </c>
      <c r="C2104" s="1" t="s">
        <v>103</v>
      </c>
      <c r="D2104" s="1">
        <v>5919</v>
      </c>
      <c r="E2104" s="1" t="s">
        <v>244</v>
      </c>
      <c r="F2104" s="1" t="s">
        <v>246</v>
      </c>
      <c r="G2104" s="1" t="s">
        <v>142</v>
      </c>
      <c r="H2104" s="1">
        <f>D2104/'دلار نیما'!$C$1292*1000</f>
        <v>22.431330341983994</v>
      </c>
    </row>
    <row r="2105" spans="1:8" hidden="1" x14ac:dyDescent="0.45">
      <c r="A2105" s="1" t="s">
        <v>116</v>
      </c>
      <c r="B2105" s="1" t="s">
        <v>128</v>
      </c>
      <c r="C2105" s="1" t="s">
        <v>112</v>
      </c>
      <c r="D2105" s="1">
        <v>6609</v>
      </c>
      <c r="E2105" s="1" t="s">
        <v>217</v>
      </c>
      <c r="F2105" s="1" t="s">
        <v>246</v>
      </c>
      <c r="G2105" s="1" t="s">
        <v>128</v>
      </c>
      <c r="H2105" s="1">
        <f>D2105/'دلار نیما'!$C$1292*1000</f>
        <v>25.046234537957798</v>
      </c>
    </row>
    <row r="2106" spans="1:8" hidden="1" x14ac:dyDescent="0.45">
      <c r="A2106" s="1" t="s">
        <v>116</v>
      </c>
      <c r="B2106" s="1" t="s">
        <v>131</v>
      </c>
      <c r="C2106" s="1" t="s">
        <v>103</v>
      </c>
      <c r="D2106" s="1">
        <v>8080</v>
      </c>
      <c r="E2106" s="1" t="s">
        <v>244</v>
      </c>
      <c r="F2106" s="1" t="s">
        <v>246</v>
      </c>
      <c r="G2106" s="1" t="s">
        <v>131</v>
      </c>
      <c r="H2106" s="1">
        <f>D2106/'دلار نیما'!$C$1292*1000</f>
        <v>30.620907106475865</v>
      </c>
    </row>
    <row r="2107" spans="1:8" hidden="1" x14ac:dyDescent="0.45">
      <c r="A2107" s="1" t="s">
        <v>101</v>
      </c>
      <c r="B2107" s="1" t="s">
        <v>131</v>
      </c>
      <c r="C2107" s="1" t="s">
        <v>103</v>
      </c>
      <c r="D2107" s="1">
        <v>7248</v>
      </c>
      <c r="E2107" s="1" t="s">
        <v>244</v>
      </c>
      <c r="F2107" s="1" t="s">
        <v>246</v>
      </c>
      <c r="G2107" s="1" t="s">
        <v>131</v>
      </c>
      <c r="H2107" s="1">
        <f>D2107/'دلار نیما'!$C$1292*1000</f>
        <v>27.467863206403106</v>
      </c>
    </row>
    <row r="2108" spans="1:8" hidden="1" x14ac:dyDescent="0.45">
      <c r="A2108" s="1" t="s">
        <v>101</v>
      </c>
      <c r="B2108" s="1" t="s">
        <v>167</v>
      </c>
      <c r="C2108" s="1" t="s">
        <v>112</v>
      </c>
      <c r="D2108" s="1">
        <v>6407</v>
      </c>
      <c r="E2108" s="1" t="s">
        <v>217</v>
      </c>
      <c r="F2108" s="1" t="s">
        <v>246</v>
      </c>
      <c r="G2108" s="1" t="s">
        <v>168</v>
      </c>
      <c r="H2108" s="1">
        <f>D2108/'دلار نیما'!$C$1292*1000</f>
        <v>24.280711860295902</v>
      </c>
    </row>
    <row r="2109" spans="1:8" hidden="1" x14ac:dyDescent="0.45">
      <c r="A2109" s="1" t="s">
        <v>152</v>
      </c>
      <c r="B2109" s="1" t="s">
        <v>153</v>
      </c>
      <c r="C2109" s="1" t="s">
        <v>112</v>
      </c>
      <c r="E2109" s="1" t="s">
        <v>217</v>
      </c>
      <c r="F2109" s="1" t="s">
        <v>246</v>
      </c>
      <c r="G2109" s="1" t="s">
        <v>154</v>
      </c>
      <c r="H2109" s="1">
        <f>D2109/'دلار نیما'!$C$1292*1000</f>
        <v>0</v>
      </c>
    </row>
    <row r="2110" spans="1:8" hidden="1" x14ac:dyDescent="0.45">
      <c r="A2110" s="1" t="s">
        <v>101</v>
      </c>
      <c r="B2110" s="1" t="s">
        <v>117</v>
      </c>
      <c r="C2110" s="1" t="s">
        <v>112</v>
      </c>
      <c r="D2110" s="1">
        <v>8117</v>
      </c>
      <c r="E2110" s="1" t="s">
        <v>217</v>
      </c>
      <c r="F2110" s="1" t="s">
        <v>246</v>
      </c>
      <c r="G2110" s="1" t="s">
        <v>118</v>
      </c>
      <c r="H2110" s="1">
        <f>D2110/'دلار نیما'!$C$1292*1000</f>
        <v>30.761126606839678</v>
      </c>
    </row>
    <row r="2111" spans="1:8" hidden="1" x14ac:dyDescent="0.45">
      <c r="A2111" s="1" t="s">
        <v>116</v>
      </c>
      <c r="B2111" s="1" t="s">
        <v>117</v>
      </c>
      <c r="C2111" s="1" t="s">
        <v>112</v>
      </c>
      <c r="D2111" s="1">
        <v>7953</v>
      </c>
      <c r="E2111" s="1" t="s">
        <v>217</v>
      </c>
      <c r="F2111" s="1" t="s">
        <v>246</v>
      </c>
      <c r="G2111" s="1" t="s">
        <v>118</v>
      </c>
      <c r="H2111" s="1">
        <f>D2111/'دلار نیما'!$C$1292*1000</f>
        <v>30.139613145767644</v>
      </c>
    </row>
    <row r="2112" spans="1:8" hidden="1" x14ac:dyDescent="0.45">
      <c r="A2112" s="1" t="s">
        <v>126</v>
      </c>
      <c r="B2112" s="1" t="s">
        <v>117</v>
      </c>
      <c r="C2112" s="1" t="s">
        <v>112</v>
      </c>
      <c r="D2112" s="1">
        <v>7244</v>
      </c>
      <c r="E2112" s="1" t="s">
        <v>217</v>
      </c>
      <c r="F2112" s="1" t="s">
        <v>246</v>
      </c>
      <c r="G2112" s="1" t="s">
        <v>118</v>
      </c>
      <c r="H2112" s="1">
        <f>D2112/'دلار نیما'!$C$1292*1000</f>
        <v>27.452704341498908</v>
      </c>
    </row>
    <row r="2113" spans="1:8" hidden="1" x14ac:dyDescent="0.45">
      <c r="A2113" s="1" t="s">
        <v>101</v>
      </c>
      <c r="B2113" s="1" t="s">
        <v>219</v>
      </c>
      <c r="C2113" s="1" t="s">
        <v>103</v>
      </c>
      <c r="D2113" s="1">
        <v>7796</v>
      </c>
      <c r="E2113" s="1" t="s">
        <v>217</v>
      </c>
      <c r="F2113" s="1" t="s">
        <v>246</v>
      </c>
      <c r="G2113" s="1" t="s">
        <v>219</v>
      </c>
      <c r="H2113" s="1">
        <f>D2113/'دلار نیما'!$C$1292*1000</f>
        <v>29.544627698277953</v>
      </c>
    </row>
    <row r="2114" spans="1:8" hidden="1" x14ac:dyDescent="0.45">
      <c r="A2114" s="1" t="s">
        <v>101</v>
      </c>
      <c r="B2114" s="1" t="s">
        <v>199</v>
      </c>
      <c r="C2114" s="1" t="s">
        <v>103</v>
      </c>
      <c r="D2114" s="1">
        <v>6427</v>
      </c>
      <c r="E2114" s="1" t="s">
        <v>244</v>
      </c>
      <c r="F2114" s="1" t="s">
        <v>246</v>
      </c>
      <c r="G2114" s="1" t="s">
        <v>199</v>
      </c>
      <c r="H2114" s="1">
        <f>D2114/'دلار نیما'!$C$1292*1000</f>
        <v>24.35650618481688</v>
      </c>
    </row>
    <row r="2115" spans="1:8" hidden="1" x14ac:dyDescent="0.45">
      <c r="A2115" s="1" t="s">
        <v>101</v>
      </c>
      <c r="B2115" s="1" t="s">
        <v>216</v>
      </c>
      <c r="C2115" s="1" t="s">
        <v>103</v>
      </c>
      <c r="D2115" s="1">
        <v>7026</v>
      </c>
      <c r="E2115" s="1" t="s">
        <v>217</v>
      </c>
      <c r="F2115" s="1" t="s">
        <v>246</v>
      </c>
      <c r="G2115" s="1" t="s">
        <v>216</v>
      </c>
      <c r="H2115" s="1">
        <f>D2115/'دلار نیما'!$C$1292*1000</f>
        <v>26.626546204220229</v>
      </c>
    </row>
    <row r="2116" spans="1:8" hidden="1" x14ac:dyDescent="0.45">
      <c r="A2116" s="1" t="s">
        <v>116</v>
      </c>
      <c r="B2116" s="1" t="s">
        <v>216</v>
      </c>
      <c r="C2116" s="1" t="s">
        <v>103</v>
      </c>
      <c r="D2116" s="1">
        <v>7647</v>
      </c>
      <c r="E2116" s="1" t="s">
        <v>217</v>
      </c>
      <c r="F2116" s="1" t="s">
        <v>246</v>
      </c>
      <c r="G2116" s="1" t="s">
        <v>216</v>
      </c>
      <c r="H2116" s="1">
        <f>D2116/'دلار نیما'!$C$1292*1000</f>
        <v>28.979959980596654</v>
      </c>
    </row>
    <row r="2117" spans="1:8" hidden="1" x14ac:dyDescent="0.45">
      <c r="A2117" s="1" t="s">
        <v>101</v>
      </c>
      <c r="B2117" s="1" t="s">
        <v>166</v>
      </c>
      <c r="C2117" s="1" t="s">
        <v>103</v>
      </c>
      <c r="D2117" s="1">
        <v>6803</v>
      </c>
      <c r="E2117" s="1" t="s">
        <v>217</v>
      </c>
      <c r="F2117" s="1" t="s">
        <v>246</v>
      </c>
      <c r="G2117" s="1" t="s">
        <v>166</v>
      </c>
      <c r="H2117" s="1">
        <f>D2117/'دلار نیما'!$C$1292*1000</f>
        <v>25.781439485811305</v>
      </c>
    </row>
    <row r="2118" spans="1:8" hidden="1" x14ac:dyDescent="0.45">
      <c r="A2118" s="1" t="s">
        <v>115</v>
      </c>
      <c r="B2118" s="1" t="s">
        <v>122</v>
      </c>
      <c r="C2118" s="1" t="s">
        <v>103</v>
      </c>
      <c r="D2118" s="1">
        <v>5098</v>
      </c>
      <c r="E2118" s="1" t="s">
        <v>244</v>
      </c>
      <c r="F2118" s="1" t="s">
        <v>246</v>
      </c>
      <c r="G2118" s="1" t="s">
        <v>122</v>
      </c>
      <c r="H2118" s="1">
        <f>D2118/'دلار نیما'!$C$1292*1000</f>
        <v>19.319973320397768</v>
      </c>
    </row>
    <row r="2119" spans="1:8" hidden="1" x14ac:dyDescent="0.45">
      <c r="A2119" s="1" t="s">
        <v>135</v>
      </c>
      <c r="B2119" s="1" t="s">
        <v>122</v>
      </c>
      <c r="C2119" s="1" t="s">
        <v>112</v>
      </c>
      <c r="D2119" s="1">
        <v>4071</v>
      </c>
      <c r="E2119" s="1" t="s">
        <v>217</v>
      </c>
      <c r="F2119" s="1" t="s">
        <v>246</v>
      </c>
      <c r="G2119" s="1" t="s">
        <v>122</v>
      </c>
      <c r="H2119" s="1">
        <f>D2119/'دلار نیما'!$C$1292*1000</f>
        <v>15.427934756245453</v>
      </c>
    </row>
    <row r="2120" spans="1:8" hidden="1" x14ac:dyDescent="0.45">
      <c r="A2120" s="1" t="s">
        <v>116</v>
      </c>
      <c r="B2120" s="1" t="s">
        <v>122</v>
      </c>
      <c r="C2120" s="1" t="s">
        <v>103</v>
      </c>
      <c r="D2120" s="1">
        <v>5068</v>
      </c>
      <c r="E2120" s="1" t="s">
        <v>244</v>
      </c>
      <c r="F2120" s="1" t="s">
        <v>246</v>
      </c>
      <c r="G2120" s="1" t="s">
        <v>122</v>
      </c>
      <c r="H2120" s="1">
        <f>D2120/'دلار نیما'!$C$1292*1000</f>
        <v>19.206281833616298</v>
      </c>
    </row>
    <row r="2121" spans="1:8" hidden="1" x14ac:dyDescent="0.45">
      <c r="A2121" s="1" t="s">
        <v>101</v>
      </c>
      <c r="B2121" s="1" t="s">
        <v>172</v>
      </c>
      <c r="C2121" s="1" t="s">
        <v>112</v>
      </c>
      <c r="D2121" s="1">
        <v>7026</v>
      </c>
      <c r="E2121" s="1" t="s">
        <v>217</v>
      </c>
      <c r="F2121" s="1" t="s">
        <v>246</v>
      </c>
      <c r="G2121" s="1" t="s">
        <v>172</v>
      </c>
      <c r="H2121" s="1">
        <f>D2121/'دلار نیما'!$C$1292*1000</f>
        <v>26.626546204220229</v>
      </c>
    </row>
    <row r="2122" spans="1:8" hidden="1" x14ac:dyDescent="0.45">
      <c r="A2122" s="1" t="s">
        <v>116</v>
      </c>
      <c r="B2122" s="1" t="s">
        <v>172</v>
      </c>
      <c r="C2122" s="1" t="s">
        <v>112</v>
      </c>
      <c r="D2122" s="1">
        <v>7143</v>
      </c>
      <c r="E2122" s="1" t="s">
        <v>217</v>
      </c>
      <c r="F2122" s="1" t="s">
        <v>246</v>
      </c>
      <c r="G2122" s="1" t="s">
        <v>172</v>
      </c>
      <c r="H2122" s="1">
        <f>D2122/'دلار نیما'!$C$1292*1000</f>
        <v>27.069943002667959</v>
      </c>
    </row>
    <row r="2123" spans="1:8" hidden="1" x14ac:dyDescent="0.45">
      <c r="A2123" s="1" t="s">
        <v>126</v>
      </c>
      <c r="B2123" s="1" t="s">
        <v>193</v>
      </c>
      <c r="C2123" s="1" t="s">
        <v>112</v>
      </c>
      <c r="D2123" s="1">
        <v>7042</v>
      </c>
      <c r="E2123" s="1" t="s">
        <v>217</v>
      </c>
      <c r="F2123" s="1" t="s">
        <v>246</v>
      </c>
      <c r="G2123" s="1" t="s">
        <v>193</v>
      </c>
      <c r="H2123" s="1">
        <f>D2123/'دلار نیما'!$C$1292*1000</f>
        <v>26.687181663837009</v>
      </c>
    </row>
    <row r="2124" spans="1:8" hidden="1" x14ac:dyDescent="0.45">
      <c r="A2124" s="1" t="s">
        <v>101</v>
      </c>
      <c r="B2124" s="1" t="s">
        <v>150</v>
      </c>
      <c r="C2124" s="1" t="s">
        <v>112</v>
      </c>
      <c r="D2124" s="1">
        <v>7709</v>
      </c>
      <c r="E2124" s="1" t="s">
        <v>217</v>
      </c>
      <c r="F2124" s="1" t="s">
        <v>246</v>
      </c>
      <c r="G2124" s="1" t="s">
        <v>150</v>
      </c>
      <c r="H2124" s="1">
        <f>D2124/'دلار نیما'!$C$1292*1000</f>
        <v>29.21492238661169</v>
      </c>
    </row>
    <row r="2125" spans="1:8" hidden="1" x14ac:dyDescent="0.45">
      <c r="A2125" s="1" t="s">
        <v>101</v>
      </c>
      <c r="B2125" s="1" t="s">
        <v>150</v>
      </c>
      <c r="C2125" s="1" t="s">
        <v>103</v>
      </c>
      <c r="D2125" s="1">
        <v>7709</v>
      </c>
      <c r="E2125" s="1" t="s">
        <v>217</v>
      </c>
      <c r="F2125" s="1" t="s">
        <v>246</v>
      </c>
      <c r="G2125" s="1" t="s">
        <v>150</v>
      </c>
      <c r="H2125" s="1">
        <f>D2125/'دلار نیما'!$C$1292*1000</f>
        <v>29.21492238661169</v>
      </c>
    </row>
    <row r="2126" spans="1:8" hidden="1" x14ac:dyDescent="0.45">
      <c r="A2126" s="1" t="s">
        <v>115</v>
      </c>
      <c r="B2126" s="1" t="s">
        <v>193</v>
      </c>
      <c r="C2126" s="1" t="s">
        <v>112</v>
      </c>
      <c r="D2126" s="1">
        <v>7813</v>
      </c>
      <c r="E2126" s="1" t="s">
        <v>217</v>
      </c>
      <c r="F2126" s="1" t="s">
        <v>246</v>
      </c>
      <c r="G2126" s="1" t="s">
        <v>193</v>
      </c>
      <c r="H2126" s="1">
        <f>D2126/'دلار نیما'!$C$1292*1000</f>
        <v>29.609052874120785</v>
      </c>
    </row>
    <row r="2127" spans="1:8" hidden="1" x14ac:dyDescent="0.45">
      <c r="A2127" s="1" t="s">
        <v>129</v>
      </c>
      <c r="B2127" s="1" t="s">
        <v>193</v>
      </c>
      <c r="C2127" s="1" t="s">
        <v>112</v>
      </c>
      <c r="D2127" s="1">
        <v>7163</v>
      </c>
      <c r="E2127" s="1" t="s">
        <v>217</v>
      </c>
      <c r="F2127" s="1" t="s">
        <v>246</v>
      </c>
      <c r="G2127" s="1" t="s">
        <v>193</v>
      </c>
      <c r="H2127" s="1">
        <f>D2127/'دلار نیما'!$C$1292*1000</f>
        <v>27.14573732718894</v>
      </c>
    </row>
    <row r="2128" spans="1:8" hidden="1" x14ac:dyDescent="0.45">
      <c r="A2128" s="1" t="s">
        <v>126</v>
      </c>
      <c r="B2128" s="1" t="s">
        <v>122</v>
      </c>
      <c r="C2128" s="1" t="s">
        <v>103</v>
      </c>
      <c r="D2128" s="1">
        <v>4159</v>
      </c>
      <c r="E2128" s="1" t="s">
        <v>244</v>
      </c>
      <c r="F2128" s="1" t="s">
        <v>246</v>
      </c>
      <c r="G2128" s="1" t="s">
        <v>122</v>
      </c>
      <c r="H2128" s="1">
        <f>D2128/'دلار نیما'!$C$1292*1000</f>
        <v>15.761429784137762</v>
      </c>
    </row>
    <row r="2129" spans="1:8" hidden="1" x14ac:dyDescent="0.45">
      <c r="A2129" s="1" t="s">
        <v>115</v>
      </c>
      <c r="B2129" s="1" t="s">
        <v>111</v>
      </c>
      <c r="C2129" s="1" t="s">
        <v>112</v>
      </c>
      <c r="D2129" s="1">
        <v>7111</v>
      </c>
      <c r="E2129" s="1" t="s">
        <v>217</v>
      </c>
      <c r="F2129" s="1" t="s">
        <v>246</v>
      </c>
      <c r="G2129" s="1" t="s">
        <v>111</v>
      </c>
      <c r="H2129" s="1">
        <f>D2129/'دلار نیما'!$C$1292*1000</f>
        <v>26.948672083434392</v>
      </c>
    </row>
    <row r="2130" spans="1:8" hidden="1" x14ac:dyDescent="0.45">
      <c r="A2130" s="1" t="s">
        <v>101</v>
      </c>
      <c r="B2130" s="1" t="s">
        <v>111</v>
      </c>
      <c r="C2130" s="1" t="s">
        <v>103</v>
      </c>
      <c r="D2130" s="1">
        <v>6390</v>
      </c>
      <c r="E2130" s="1" t="s">
        <v>244</v>
      </c>
      <c r="F2130" s="1" t="s">
        <v>246</v>
      </c>
      <c r="G2130" s="1" t="s">
        <v>111</v>
      </c>
      <c r="H2130" s="1">
        <f>D2130/'دلار نیما'!$C$1292*1000</f>
        <v>24.216286684453067</v>
      </c>
    </row>
    <row r="2131" spans="1:8" hidden="1" x14ac:dyDescent="0.45">
      <c r="A2131" s="1" t="s">
        <v>116</v>
      </c>
      <c r="B2131" s="1" t="s">
        <v>111</v>
      </c>
      <c r="C2131" s="1" t="s">
        <v>112</v>
      </c>
      <c r="D2131" s="1">
        <v>7361</v>
      </c>
      <c r="E2131" s="1" t="s">
        <v>217</v>
      </c>
      <c r="F2131" s="1" t="s">
        <v>246</v>
      </c>
      <c r="G2131" s="1" t="s">
        <v>111</v>
      </c>
      <c r="H2131" s="1">
        <f>D2131/'دلار نیما'!$C$1292*1000</f>
        <v>27.896101139946641</v>
      </c>
    </row>
  </sheetData>
  <autoFilter ref="A1:G2131">
    <filterColumn colId="1">
      <filters>
        <filter val="سیمان خوزستان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workbookViewId="0">
      <selection activeCell="G6" sqref="G6"/>
    </sheetView>
  </sheetViews>
  <sheetFormatPr defaultRowHeight="18" x14ac:dyDescent="0.45"/>
  <cols>
    <col min="1" max="1" width="14.42578125" style="1" bestFit="1" customWidth="1"/>
    <col min="2" max="5" width="9.140625" style="1"/>
    <col min="6" max="6" width="18" style="1" bestFit="1" customWidth="1"/>
    <col min="7" max="16384" width="9.140625" style="1"/>
  </cols>
  <sheetData>
    <row r="1" spans="1:6" x14ac:dyDescent="0.45">
      <c r="A1" s="5" t="s">
        <v>2919</v>
      </c>
      <c r="B1" s="5" t="s">
        <v>2920</v>
      </c>
      <c r="C1" s="5" t="s">
        <v>2921</v>
      </c>
      <c r="D1" s="5" t="s">
        <v>74</v>
      </c>
      <c r="E1" s="5" t="s">
        <v>2922</v>
      </c>
      <c r="F1" s="5" t="s">
        <v>2923</v>
      </c>
    </row>
    <row r="2" spans="1:6" x14ac:dyDescent="0.45">
      <c r="A2" s="6">
        <v>718080000</v>
      </c>
      <c r="B2" s="21">
        <v>0.59840000000000004</v>
      </c>
      <c r="C2" s="6">
        <v>471</v>
      </c>
      <c r="D2" s="5">
        <v>383</v>
      </c>
      <c r="E2" s="17">
        <f>D2/C2</f>
        <v>0.81316348195329091</v>
      </c>
      <c r="F2" s="62">
        <f>A2*D2/1000000</f>
        <v>275024.64000000001</v>
      </c>
    </row>
    <row r="4" spans="1:6" x14ac:dyDescent="0.45">
      <c r="A4" s="5" t="s">
        <v>2919</v>
      </c>
      <c r="B4" s="5" t="s">
        <v>2920</v>
      </c>
      <c r="C4" s="5" t="s">
        <v>2921</v>
      </c>
      <c r="D4" s="5" t="s">
        <v>74</v>
      </c>
      <c r="E4" s="5" t="s">
        <v>2922</v>
      </c>
      <c r="F4" s="5" t="s">
        <v>2923</v>
      </c>
    </row>
    <row r="5" spans="1:6" x14ac:dyDescent="0.45">
      <c r="A5" s="6">
        <v>718080000</v>
      </c>
      <c r="B5" s="21">
        <v>0.59840000000000004</v>
      </c>
      <c r="C5" s="31">
        <f>C2*'سود وزیان'!H2/'سود وزیان'!G2</f>
        <v>695.68538128845876</v>
      </c>
      <c r="D5" s="62">
        <f>E2*C5</f>
        <v>565.70594699252592</v>
      </c>
      <c r="E5" s="17">
        <f>D5/C5</f>
        <v>0.81316348195329091</v>
      </c>
      <c r="F5" s="26">
        <f>D5*A5/1000000</f>
        <v>406222.12641639303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26"/>
  <sheetViews>
    <sheetView rightToLeft="1" topLeftCell="H1" workbookViewId="0">
      <selection activeCell="A5" sqref="A5:V5"/>
    </sheetView>
  </sheetViews>
  <sheetFormatPr defaultRowHeight="18" x14ac:dyDescent="0.45"/>
  <cols>
    <col min="1" max="1" width="41.5703125" style="1" bestFit="1" customWidth="1"/>
    <col min="2" max="2" width="28.7109375" style="1" bestFit="1" customWidth="1"/>
    <col min="3" max="3" width="6" style="1" bestFit="1" customWidth="1"/>
    <col min="4" max="4" width="10" style="1" bestFit="1" customWidth="1"/>
    <col min="5" max="5" width="15.140625" style="1" bestFit="1" customWidth="1"/>
    <col min="6" max="7" width="8" style="1" bestFit="1" customWidth="1"/>
    <col min="8" max="9" width="15.42578125" style="1" bestFit="1" customWidth="1"/>
    <col min="10" max="10" width="15.7109375" style="1" bestFit="1" customWidth="1"/>
    <col min="11" max="12" width="14.5703125" style="1" bestFit="1" customWidth="1"/>
    <col min="13" max="13" width="14.85546875" style="1" bestFit="1" customWidth="1"/>
    <col min="14" max="15" width="8" style="1" bestFit="1" customWidth="1"/>
    <col min="16" max="16" width="6.85546875" style="1" bestFit="1" customWidth="1"/>
    <col min="17" max="17" width="8.140625" style="1" bestFit="1" customWidth="1"/>
    <col min="18" max="18" width="9.7109375" style="1" bestFit="1" customWidth="1"/>
    <col min="19" max="19" width="10" style="1" bestFit="1" customWidth="1"/>
    <col min="20" max="21" width="11.28515625" style="1" bestFit="1" customWidth="1"/>
    <col min="22" max="22" width="10.42578125" style="1" bestFit="1" customWidth="1"/>
    <col min="23" max="23" width="10.28515625" style="1" bestFit="1" customWidth="1"/>
    <col min="24" max="16384" width="9.140625" style="1"/>
  </cols>
  <sheetData>
    <row r="1" spans="1:23" x14ac:dyDescent="0.45">
      <c r="A1" s="1" t="s">
        <v>2875</v>
      </c>
      <c r="B1" s="1" t="s">
        <v>2930</v>
      </c>
      <c r="C1" s="1" t="s">
        <v>2931</v>
      </c>
      <c r="D1" s="1" t="s">
        <v>2932</v>
      </c>
      <c r="E1" s="1" t="s">
        <v>2933</v>
      </c>
      <c r="F1" s="1" t="s">
        <v>2934</v>
      </c>
      <c r="G1" s="1" t="s">
        <v>2935</v>
      </c>
      <c r="H1" s="1" t="s">
        <v>2936</v>
      </c>
      <c r="I1" s="1" t="s">
        <v>2937</v>
      </c>
      <c r="J1" s="1" t="s">
        <v>2938</v>
      </c>
      <c r="K1" s="1" t="s">
        <v>2939</v>
      </c>
      <c r="L1" s="1" t="s">
        <v>2940</v>
      </c>
      <c r="M1" s="1" t="s">
        <v>2941</v>
      </c>
      <c r="N1" s="1" t="s">
        <v>2942</v>
      </c>
      <c r="O1" s="1" t="s">
        <v>2943</v>
      </c>
      <c r="P1" s="1" t="s">
        <v>2944</v>
      </c>
      <c r="Q1" s="1" t="s">
        <v>2945</v>
      </c>
      <c r="R1" s="1" t="s">
        <v>2946</v>
      </c>
      <c r="S1" s="1" t="s">
        <v>2947</v>
      </c>
      <c r="T1" s="1" t="s">
        <v>2948</v>
      </c>
      <c r="U1" s="1" t="s">
        <v>2949</v>
      </c>
      <c r="V1" s="1" t="s">
        <v>2950</v>
      </c>
      <c r="W1" s="1" t="s">
        <v>2951</v>
      </c>
    </row>
    <row r="2" spans="1:23" x14ac:dyDescent="0.45">
      <c r="A2" s="1" t="s">
        <v>2952</v>
      </c>
    </row>
    <row r="3" spans="1:23" x14ac:dyDescent="0.45">
      <c r="A3" s="1" t="s">
        <v>2953</v>
      </c>
      <c r="B3" s="1" t="s">
        <v>2954</v>
      </c>
      <c r="C3" s="1" t="s">
        <v>2955</v>
      </c>
      <c r="D3" s="1" t="s">
        <v>2956</v>
      </c>
      <c r="E3" s="1" t="s">
        <v>2957</v>
      </c>
      <c r="F3" s="1" t="s">
        <v>2958</v>
      </c>
      <c r="G3" s="1" t="s">
        <v>2959</v>
      </c>
      <c r="H3" s="1" t="s">
        <v>2960</v>
      </c>
      <c r="I3" s="1" t="s">
        <v>2961</v>
      </c>
      <c r="J3" s="1" t="s">
        <v>2962</v>
      </c>
      <c r="K3" s="1" t="s">
        <v>2963</v>
      </c>
      <c r="L3" s="1" t="s">
        <v>2964</v>
      </c>
      <c r="M3" s="1" t="s">
        <v>2965</v>
      </c>
      <c r="N3" s="1" t="s">
        <v>2966</v>
      </c>
      <c r="O3" s="1" t="s">
        <v>2967</v>
      </c>
      <c r="P3" s="1" t="s">
        <v>2929</v>
      </c>
      <c r="Q3" s="1" t="s">
        <v>2968</v>
      </c>
      <c r="R3" s="1" t="s">
        <v>2969</v>
      </c>
      <c r="S3" s="1" t="s">
        <v>2970</v>
      </c>
      <c r="T3" s="1" t="s">
        <v>2971</v>
      </c>
      <c r="U3" s="1" t="s">
        <v>2972</v>
      </c>
      <c r="V3" s="1" t="s">
        <v>2973</v>
      </c>
      <c r="W3" s="1" t="s">
        <v>2974</v>
      </c>
    </row>
    <row r="4" spans="1:23" x14ac:dyDescent="0.45">
      <c r="A4" s="1" t="s">
        <v>2975</v>
      </c>
      <c r="B4" s="1" t="s">
        <v>2976</v>
      </c>
      <c r="C4" s="1" t="s">
        <v>2977</v>
      </c>
      <c r="D4" s="1" t="s">
        <v>2978</v>
      </c>
      <c r="E4" s="1" t="s">
        <v>2979</v>
      </c>
      <c r="F4" s="1" t="s">
        <v>2980</v>
      </c>
      <c r="G4" s="1" t="s">
        <v>2981</v>
      </c>
      <c r="H4" s="1" t="s">
        <v>2981</v>
      </c>
      <c r="I4" s="1" t="s">
        <v>2982</v>
      </c>
      <c r="J4" s="1" t="s">
        <v>2983</v>
      </c>
      <c r="K4" s="1" t="s">
        <v>2981</v>
      </c>
      <c r="L4" s="1" t="s">
        <v>2982</v>
      </c>
      <c r="M4" s="1" t="s">
        <v>2983</v>
      </c>
      <c r="N4" s="1" t="s">
        <v>2981</v>
      </c>
      <c r="O4" s="1" t="s">
        <v>2981</v>
      </c>
      <c r="P4" s="1" t="s">
        <v>2984</v>
      </c>
      <c r="Q4" s="1" t="s">
        <v>2984</v>
      </c>
      <c r="R4" s="1" t="s">
        <v>2985</v>
      </c>
      <c r="S4" s="1" t="s">
        <v>2986</v>
      </c>
      <c r="T4" s="1" t="s">
        <v>2987</v>
      </c>
      <c r="U4" s="1" t="s">
        <v>2988</v>
      </c>
      <c r="V4" s="1" t="s">
        <v>2986</v>
      </c>
      <c r="W4" s="1" t="s">
        <v>2985</v>
      </c>
    </row>
    <row r="5" spans="1:23" x14ac:dyDescent="0.45">
      <c r="A5" s="1" t="s">
        <v>2989</v>
      </c>
      <c r="B5" s="1" t="s">
        <v>2990</v>
      </c>
      <c r="C5" s="1" t="s">
        <v>2991</v>
      </c>
      <c r="D5" s="1" t="s">
        <v>2992</v>
      </c>
      <c r="E5" s="1" t="s">
        <v>2993</v>
      </c>
      <c r="F5" s="1" t="s">
        <v>2994</v>
      </c>
      <c r="G5" s="1" t="s">
        <v>2995</v>
      </c>
      <c r="H5" s="1" t="s">
        <v>2996</v>
      </c>
      <c r="I5" s="1" t="s">
        <v>2997</v>
      </c>
      <c r="J5" s="1" t="s">
        <v>2998</v>
      </c>
      <c r="K5" s="1" t="s">
        <v>2999</v>
      </c>
      <c r="L5" s="1" t="s">
        <v>3000</v>
      </c>
      <c r="M5" s="1" t="s">
        <v>3001</v>
      </c>
      <c r="N5" s="1" t="s">
        <v>3002</v>
      </c>
      <c r="O5" s="1" t="s">
        <v>3003</v>
      </c>
      <c r="P5" s="1" t="s">
        <v>3004</v>
      </c>
      <c r="Q5" s="1" t="s">
        <v>3005</v>
      </c>
      <c r="R5" s="1" t="s">
        <v>2985</v>
      </c>
      <c r="S5" s="1" t="s">
        <v>3006</v>
      </c>
      <c r="T5" s="1" t="s">
        <v>3007</v>
      </c>
      <c r="U5" s="1" t="s">
        <v>3008</v>
      </c>
      <c r="V5" s="1" t="s">
        <v>3009</v>
      </c>
      <c r="W5" s="1" t="s">
        <v>2985</v>
      </c>
    </row>
    <row r="6" spans="1:23" x14ac:dyDescent="0.45">
      <c r="A6" s="1" t="s">
        <v>3010</v>
      </c>
      <c r="B6" s="1" t="s">
        <v>3011</v>
      </c>
      <c r="C6" s="1" t="s">
        <v>3012</v>
      </c>
      <c r="D6" s="1" t="s">
        <v>3013</v>
      </c>
      <c r="E6" s="1" t="s">
        <v>3014</v>
      </c>
      <c r="F6" s="1" t="s">
        <v>3015</v>
      </c>
      <c r="G6" s="1" t="s">
        <v>3016</v>
      </c>
      <c r="H6" s="1" t="s">
        <v>3015</v>
      </c>
      <c r="I6" s="1" t="s">
        <v>3017</v>
      </c>
      <c r="J6" s="1" t="s">
        <v>3017</v>
      </c>
      <c r="K6" s="1" t="s">
        <v>3018</v>
      </c>
      <c r="L6" s="1" t="s">
        <v>3019</v>
      </c>
      <c r="M6" s="1" t="s">
        <v>3020</v>
      </c>
      <c r="N6" s="1" t="s">
        <v>3021</v>
      </c>
      <c r="O6" s="1" t="s">
        <v>3016</v>
      </c>
      <c r="P6" s="1" t="s">
        <v>3022</v>
      </c>
      <c r="Q6" s="1" t="s">
        <v>3023</v>
      </c>
      <c r="R6" s="1" t="s">
        <v>2985</v>
      </c>
      <c r="S6" s="1" t="s">
        <v>3024</v>
      </c>
      <c r="T6" s="1" t="s">
        <v>3025</v>
      </c>
      <c r="U6" s="1" t="s">
        <v>3026</v>
      </c>
      <c r="V6" s="1" t="s">
        <v>3027</v>
      </c>
      <c r="W6" s="1" t="s">
        <v>3028</v>
      </c>
    </row>
    <row r="7" spans="1:23" x14ac:dyDescent="0.45">
      <c r="A7" s="1" t="s">
        <v>3029</v>
      </c>
      <c r="B7" s="1" t="s">
        <v>3030</v>
      </c>
      <c r="C7" s="1" t="s">
        <v>3031</v>
      </c>
      <c r="D7" s="1" t="s">
        <v>3032</v>
      </c>
      <c r="E7" s="1" t="s">
        <v>3033</v>
      </c>
      <c r="F7" s="1" t="s">
        <v>3034</v>
      </c>
      <c r="G7" s="1" t="s">
        <v>3035</v>
      </c>
      <c r="H7" s="1" t="s">
        <v>3035</v>
      </c>
      <c r="I7" s="1" t="s">
        <v>3036</v>
      </c>
      <c r="J7" s="1" t="s">
        <v>3037</v>
      </c>
      <c r="K7" s="1" t="s">
        <v>3038</v>
      </c>
      <c r="L7" s="1" t="s">
        <v>3039</v>
      </c>
      <c r="M7" s="1" t="s">
        <v>3040</v>
      </c>
      <c r="N7" s="1" t="s">
        <v>3035</v>
      </c>
      <c r="O7" s="1" t="s">
        <v>3035</v>
      </c>
      <c r="P7" s="1" t="s">
        <v>3041</v>
      </c>
      <c r="Q7" s="1" t="s">
        <v>3042</v>
      </c>
      <c r="R7" s="1" t="s">
        <v>3043</v>
      </c>
      <c r="S7" s="1" t="s">
        <v>3043</v>
      </c>
      <c r="T7" s="1" t="s">
        <v>3044</v>
      </c>
      <c r="U7" s="1" t="s">
        <v>3045</v>
      </c>
      <c r="V7" s="1" t="s">
        <v>3046</v>
      </c>
      <c r="W7" s="1" t="s">
        <v>3047</v>
      </c>
    </row>
    <row r="8" spans="1:23" x14ac:dyDescent="0.45">
      <c r="A8" s="1" t="s">
        <v>3048</v>
      </c>
      <c r="B8" s="1" t="s">
        <v>3049</v>
      </c>
      <c r="C8" s="1" t="s">
        <v>3050</v>
      </c>
      <c r="D8" s="1" t="s">
        <v>3051</v>
      </c>
      <c r="E8" s="1" t="s">
        <v>3052</v>
      </c>
      <c r="F8" s="1" t="s">
        <v>3053</v>
      </c>
      <c r="G8" s="1" t="s">
        <v>3054</v>
      </c>
      <c r="H8" s="1" t="s">
        <v>3055</v>
      </c>
      <c r="I8" s="1" t="s">
        <v>3056</v>
      </c>
      <c r="J8" s="1" t="s">
        <v>3057</v>
      </c>
      <c r="K8" s="1" t="s">
        <v>3058</v>
      </c>
      <c r="L8" s="1" t="s">
        <v>3059</v>
      </c>
      <c r="M8" s="1" t="s">
        <v>3060</v>
      </c>
      <c r="N8" s="1" t="s">
        <v>3061</v>
      </c>
      <c r="O8" s="1" t="s">
        <v>3054</v>
      </c>
      <c r="P8" s="1" t="s">
        <v>3062</v>
      </c>
      <c r="Q8" s="1" t="s">
        <v>3063</v>
      </c>
      <c r="R8" s="1" t="s">
        <v>2985</v>
      </c>
      <c r="S8" s="1" t="s">
        <v>3064</v>
      </c>
      <c r="T8" s="1" t="s">
        <v>3065</v>
      </c>
      <c r="U8" s="1" t="s">
        <v>3066</v>
      </c>
      <c r="V8" s="1" t="s">
        <v>3067</v>
      </c>
      <c r="W8" s="1" t="s">
        <v>2985</v>
      </c>
    </row>
    <row r="9" spans="1:23" x14ac:dyDescent="0.45">
      <c r="A9" s="1" t="s">
        <v>3068</v>
      </c>
      <c r="B9" s="1" t="s">
        <v>3069</v>
      </c>
      <c r="C9" s="1" t="s">
        <v>3070</v>
      </c>
      <c r="D9" s="1" t="s">
        <v>3071</v>
      </c>
      <c r="E9" s="1" t="s">
        <v>3072</v>
      </c>
      <c r="F9" s="1" t="s">
        <v>3073</v>
      </c>
      <c r="G9" s="1" t="s">
        <v>3074</v>
      </c>
      <c r="H9" s="1" t="s">
        <v>3075</v>
      </c>
      <c r="I9" s="1" t="s">
        <v>3076</v>
      </c>
      <c r="J9" s="1" t="s">
        <v>3077</v>
      </c>
      <c r="K9" s="1" t="s">
        <v>3078</v>
      </c>
      <c r="L9" s="1" t="s">
        <v>3079</v>
      </c>
      <c r="M9" s="1" t="s">
        <v>3080</v>
      </c>
      <c r="N9" s="1" t="s">
        <v>3081</v>
      </c>
      <c r="O9" s="1" t="s">
        <v>3082</v>
      </c>
      <c r="P9" s="1" t="s">
        <v>3083</v>
      </c>
      <c r="Q9" s="1" t="s">
        <v>3084</v>
      </c>
      <c r="R9" s="1" t="s">
        <v>2985</v>
      </c>
      <c r="S9" s="1" t="s">
        <v>2986</v>
      </c>
      <c r="T9" s="1" t="s">
        <v>3085</v>
      </c>
      <c r="U9" s="1" t="s">
        <v>3085</v>
      </c>
      <c r="V9" s="1" t="s">
        <v>3086</v>
      </c>
      <c r="W9" s="1" t="s">
        <v>2985</v>
      </c>
    </row>
    <row r="10" spans="1:23" x14ac:dyDescent="0.45">
      <c r="A10" s="1" t="s">
        <v>3087</v>
      </c>
      <c r="B10" s="1" t="s">
        <v>3088</v>
      </c>
      <c r="C10" s="1" t="s">
        <v>3089</v>
      </c>
      <c r="D10" s="1" t="s">
        <v>3090</v>
      </c>
      <c r="E10" s="1" t="s">
        <v>3091</v>
      </c>
      <c r="F10" s="1" t="s">
        <v>3092</v>
      </c>
      <c r="G10" s="1" t="s">
        <v>3093</v>
      </c>
      <c r="H10" s="1" t="s">
        <v>3094</v>
      </c>
      <c r="I10" s="1" t="s">
        <v>3095</v>
      </c>
      <c r="J10" s="1" t="s">
        <v>3096</v>
      </c>
      <c r="K10" s="1" t="s">
        <v>3097</v>
      </c>
      <c r="L10" s="1" t="s">
        <v>3098</v>
      </c>
      <c r="M10" s="1" t="s">
        <v>3099</v>
      </c>
      <c r="N10" s="1" t="s">
        <v>3100</v>
      </c>
      <c r="O10" s="1" t="s">
        <v>3093</v>
      </c>
      <c r="P10" s="1" t="s">
        <v>3101</v>
      </c>
      <c r="Q10" s="1" t="s">
        <v>3102</v>
      </c>
      <c r="R10" s="1" t="s">
        <v>3103</v>
      </c>
      <c r="S10" s="1" t="s">
        <v>3104</v>
      </c>
      <c r="T10" s="1" t="s">
        <v>3105</v>
      </c>
      <c r="U10" s="1" t="s">
        <v>3106</v>
      </c>
      <c r="V10" s="1" t="s">
        <v>3107</v>
      </c>
      <c r="W10" s="1" t="s">
        <v>2977</v>
      </c>
    </row>
    <row r="11" spans="1:23" x14ac:dyDescent="0.45">
      <c r="A11" s="1" t="s">
        <v>3108</v>
      </c>
      <c r="B11" s="1" t="s">
        <v>3109</v>
      </c>
      <c r="C11" s="1" t="s">
        <v>3110</v>
      </c>
      <c r="D11" s="1" t="s">
        <v>3111</v>
      </c>
      <c r="E11" s="1" t="s">
        <v>3112</v>
      </c>
      <c r="F11" s="1" t="s">
        <v>3113</v>
      </c>
      <c r="G11" s="1" t="s">
        <v>3114</v>
      </c>
      <c r="H11" s="1" t="s">
        <v>3115</v>
      </c>
      <c r="I11" s="1" t="s">
        <v>3116</v>
      </c>
      <c r="J11" s="1" t="s">
        <v>3117</v>
      </c>
      <c r="K11" s="1" t="s">
        <v>3118</v>
      </c>
      <c r="L11" s="1" t="s">
        <v>3119</v>
      </c>
      <c r="M11" s="1" t="s">
        <v>3120</v>
      </c>
      <c r="N11" s="1" t="s">
        <v>3121</v>
      </c>
      <c r="O11" s="1" t="s">
        <v>3114</v>
      </c>
      <c r="P11" s="1" t="s">
        <v>3122</v>
      </c>
      <c r="Q11" s="1" t="s">
        <v>3123</v>
      </c>
      <c r="R11" s="1" t="s">
        <v>2985</v>
      </c>
      <c r="S11" s="1" t="s">
        <v>3124</v>
      </c>
      <c r="T11" s="1" t="s">
        <v>3125</v>
      </c>
      <c r="U11" s="1" t="s">
        <v>3126</v>
      </c>
      <c r="V11" s="1" t="s">
        <v>3127</v>
      </c>
      <c r="W11" s="1" t="s">
        <v>2985</v>
      </c>
    </row>
    <row r="12" spans="1:23" x14ac:dyDescent="0.45">
      <c r="A12" s="1" t="s">
        <v>3128</v>
      </c>
      <c r="B12" s="1" t="s">
        <v>3129</v>
      </c>
      <c r="C12" s="1" t="s">
        <v>3130</v>
      </c>
      <c r="D12" s="1" t="s">
        <v>3131</v>
      </c>
      <c r="E12" s="1" t="s">
        <v>3132</v>
      </c>
      <c r="F12" s="1" t="s">
        <v>3133</v>
      </c>
      <c r="G12" s="1" t="s">
        <v>3134</v>
      </c>
      <c r="H12" s="1" t="s">
        <v>3135</v>
      </c>
      <c r="I12" s="1" t="s">
        <v>3136</v>
      </c>
      <c r="J12" s="1" t="s">
        <v>3137</v>
      </c>
      <c r="K12" s="1" t="s">
        <v>3138</v>
      </c>
      <c r="L12" s="1" t="s">
        <v>3139</v>
      </c>
      <c r="M12" s="1" t="s">
        <v>3140</v>
      </c>
      <c r="N12" s="1" t="s">
        <v>3134</v>
      </c>
      <c r="O12" s="1" t="s">
        <v>3141</v>
      </c>
      <c r="P12" s="1" t="s">
        <v>3142</v>
      </c>
      <c r="Q12" s="1" t="s">
        <v>3143</v>
      </c>
      <c r="R12" s="1" t="s">
        <v>2985</v>
      </c>
      <c r="S12" s="1" t="s">
        <v>3144</v>
      </c>
      <c r="T12" s="1" t="s">
        <v>3145</v>
      </c>
      <c r="U12" s="1" t="s">
        <v>3146</v>
      </c>
      <c r="V12" s="1" t="s">
        <v>3147</v>
      </c>
      <c r="W12" s="1" t="s">
        <v>2985</v>
      </c>
    </row>
    <row r="13" spans="1:23" x14ac:dyDescent="0.45">
      <c r="A13" s="1" t="s">
        <v>3148</v>
      </c>
      <c r="B13" s="1" t="s">
        <v>3149</v>
      </c>
      <c r="C13" s="1" t="s">
        <v>3043</v>
      </c>
      <c r="D13" s="1" t="s">
        <v>3043</v>
      </c>
      <c r="E13" s="1" t="s">
        <v>3043</v>
      </c>
      <c r="F13" s="1" t="s">
        <v>3150</v>
      </c>
      <c r="G13" s="1" t="s">
        <v>3043</v>
      </c>
      <c r="H13" s="1" t="s">
        <v>3151</v>
      </c>
      <c r="I13" s="1" t="s">
        <v>3152</v>
      </c>
      <c r="J13" s="1" t="s">
        <v>3153</v>
      </c>
      <c r="K13" s="1" t="s">
        <v>3150</v>
      </c>
      <c r="L13" s="1" t="s">
        <v>3017</v>
      </c>
      <c r="M13" s="1" t="s">
        <v>3017</v>
      </c>
      <c r="N13" s="1" t="s">
        <v>3043</v>
      </c>
      <c r="O13" s="1" t="s">
        <v>3043</v>
      </c>
      <c r="P13" s="1" t="s">
        <v>2984</v>
      </c>
      <c r="Q13" s="1" t="s">
        <v>2984</v>
      </c>
      <c r="R13" s="1" t="s">
        <v>2977</v>
      </c>
      <c r="S13" s="1" t="s">
        <v>3154</v>
      </c>
      <c r="T13" s="1" t="s">
        <v>3155</v>
      </c>
      <c r="U13" s="1" t="s">
        <v>3044</v>
      </c>
      <c r="V13" s="1" t="s">
        <v>3043</v>
      </c>
      <c r="W13" s="1" t="s">
        <v>3043</v>
      </c>
    </row>
    <row r="14" spans="1:23" x14ac:dyDescent="0.45">
      <c r="A14" s="1" t="s">
        <v>3156</v>
      </c>
      <c r="B14" s="1" t="s">
        <v>3157</v>
      </c>
      <c r="C14" s="1" t="s">
        <v>3158</v>
      </c>
      <c r="D14" s="1" t="s">
        <v>3159</v>
      </c>
      <c r="E14" s="1" t="s">
        <v>3160</v>
      </c>
      <c r="F14" s="1" t="s">
        <v>3161</v>
      </c>
      <c r="G14" s="1" t="s">
        <v>3162</v>
      </c>
      <c r="H14" s="1" t="s">
        <v>3163</v>
      </c>
      <c r="I14" s="1" t="s">
        <v>3164</v>
      </c>
      <c r="J14" s="1" t="s">
        <v>3165</v>
      </c>
      <c r="K14" s="1" t="s">
        <v>3166</v>
      </c>
      <c r="L14" s="1" t="s">
        <v>3039</v>
      </c>
      <c r="M14" s="1" t="s">
        <v>3167</v>
      </c>
      <c r="N14" s="1" t="s">
        <v>3168</v>
      </c>
      <c r="O14" s="1" t="s">
        <v>3169</v>
      </c>
      <c r="P14" s="1" t="s">
        <v>3170</v>
      </c>
      <c r="Q14" s="1" t="s">
        <v>3171</v>
      </c>
      <c r="R14" s="1" t="s">
        <v>3028</v>
      </c>
      <c r="S14" s="1" t="s">
        <v>3172</v>
      </c>
      <c r="T14" s="1" t="s">
        <v>3173</v>
      </c>
      <c r="U14" s="1" t="s">
        <v>3174</v>
      </c>
      <c r="V14" s="1" t="s">
        <v>3175</v>
      </c>
      <c r="W14" s="1" t="s">
        <v>2985</v>
      </c>
    </row>
    <row r="15" spans="1:23" x14ac:dyDescent="0.45">
      <c r="A15" s="1" t="s">
        <v>3176</v>
      </c>
      <c r="B15" s="1" t="s">
        <v>3176</v>
      </c>
      <c r="C15" s="1" t="s">
        <v>3177</v>
      </c>
      <c r="D15" s="1" t="s">
        <v>3178</v>
      </c>
      <c r="E15" s="1" t="s">
        <v>3179</v>
      </c>
      <c r="F15" s="1" t="s">
        <v>3180</v>
      </c>
      <c r="G15" s="1" t="s">
        <v>3181</v>
      </c>
      <c r="H15" s="1" t="s">
        <v>3182</v>
      </c>
      <c r="I15" s="1" t="s">
        <v>3183</v>
      </c>
      <c r="J15" s="1" t="s">
        <v>3184</v>
      </c>
      <c r="K15" s="1" t="s">
        <v>3185</v>
      </c>
      <c r="L15" s="1" t="s">
        <v>3186</v>
      </c>
      <c r="M15" s="1" t="s">
        <v>3187</v>
      </c>
      <c r="N15" s="1" t="s">
        <v>3188</v>
      </c>
      <c r="O15" s="1" t="s">
        <v>3189</v>
      </c>
      <c r="P15" s="1" t="s">
        <v>3190</v>
      </c>
      <c r="Q15" s="1" t="s">
        <v>3191</v>
      </c>
      <c r="R15" s="1" t="s">
        <v>2985</v>
      </c>
      <c r="S15" s="1" t="s">
        <v>3192</v>
      </c>
      <c r="T15" s="1" t="s">
        <v>3193</v>
      </c>
      <c r="U15" s="1" t="s">
        <v>3194</v>
      </c>
      <c r="V15" s="1" t="s">
        <v>3127</v>
      </c>
      <c r="W15" s="1" t="s">
        <v>2985</v>
      </c>
    </row>
    <row r="16" spans="1:23" x14ac:dyDescent="0.45">
      <c r="A16" s="1" t="s">
        <v>3195</v>
      </c>
      <c r="B16" s="1" t="s">
        <v>3196</v>
      </c>
      <c r="C16" s="1" t="s">
        <v>3043</v>
      </c>
      <c r="D16" s="1" t="s">
        <v>3043</v>
      </c>
      <c r="E16" s="1" t="s">
        <v>3043</v>
      </c>
      <c r="F16" s="1" t="s">
        <v>3197</v>
      </c>
      <c r="G16" s="1" t="s">
        <v>3043</v>
      </c>
      <c r="H16" s="1" t="s">
        <v>3197</v>
      </c>
      <c r="I16" s="1" t="s">
        <v>3017</v>
      </c>
      <c r="J16" s="1" t="s">
        <v>3017</v>
      </c>
      <c r="K16" s="1" t="s">
        <v>3197</v>
      </c>
      <c r="L16" s="1" t="s">
        <v>3017</v>
      </c>
      <c r="M16" s="1" t="s">
        <v>3017</v>
      </c>
      <c r="N16" s="1" t="s">
        <v>3043</v>
      </c>
      <c r="O16" s="1" t="s">
        <v>3043</v>
      </c>
      <c r="P16" s="1" t="s">
        <v>2984</v>
      </c>
      <c r="Q16" s="1" t="s">
        <v>2984</v>
      </c>
      <c r="R16" s="1" t="s">
        <v>2985</v>
      </c>
      <c r="S16" s="1" t="s">
        <v>3198</v>
      </c>
      <c r="T16" s="1" t="s">
        <v>3199</v>
      </c>
      <c r="U16" s="1" t="s">
        <v>3044</v>
      </c>
      <c r="V16" s="1" t="s">
        <v>3043</v>
      </c>
      <c r="W16" s="1" t="s">
        <v>3043</v>
      </c>
    </row>
    <row r="17" spans="1:23" x14ac:dyDescent="0.45">
      <c r="A17" s="1" t="s">
        <v>3200</v>
      </c>
      <c r="B17" s="1" t="s">
        <v>3201</v>
      </c>
      <c r="C17" s="1" t="s">
        <v>3043</v>
      </c>
      <c r="D17" s="1" t="s">
        <v>3043</v>
      </c>
      <c r="E17" s="1" t="s">
        <v>3043</v>
      </c>
      <c r="F17" s="1" t="s">
        <v>3202</v>
      </c>
      <c r="G17" s="1" t="s">
        <v>3043</v>
      </c>
      <c r="H17" s="1" t="s">
        <v>3202</v>
      </c>
      <c r="I17" s="1" t="s">
        <v>3017</v>
      </c>
      <c r="J17" s="1" t="s">
        <v>3017</v>
      </c>
      <c r="K17" s="1" t="s">
        <v>3202</v>
      </c>
      <c r="L17" s="1" t="s">
        <v>3017</v>
      </c>
      <c r="M17" s="1" t="s">
        <v>3017</v>
      </c>
      <c r="N17" s="1" t="s">
        <v>3043</v>
      </c>
      <c r="O17" s="1" t="s">
        <v>3043</v>
      </c>
      <c r="P17" s="1" t="s">
        <v>2984</v>
      </c>
      <c r="Q17" s="1" t="s">
        <v>2984</v>
      </c>
      <c r="R17" s="1" t="s">
        <v>3043</v>
      </c>
      <c r="S17" s="1" t="s">
        <v>3043</v>
      </c>
      <c r="T17" s="1" t="s">
        <v>3044</v>
      </c>
      <c r="U17" s="1" t="s">
        <v>3203</v>
      </c>
      <c r="V17" s="1" t="s">
        <v>3204</v>
      </c>
      <c r="W17" s="1" t="s">
        <v>2985</v>
      </c>
    </row>
    <row r="18" spans="1:23" x14ac:dyDescent="0.45">
      <c r="A18" s="1" t="s">
        <v>3205</v>
      </c>
      <c r="B18" s="1" t="s">
        <v>3206</v>
      </c>
      <c r="C18" s="1" t="s">
        <v>3207</v>
      </c>
      <c r="D18" s="1" t="s">
        <v>3208</v>
      </c>
      <c r="E18" s="1" t="s">
        <v>3209</v>
      </c>
      <c r="F18" s="1" t="s">
        <v>3210</v>
      </c>
      <c r="G18" s="1" t="s">
        <v>3211</v>
      </c>
      <c r="H18" s="1" t="s">
        <v>3212</v>
      </c>
      <c r="I18" s="1" t="s">
        <v>3079</v>
      </c>
      <c r="J18" s="1" t="s">
        <v>3213</v>
      </c>
      <c r="K18" s="1" t="s">
        <v>3214</v>
      </c>
      <c r="L18" s="1" t="s">
        <v>3215</v>
      </c>
      <c r="M18" s="1" t="s">
        <v>3216</v>
      </c>
      <c r="N18" s="1" t="s">
        <v>3217</v>
      </c>
      <c r="O18" s="1" t="s">
        <v>3218</v>
      </c>
      <c r="P18" s="1" t="s">
        <v>2984</v>
      </c>
      <c r="Q18" s="1" t="s">
        <v>2984</v>
      </c>
      <c r="R18" s="1" t="s">
        <v>3219</v>
      </c>
      <c r="S18" s="1" t="s">
        <v>3220</v>
      </c>
      <c r="T18" s="1" t="s">
        <v>3221</v>
      </c>
      <c r="U18" s="1" t="s">
        <v>3222</v>
      </c>
      <c r="V18" s="1" t="s">
        <v>3223</v>
      </c>
      <c r="W18" s="1" t="s">
        <v>2985</v>
      </c>
    </row>
    <row r="19" spans="1:23" x14ac:dyDescent="0.45">
      <c r="A19" s="1" t="s">
        <v>3224</v>
      </c>
      <c r="B19" s="1" t="s">
        <v>3225</v>
      </c>
      <c r="C19" s="1" t="s">
        <v>3226</v>
      </c>
      <c r="D19" s="1" t="s">
        <v>3227</v>
      </c>
      <c r="E19" s="1" t="s">
        <v>3228</v>
      </c>
      <c r="F19" s="1" t="s">
        <v>3229</v>
      </c>
      <c r="G19" s="1" t="s">
        <v>3230</v>
      </c>
      <c r="H19" s="1" t="s">
        <v>3230</v>
      </c>
      <c r="I19" s="1" t="s">
        <v>3231</v>
      </c>
      <c r="J19" s="1" t="s">
        <v>3232</v>
      </c>
      <c r="K19" s="1" t="s">
        <v>3230</v>
      </c>
      <c r="L19" s="1" t="s">
        <v>3231</v>
      </c>
      <c r="M19" s="1" t="s">
        <v>3232</v>
      </c>
      <c r="N19" s="1" t="s">
        <v>3230</v>
      </c>
      <c r="O19" s="1" t="s">
        <v>3230</v>
      </c>
      <c r="P19" s="1" t="s">
        <v>2984</v>
      </c>
      <c r="Q19" s="1" t="s">
        <v>2984</v>
      </c>
      <c r="R19" s="1" t="s">
        <v>2985</v>
      </c>
      <c r="S19" s="1" t="s">
        <v>3127</v>
      </c>
      <c r="T19" s="1" t="s">
        <v>3233</v>
      </c>
      <c r="U19" s="1" t="s">
        <v>3234</v>
      </c>
      <c r="V19" s="1" t="s">
        <v>3230</v>
      </c>
      <c r="W19" s="1" t="s">
        <v>2985</v>
      </c>
    </row>
    <row r="20" spans="1:23" x14ac:dyDescent="0.45">
      <c r="A20" s="1" t="s">
        <v>3235</v>
      </c>
      <c r="B20" s="1" t="s">
        <v>3236</v>
      </c>
      <c r="C20" s="1" t="s">
        <v>3237</v>
      </c>
      <c r="D20" s="1" t="s">
        <v>3238</v>
      </c>
      <c r="E20" s="1" t="s">
        <v>3239</v>
      </c>
      <c r="F20" s="1" t="s">
        <v>3240</v>
      </c>
      <c r="G20" s="1" t="s">
        <v>3241</v>
      </c>
      <c r="H20" s="1" t="s">
        <v>3242</v>
      </c>
      <c r="I20" s="1" t="s">
        <v>3243</v>
      </c>
      <c r="J20" s="1" t="s">
        <v>3244</v>
      </c>
      <c r="K20" s="1" t="s">
        <v>3245</v>
      </c>
      <c r="L20" s="1" t="s">
        <v>3246</v>
      </c>
      <c r="M20" s="1" t="s">
        <v>3247</v>
      </c>
      <c r="N20" s="1" t="s">
        <v>3242</v>
      </c>
      <c r="O20" s="1" t="s">
        <v>3248</v>
      </c>
      <c r="P20" s="1" t="s">
        <v>3249</v>
      </c>
      <c r="Q20" s="1" t="s">
        <v>3250</v>
      </c>
      <c r="R20" s="1" t="s">
        <v>3043</v>
      </c>
      <c r="S20" s="1" t="s">
        <v>3043</v>
      </c>
      <c r="T20" s="1" t="s">
        <v>3044</v>
      </c>
      <c r="U20" s="1" t="s">
        <v>3251</v>
      </c>
      <c r="V20" s="1" t="s">
        <v>3252</v>
      </c>
      <c r="W20" s="1" t="s">
        <v>3253</v>
      </c>
    </row>
    <row r="21" spans="1:23" x14ac:dyDescent="0.45">
      <c r="A21" s="1" t="s">
        <v>3254</v>
      </c>
      <c r="B21" s="1" t="s">
        <v>3255</v>
      </c>
      <c r="C21" s="1" t="s">
        <v>3226</v>
      </c>
      <c r="D21" s="1" t="s">
        <v>3256</v>
      </c>
      <c r="E21" s="1" t="s">
        <v>3257</v>
      </c>
      <c r="F21" s="1" t="s">
        <v>3258</v>
      </c>
      <c r="G21" s="1" t="s">
        <v>3259</v>
      </c>
      <c r="H21" s="1" t="s">
        <v>3260</v>
      </c>
      <c r="I21" s="1" t="s">
        <v>3261</v>
      </c>
      <c r="J21" s="1" t="s">
        <v>3262</v>
      </c>
      <c r="K21" s="1" t="s">
        <v>3263</v>
      </c>
      <c r="L21" s="1" t="s">
        <v>3264</v>
      </c>
      <c r="M21" s="1" t="s">
        <v>3265</v>
      </c>
      <c r="N21" s="1" t="s">
        <v>3260</v>
      </c>
      <c r="O21" s="1" t="s">
        <v>3266</v>
      </c>
      <c r="P21" s="1" t="s">
        <v>2984</v>
      </c>
      <c r="Q21" s="1" t="s">
        <v>2984</v>
      </c>
      <c r="R21" s="1" t="s">
        <v>2985</v>
      </c>
      <c r="S21" s="1" t="s">
        <v>3267</v>
      </c>
      <c r="T21" s="1" t="s">
        <v>3268</v>
      </c>
      <c r="U21" s="1" t="s">
        <v>3269</v>
      </c>
      <c r="V21" s="1" t="s">
        <v>3270</v>
      </c>
      <c r="W21" s="1" t="s">
        <v>2985</v>
      </c>
    </row>
    <row r="22" spans="1:23" x14ac:dyDescent="0.45">
      <c r="A22" s="1" t="s">
        <v>3271</v>
      </c>
      <c r="B22" s="1" t="s">
        <v>3272</v>
      </c>
      <c r="C22" s="1" t="s">
        <v>3219</v>
      </c>
      <c r="D22" s="1" t="s">
        <v>3273</v>
      </c>
      <c r="E22" s="1" t="s">
        <v>3274</v>
      </c>
      <c r="F22" s="1" t="s">
        <v>3275</v>
      </c>
      <c r="G22" s="1" t="s">
        <v>3276</v>
      </c>
      <c r="H22" s="1" t="s">
        <v>3276</v>
      </c>
      <c r="I22" s="1" t="s">
        <v>3277</v>
      </c>
      <c r="J22" s="1" t="s">
        <v>3278</v>
      </c>
      <c r="K22" s="1" t="s">
        <v>3276</v>
      </c>
      <c r="L22" s="1" t="s">
        <v>3277</v>
      </c>
      <c r="M22" s="1" t="s">
        <v>3278</v>
      </c>
      <c r="N22" s="1" t="s">
        <v>3276</v>
      </c>
      <c r="O22" s="1" t="s">
        <v>3276</v>
      </c>
      <c r="P22" s="1" t="s">
        <v>2984</v>
      </c>
      <c r="Q22" s="1" t="s">
        <v>2984</v>
      </c>
      <c r="R22" s="1" t="s">
        <v>2985</v>
      </c>
      <c r="S22" s="1" t="s">
        <v>2986</v>
      </c>
      <c r="T22" s="1" t="s">
        <v>3279</v>
      </c>
      <c r="U22" s="1" t="s">
        <v>3280</v>
      </c>
      <c r="V22" s="1" t="s">
        <v>3281</v>
      </c>
      <c r="W22" s="1" t="s">
        <v>2985</v>
      </c>
    </row>
    <row r="23" spans="1:23" x14ac:dyDescent="0.45">
      <c r="A23" s="1" t="s">
        <v>3282</v>
      </c>
      <c r="B23" s="1" t="s">
        <v>3283</v>
      </c>
      <c r="C23" s="1" t="s">
        <v>3284</v>
      </c>
      <c r="D23" s="1" t="s">
        <v>3285</v>
      </c>
      <c r="E23" s="1" t="s">
        <v>3286</v>
      </c>
      <c r="F23" s="1" t="s">
        <v>3287</v>
      </c>
      <c r="G23" s="1" t="s">
        <v>3288</v>
      </c>
      <c r="H23" s="1" t="s">
        <v>3289</v>
      </c>
      <c r="I23" s="1" t="s">
        <v>3290</v>
      </c>
      <c r="J23" s="1" t="s">
        <v>3291</v>
      </c>
      <c r="K23" s="1" t="s">
        <v>3292</v>
      </c>
      <c r="L23" s="1" t="s">
        <v>3293</v>
      </c>
      <c r="M23" s="1" t="s">
        <v>3294</v>
      </c>
      <c r="N23" s="1" t="s">
        <v>3295</v>
      </c>
      <c r="O23" s="1" t="s">
        <v>3296</v>
      </c>
      <c r="P23" s="1" t="s">
        <v>3297</v>
      </c>
      <c r="Q23" s="1" t="s">
        <v>3298</v>
      </c>
      <c r="R23" s="1" t="s">
        <v>2985</v>
      </c>
      <c r="S23" s="1" t="s">
        <v>3299</v>
      </c>
      <c r="T23" s="1" t="s">
        <v>3300</v>
      </c>
      <c r="U23" s="1" t="s">
        <v>3301</v>
      </c>
      <c r="V23" s="1" t="s">
        <v>3302</v>
      </c>
      <c r="W23" s="1" t="s">
        <v>2985</v>
      </c>
    </row>
    <row r="24" spans="1:23" x14ac:dyDescent="0.45">
      <c r="A24" s="1" t="s">
        <v>3303</v>
      </c>
      <c r="B24" s="1" t="s">
        <v>3304</v>
      </c>
      <c r="C24" s="1" t="s">
        <v>3305</v>
      </c>
      <c r="D24" s="1" t="s">
        <v>3306</v>
      </c>
      <c r="E24" s="1" t="s">
        <v>3307</v>
      </c>
      <c r="F24" s="1" t="s">
        <v>3308</v>
      </c>
      <c r="G24" s="1" t="s">
        <v>3309</v>
      </c>
      <c r="H24" s="1" t="s">
        <v>3309</v>
      </c>
      <c r="I24" s="1" t="s">
        <v>3310</v>
      </c>
      <c r="J24" s="1" t="s">
        <v>3311</v>
      </c>
      <c r="K24" s="1" t="s">
        <v>3309</v>
      </c>
      <c r="L24" s="1" t="s">
        <v>3310</v>
      </c>
      <c r="M24" s="1" t="s">
        <v>3311</v>
      </c>
      <c r="N24" s="1" t="s">
        <v>3309</v>
      </c>
      <c r="O24" s="1" t="s">
        <v>2996</v>
      </c>
      <c r="P24" s="1" t="s">
        <v>3312</v>
      </c>
      <c r="Q24" s="1" t="s">
        <v>3313</v>
      </c>
      <c r="R24" s="1" t="s">
        <v>3043</v>
      </c>
      <c r="S24" s="1" t="s">
        <v>3043</v>
      </c>
      <c r="T24" s="1" t="s">
        <v>3044</v>
      </c>
      <c r="U24" s="1" t="s">
        <v>3314</v>
      </c>
      <c r="V24" s="1" t="s">
        <v>3315</v>
      </c>
      <c r="W24" s="1" t="s">
        <v>3316</v>
      </c>
    </row>
    <row r="25" spans="1:23" x14ac:dyDescent="0.45">
      <c r="A25" s="1" t="s">
        <v>3317</v>
      </c>
      <c r="B25" s="1" t="s">
        <v>3318</v>
      </c>
      <c r="C25" s="1" t="s">
        <v>3319</v>
      </c>
      <c r="D25" s="1" t="s">
        <v>3320</v>
      </c>
      <c r="E25" s="1" t="s">
        <v>3321</v>
      </c>
      <c r="F25" s="1" t="s">
        <v>3322</v>
      </c>
      <c r="G25" s="1" t="s">
        <v>3323</v>
      </c>
      <c r="H25" s="1" t="s">
        <v>3323</v>
      </c>
      <c r="I25" s="1" t="s">
        <v>3324</v>
      </c>
      <c r="J25" s="1" t="s">
        <v>3325</v>
      </c>
      <c r="K25" s="1" t="s">
        <v>3326</v>
      </c>
      <c r="L25" s="1" t="s">
        <v>3327</v>
      </c>
      <c r="M25" s="1" t="s">
        <v>3328</v>
      </c>
      <c r="N25" s="1" t="s">
        <v>3323</v>
      </c>
      <c r="O25" s="1" t="s">
        <v>3323</v>
      </c>
      <c r="P25" s="1" t="s">
        <v>3329</v>
      </c>
      <c r="Q25" s="1" t="s">
        <v>3330</v>
      </c>
      <c r="R25" s="1" t="s">
        <v>3043</v>
      </c>
      <c r="S25" s="1" t="s">
        <v>3043</v>
      </c>
      <c r="T25" s="1" t="s">
        <v>3044</v>
      </c>
      <c r="U25" s="1" t="s">
        <v>3331</v>
      </c>
      <c r="V25" s="1" t="s">
        <v>3332</v>
      </c>
      <c r="W25" s="1" t="s">
        <v>3333</v>
      </c>
    </row>
    <row r="26" spans="1:23" x14ac:dyDescent="0.45">
      <c r="A26" s="1" t="s">
        <v>3334</v>
      </c>
      <c r="B26" s="1" t="s">
        <v>3335</v>
      </c>
      <c r="C26" s="1" t="s">
        <v>3336</v>
      </c>
      <c r="D26" s="1" t="s">
        <v>3337</v>
      </c>
      <c r="E26" s="1" t="s">
        <v>3338</v>
      </c>
      <c r="F26" s="1" t="s">
        <v>3339</v>
      </c>
      <c r="G26" s="1" t="s">
        <v>3340</v>
      </c>
      <c r="H26" s="1" t="s">
        <v>3341</v>
      </c>
      <c r="I26" s="1" t="s">
        <v>3342</v>
      </c>
      <c r="J26" s="1" t="s">
        <v>3343</v>
      </c>
      <c r="K26" s="1" t="s">
        <v>3344</v>
      </c>
      <c r="L26" s="1" t="s">
        <v>3345</v>
      </c>
      <c r="M26" s="1" t="s">
        <v>3346</v>
      </c>
      <c r="N26" s="1" t="s">
        <v>3347</v>
      </c>
      <c r="O26" s="1" t="s">
        <v>3348</v>
      </c>
      <c r="P26" s="1" t="s">
        <v>3349</v>
      </c>
      <c r="Q26" s="1" t="s">
        <v>3350</v>
      </c>
      <c r="R26" s="1" t="s">
        <v>2985</v>
      </c>
      <c r="S26" s="1" t="s">
        <v>3299</v>
      </c>
      <c r="T26" s="1" t="s">
        <v>3351</v>
      </c>
      <c r="U26" s="1" t="s">
        <v>3352</v>
      </c>
      <c r="V26" s="1" t="s">
        <v>3353</v>
      </c>
      <c r="W26" s="1" t="s">
        <v>3219</v>
      </c>
    </row>
    <row r="27" spans="1:23" x14ac:dyDescent="0.45">
      <c r="A27" s="1" t="s">
        <v>3354</v>
      </c>
      <c r="B27" s="1" t="s">
        <v>3355</v>
      </c>
      <c r="C27" s="1" t="s">
        <v>3043</v>
      </c>
      <c r="D27" s="1" t="s">
        <v>3043</v>
      </c>
      <c r="E27" s="1" t="s">
        <v>3043</v>
      </c>
      <c r="F27" s="1" t="s">
        <v>3356</v>
      </c>
      <c r="G27" s="1" t="s">
        <v>3043</v>
      </c>
      <c r="H27" s="1" t="s">
        <v>3356</v>
      </c>
      <c r="I27" s="1" t="s">
        <v>3017</v>
      </c>
      <c r="J27" s="1" t="s">
        <v>3017</v>
      </c>
      <c r="K27" s="1" t="s">
        <v>3356</v>
      </c>
      <c r="L27" s="1" t="s">
        <v>3017</v>
      </c>
      <c r="M27" s="1" t="s">
        <v>3017</v>
      </c>
      <c r="N27" s="1" t="s">
        <v>3043</v>
      </c>
      <c r="O27" s="1" t="s">
        <v>3043</v>
      </c>
      <c r="P27" s="1" t="s">
        <v>2984</v>
      </c>
      <c r="Q27" s="1" t="s">
        <v>2984</v>
      </c>
      <c r="R27" s="1" t="s">
        <v>3043</v>
      </c>
      <c r="S27" s="1" t="s">
        <v>3043</v>
      </c>
      <c r="T27" s="1" t="s">
        <v>3044</v>
      </c>
      <c r="U27" s="1" t="s">
        <v>3357</v>
      </c>
      <c r="V27" s="1" t="s">
        <v>3028</v>
      </c>
      <c r="W27" s="1" t="s">
        <v>2985</v>
      </c>
    </row>
    <row r="28" spans="1:23" x14ac:dyDescent="0.45">
      <c r="A28" s="1" t="s">
        <v>3358</v>
      </c>
      <c r="B28" s="1" t="s">
        <v>3359</v>
      </c>
      <c r="C28" s="1" t="s">
        <v>3360</v>
      </c>
      <c r="D28" s="1" t="s">
        <v>3361</v>
      </c>
      <c r="E28" s="1" t="s">
        <v>3362</v>
      </c>
      <c r="F28" s="1" t="s">
        <v>3363</v>
      </c>
      <c r="G28" s="1" t="s">
        <v>3363</v>
      </c>
      <c r="H28" s="1" t="s">
        <v>3364</v>
      </c>
      <c r="I28" s="1" t="s">
        <v>3039</v>
      </c>
      <c r="J28" s="1" t="s">
        <v>3365</v>
      </c>
      <c r="K28" s="1" t="s">
        <v>3366</v>
      </c>
      <c r="L28" s="1" t="s">
        <v>3367</v>
      </c>
      <c r="M28" s="1" t="s">
        <v>3368</v>
      </c>
      <c r="N28" s="1" t="s">
        <v>3369</v>
      </c>
      <c r="O28" s="1" t="s">
        <v>3363</v>
      </c>
      <c r="P28" s="1" t="s">
        <v>3370</v>
      </c>
      <c r="Q28" s="1" t="s">
        <v>3371</v>
      </c>
      <c r="R28" s="1" t="s">
        <v>3372</v>
      </c>
      <c r="S28" s="1" t="s">
        <v>3373</v>
      </c>
      <c r="T28" s="1" t="s">
        <v>3374</v>
      </c>
      <c r="U28" s="1" t="s">
        <v>3374</v>
      </c>
      <c r="V28" s="1" t="s">
        <v>3375</v>
      </c>
      <c r="W28" s="1" t="s">
        <v>2985</v>
      </c>
    </row>
    <row r="29" spans="1:23" x14ac:dyDescent="0.45">
      <c r="A29" s="1" t="s">
        <v>3376</v>
      </c>
      <c r="B29" s="1" t="s">
        <v>3377</v>
      </c>
      <c r="C29" s="1" t="s">
        <v>3378</v>
      </c>
      <c r="D29" s="1" t="s">
        <v>3379</v>
      </c>
      <c r="E29" s="1" t="s">
        <v>3380</v>
      </c>
      <c r="F29" s="1" t="s">
        <v>3381</v>
      </c>
      <c r="G29" s="1" t="s">
        <v>3382</v>
      </c>
      <c r="H29" s="1" t="s">
        <v>3383</v>
      </c>
      <c r="I29" s="1" t="s">
        <v>3384</v>
      </c>
      <c r="J29" s="1" t="s">
        <v>3385</v>
      </c>
      <c r="K29" s="1" t="s">
        <v>3386</v>
      </c>
      <c r="L29" s="1" t="s">
        <v>3116</v>
      </c>
      <c r="M29" s="1" t="s">
        <v>3387</v>
      </c>
      <c r="N29" s="1" t="s">
        <v>3383</v>
      </c>
      <c r="O29" s="1" t="s">
        <v>3388</v>
      </c>
      <c r="P29" s="1" t="s">
        <v>3389</v>
      </c>
      <c r="Q29" s="1" t="s">
        <v>3390</v>
      </c>
      <c r="R29" s="1" t="s">
        <v>3043</v>
      </c>
      <c r="S29" s="1" t="s">
        <v>3043</v>
      </c>
      <c r="T29" s="1" t="s">
        <v>3044</v>
      </c>
      <c r="U29" s="1" t="s">
        <v>3391</v>
      </c>
      <c r="V29" s="1" t="s">
        <v>3392</v>
      </c>
      <c r="W29" s="1" t="s">
        <v>2985</v>
      </c>
    </row>
    <row r="30" spans="1:23" x14ac:dyDescent="0.45">
      <c r="A30" s="1" t="s">
        <v>3393</v>
      </c>
      <c r="B30" s="1" t="s">
        <v>3394</v>
      </c>
      <c r="C30" s="1" t="s">
        <v>3395</v>
      </c>
      <c r="D30" s="1" t="s">
        <v>3396</v>
      </c>
      <c r="E30" s="1" t="s">
        <v>3397</v>
      </c>
      <c r="F30" s="1" t="s">
        <v>3398</v>
      </c>
      <c r="G30" s="1" t="s">
        <v>3399</v>
      </c>
      <c r="H30" s="1" t="s">
        <v>3400</v>
      </c>
      <c r="I30" s="1" t="s">
        <v>3401</v>
      </c>
      <c r="J30" s="1" t="s">
        <v>3001</v>
      </c>
      <c r="K30" s="1" t="s">
        <v>3402</v>
      </c>
      <c r="L30" s="1" t="s">
        <v>3403</v>
      </c>
      <c r="M30" s="1" t="s">
        <v>3404</v>
      </c>
      <c r="N30" s="1" t="s">
        <v>3405</v>
      </c>
      <c r="O30" s="1" t="s">
        <v>3406</v>
      </c>
      <c r="P30" s="1" t="s">
        <v>3407</v>
      </c>
      <c r="Q30" s="1" t="s">
        <v>3408</v>
      </c>
      <c r="R30" s="1" t="s">
        <v>2985</v>
      </c>
      <c r="S30" s="1" t="s">
        <v>3409</v>
      </c>
      <c r="T30" s="1" t="s">
        <v>3410</v>
      </c>
      <c r="U30" s="1" t="s">
        <v>3411</v>
      </c>
      <c r="V30" s="1" t="s">
        <v>3412</v>
      </c>
      <c r="W30" s="1" t="s">
        <v>2977</v>
      </c>
    </row>
    <row r="31" spans="1:23" x14ac:dyDescent="0.45">
      <c r="A31" s="1" t="s">
        <v>3413</v>
      </c>
      <c r="B31" s="1" t="s">
        <v>3414</v>
      </c>
      <c r="C31" s="1" t="s">
        <v>3043</v>
      </c>
      <c r="D31" s="1" t="s">
        <v>3043</v>
      </c>
      <c r="E31" s="1" t="s">
        <v>3043</v>
      </c>
      <c r="F31" s="1" t="s">
        <v>3415</v>
      </c>
      <c r="G31" s="1" t="s">
        <v>3043</v>
      </c>
      <c r="H31" s="1" t="s">
        <v>3415</v>
      </c>
      <c r="I31" s="1" t="s">
        <v>3017</v>
      </c>
      <c r="J31" s="1" t="s">
        <v>3017</v>
      </c>
      <c r="K31" s="1" t="s">
        <v>3415</v>
      </c>
      <c r="L31" s="1" t="s">
        <v>3017</v>
      </c>
      <c r="M31" s="1" t="s">
        <v>3017</v>
      </c>
      <c r="N31" s="1" t="s">
        <v>3043</v>
      </c>
      <c r="O31" s="1" t="s">
        <v>3043</v>
      </c>
      <c r="P31" s="1" t="s">
        <v>2984</v>
      </c>
      <c r="Q31" s="1" t="s">
        <v>2984</v>
      </c>
      <c r="R31" s="1" t="s">
        <v>3043</v>
      </c>
      <c r="S31" s="1" t="s">
        <v>3043</v>
      </c>
      <c r="T31" s="1" t="s">
        <v>3044</v>
      </c>
      <c r="U31" s="1" t="s">
        <v>3416</v>
      </c>
      <c r="V31" s="1" t="s">
        <v>3417</v>
      </c>
      <c r="W31" s="1" t="s">
        <v>2985</v>
      </c>
    </row>
    <row r="32" spans="1:23" x14ac:dyDescent="0.45">
      <c r="A32" s="1" t="s">
        <v>3418</v>
      </c>
      <c r="B32" s="1" t="s">
        <v>3419</v>
      </c>
      <c r="C32" s="1" t="s">
        <v>3420</v>
      </c>
      <c r="D32" s="1" t="s">
        <v>3421</v>
      </c>
      <c r="E32" s="1" t="s">
        <v>3422</v>
      </c>
      <c r="F32" s="1" t="s">
        <v>3423</v>
      </c>
      <c r="G32" s="1" t="s">
        <v>3424</v>
      </c>
      <c r="H32" s="1" t="s">
        <v>3425</v>
      </c>
      <c r="I32" s="1" t="s">
        <v>3426</v>
      </c>
      <c r="J32" s="1" t="s">
        <v>3427</v>
      </c>
      <c r="K32" s="1" t="s">
        <v>3428</v>
      </c>
      <c r="L32" s="1" t="s">
        <v>3215</v>
      </c>
      <c r="M32" s="1" t="s">
        <v>3429</v>
      </c>
      <c r="N32" s="1" t="s">
        <v>3430</v>
      </c>
      <c r="O32" s="1" t="s">
        <v>3424</v>
      </c>
      <c r="P32" s="1" t="s">
        <v>3431</v>
      </c>
      <c r="Q32" s="1" t="s">
        <v>3432</v>
      </c>
      <c r="R32" s="1" t="s">
        <v>2985</v>
      </c>
      <c r="S32" s="1" t="s">
        <v>3433</v>
      </c>
      <c r="T32" s="1" t="s">
        <v>3434</v>
      </c>
      <c r="U32" s="1" t="s">
        <v>3435</v>
      </c>
      <c r="V32" s="1" t="s">
        <v>3436</v>
      </c>
      <c r="W32" s="1" t="s">
        <v>2985</v>
      </c>
    </row>
    <row r="33" spans="1:23" x14ac:dyDescent="0.45">
      <c r="A33" s="1" t="s">
        <v>3437</v>
      </c>
      <c r="B33" s="1" t="s">
        <v>3438</v>
      </c>
      <c r="C33" s="1" t="s">
        <v>3439</v>
      </c>
      <c r="D33" s="1" t="s">
        <v>3440</v>
      </c>
      <c r="E33" s="1" t="s">
        <v>3441</v>
      </c>
      <c r="F33" s="1" t="s">
        <v>3442</v>
      </c>
      <c r="G33" s="1" t="s">
        <v>3442</v>
      </c>
      <c r="H33" s="1" t="s">
        <v>3443</v>
      </c>
      <c r="I33" s="1" t="s">
        <v>2982</v>
      </c>
      <c r="J33" s="1" t="s">
        <v>3444</v>
      </c>
      <c r="K33" s="1" t="s">
        <v>3424</v>
      </c>
      <c r="L33" s="1" t="s">
        <v>3445</v>
      </c>
      <c r="M33" s="1" t="s">
        <v>3446</v>
      </c>
      <c r="N33" s="1" t="s">
        <v>3447</v>
      </c>
      <c r="O33" s="1" t="s">
        <v>3448</v>
      </c>
      <c r="P33" s="1" t="s">
        <v>3449</v>
      </c>
      <c r="Q33" s="1" t="s">
        <v>3450</v>
      </c>
      <c r="R33" s="1" t="s">
        <v>2977</v>
      </c>
      <c r="S33" s="1" t="s">
        <v>3451</v>
      </c>
      <c r="T33" s="1" t="s">
        <v>3452</v>
      </c>
      <c r="U33" s="1" t="s">
        <v>3453</v>
      </c>
      <c r="V33" s="1" t="s">
        <v>3253</v>
      </c>
      <c r="W33" s="1" t="s">
        <v>2985</v>
      </c>
    </row>
    <row r="34" spans="1:23" x14ac:dyDescent="0.45">
      <c r="A34" s="1" t="s">
        <v>3454</v>
      </c>
      <c r="B34" s="1" t="s">
        <v>3455</v>
      </c>
      <c r="C34" s="1" t="s">
        <v>3043</v>
      </c>
      <c r="D34" s="1" t="s">
        <v>3043</v>
      </c>
      <c r="E34" s="1" t="s">
        <v>3043</v>
      </c>
      <c r="F34" s="1" t="s">
        <v>3456</v>
      </c>
      <c r="G34" s="1" t="s">
        <v>3043</v>
      </c>
      <c r="H34" s="1" t="s">
        <v>3456</v>
      </c>
      <c r="I34" s="1" t="s">
        <v>3017</v>
      </c>
      <c r="J34" s="1" t="s">
        <v>3017</v>
      </c>
      <c r="K34" s="1" t="s">
        <v>3456</v>
      </c>
      <c r="L34" s="1" t="s">
        <v>3017</v>
      </c>
      <c r="M34" s="1" t="s">
        <v>3017</v>
      </c>
      <c r="N34" s="1" t="s">
        <v>3043</v>
      </c>
      <c r="O34" s="1" t="s">
        <v>3043</v>
      </c>
      <c r="P34" s="1" t="s">
        <v>2984</v>
      </c>
      <c r="Q34" s="1" t="s">
        <v>2984</v>
      </c>
      <c r="R34" s="1" t="s">
        <v>3103</v>
      </c>
      <c r="S34" s="1" t="s">
        <v>3457</v>
      </c>
      <c r="T34" s="1" t="s">
        <v>3458</v>
      </c>
      <c r="U34" s="1" t="s">
        <v>3459</v>
      </c>
      <c r="V34" s="1" t="s">
        <v>3457</v>
      </c>
      <c r="W34" s="1" t="s">
        <v>3103</v>
      </c>
    </row>
    <row r="35" spans="1:23" x14ac:dyDescent="0.45">
      <c r="A35" s="1" t="s">
        <v>3460</v>
      </c>
      <c r="B35" s="1" t="s">
        <v>3461</v>
      </c>
      <c r="C35" s="1" t="s">
        <v>3043</v>
      </c>
      <c r="D35" s="1" t="s">
        <v>3043</v>
      </c>
      <c r="E35" s="1" t="s">
        <v>3043</v>
      </c>
      <c r="F35" s="1" t="s">
        <v>2985</v>
      </c>
      <c r="G35" s="1" t="s">
        <v>3043</v>
      </c>
      <c r="H35" s="1" t="s">
        <v>2985</v>
      </c>
      <c r="I35" s="1" t="s">
        <v>3017</v>
      </c>
      <c r="J35" s="1" t="s">
        <v>3017</v>
      </c>
      <c r="K35" s="1" t="s">
        <v>2985</v>
      </c>
      <c r="L35" s="1" t="s">
        <v>3017</v>
      </c>
      <c r="M35" s="1" t="s">
        <v>3017</v>
      </c>
      <c r="N35" s="1" t="s">
        <v>3043</v>
      </c>
      <c r="O35" s="1" t="s">
        <v>3043</v>
      </c>
      <c r="P35" s="1" t="s">
        <v>2984</v>
      </c>
      <c r="Q35" s="1" t="s">
        <v>2984</v>
      </c>
      <c r="R35" s="1" t="s">
        <v>2985</v>
      </c>
      <c r="S35" s="1" t="s">
        <v>3229</v>
      </c>
      <c r="T35" s="1" t="s">
        <v>3462</v>
      </c>
      <c r="U35" s="1" t="s">
        <v>3044</v>
      </c>
      <c r="V35" s="1" t="s">
        <v>3043</v>
      </c>
      <c r="W35" s="1" t="s">
        <v>3043</v>
      </c>
    </row>
    <row r="36" spans="1:23" x14ac:dyDescent="0.45">
      <c r="A36" s="1" t="s">
        <v>3463</v>
      </c>
      <c r="B36" s="1" t="s">
        <v>3464</v>
      </c>
      <c r="C36" s="1" t="s">
        <v>3043</v>
      </c>
      <c r="D36" s="1" t="s">
        <v>3043</v>
      </c>
      <c r="E36" s="1" t="s">
        <v>3043</v>
      </c>
      <c r="F36" s="1" t="s">
        <v>3230</v>
      </c>
      <c r="G36" s="1" t="s">
        <v>3043</v>
      </c>
      <c r="H36" s="1" t="s">
        <v>3230</v>
      </c>
      <c r="I36" s="1" t="s">
        <v>3017</v>
      </c>
      <c r="J36" s="1" t="s">
        <v>3017</v>
      </c>
      <c r="K36" s="1" t="s">
        <v>3230</v>
      </c>
      <c r="L36" s="1" t="s">
        <v>3017</v>
      </c>
      <c r="M36" s="1" t="s">
        <v>3017</v>
      </c>
      <c r="N36" s="1" t="s">
        <v>3043</v>
      </c>
      <c r="O36" s="1" t="s">
        <v>3043</v>
      </c>
      <c r="P36" s="1" t="s">
        <v>2984</v>
      </c>
      <c r="Q36" s="1" t="s">
        <v>2984</v>
      </c>
      <c r="R36" s="1" t="s">
        <v>2985</v>
      </c>
      <c r="S36" s="1" t="s">
        <v>2978</v>
      </c>
      <c r="T36" s="1" t="s">
        <v>3465</v>
      </c>
      <c r="U36" s="1" t="s">
        <v>3044</v>
      </c>
      <c r="V36" s="1" t="s">
        <v>3043</v>
      </c>
      <c r="W36" s="1" t="s">
        <v>3043</v>
      </c>
    </row>
    <row r="37" spans="1:23" x14ac:dyDescent="0.45">
      <c r="A37" s="1" t="s">
        <v>3466</v>
      </c>
      <c r="B37" s="1" t="s">
        <v>3467</v>
      </c>
      <c r="C37" s="1" t="s">
        <v>3468</v>
      </c>
      <c r="D37" s="1" t="s">
        <v>3469</v>
      </c>
      <c r="E37" s="1" t="s">
        <v>3470</v>
      </c>
      <c r="F37" s="1" t="s">
        <v>3471</v>
      </c>
      <c r="G37" s="1" t="s">
        <v>3472</v>
      </c>
      <c r="H37" s="1" t="s">
        <v>3473</v>
      </c>
      <c r="I37" s="1" t="s">
        <v>3474</v>
      </c>
      <c r="J37" s="1" t="s">
        <v>3475</v>
      </c>
      <c r="K37" s="1" t="s">
        <v>3476</v>
      </c>
      <c r="L37" s="1" t="s">
        <v>3477</v>
      </c>
      <c r="M37" s="1" t="s">
        <v>3478</v>
      </c>
      <c r="N37" s="1" t="s">
        <v>3479</v>
      </c>
      <c r="O37" s="1" t="s">
        <v>3473</v>
      </c>
      <c r="P37" s="1" t="s">
        <v>3480</v>
      </c>
      <c r="Q37" s="1" t="s">
        <v>3481</v>
      </c>
      <c r="R37" s="1" t="s">
        <v>2985</v>
      </c>
      <c r="S37" s="1" t="s">
        <v>3127</v>
      </c>
      <c r="T37" s="1" t="s">
        <v>3482</v>
      </c>
      <c r="U37" s="1" t="s">
        <v>3483</v>
      </c>
      <c r="V37" s="1" t="s">
        <v>3484</v>
      </c>
      <c r="W37" s="1" t="s">
        <v>2985</v>
      </c>
    </row>
    <row r="38" spans="1:23" x14ac:dyDescent="0.45">
      <c r="A38" s="1" t="s">
        <v>3485</v>
      </c>
      <c r="B38" s="1" t="s">
        <v>3486</v>
      </c>
      <c r="C38" s="1" t="s">
        <v>3487</v>
      </c>
      <c r="D38" s="1" t="s">
        <v>3488</v>
      </c>
      <c r="E38" s="1" t="s">
        <v>3489</v>
      </c>
      <c r="F38" s="1" t="s">
        <v>3490</v>
      </c>
      <c r="G38" s="1" t="s">
        <v>3491</v>
      </c>
      <c r="H38" s="1" t="s">
        <v>3492</v>
      </c>
      <c r="I38" s="1" t="s">
        <v>3493</v>
      </c>
      <c r="J38" s="1" t="s">
        <v>3494</v>
      </c>
      <c r="K38" s="1" t="s">
        <v>3495</v>
      </c>
      <c r="L38" s="1" t="s">
        <v>3496</v>
      </c>
      <c r="M38" s="1" t="s">
        <v>3497</v>
      </c>
      <c r="N38" s="1" t="s">
        <v>3498</v>
      </c>
      <c r="O38" s="1" t="s">
        <v>3499</v>
      </c>
      <c r="P38" s="1" t="s">
        <v>3500</v>
      </c>
      <c r="Q38" s="1" t="s">
        <v>3501</v>
      </c>
      <c r="R38" s="1" t="s">
        <v>2977</v>
      </c>
      <c r="S38" s="1" t="s">
        <v>3502</v>
      </c>
      <c r="T38" s="1" t="s">
        <v>3173</v>
      </c>
      <c r="U38" s="1" t="s">
        <v>3503</v>
      </c>
      <c r="V38" s="1" t="s">
        <v>3341</v>
      </c>
      <c r="W38" s="1" t="s">
        <v>2985</v>
      </c>
    </row>
    <row r="39" spans="1:23" x14ac:dyDescent="0.45">
      <c r="A39" s="1" t="s">
        <v>3504</v>
      </c>
      <c r="B39" s="1" t="s">
        <v>3505</v>
      </c>
      <c r="C39" s="1" t="s">
        <v>3043</v>
      </c>
      <c r="D39" s="1" t="s">
        <v>3043</v>
      </c>
      <c r="E39" s="1" t="s">
        <v>3043</v>
      </c>
      <c r="F39" s="1" t="s">
        <v>2985</v>
      </c>
      <c r="G39" s="1" t="s">
        <v>3043</v>
      </c>
      <c r="H39" s="1" t="s">
        <v>2985</v>
      </c>
      <c r="I39" s="1" t="s">
        <v>3017</v>
      </c>
      <c r="J39" s="1" t="s">
        <v>3017</v>
      </c>
      <c r="K39" s="1" t="s">
        <v>2985</v>
      </c>
      <c r="L39" s="1" t="s">
        <v>3017</v>
      </c>
      <c r="M39" s="1" t="s">
        <v>3017</v>
      </c>
      <c r="N39" s="1" t="s">
        <v>3043</v>
      </c>
      <c r="O39" s="1" t="s">
        <v>3043</v>
      </c>
      <c r="P39" s="1" t="s">
        <v>2984</v>
      </c>
      <c r="Q39" s="1" t="s">
        <v>2984</v>
      </c>
      <c r="R39" s="1" t="s">
        <v>3043</v>
      </c>
      <c r="S39" s="1" t="s">
        <v>3043</v>
      </c>
      <c r="T39" s="1" t="s">
        <v>3044</v>
      </c>
      <c r="U39" s="1" t="s">
        <v>3506</v>
      </c>
      <c r="V39" s="1" t="s">
        <v>3229</v>
      </c>
      <c r="W39" s="1" t="s">
        <v>2985</v>
      </c>
    </row>
    <row r="40" spans="1:23" x14ac:dyDescent="0.45">
      <c r="A40" s="1" t="s">
        <v>3507</v>
      </c>
      <c r="B40" s="1" t="s">
        <v>3508</v>
      </c>
      <c r="C40" s="1" t="s">
        <v>3204</v>
      </c>
      <c r="D40" s="1" t="s">
        <v>3509</v>
      </c>
      <c r="E40" s="1" t="s">
        <v>3510</v>
      </c>
      <c r="F40" s="1" t="s">
        <v>3511</v>
      </c>
      <c r="G40" s="1" t="s">
        <v>3512</v>
      </c>
      <c r="H40" s="1" t="s">
        <v>3513</v>
      </c>
      <c r="I40" s="1" t="s">
        <v>3514</v>
      </c>
      <c r="J40" s="1" t="s">
        <v>3265</v>
      </c>
      <c r="K40" s="1" t="s">
        <v>3515</v>
      </c>
      <c r="L40" s="1" t="s">
        <v>3516</v>
      </c>
      <c r="M40" s="1" t="s">
        <v>3517</v>
      </c>
      <c r="N40" s="1" t="s">
        <v>3513</v>
      </c>
      <c r="O40" s="1" t="s">
        <v>3518</v>
      </c>
      <c r="P40" s="1" t="s">
        <v>2984</v>
      </c>
      <c r="Q40" s="1" t="s">
        <v>2984</v>
      </c>
      <c r="R40" s="1" t="s">
        <v>2985</v>
      </c>
      <c r="S40" s="1" t="s">
        <v>3519</v>
      </c>
      <c r="T40" s="1" t="s">
        <v>3520</v>
      </c>
      <c r="U40" s="1" t="s">
        <v>3521</v>
      </c>
      <c r="V40" s="1" t="s">
        <v>3522</v>
      </c>
      <c r="W40" s="1" t="s">
        <v>2985</v>
      </c>
    </row>
    <row r="41" spans="1:23" x14ac:dyDescent="0.45">
      <c r="A41" s="1" t="s">
        <v>3523</v>
      </c>
      <c r="B41" s="1" t="s">
        <v>3524</v>
      </c>
      <c r="C41" s="1" t="s">
        <v>3043</v>
      </c>
      <c r="D41" s="1" t="s">
        <v>3043</v>
      </c>
      <c r="E41" s="1" t="s">
        <v>3043</v>
      </c>
      <c r="F41" s="1" t="s">
        <v>3525</v>
      </c>
      <c r="G41" s="1" t="s">
        <v>3043</v>
      </c>
      <c r="H41" s="1" t="s">
        <v>3525</v>
      </c>
      <c r="I41" s="1" t="s">
        <v>3017</v>
      </c>
      <c r="J41" s="1" t="s">
        <v>3017</v>
      </c>
      <c r="K41" s="1" t="s">
        <v>3525</v>
      </c>
      <c r="L41" s="1" t="s">
        <v>3017</v>
      </c>
      <c r="M41" s="1" t="s">
        <v>3017</v>
      </c>
      <c r="N41" s="1" t="s">
        <v>3043</v>
      </c>
      <c r="O41" s="1" t="s">
        <v>3043</v>
      </c>
      <c r="P41" s="1" t="s">
        <v>2984</v>
      </c>
      <c r="Q41" s="1" t="s">
        <v>2984</v>
      </c>
      <c r="R41" s="1" t="s">
        <v>3028</v>
      </c>
      <c r="S41" s="1" t="s">
        <v>3526</v>
      </c>
      <c r="T41" s="1" t="s">
        <v>3458</v>
      </c>
      <c r="U41" s="1" t="s">
        <v>3527</v>
      </c>
      <c r="V41" s="1" t="s">
        <v>3526</v>
      </c>
      <c r="W41" s="1" t="s">
        <v>3028</v>
      </c>
    </row>
    <row r="42" spans="1:23" x14ac:dyDescent="0.45">
      <c r="A42" s="1" t="s">
        <v>3528</v>
      </c>
      <c r="B42" s="1" t="s">
        <v>3529</v>
      </c>
      <c r="C42" s="1" t="s">
        <v>3050</v>
      </c>
      <c r="D42" s="1" t="s">
        <v>3530</v>
      </c>
      <c r="E42" s="1" t="s">
        <v>3531</v>
      </c>
      <c r="F42" s="1" t="s">
        <v>3532</v>
      </c>
      <c r="G42" s="1" t="s">
        <v>3532</v>
      </c>
      <c r="H42" s="1" t="s">
        <v>3533</v>
      </c>
      <c r="I42" s="1" t="s">
        <v>3534</v>
      </c>
      <c r="J42" s="1" t="s">
        <v>3535</v>
      </c>
      <c r="K42" s="1" t="s">
        <v>3536</v>
      </c>
      <c r="L42" s="1" t="s">
        <v>3537</v>
      </c>
      <c r="M42" s="1" t="s">
        <v>3538</v>
      </c>
      <c r="N42" s="1" t="s">
        <v>3539</v>
      </c>
      <c r="O42" s="1" t="s">
        <v>3540</v>
      </c>
      <c r="P42" s="1" t="s">
        <v>3541</v>
      </c>
      <c r="Q42" s="1" t="s">
        <v>3542</v>
      </c>
      <c r="R42" s="1" t="s">
        <v>2985</v>
      </c>
      <c r="S42" s="1" t="s">
        <v>3543</v>
      </c>
      <c r="T42" s="1" t="s">
        <v>3544</v>
      </c>
      <c r="U42" s="1" t="s">
        <v>3545</v>
      </c>
      <c r="V42" s="1" t="s">
        <v>3546</v>
      </c>
      <c r="W42" s="1" t="s">
        <v>2985</v>
      </c>
    </row>
    <row r="43" spans="1:23" x14ac:dyDescent="0.45">
      <c r="A43" s="1" t="s">
        <v>3547</v>
      </c>
      <c r="B43" s="1" t="s">
        <v>3548</v>
      </c>
      <c r="C43" s="1" t="s">
        <v>3549</v>
      </c>
      <c r="D43" s="1" t="s">
        <v>3550</v>
      </c>
      <c r="E43" s="1" t="s">
        <v>3551</v>
      </c>
      <c r="F43" s="1" t="s">
        <v>3552</v>
      </c>
      <c r="G43" s="1" t="s">
        <v>3539</v>
      </c>
      <c r="H43" s="1" t="s">
        <v>3553</v>
      </c>
      <c r="I43" s="1" t="s">
        <v>3554</v>
      </c>
      <c r="J43" s="1" t="s">
        <v>3555</v>
      </c>
      <c r="K43" s="1" t="s">
        <v>3556</v>
      </c>
      <c r="L43" s="1" t="s">
        <v>3557</v>
      </c>
      <c r="M43" s="1" t="s">
        <v>3558</v>
      </c>
      <c r="N43" s="1" t="s">
        <v>3559</v>
      </c>
      <c r="O43" s="1" t="s">
        <v>3539</v>
      </c>
      <c r="P43" s="1" t="s">
        <v>3560</v>
      </c>
      <c r="Q43" s="1" t="s">
        <v>3561</v>
      </c>
      <c r="R43" s="1" t="s">
        <v>2985</v>
      </c>
      <c r="S43" s="1" t="s">
        <v>3562</v>
      </c>
      <c r="T43" s="1" t="s">
        <v>3563</v>
      </c>
      <c r="U43" s="1" t="s">
        <v>3564</v>
      </c>
      <c r="V43" s="1" t="s">
        <v>2980</v>
      </c>
      <c r="W43" s="1" t="s">
        <v>2985</v>
      </c>
    </row>
    <row r="44" spans="1:23" x14ac:dyDescent="0.45">
      <c r="A44" s="1" t="s">
        <v>3565</v>
      </c>
      <c r="B44" s="1" t="s">
        <v>3566</v>
      </c>
      <c r="C44" s="1" t="s">
        <v>3043</v>
      </c>
      <c r="D44" s="1" t="s">
        <v>3043</v>
      </c>
      <c r="E44" s="1" t="s">
        <v>3043</v>
      </c>
      <c r="F44" s="1" t="s">
        <v>3567</v>
      </c>
      <c r="G44" s="1" t="s">
        <v>3043</v>
      </c>
      <c r="H44" s="1" t="s">
        <v>3567</v>
      </c>
      <c r="I44" s="1" t="s">
        <v>3017</v>
      </c>
      <c r="J44" s="1" t="s">
        <v>3017</v>
      </c>
      <c r="K44" s="1" t="s">
        <v>3567</v>
      </c>
      <c r="L44" s="1" t="s">
        <v>3017</v>
      </c>
      <c r="M44" s="1" t="s">
        <v>3017</v>
      </c>
      <c r="N44" s="1" t="s">
        <v>3043</v>
      </c>
      <c r="O44" s="1" t="s">
        <v>3043</v>
      </c>
      <c r="P44" s="1" t="s">
        <v>2984</v>
      </c>
      <c r="Q44" s="1" t="s">
        <v>2984</v>
      </c>
      <c r="R44" s="1" t="s">
        <v>3043</v>
      </c>
      <c r="S44" s="1" t="s">
        <v>3043</v>
      </c>
      <c r="T44" s="1" t="s">
        <v>3044</v>
      </c>
      <c r="U44" s="1" t="s">
        <v>3459</v>
      </c>
      <c r="V44" s="1" t="s">
        <v>3198</v>
      </c>
      <c r="W44" s="1" t="s">
        <v>2985</v>
      </c>
    </row>
    <row r="45" spans="1:23" x14ac:dyDescent="0.45">
      <c r="A45" s="1" t="s">
        <v>3568</v>
      </c>
      <c r="B45" s="1" t="s">
        <v>3569</v>
      </c>
      <c r="C45" s="1" t="s">
        <v>3043</v>
      </c>
      <c r="D45" s="1" t="s">
        <v>3043</v>
      </c>
      <c r="E45" s="1" t="s">
        <v>3043</v>
      </c>
      <c r="F45" s="1" t="s">
        <v>3456</v>
      </c>
      <c r="G45" s="1" t="s">
        <v>3043</v>
      </c>
      <c r="H45" s="1" t="s">
        <v>3456</v>
      </c>
      <c r="I45" s="1" t="s">
        <v>3017</v>
      </c>
      <c r="J45" s="1" t="s">
        <v>3017</v>
      </c>
      <c r="K45" s="1" t="s">
        <v>3456</v>
      </c>
      <c r="L45" s="1" t="s">
        <v>3017</v>
      </c>
      <c r="M45" s="1" t="s">
        <v>3017</v>
      </c>
      <c r="N45" s="1" t="s">
        <v>3043</v>
      </c>
      <c r="O45" s="1" t="s">
        <v>3043</v>
      </c>
      <c r="P45" s="1" t="s">
        <v>2984</v>
      </c>
      <c r="Q45" s="1" t="s">
        <v>2984</v>
      </c>
      <c r="R45" s="1" t="s">
        <v>3043</v>
      </c>
      <c r="S45" s="1" t="s">
        <v>3043</v>
      </c>
      <c r="T45" s="1" t="s">
        <v>3044</v>
      </c>
      <c r="U45" s="1" t="s">
        <v>3570</v>
      </c>
      <c r="V45" s="1" t="s">
        <v>3127</v>
      </c>
      <c r="W45" s="1" t="s">
        <v>2985</v>
      </c>
    </row>
    <row r="46" spans="1:23" x14ac:dyDescent="0.45">
      <c r="A46" s="1" t="s">
        <v>3571</v>
      </c>
      <c r="B46" s="1" t="s">
        <v>3572</v>
      </c>
      <c r="C46" s="1" t="s">
        <v>3043</v>
      </c>
      <c r="D46" s="1" t="s">
        <v>3043</v>
      </c>
      <c r="E46" s="1" t="s">
        <v>3043</v>
      </c>
      <c r="F46" s="1" t="s">
        <v>3573</v>
      </c>
      <c r="G46" s="1" t="s">
        <v>3043</v>
      </c>
      <c r="H46" s="1" t="s">
        <v>3573</v>
      </c>
      <c r="I46" s="1" t="s">
        <v>3017</v>
      </c>
      <c r="J46" s="1" t="s">
        <v>3017</v>
      </c>
      <c r="K46" s="1" t="s">
        <v>3573</v>
      </c>
      <c r="L46" s="1" t="s">
        <v>3017</v>
      </c>
      <c r="M46" s="1" t="s">
        <v>3017</v>
      </c>
      <c r="N46" s="1" t="s">
        <v>3043</v>
      </c>
      <c r="O46" s="1" t="s">
        <v>3043</v>
      </c>
      <c r="P46" s="1" t="s">
        <v>2984</v>
      </c>
      <c r="Q46" s="1" t="s">
        <v>2984</v>
      </c>
      <c r="R46" s="1" t="s">
        <v>2985</v>
      </c>
      <c r="S46" s="1" t="s">
        <v>3574</v>
      </c>
      <c r="T46" s="1" t="s">
        <v>3575</v>
      </c>
      <c r="U46" s="1" t="s">
        <v>3576</v>
      </c>
      <c r="V46" s="1" t="s">
        <v>3574</v>
      </c>
      <c r="W46" s="1" t="s">
        <v>2985</v>
      </c>
    </row>
    <row r="47" spans="1:23" x14ac:dyDescent="0.45">
      <c r="A47" s="1" t="s">
        <v>3577</v>
      </c>
      <c r="B47" s="1" t="s">
        <v>3578</v>
      </c>
      <c r="C47" s="1" t="s">
        <v>3579</v>
      </c>
      <c r="D47" s="1" t="s">
        <v>3580</v>
      </c>
      <c r="E47" s="1" t="s">
        <v>3581</v>
      </c>
      <c r="F47" s="1" t="s">
        <v>3582</v>
      </c>
      <c r="G47" s="1" t="s">
        <v>3583</v>
      </c>
      <c r="H47" s="1" t="s">
        <v>3584</v>
      </c>
      <c r="I47" s="1" t="s">
        <v>3000</v>
      </c>
      <c r="J47" s="1" t="s">
        <v>3585</v>
      </c>
      <c r="K47" s="1" t="s">
        <v>3584</v>
      </c>
      <c r="L47" s="1" t="s">
        <v>3000</v>
      </c>
      <c r="M47" s="1" t="s">
        <v>3585</v>
      </c>
      <c r="N47" s="1" t="s">
        <v>3586</v>
      </c>
      <c r="O47" s="1" t="s">
        <v>3587</v>
      </c>
      <c r="P47" s="1" t="s">
        <v>3588</v>
      </c>
      <c r="Q47" s="1" t="s">
        <v>3589</v>
      </c>
      <c r="R47" s="1" t="s">
        <v>2985</v>
      </c>
      <c r="S47" s="1" t="s">
        <v>3590</v>
      </c>
      <c r="T47" s="1" t="s">
        <v>3591</v>
      </c>
      <c r="U47" s="1" t="s">
        <v>3592</v>
      </c>
      <c r="V47" s="1" t="s">
        <v>3593</v>
      </c>
      <c r="W47" s="1" t="s">
        <v>2985</v>
      </c>
    </row>
    <row r="48" spans="1:23" x14ac:dyDescent="0.45">
      <c r="A48" s="1" t="s">
        <v>3594</v>
      </c>
      <c r="B48" s="1" t="s">
        <v>3595</v>
      </c>
      <c r="C48" s="1" t="s">
        <v>3596</v>
      </c>
      <c r="D48" s="1" t="s">
        <v>3597</v>
      </c>
      <c r="E48" s="1" t="s">
        <v>3598</v>
      </c>
      <c r="F48" s="1" t="s">
        <v>3599</v>
      </c>
      <c r="G48" s="1" t="s">
        <v>3600</v>
      </c>
      <c r="H48" s="1" t="s">
        <v>3601</v>
      </c>
      <c r="I48" s="1" t="s">
        <v>3602</v>
      </c>
      <c r="J48" s="1" t="s">
        <v>3603</v>
      </c>
      <c r="K48" s="1" t="s">
        <v>3604</v>
      </c>
      <c r="L48" s="1" t="s">
        <v>3605</v>
      </c>
      <c r="M48" s="1" t="s">
        <v>3606</v>
      </c>
      <c r="N48" s="1" t="s">
        <v>3607</v>
      </c>
      <c r="O48" s="1" t="s">
        <v>3608</v>
      </c>
      <c r="P48" s="1" t="s">
        <v>2984</v>
      </c>
      <c r="Q48" s="1" t="s">
        <v>2984</v>
      </c>
      <c r="R48" s="1" t="s">
        <v>2985</v>
      </c>
      <c r="S48" s="1" t="s">
        <v>3609</v>
      </c>
      <c r="T48" s="1" t="s">
        <v>3610</v>
      </c>
      <c r="U48" s="1" t="s">
        <v>3611</v>
      </c>
      <c r="V48" s="1" t="s">
        <v>3612</v>
      </c>
      <c r="W48" s="1" t="s">
        <v>2985</v>
      </c>
    </row>
    <row r="49" spans="1:23" x14ac:dyDescent="0.45">
      <c r="A49" s="1" t="s">
        <v>3613</v>
      </c>
      <c r="B49" s="1" t="s">
        <v>3614</v>
      </c>
      <c r="C49" s="1" t="s">
        <v>3615</v>
      </c>
      <c r="D49" s="1" t="s">
        <v>3616</v>
      </c>
      <c r="E49" s="1" t="s">
        <v>3617</v>
      </c>
      <c r="F49" s="1" t="s">
        <v>3618</v>
      </c>
      <c r="G49" s="1" t="s">
        <v>3619</v>
      </c>
      <c r="H49" s="1" t="s">
        <v>3620</v>
      </c>
      <c r="I49" s="1" t="s">
        <v>3621</v>
      </c>
      <c r="J49" s="1" t="s">
        <v>3622</v>
      </c>
      <c r="K49" s="1" t="s">
        <v>3623</v>
      </c>
      <c r="L49" s="1" t="s">
        <v>3624</v>
      </c>
      <c r="M49" s="1" t="s">
        <v>3625</v>
      </c>
      <c r="N49" s="1" t="s">
        <v>3619</v>
      </c>
      <c r="O49" s="1" t="s">
        <v>3626</v>
      </c>
      <c r="P49" s="1" t="s">
        <v>3627</v>
      </c>
      <c r="Q49" s="1" t="s">
        <v>3628</v>
      </c>
      <c r="R49" s="1" t="s">
        <v>2985</v>
      </c>
      <c r="S49" s="1" t="s">
        <v>3629</v>
      </c>
      <c r="T49" s="1" t="s">
        <v>3630</v>
      </c>
      <c r="U49" s="1" t="s">
        <v>3631</v>
      </c>
      <c r="V49" s="1" t="s">
        <v>3632</v>
      </c>
      <c r="W49" s="1" t="s">
        <v>2985</v>
      </c>
    </row>
    <row r="50" spans="1:23" x14ac:dyDescent="0.45">
      <c r="A50" s="1" t="s">
        <v>3633</v>
      </c>
      <c r="B50" s="1" t="s">
        <v>3634</v>
      </c>
      <c r="C50" s="1" t="s">
        <v>3635</v>
      </c>
      <c r="D50" s="1" t="s">
        <v>3636</v>
      </c>
      <c r="E50" s="1" t="s">
        <v>3637</v>
      </c>
      <c r="F50" s="1" t="s">
        <v>3638</v>
      </c>
      <c r="G50" s="1" t="s">
        <v>3639</v>
      </c>
      <c r="H50" s="1" t="s">
        <v>3640</v>
      </c>
      <c r="I50" s="1" t="s">
        <v>3641</v>
      </c>
      <c r="J50" s="1" t="s">
        <v>3642</v>
      </c>
      <c r="K50" s="1" t="s">
        <v>3639</v>
      </c>
      <c r="L50" s="1" t="s">
        <v>3643</v>
      </c>
      <c r="M50" s="1" t="s">
        <v>3642</v>
      </c>
      <c r="N50" s="1" t="s">
        <v>3639</v>
      </c>
      <c r="O50" s="1" t="s">
        <v>3640</v>
      </c>
      <c r="P50" s="1" t="s">
        <v>2984</v>
      </c>
      <c r="Q50" s="1" t="s">
        <v>2984</v>
      </c>
      <c r="R50" s="1" t="s">
        <v>3644</v>
      </c>
      <c r="S50" s="1" t="s">
        <v>3645</v>
      </c>
      <c r="T50" s="1" t="s">
        <v>3646</v>
      </c>
      <c r="U50" s="1" t="s">
        <v>3647</v>
      </c>
      <c r="V50" s="1" t="s">
        <v>3648</v>
      </c>
      <c r="W50" s="1" t="s">
        <v>3649</v>
      </c>
    </row>
    <row r="51" spans="1:23" x14ac:dyDescent="0.45">
      <c r="A51" s="1" t="s">
        <v>3650</v>
      </c>
      <c r="B51" s="1" t="s">
        <v>3651</v>
      </c>
      <c r="C51" s="1" t="s">
        <v>3043</v>
      </c>
      <c r="D51" s="1" t="s">
        <v>3043</v>
      </c>
      <c r="E51" s="1" t="s">
        <v>3043</v>
      </c>
      <c r="F51" s="1" t="s">
        <v>2985</v>
      </c>
      <c r="G51" s="1" t="s">
        <v>3043</v>
      </c>
      <c r="H51" s="1" t="s">
        <v>2985</v>
      </c>
      <c r="I51" s="1" t="s">
        <v>3017</v>
      </c>
      <c r="J51" s="1" t="s">
        <v>3017</v>
      </c>
      <c r="K51" s="1" t="s">
        <v>2985</v>
      </c>
      <c r="L51" s="1" t="s">
        <v>3017</v>
      </c>
      <c r="M51" s="1" t="s">
        <v>3017</v>
      </c>
      <c r="N51" s="1" t="s">
        <v>3043</v>
      </c>
      <c r="O51" s="1" t="s">
        <v>3043</v>
      </c>
      <c r="P51" s="1" t="s">
        <v>2984</v>
      </c>
      <c r="Q51" s="1" t="s">
        <v>2984</v>
      </c>
      <c r="R51" s="1" t="s">
        <v>3043</v>
      </c>
      <c r="S51" s="1" t="s">
        <v>3043</v>
      </c>
      <c r="T51" s="1" t="s">
        <v>3044</v>
      </c>
      <c r="U51" s="1" t="s">
        <v>3652</v>
      </c>
      <c r="V51" s="1" t="s">
        <v>3372</v>
      </c>
      <c r="W51" s="1" t="s">
        <v>2985</v>
      </c>
    </row>
    <row r="52" spans="1:23" x14ac:dyDescent="0.45">
      <c r="A52" s="1" t="s">
        <v>3653</v>
      </c>
      <c r="B52" s="1" t="s">
        <v>3654</v>
      </c>
      <c r="C52" s="1" t="s">
        <v>3655</v>
      </c>
      <c r="D52" s="1" t="s">
        <v>3656</v>
      </c>
      <c r="E52" s="1" t="s">
        <v>3657</v>
      </c>
      <c r="F52" s="1" t="s">
        <v>3658</v>
      </c>
      <c r="G52" s="1" t="s">
        <v>3134</v>
      </c>
      <c r="H52" s="1" t="s">
        <v>3659</v>
      </c>
      <c r="I52" s="1" t="s">
        <v>3660</v>
      </c>
      <c r="J52" s="1" t="s">
        <v>3661</v>
      </c>
      <c r="K52" s="1" t="s">
        <v>3662</v>
      </c>
      <c r="L52" s="1" t="s">
        <v>3663</v>
      </c>
      <c r="M52" s="1" t="s">
        <v>3664</v>
      </c>
      <c r="N52" s="1" t="s">
        <v>3665</v>
      </c>
      <c r="O52" s="1" t="s">
        <v>3658</v>
      </c>
      <c r="P52" s="1" t="s">
        <v>3666</v>
      </c>
      <c r="Q52" s="1" t="s">
        <v>3667</v>
      </c>
      <c r="R52" s="1" t="s">
        <v>2977</v>
      </c>
      <c r="S52" s="1" t="s">
        <v>3668</v>
      </c>
      <c r="T52" s="1" t="s">
        <v>3669</v>
      </c>
      <c r="U52" s="1" t="s">
        <v>3670</v>
      </c>
      <c r="V52" s="1" t="s">
        <v>3671</v>
      </c>
      <c r="W52" s="1" t="s">
        <v>2977</v>
      </c>
    </row>
    <row r="53" spans="1:23" x14ac:dyDescent="0.45">
      <c r="A53" s="1" t="s">
        <v>3672</v>
      </c>
      <c r="B53" s="1" t="s">
        <v>3673</v>
      </c>
      <c r="C53" s="1" t="s">
        <v>3043</v>
      </c>
      <c r="D53" s="1" t="s">
        <v>3043</v>
      </c>
      <c r="E53" s="1" t="s">
        <v>3043</v>
      </c>
      <c r="F53" s="1" t="s">
        <v>3674</v>
      </c>
      <c r="G53" s="1" t="s">
        <v>3043</v>
      </c>
      <c r="H53" s="1" t="s">
        <v>3674</v>
      </c>
      <c r="I53" s="1" t="s">
        <v>3017</v>
      </c>
      <c r="J53" s="1" t="s">
        <v>3017</v>
      </c>
      <c r="K53" s="1" t="s">
        <v>3674</v>
      </c>
      <c r="L53" s="1" t="s">
        <v>3017</v>
      </c>
      <c r="M53" s="1" t="s">
        <v>3017</v>
      </c>
      <c r="N53" s="1" t="s">
        <v>3043</v>
      </c>
      <c r="O53" s="1" t="s">
        <v>3043</v>
      </c>
      <c r="P53" s="1" t="s">
        <v>2984</v>
      </c>
      <c r="Q53" s="1" t="s">
        <v>2984</v>
      </c>
      <c r="R53" s="1" t="s">
        <v>3043</v>
      </c>
      <c r="S53" s="1" t="s">
        <v>3043</v>
      </c>
      <c r="T53" s="1" t="s">
        <v>3044</v>
      </c>
      <c r="U53" s="1" t="s">
        <v>3675</v>
      </c>
      <c r="V53" s="1" t="s">
        <v>2986</v>
      </c>
      <c r="W53" s="1" t="s">
        <v>2985</v>
      </c>
    </row>
    <row r="54" spans="1:23" x14ac:dyDescent="0.45">
      <c r="A54" s="1" t="s">
        <v>3676</v>
      </c>
      <c r="B54" s="1" t="s">
        <v>3595</v>
      </c>
      <c r="C54" s="1" t="s">
        <v>2985</v>
      </c>
      <c r="D54" s="1" t="s">
        <v>3677</v>
      </c>
      <c r="E54" s="1" t="s">
        <v>3677</v>
      </c>
      <c r="F54" s="1" t="s">
        <v>3599</v>
      </c>
      <c r="G54" s="1" t="s">
        <v>2985</v>
      </c>
      <c r="H54" s="1" t="s">
        <v>2985</v>
      </c>
      <c r="I54" s="1" t="s">
        <v>3678</v>
      </c>
      <c r="J54" s="1" t="s">
        <v>3679</v>
      </c>
      <c r="K54" s="1" t="s">
        <v>2985</v>
      </c>
      <c r="L54" s="1" t="s">
        <v>3678</v>
      </c>
      <c r="M54" s="1" t="s">
        <v>3679</v>
      </c>
      <c r="N54" s="1" t="s">
        <v>2985</v>
      </c>
      <c r="O54" s="1" t="s">
        <v>2985</v>
      </c>
      <c r="P54" s="1" t="s">
        <v>2984</v>
      </c>
      <c r="Q54" s="1" t="s">
        <v>2984</v>
      </c>
      <c r="R54" s="1" t="s">
        <v>3043</v>
      </c>
      <c r="S54" s="1" t="s">
        <v>3043</v>
      </c>
      <c r="T54" s="1" t="s">
        <v>3044</v>
      </c>
      <c r="U54" s="1" t="s">
        <v>3044</v>
      </c>
      <c r="V54" s="1" t="s">
        <v>3043</v>
      </c>
      <c r="W54" s="1" t="s">
        <v>3043</v>
      </c>
    </row>
    <row r="55" spans="1:23" x14ac:dyDescent="0.45">
      <c r="A55" s="1" t="s">
        <v>3680</v>
      </c>
      <c r="B55" s="1" t="s">
        <v>3681</v>
      </c>
      <c r="C55" s="1" t="s">
        <v>3682</v>
      </c>
      <c r="D55" s="1" t="s">
        <v>3683</v>
      </c>
      <c r="E55" s="1" t="s">
        <v>3684</v>
      </c>
      <c r="F55" s="1" t="s">
        <v>3685</v>
      </c>
      <c r="G55" s="1" t="s">
        <v>3686</v>
      </c>
      <c r="H55" s="1" t="s">
        <v>3687</v>
      </c>
      <c r="I55" s="1" t="s">
        <v>3688</v>
      </c>
      <c r="J55" s="1" t="s">
        <v>3689</v>
      </c>
      <c r="K55" s="1" t="s">
        <v>3690</v>
      </c>
      <c r="L55" s="1" t="s">
        <v>3691</v>
      </c>
      <c r="M55" s="1" t="s">
        <v>3692</v>
      </c>
      <c r="N55" s="1" t="s">
        <v>3693</v>
      </c>
      <c r="O55" s="1" t="s">
        <v>3687</v>
      </c>
      <c r="P55" s="1" t="s">
        <v>3694</v>
      </c>
      <c r="Q55" s="1" t="s">
        <v>3695</v>
      </c>
      <c r="R55" s="1" t="s">
        <v>3696</v>
      </c>
      <c r="S55" s="1" t="s">
        <v>3697</v>
      </c>
      <c r="T55" s="1" t="s">
        <v>3698</v>
      </c>
      <c r="U55" s="1" t="s">
        <v>3044</v>
      </c>
      <c r="V55" s="1" t="s">
        <v>3043</v>
      </c>
      <c r="W55" s="1" t="s">
        <v>3043</v>
      </c>
    </row>
    <row r="56" spans="1:23" x14ac:dyDescent="0.45">
      <c r="A56" s="1" t="s">
        <v>3699</v>
      </c>
      <c r="B56" s="1" t="s">
        <v>3700</v>
      </c>
      <c r="C56" s="1" t="s">
        <v>3701</v>
      </c>
      <c r="D56" s="1" t="s">
        <v>3702</v>
      </c>
      <c r="E56" s="1" t="s">
        <v>3703</v>
      </c>
      <c r="F56" s="1" t="s">
        <v>3704</v>
      </c>
      <c r="G56" s="1" t="s">
        <v>3705</v>
      </c>
      <c r="H56" s="1" t="s">
        <v>3706</v>
      </c>
      <c r="I56" s="1" t="s">
        <v>3707</v>
      </c>
      <c r="J56" s="1" t="s">
        <v>3213</v>
      </c>
      <c r="K56" s="1" t="s">
        <v>3708</v>
      </c>
      <c r="L56" s="1" t="s">
        <v>3232</v>
      </c>
      <c r="M56" s="1" t="s">
        <v>3709</v>
      </c>
      <c r="N56" s="1" t="s">
        <v>3710</v>
      </c>
      <c r="O56" s="1" t="s">
        <v>3704</v>
      </c>
      <c r="P56" s="1" t="s">
        <v>3711</v>
      </c>
      <c r="Q56" s="1" t="s">
        <v>3712</v>
      </c>
      <c r="R56" s="1" t="s">
        <v>2985</v>
      </c>
      <c r="S56" s="1" t="s">
        <v>3713</v>
      </c>
      <c r="T56" s="1" t="s">
        <v>3714</v>
      </c>
      <c r="U56" s="1" t="s">
        <v>3715</v>
      </c>
      <c r="V56" s="1" t="s">
        <v>3716</v>
      </c>
      <c r="W56" s="1" t="s">
        <v>2985</v>
      </c>
    </row>
    <row r="57" spans="1:23" x14ac:dyDescent="0.45">
      <c r="A57" s="1" t="s">
        <v>3717</v>
      </c>
      <c r="B57" s="1" t="s">
        <v>3718</v>
      </c>
      <c r="C57" s="1" t="s">
        <v>3024</v>
      </c>
      <c r="D57" s="1" t="s">
        <v>3719</v>
      </c>
      <c r="E57" s="1" t="s">
        <v>3720</v>
      </c>
      <c r="F57" s="1" t="s">
        <v>3721</v>
      </c>
      <c r="G57" s="1" t="s">
        <v>3722</v>
      </c>
      <c r="H57" s="1" t="s">
        <v>3723</v>
      </c>
      <c r="I57" s="1" t="s">
        <v>3724</v>
      </c>
      <c r="J57" s="1" t="s">
        <v>3244</v>
      </c>
      <c r="K57" s="1" t="s">
        <v>3725</v>
      </c>
      <c r="L57" s="1" t="s">
        <v>3726</v>
      </c>
      <c r="M57" s="1" t="s">
        <v>3727</v>
      </c>
      <c r="N57" s="1" t="s">
        <v>3723</v>
      </c>
      <c r="O57" s="1" t="s">
        <v>3728</v>
      </c>
      <c r="P57" s="1" t="s">
        <v>3729</v>
      </c>
      <c r="Q57" s="1" t="s">
        <v>3730</v>
      </c>
      <c r="R57" s="1" t="s">
        <v>3043</v>
      </c>
      <c r="S57" s="1" t="s">
        <v>3043</v>
      </c>
      <c r="T57" s="1" t="s">
        <v>3044</v>
      </c>
      <c r="U57" s="1" t="s">
        <v>3731</v>
      </c>
      <c r="V57" s="1" t="s">
        <v>3732</v>
      </c>
      <c r="W57" s="1" t="s">
        <v>2977</v>
      </c>
    </row>
    <row r="58" spans="1:23" x14ac:dyDescent="0.45">
      <c r="A58" s="1" t="s">
        <v>3733</v>
      </c>
      <c r="B58" s="1" t="s">
        <v>3734</v>
      </c>
      <c r="C58" s="1" t="s">
        <v>3735</v>
      </c>
      <c r="D58" s="1" t="s">
        <v>3736</v>
      </c>
      <c r="E58" s="1" t="s">
        <v>3737</v>
      </c>
      <c r="F58" s="1" t="s">
        <v>3738</v>
      </c>
      <c r="G58" s="1" t="s">
        <v>3739</v>
      </c>
      <c r="H58" s="1" t="s">
        <v>3740</v>
      </c>
      <c r="I58" s="1" t="s">
        <v>3741</v>
      </c>
      <c r="J58" s="1" t="s">
        <v>3742</v>
      </c>
      <c r="K58" s="1" t="s">
        <v>3743</v>
      </c>
      <c r="L58" s="1" t="s">
        <v>3744</v>
      </c>
      <c r="M58" s="1" t="s">
        <v>3745</v>
      </c>
      <c r="N58" s="1" t="s">
        <v>3739</v>
      </c>
      <c r="O58" s="1" t="s">
        <v>3743</v>
      </c>
      <c r="P58" s="1" t="s">
        <v>3746</v>
      </c>
      <c r="Q58" s="1" t="s">
        <v>3747</v>
      </c>
      <c r="R58" s="1" t="s">
        <v>2985</v>
      </c>
      <c r="S58" s="1" t="s">
        <v>3748</v>
      </c>
      <c r="T58" s="1" t="s">
        <v>3749</v>
      </c>
      <c r="U58" s="1" t="s">
        <v>3750</v>
      </c>
      <c r="V58" s="1" t="s">
        <v>3751</v>
      </c>
      <c r="W58" s="1" t="s">
        <v>2977</v>
      </c>
    </row>
    <row r="59" spans="1:23" x14ac:dyDescent="0.45">
      <c r="A59" s="1" t="s">
        <v>3752</v>
      </c>
      <c r="B59" s="1" t="s">
        <v>3753</v>
      </c>
      <c r="C59" s="1" t="s">
        <v>3043</v>
      </c>
      <c r="D59" s="1" t="s">
        <v>3043</v>
      </c>
      <c r="E59" s="1" t="s">
        <v>3043</v>
      </c>
      <c r="F59" s="1" t="s">
        <v>2985</v>
      </c>
      <c r="G59" s="1" t="s">
        <v>3043</v>
      </c>
      <c r="H59" s="1" t="s">
        <v>2985</v>
      </c>
      <c r="I59" s="1" t="s">
        <v>3017</v>
      </c>
      <c r="J59" s="1" t="s">
        <v>3017</v>
      </c>
      <c r="K59" s="1" t="s">
        <v>2985</v>
      </c>
      <c r="L59" s="1" t="s">
        <v>3017</v>
      </c>
      <c r="M59" s="1" t="s">
        <v>3017</v>
      </c>
      <c r="N59" s="1" t="s">
        <v>3043</v>
      </c>
      <c r="O59" s="1" t="s">
        <v>3043</v>
      </c>
      <c r="P59" s="1" t="s">
        <v>2984</v>
      </c>
      <c r="Q59" s="1" t="s">
        <v>2984</v>
      </c>
      <c r="R59" s="1" t="s">
        <v>3043</v>
      </c>
      <c r="S59" s="1" t="s">
        <v>3043</v>
      </c>
      <c r="T59" s="1" t="s">
        <v>3044</v>
      </c>
      <c r="U59" s="1" t="s">
        <v>3754</v>
      </c>
      <c r="V59" s="1" t="s">
        <v>3253</v>
      </c>
      <c r="W59" s="1" t="s">
        <v>2985</v>
      </c>
    </row>
    <row r="60" spans="1:23" x14ac:dyDescent="0.45">
      <c r="A60" s="1" t="s">
        <v>3755</v>
      </c>
      <c r="B60" s="1" t="s">
        <v>3756</v>
      </c>
      <c r="C60" s="1" t="s">
        <v>3757</v>
      </c>
      <c r="D60" s="1" t="s">
        <v>3758</v>
      </c>
      <c r="E60" s="1" t="s">
        <v>3759</v>
      </c>
      <c r="F60" s="1" t="s">
        <v>3760</v>
      </c>
      <c r="G60" s="1" t="s">
        <v>3761</v>
      </c>
      <c r="H60" s="1" t="s">
        <v>3762</v>
      </c>
      <c r="I60" s="1" t="s">
        <v>3763</v>
      </c>
      <c r="J60" s="1" t="s">
        <v>3764</v>
      </c>
      <c r="K60" s="1" t="s">
        <v>3765</v>
      </c>
      <c r="L60" s="1" t="s">
        <v>3766</v>
      </c>
      <c r="M60" s="1" t="s">
        <v>3767</v>
      </c>
      <c r="N60" s="1" t="s">
        <v>3768</v>
      </c>
      <c r="O60" s="1" t="s">
        <v>3761</v>
      </c>
      <c r="P60" s="1" t="s">
        <v>3769</v>
      </c>
      <c r="Q60" s="1" t="s">
        <v>3770</v>
      </c>
      <c r="R60" s="1" t="s">
        <v>2985</v>
      </c>
      <c r="S60" s="1" t="s">
        <v>3771</v>
      </c>
      <c r="T60" s="1" t="s">
        <v>3772</v>
      </c>
      <c r="U60" s="1" t="s">
        <v>3772</v>
      </c>
      <c r="V60" s="1" t="s">
        <v>3773</v>
      </c>
      <c r="W60" s="1" t="s">
        <v>2977</v>
      </c>
    </row>
    <row r="61" spans="1:23" x14ac:dyDescent="0.45">
      <c r="A61" s="1" t="s">
        <v>3774</v>
      </c>
      <c r="B61" s="1" t="s">
        <v>3775</v>
      </c>
      <c r="C61" s="1" t="s">
        <v>3776</v>
      </c>
      <c r="D61" s="1" t="s">
        <v>3777</v>
      </c>
      <c r="E61" s="1" t="s">
        <v>3778</v>
      </c>
      <c r="F61" s="1" t="s">
        <v>3779</v>
      </c>
      <c r="G61" s="1" t="s">
        <v>3780</v>
      </c>
      <c r="H61" s="1" t="s">
        <v>3781</v>
      </c>
      <c r="I61" s="1" t="s">
        <v>3782</v>
      </c>
      <c r="J61" s="1" t="s">
        <v>3368</v>
      </c>
      <c r="K61" s="1" t="s">
        <v>3783</v>
      </c>
      <c r="L61" s="1" t="s">
        <v>3602</v>
      </c>
      <c r="M61" s="1" t="s">
        <v>3784</v>
      </c>
      <c r="N61" s="1" t="s">
        <v>3785</v>
      </c>
      <c r="O61" s="1" t="s">
        <v>3780</v>
      </c>
      <c r="P61" s="1" t="s">
        <v>3786</v>
      </c>
      <c r="Q61" s="1" t="s">
        <v>3787</v>
      </c>
      <c r="R61" s="1" t="s">
        <v>2985</v>
      </c>
      <c r="S61" s="1" t="s">
        <v>3127</v>
      </c>
      <c r="T61" s="1" t="s">
        <v>3788</v>
      </c>
      <c r="U61" s="1" t="s">
        <v>3788</v>
      </c>
      <c r="V61" s="1" t="s">
        <v>3436</v>
      </c>
      <c r="W61" s="1" t="s">
        <v>2985</v>
      </c>
    </row>
    <row r="62" spans="1:23" x14ac:dyDescent="0.45">
      <c r="A62" s="1" t="s">
        <v>3789</v>
      </c>
      <c r="B62" s="1" t="s">
        <v>3790</v>
      </c>
      <c r="C62" s="1" t="s">
        <v>3043</v>
      </c>
      <c r="D62" s="1" t="s">
        <v>3043</v>
      </c>
      <c r="E62" s="1" t="s">
        <v>3043</v>
      </c>
      <c r="F62" s="1" t="s">
        <v>3456</v>
      </c>
      <c r="G62" s="1" t="s">
        <v>3043</v>
      </c>
      <c r="H62" s="1" t="s">
        <v>3456</v>
      </c>
      <c r="I62" s="1" t="s">
        <v>3017</v>
      </c>
      <c r="J62" s="1" t="s">
        <v>3017</v>
      </c>
      <c r="K62" s="1" t="s">
        <v>3456</v>
      </c>
      <c r="L62" s="1" t="s">
        <v>3017</v>
      </c>
      <c r="M62" s="1" t="s">
        <v>3017</v>
      </c>
      <c r="N62" s="1" t="s">
        <v>3043</v>
      </c>
      <c r="O62" s="1" t="s">
        <v>3043</v>
      </c>
      <c r="P62" s="1" t="s">
        <v>2984</v>
      </c>
      <c r="Q62" s="1" t="s">
        <v>2984</v>
      </c>
      <c r="R62" s="1" t="s">
        <v>2985</v>
      </c>
      <c r="S62" s="1" t="s">
        <v>3409</v>
      </c>
      <c r="T62" s="1" t="s">
        <v>3458</v>
      </c>
      <c r="U62" s="1" t="s">
        <v>3044</v>
      </c>
      <c r="V62" s="1" t="s">
        <v>3043</v>
      </c>
      <c r="W62" s="1" t="s">
        <v>3043</v>
      </c>
    </row>
    <row r="63" spans="1:23" x14ac:dyDescent="0.45">
      <c r="A63" s="1" t="s">
        <v>3791</v>
      </c>
      <c r="B63" s="1" t="s">
        <v>3792</v>
      </c>
      <c r="C63" s="1" t="s">
        <v>3793</v>
      </c>
      <c r="D63" s="1" t="s">
        <v>3794</v>
      </c>
      <c r="E63" s="1" t="s">
        <v>3795</v>
      </c>
      <c r="F63" s="1" t="s">
        <v>3796</v>
      </c>
      <c r="G63" s="1" t="s">
        <v>3797</v>
      </c>
      <c r="H63" s="1" t="s">
        <v>3798</v>
      </c>
      <c r="I63" s="1" t="s">
        <v>3799</v>
      </c>
      <c r="J63" s="1" t="s">
        <v>3800</v>
      </c>
      <c r="K63" s="1" t="s">
        <v>3801</v>
      </c>
      <c r="L63" s="1" t="s">
        <v>3802</v>
      </c>
      <c r="M63" s="1" t="s">
        <v>3803</v>
      </c>
      <c r="N63" s="1" t="s">
        <v>3804</v>
      </c>
      <c r="O63" s="1" t="s">
        <v>3797</v>
      </c>
      <c r="P63" s="1" t="s">
        <v>2984</v>
      </c>
      <c r="Q63" s="1" t="s">
        <v>2984</v>
      </c>
      <c r="R63" s="1" t="s">
        <v>2985</v>
      </c>
      <c r="S63" s="1" t="s">
        <v>3127</v>
      </c>
      <c r="T63" s="1" t="s">
        <v>3805</v>
      </c>
      <c r="U63" s="1" t="s">
        <v>3806</v>
      </c>
      <c r="V63" s="1" t="s">
        <v>3127</v>
      </c>
      <c r="W63" s="1" t="s">
        <v>2985</v>
      </c>
    </row>
    <row r="64" spans="1:23" x14ac:dyDescent="0.45">
      <c r="A64" s="1" t="s">
        <v>3807</v>
      </c>
      <c r="B64" s="1" t="s">
        <v>3808</v>
      </c>
      <c r="C64" s="1" t="s">
        <v>3809</v>
      </c>
      <c r="D64" s="1" t="s">
        <v>3810</v>
      </c>
      <c r="E64" s="1" t="s">
        <v>3811</v>
      </c>
      <c r="F64" s="1" t="s">
        <v>3406</v>
      </c>
      <c r="G64" s="1" t="s">
        <v>3812</v>
      </c>
      <c r="H64" s="1" t="s">
        <v>3813</v>
      </c>
      <c r="I64" s="1" t="s">
        <v>3403</v>
      </c>
      <c r="J64" s="1" t="s">
        <v>3603</v>
      </c>
      <c r="K64" s="1" t="s">
        <v>3814</v>
      </c>
      <c r="L64" s="1" t="s">
        <v>3815</v>
      </c>
      <c r="M64" s="1" t="s">
        <v>3816</v>
      </c>
      <c r="N64" s="1" t="s">
        <v>3817</v>
      </c>
      <c r="O64" s="1" t="s">
        <v>3336</v>
      </c>
      <c r="P64" s="1" t="s">
        <v>3798</v>
      </c>
      <c r="Q64" s="1" t="s">
        <v>3818</v>
      </c>
      <c r="R64" s="1" t="s">
        <v>2985</v>
      </c>
      <c r="S64" s="1" t="s">
        <v>3819</v>
      </c>
      <c r="T64" s="1" t="s">
        <v>3820</v>
      </c>
      <c r="U64" s="1" t="s">
        <v>3821</v>
      </c>
      <c r="V64" s="1" t="s">
        <v>3822</v>
      </c>
      <c r="W64" s="1" t="s">
        <v>2985</v>
      </c>
    </row>
    <row r="65" spans="1:23" x14ac:dyDescent="0.45">
      <c r="A65" s="1" t="s">
        <v>3823</v>
      </c>
      <c r="B65" s="1" t="s">
        <v>3824</v>
      </c>
      <c r="C65" s="1" t="s">
        <v>2991</v>
      </c>
      <c r="D65" s="1" t="s">
        <v>3825</v>
      </c>
      <c r="E65" s="1" t="s">
        <v>3826</v>
      </c>
      <c r="F65" s="1" t="s">
        <v>3827</v>
      </c>
      <c r="G65" s="1" t="s">
        <v>3828</v>
      </c>
      <c r="H65" s="1" t="s">
        <v>3829</v>
      </c>
      <c r="I65" s="1" t="s">
        <v>3830</v>
      </c>
      <c r="J65" s="1" t="s">
        <v>3831</v>
      </c>
      <c r="K65" s="1" t="s">
        <v>3832</v>
      </c>
      <c r="L65" s="1" t="s">
        <v>3833</v>
      </c>
      <c r="M65" s="1" t="s">
        <v>3834</v>
      </c>
      <c r="N65" s="1" t="s">
        <v>3835</v>
      </c>
      <c r="O65" s="1" t="s">
        <v>3828</v>
      </c>
      <c r="P65" s="1" t="s">
        <v>3836</v>
      </c>
      <c r="Q65" s="1" t="s">
        <v>3837</v>
      </c>
      <c r="R65" s="1" t="s">
        <v>2985</v>
      </c>
      <c r="S65" s="1" t="s">
        <v>3838</v>
      </c>
      <c r="T65" s="1" t="s">
        <v>3839</v>
      </c>
      <c r="U65" s="1" t="s">
        <v>3840</v>
      </c>
      <c r="V65" s="1" t="s">
        <v>3841</v>
      </c>
      <c r="W65" s="1" t="s">
        <v>2985</v>
      </c>
    </row>
    <row r="66" spans="1:23" x14ac:dyDescent="0.45">
      <c r="A66" s="1" t="s">
        <v>3842</v>
      </c>
      <c r="B66" s="1" t="s">
        <v>3843</v>
      </c>
      <c r="C66" s="1" t="s">
        <v>3844</v>
      </c>
      <c r="D66" s="1" t="s">
        <v>3845</v>
      </c>
      <c r="E66" s="1" t="s">
        <v>3846</v>
      </c>
      <c r="F66" s="1" t="s">
        <v>3847</v>
      </c>
      <c r="G66" s="1" t="s">
        <v>3848</v>
      </c>
      <c r="H66" s="1" t="s">
        <v>3848</v>
      </c>
      <c r="I66" s="1" t="s">
        <v>3849</v>
      </c>
      <c r="J66" s="1" t="s">
        <v>3850</v>
      </c>
      <c r="K66" s="1" t="s">
        <v>3848</v>
      </c>
      <c r="L66" s="1" t="s">
        <v>3849</v>
      </c>
      <c r="M66" s="1" t="s">
        <v>3850</v>
      </c>
      <c r="N66" s="1" t="s">
        <v>3851</v>
      </c>
      <c r="O66" s="1" t="s">
        <v>3848</v>
      </c>
      <c r="P66" s="1" t="s">
        <v>2984</v>
      </c>
      <c r="Q66" s="1" t="s">
        <v>2984</v>
      </c>
      <c r="R66" s="1" t="s">
        <v>3028</v>
      </c>
      <c r="S66" s="1" t="s">
        <v>3852</v>
      </c>
      <c r="T66" s="1" t="s">
        <v>3853</v>
      </c>
      <c r="U66" s="1" t="s">
        <v>3854</v>
      </c>
      <c r="V66" s="1" t="s">
        <v>3855</v>
      </c>
      <c r="W66" s="1" t="s">
        <v>2977</v>
      </c>
    </row>
    <row r="67" spans="1:23" x14ac:dyDescent="0.45">
      <c r="A67" s="1" t="s">
        <v>3856</v>
      </c>
      <c r="B67" s="1" t="s">
        <v>3857</v>
      </c>
      <c r="C67" s="1" t="s">
        <v>3858</v>
      </c>
      <c r="D67" s="1" t="s">
        <v>3859</v>
      </c>
      <c r="E67" s="1" t="s">
        <v>3860</v>
      </c>
      <c r="F67" s="1" t="s">
        <v>3861</v>
      </c>
      <c r="G67" s="1" t="s">
        <v>3862</v>
      </c>
      <c r="H67" s="1" t="s">
        <v>3436</v>
      </c>
      <c r="I67" s="1" t="s">
        <v>3863</v>
      </c>
      <c r="J67" s="1" t="s">
        <v>3864</v>
      </c>
      <c r="K67" s="1" t="s">
        <v>3865</v>
      </c>
      <c r="L67" s="1" t="s">
        <v>3866</v>
      </c>
      <c r="M67" s="1" t="s">
        <v>3867</v>
      </c>
      <c r="N67" s="1" t="s">
        <v>3868</v>
      </c>
      <c r="O67" s="1" t="s">
        <v>3869</v>
      </c>
      <c r="P67" s="1" t="s">
        <v>3870</v>
      </c>
      <c r="Q67" s="1" t="s">
        <v>3871</v>
      </c>
      <c r="R67" s="1" t="s">
        <v>2985</v>
      </c>
      <c r="S67" s="1" t="s">
        <v>3147</v>
      </c>
      <c r="T67" s="1" t="s">
        <v>3872</v>
      </c>
      <c r="U67" s="1" t="s">
        <v>3873</v>
      </c>
      <c r="V67" s="1" t="s">
        <v>2980</v>
      </c>
      <c r="W67" s="1" t="s">
        <v>2985</v>
      </c>
    </row>
    <row r="68" spans="1:23" x14ac:dyDescent="0.45">
      <c r="A68" s="1" t="s">
        <v>3874</v>
      </c>
      <c r="B68" s="1" t="s">
        <v>3875</v>
      </c>
      <c r="C68" s="1" t="s">
        <v>2977</v>
      </c>
      <c r="D68" s="1" t="s">
        <v>3876</v>
      </c>
      <c r="E68" s="1" t="s">
        <v>3877</v>
      </c>
      <c r="F68" s="1" t="s">
        <v>3316</v>
      </c>
      <c r="G68" s="1" t="s">
        <v>3878</v>
      </c>
      <c r="H68" s="1" t="s">
        <v>3879</v>
      </c>
      <c r="I68" s="1" t="s">
        <v>3880</v>
      </c>
      <c r="J68" s="1" t="s">
        <v>3881</v>
      </c>
      <c r="K68" s="1" t="s">
        <v>3876</v>
      </c>
      <c r="L68" s="1" t="s">
        <v>3882</v>
      </c>
      <c r="M68" s="1" t="s">
        <v>3883</v>
      </c>
      <c r="N68" s="1" t="s">
        <v>3878</v>
      </c>
      <c r="O68" s="1" t="s">
        <v>3879</v>
      </c>
      <c r="P68" s="1" t="s">
        <v>2984</v>
      </c>
      <c r="Q68" s="1" t="s">
        <v>2984</v>
      </c>
      <c r="R68" s="1" t="s">
        <v>3043</v>
      </c>
      <c r="S68" s="1" t="s">
        <v>3043</v>
      </c>
      <c r="T68" s="1" t="s">
        <v>3044</v>
      </c>
      <c r="U68" s="1" t="s">
        <v>3044</v>
      </c>
      <c r="V68" s="1" t="s">
        <v>3043</v>
      </c>
      <c r="W68" s="1" t="s">
        <v>3043</v>
      </c>
    </row>
    <row r="69" spans="1:23" x14ac:dyDescent="0.45">
      <c r="A69" s="1" t="s">
        <v>3884</v>
      </c>
      <c r="B69" s="1" t="s">
        <v>3885</v>
      </c>
      <c r="C69" s="1" t="s">
        <v>2985</v>
      </c>
      <c r="D69" s="1" t="s">
        <v>2977</v>
      </c>
      <c r="E69" s="1" t="s">
        <v>3886</v>
      </c>
      <c r="F69" s="1" t="s">
        <v>3887</v>
      </c>
      <c r="G69" s="1" t="s">
        <v>3888</v>
      </c>
      <c r="H69" s="1" t="s">
        <v>3888</v>
      </c>
      <c r="I69" s="1" t="s">
        <v>3889</v>
      </c>
      <c r="J69" s="1" t="s">
        <v>3890</v>
      </c>
      <c r="K69" s="1" t="s">
        <v>3888</v>
      </c>
      <c r="L69" s="1" t="s">
        <v>3889</v>
      </c>
      <c r="M69" s="1" t="s">
        <v>3890</v>
      </c>
      <c r="N69" s="1" t="s">
        <v>3888</v>
      </c>
      <c r="O69" s="1" t="s">
        <v>3888</v>
      </c>
      <c r="P69" s="1" t="s">
        <v>2984</v>
      </c>
      <c r="Q69" s="1" t="s">
        <v>2984</v>
      </c>
      <c r="R69" s="1" t="s">
        <v>2985</v>
      </c>
      <c r="S69" s="1" t="s">
        <v>2985</v>
      </c>
      <c r="T69" s="1" t="s">
        <v>3891</v>
      </c>
      <c r="U69" s="1" t="s">
        <v>3892</v>
      </c>
      <c r="V69" s="1" t="s">
        <v>3893</v>
      </c>
      <c r="W69" s="1" t="s">
        <v>2985</v>
      </c>
    </row>
    <row r="70" spans="1:23" x14ac:dyDescent="0.45">
      <c r="A70" s="1" t="s">
        <v>3894</v>
      </c>
      <c r="B70" s="1" t="s">
        <v>3895</v>
      </c>
      <c r="C70" s="1" t="s">
        <v>2977</v>
      </c>
      <c r="D70" s="1" t="s">
        <v>3896</v>
      </c>
      <c r="E70" s="1" t="s">
        <v>3897</v>
      </c>
      <c r="F70" s="1" t="s">
        <v>3898</v>
      </c>
      <c r="G70" s="1" t="s">
        <v>3898</v>
      </c>
      <c r="H70" s="1" t="s">
        <v>3898</v>
      </c>
      <c r="I70" s="1" t="s">
        <v>3017</v>
      </c>
      <c r="J70" s="1" t="s">
        <v>3017</v>
      </c>
      <c r="K70" s="1" t="s">
        <v>3898</v>
      </c>
      <c r="L70" s="1" t="s">
        <v>3017</v>
      </c>
      <c r="M70" s="1" t="s">
        <v>3017</v>
      </c>
      <c r="N70" s="1" t="s">
        <v>3898</v>
      </c>
      <c r="O70" s="1" t="s">
        <v>3898</v>
      </c>
      <c r="P70" s="1" t="s">
        <v>2984</v>
      </c>
      <c r="Q70" s="1" t="s">
        <v>2984</v>
      </c>
      <c r="R70" s="1" t="s">
        <v>2985</v>
      </c>
      <c r="S70" s="1" t="s">
        <v>3899</v>
      </c>
      <c r="T70" s="1" t="s">
        <v>3900</v>
      </c>
      <c r="U70" s="1" t="s">
        <v>3901</v>
      </c>
      <c r="V70" s="1" t="s">
        <v>3902</v>
      </c>
      <c r="W70" s="1" t="s">
        <v>2977</v>
      </c>
    </row>
    <row r="71" spans="1:23" x14ac:dyDescent="0.45">
      <c r="A71" s="1" t="s">
        <v>3903</v>
      </c>
      <c r="B71" s="1" t="s">
        <v>3904</v>
      </c>
      <c r="C71" s="1" t="s">
        <v>3043</v>
      </c>
      <c r="D71" s="1" t="s">
        <v>3043</v>
      </c>
      <c r="E71" s="1" t="s">
        <v>3043</v>
      </c>
      <c r="F71" s="1" t="s">
        <v>3456</v>
      </c>
      <c r="G71" s="1" t="s">
        <v>3043</v>
      </c>
      <c r="H71" s="1" t="s">
        <v>3456</v>
      </c>
      <c r="I71" s="1" t="s">
        <v>3017</v>
      </c>
      <c r="J71" s="1" t="s">
        <v>3017</v>
      </c>
      <c r="K71" s="1" t="s">
        <v>3456</v>
      </c>
      <c r="L71" s="1" t="s">
        <v>3017</v>
      </c>
      <c r="M71" s="1" t="s">
        <v>3017</v>
      </c>
      <c r="N71" s="1" t="s">
        <v>3043</v>
      </c>
      <c r="O71" s="1" t="s">
        <v>3043</v>
      </c>
      <c r="P71" s="1" t="s">
        <v>2984</v>
      </c>
      <c r="Q71" s="1" t="s">
        <v>2984</v>
      </c>
      <c r="R71" s="1" t="s">
        <v>2977</v>
      </c>
      <c r="S71" s="1" t="s">
        <v>3574</v>
      </c>
      <c r="T71" s="1" t="s">
        <v>3459</v>
      </c>
      <c r="U71" s="1" t="s">
        <v>3044</v>
      </c>
      <c r="V71" s="1" t="s">
        <v>3043</v>
      </c>
      <c r="W71" s="1" t="s">
        <v>3043</v>
      </c>
    </row>
    <row r="72" spans="1:23" x14ac:dyDescent="0.45">
      <c r="A72" s="1" t="s">
        <v>3905</v>
      </c>
      <c r="B72" s="1" t="s">
        <v>3906</v>
      </c>
      <c r="C72" s="1" t="s">
        <v>3043</v>
      </c>
      <c r="D72" s="1" t="s">
        <v>3043</v>
      </c>
      <c r="E72" s="1" t="s">
        <v>3043</v>
      </c>
      <c r="F72" s="1" t="s">
        <v>3907</v>
      </c>
      <c r="G72" s="1" t="s">
        <v>3043</v>
      </c>
      <c r="H72" s="1" t="s">
        <v>3907</v>
      </c>
      <c r="I72" s="1" t="s">
        <v>3017</v>
      </c>
      <c r="J72" s="1" t="s">
        <v>3017</v>
      </c>
      <c r="K72" s="1" t="s">
        <v>3907</v>
      </c>
      <c r="L72" s="1" t="s">
        <v>3017</v>
      </c>
      <c r="M72" s="1" t="s">
        <v>3017</v>
      </c>
      <c r="N72" s="1" t="s">
        <v>3043</v>
      </c>
      <c r="O72" s="1" t="s">
        <v>3043</v>
      </c>
      <c r="P72" s="1" t="s">
        <v>2984</v>
      </c>
      <c r="Q72" s="1" t="s">
        <v>2984</v>
      </c>
      <c r="R72" s="1" t="s">
        <v>2985</v>
      </c>
      <c r="S72" s="1" t="s">
        <v>3908</v>
      </c>
      <c r="T72" s="1" t="s">
        <v>3909</v>
      </c>
      <c r="U72" s="1" t="s">
        <v>3044</v>
      </c>
      <c r="V72" s="1" t="s">
        <v>3043</v>
      </c>
      <c r="W72" s="1" t="s">
        <v>3043</v>
      </c>
    </row>
    <row r="73" spans="1:23" x14ac:dyDescent="0.45">
      <c r="A73" s="1" t="s">
        <v>3910</v>
      </c>
      <c r="B73" s="1" t="s">
        <v>3911</v>
      </c>
      <c r="C73" s="1" t="s">
        <v>3253</v>
      </c>
      <c r="D73" s="1" t="s">
        <v>3912</v>
      </c>
      <c r="E73" s="1" t="s">
        <v>3913</v>
      </c>
      <c r="F73" s="1" t="s">
        <v>3914</v>
      </c>
      <c r="G73" s="1" t="s">
        <v>3915</v>
      </c>
      <c r="H73" s="1" t="s">
        <v>3916</v>
      </c>
      <c r="I73" s="1" t="s">
        <v>3917</v>
      </c>
      <c r="J73" s="1" t="s">
        <v>3918</v>
      </c>
      <c r="K73" s="1" t="s">
        <v>3919</v>
      </c>
      <c r="L73" s="1" t="s">
        <v>3920</v>
      </c>
      <c r="M73" s="1" t="s">
        <v>3921</v>
      </c>
      <c r="N73" s="1" t="s">
        <v>3915</v>
      </c>
      <c r="O73" s="1" t="s">
        <v>3922</v>
      </c>
      <c r="P73" s="1" t="s">
        <v>2984</v>
      </c>
      <c r="Q73" s="1" t="s">
        <v>2984</v>
      </c>
      <c r="R73" s="1" t="s">
        <v>2985</v>
      </c>
      <c r="S73" s="1" t="s">
        <v>3923</v>
      </c>
      <c r="T73" s="1" t="s">
        <v>3924</v>
      </c>
      <c r="U73" s="1" t="s">
        <v>3925</v>
      </c>
      <c r="V73" s="1" t="s">
        <v>3926</v>
      </c>
      <c r="W73" s="1" t="s">
        <v>2977</v>
      </c>
    </row>
    <row r="74" spans="1:23" x14ac:dyDescent="0.45">
      <c r="A74" s="1" t="s">
        <v>3927</v>
      </c>
      <c r="B74" s="1" t="s">
        <v>3928</v>
      </c>
      <c r="C74" s="1" t="s">
        <v>2977</v>
      </c>
      <c r="D74" s="1" t="s">
        <v>3151</v>
      </c>
      <c r="E74" s="1" t="s">
        <v>3929</v>
      </c>
      <c r="F74" s="1" t="s">
        <v>3930</v>
      </c>
      <c r="G74" s="1" t="s">
        <v>3931</v>
      </c>
      <c r="H74" s="1" t="s">
        <v>3932</v>
      </c>
      <c r="I74" s="1" t="s">
        <v>3933</v>
      </c>
      <c r="J74" s="1" t="s">
        <v>3494</v>
      </c>
      <c r="K74" s="1" t="s">
        <v>3932</v>
      </c>
      <c r="L74" s="1" t="s">
        <v>3933</v>
      </c>
      <c r="M74" s="1" t="s">
        <v>3494</v>
      </c>
      <c r="N74" s="1" t="s">
        <v>3932</v>
      </c>
      <c r="O74" s="1" t="s">
        <v>3931</v>
      </c>
      <c r="P74" s="1" t="s">
        <v>2984</v>
      </c>
      <c r="Q74" s="1" t="s">
        <v>2984</v>
      </c>
      <c r="R74" s="1" t="s">
        <v>2985</v>
      </c>
      <c r="S74" s="1" t="s">
        <v>3198</v>
      </c>
      <c r="T74" s="1" t="s">
        <v>3934</v>
      </c>
      <c r="U74" s="1" t="s">
        <v>3935</v>
      </c>
      <c r="V74" s="1" t="s">
        <v>2996</v>
      </c>
      <c r="W74" s="1" t="s">
        <v>2985</v>
      </c>
    </row>
    <row r="75" spans="1:23" x14ac:dyDescent="0.45">
      <c r="A75" s="1" t="s">
        <v>3936</v>
      </c>
      <c r="B75" s="1" t="s">
        <v>3937</v>
      </c>
      <c r="C75" s="1" t="s">
        <v>2977</v>
      </c>
      <c r="D75" s="1" t="s">
        <v>3522</v>
      </c>
      <c r="E75" s="1" t="s">
        <v>3938</v>
      </c>
      <c r="F75" s="1" t="s">
        <v>3939</v>
      </c>
      <c r="G75" s="1" t="s">
        <v>3940</v>
      </c>
      <c r="H75" s="1" t="s">
        <v>3940</v>
      </c>
      <c r="I75" s="1" t="s">
        <v>3941</v>
      </c>
      <c r="J75" s="1" t="s">
        <v>3942</v>
      </c>
      <c r="K75" s="1" t="s">
        <v>3940</v>
      </c>
      <c r="L75" s="1" t="s">
        <v>3941</v>
      </c>
      <c r="M75" s="1" t="s">
        <v>3942</v>
      </c>
      <c r="N75" s="1" t="s">
        <v>3940</v>
      </c>
      <c r="O75" s="1" t="s">
        <v>3940</v>
      </c>
      <c r="P75" s="1" t="s">
        <v>2984</v>
      </c>
      <c r="Q75" s="1" t="s">
        <v>2984</v>
      </c>
      <c r="R75" s="1" t="s">
        <v>2985</v>
      </c>
      <c r="S75" s="1" t="s">
        <v>3943</v>
      </c>
      <c r="T75" s="1" t="s">
        <v>3944</v>
      </c>
      <c r="U75" s="1" t="s">
        <v>3945</v>
      </c>
      <c r="V75" s="1" t="s">
        <v>3230</v>
      </c>
      <c r="W75" s="1" t="s">
        <v>2985</v>
      </c>
    </row>
    <row r="76" spans="1:23" x14ac:dyDescent="0.45">
      <c r="A76" s="1" t="s">
        <v>3946</v>
      </c>
      <c r="B76" s="1" t="s">
        <v>3947</v>
      </c>
      <c r="C76" s="1" t="s">
        <v>3948</v>
      </c>
      <c r="D76" s="1" t="s">
        <v>3949</v>
      </c>
      <c r="E76" s="1" t="s">
        <v>3950</v>
      </c>
      <c r="F76" s="1" t="s">
        <v>3951</v>
      </c>
      <c r="G76" s="1" t="s">
        <v>3952</v>
      </c>
      <c r="H76" s="1" t="s">
        <v>3953</v>
      </c>
      <c r="I76" s="1" t="s">
        <v>3954</v>
      </c>
      <c r="J76" s="1" t="s">
        <v>3955</v>
      </c>
      <c r="K76" s="1" t="s">
        <v>3956</v>
      </c>
      <c r="L76" s="1" t="s">
        <v>3957</v>
      </c>
      <c r="M76" s="1" t="s">
        <v>3958</v>
      </c>
      <c r="N76" s="1" t="s">
        <v>3953</v>
      </c>
      <c r="O76" s="1" t="s">
        <v>3952</v>
      </c>
      <c r="P76" s="1" t="s">
        <v>3959</v>
      </c>
      <c r="Q76" s="1" t="s">
        <v>3960</v>
      </c>
      <c r="R76" s="1" t="s">
        <v>2977</v>
      </c>
      <c r="S76" s="1" t="s">
        <v>3341</v>
      </c>
      <c r="T76" s="1" t="s">
        <v>3961</v>
      </c>
      <c r="U76" s="1" t="s">
        <v>3962</v>
      </c>
      <c r="V76" s="1" t="s">
        <v>3963</v>
      </c>
      <c r="W76" s="1" t="s">
        <v>2985</v>
      </c>
    </row>
    <row r="77" spans="1:23" x14ac:dyDescent="0.45">
      <c r="A77" s="1" t="s">
        <v>3964</v>
      </c>
      <c r="B77" s="1" t="s">
        <v>3965</v>
      </c>
      <c r="C77" s="1" t="s">
        <v>3966</v>
      </c>
      <c r="D77" s="1" t="s">
        <v>3967</v>
      </c>
      <c r="E77" s="1" t="s">
        <v>3968</v>
      </c>
      <c r="F77" s="1" t="s">
        <v>3969</v>
      </c>
      <c r="G77" s="1" t="s">
        <v>3970</v>
      </c>
      <c r="H77" s="1" t="s">
        <v>3383</v>
      </c>
      <c r="I77" s="1" t="s">
        <v>3971</v>
      </c>
      <c r="J77" s="1" t="s">
        <v>3972</v>
      </c>
      <c r="K77" s="1" t="s">
        <v>3973</v>
      </c>
      <c r="L77" s="1" t="s">
        <v>3974</v>
      </c>
      <c r="M77" s="1" t="s">
        <v>3975</v>
      </c>
      <c r="N77" s="1" t="s">
        <v>3976</v>
      </c>
      <c r="O77" s="1" t="s">
        <v>3977</v>
      </c>
      <c r="P77" s="1" t="s">
        <v>3978</v>
      </c>
      <c r="Q77" s="1" t="s">
        <v>3979</v>
      </c>
      <c r="R77" s="1" t="s">
        <v>2985</v>
      </c>
      <c r="S77" s="1" t="s">
        <v>3980</v>
      </c>
      <c r="T77" s="1" t="s">
        <v>3981</v>
      </c>
      <c r="U77" s="1" t="s">
        <v>3982</v>
      </c>
      <c r="V77" s="1" t="s">
        <v>3436</v>
      </c>
      <c r="W77" s="1" t="s">
        <v>2977</v>
      </c>
    </row>
    <row r="78" spans="1:23" x14ac:dyDescent="0.45">
      <c r="A78" s="1" t="s">
        <v>3983</v>
      </c>
      <c r="B78" s="1" t="s">
        <v>3984</v>
      </c>
      <c r="C78" s="1" t="s">
        <v>3043</v>
      </c>
      <c r="D78" s="1" t="s">
        <v>3043</v>
      </c>
      <c r="E78" s="1" t="s">
        <v>3043</v>
      </c>
      <c r="F78" s="1" t="s">
        <v>3456</v>
      </c>
      <c r="G78" s="1" t="s">
        <v>3043</v>
      </c>
      <c r="H78" s="1" t="s">
        <v>3456</v>
      </c>
      <c r="I78" s="1" t="s">
        <v>3017</v>
      </c>
      <c r="J78" s="1" t="s">
        <v>3017</v>
      </c>
      <c r="K78" s="1" t="s">
        <v>3456</v>
      </c>
      <c r="L78" s="1" t="s">
        <v>3017</v>
      </c>
      <c r="M78" s="1" t="s">
        <v>3017</v>
      </c>
      <c r="N78" s="1" t="s">
        <v>3043</v>
      </c>
      <c r="O78" s="1" t="s">
        <v>3043</v>
      </c>
      <c r="P78" s="1" t="s">
        <v>2984</v>
      </c>
      <c r="Q78" s="1" t="s">
        <v>2984</v>
      </c>
      <c r="R78" s="1" t="s">
        <v>2985</v>
      </c>
      <c r="S78" s="1" t="s">
        <v>3985</v>
      </c>
      <c r="T78" s="1" t="s">
        <v>3459</v>
      </c>
      <c r="U78" s="1" t="s">
        <v>3986</v>
      </c>
      <c r="V78" s="1" t="s">
        <v>3987</v>
      </c>
      <c r="W78" s="1" t="s">
        <v>2985</v>
      </c>
    </row>
    <row r="79" spans="1:23" x14ac:dyDescent="0.45">
      <c r="A79" s="1" t="s">
        <v>3988</v>
      </c>
      <c r="B79" s="1" t="s">
        <v>3989</v>
      </c>
      <c r="C79" s="1" t="s">
        <v>3990</v>
      </c>
      <c r="D79" s="1" t="s">
        <v>3991</v>
      </c>
      <c r="E79" s="1" t="s">
        <v>3992</v>
      </c>
      <c r="F79" s="1" t="s">
        <v>3993</v>
      </c>
      <c r="G79" s="1" t="s">
        <v>3994</v>
      </c>
      <c r="H79" s="1" t="s">
        <v>3995</v>
      </c>
      <c r="I79" s="1" t="s">
        <v>3996</v>
      </c>
      <c r="J79" s="1" t="s">
        <v>3997</v>
      </c>
      <c r="K79" s="1" t="s">
        <v>3851</v>
      </c>
      <c r="L79" s="1" t="s">
        <v>3920</v>
      </c>
      <c r="M79" s="1" t="s">
        <v>3921</v>
      </c>
      <c r="N79" s="1" t="s">
        <v>3995</v>
      </c>
      <c r="O79" s="1" t="s">
        <v>3994</v>
      </c>
      <c r="P79" s="1" t="s">
        <v>2984</v>
      </c>
      <c r="Q79" s="1" t="s">
        <v>2984</v>
      </c>
      <c r="R79" s="1" t="s">
        <v>2977</v>
      </c>
      <c r="S79" s="1" t="s">
        <v>3998</v>
      </c>
      <c r="T79" s="1" t="s">
        <v>3999</v>
      </c>
      <c r="U79" s="1" t="s">
        <v>4000</v>
      </c>
      <c r="V79" s="1" t="s">
        <v>4001</v>
      </c>
      <c r="W79" s="1" t="s">
        <v>2985</v>
      </c>
    </row>
    <row r="80" spans="1:23" x14ac:dyDescent="0.45">
      <c r="A80" s="1" t="s">
        <v>4002</v>
      </c>
      <c r="B80" s="1" t="s">
        <v>4003</v>
      </c>
      <c r="C80" s="1" t="s">
        <v>4004</v>
      </c>
      <c r="D80" s="1" t="s">
        <v>4005</v>
      </c>
      <c r="E80" s="1" t="s">
        <v>4006</v>
      </c>
      <c r="F80" s="1" t="s">
        <v>3696</v>
      </c>
      <c r="G80" s="1" t="s">
        <v>3417</v>
      </c>
      <c r="H80" s="1" t="s">
        <v>3086</v>
      </c>
      <c r="I80" s="1" t="s">
        <v>4007</v>
      </c>
      <c r="J80" s="1" t="s">
        <v>4008</v>
      </c>
      <c r="K80" s="1" t="s">
        <v>3101</v>
      </c>
      <c r="L80" s="1" t="s">
        <v>4009</v>
      </c>
      <c r="M80" s="1" t="s">
        <v>4010</v>
      </c>
      <c r="N80" s="1" t="s">
        <v>4011</v>
      </c>
      <c r="O80" s="1" t="s">
        <v>4012</v>
      </c>
      <c r="P80" s="1" t="s">
        <v>2984</v>
      </c>
      <c r="Q80" s="1" t="s">
        <v>2984</v>
      </c>
      <c r="R80" s="1" t="s">
        <v>2985</v>
      </c>
      <c r="S80" s="1" t="s">
        <v>4013</v>
      </c>
      <c r="T80" s="1" t="s">
        <v>4014</v>
      </c>
      <c r="U80" s="1" t="s">
        <v>4014</v>
      </c>
      <c r="V80" s="1" t="s">
        <v>3127</v>
      </c>
      <c r="W80" s="1" t="s">
        <v>2985</v>
      </c>
    </row>
    <row r="81" spans="1:23" x14ac:dyDescent="0.45">
      <c r="A81" s="1" t="s">
        <v>4015</v>
      </c>
      <c r="B81" s="1" t="s">
        <v>4016</v>
      </c>
      <c r="C81" s="1" t="s">
        <v>2985</v>
      </c>
      <c r="D81" s="1" t="s">
        <v>4017</v>
      </c>
      <c r="E81" s="1" t="s">
        <v>4018</v>
      </c>
      <c r="F81" s="1" t="s">
        <v>4019</v>
      </c>
      <c r="G81" s="1" t="s">
        <v>4020</v>
      </c>
      <c r="H81" s="1" t="s">
        <v>4020</v>
      </c>
      <c r="I81" s="1" t="s">
        <v>4021</v>
      </c>
      <c r="J81" s="1" t="s">
        <v>4022</v>
      </c>
      <c r="K81" s="1" t="s">
        <v>4019</v>
      </c>
      <c r="L81" s="1" t="s">
        <v>3017</v>
      </c>
      <c r="M81" s="1" t="s">
        <v>3017</v>
      </c>
      <c r="N81" s="1" t="s">
        <v>4020</v>
      </c>
      <c r="O81" s="1" t="s">
        <v>4020</v>
      </c>
      <c r="P81" s="1" t="s">
        <v>4023</v>
      </c>
      <c r="Q81" s="1" t="s">
        <v>4024</v>
      </c>
      <c r="R81" s="1" t="s">
        <v>3043</v>
      </c>
      <c r="S81" s="1" t="s">
        <v>3043</v>
      </c>
      <c r="T81" s="1" t="s">
        <v>3044</v>
      </c>
      <c r="U81" s="1" t="s">
        <v>4025</v>
      </c>
      <c r="V81" s="1" t="s">
        <v>4026</v>
      </c>
      <c r="W81" s="1" t="s">
        <v>4027</v>
      </c>
    </row>
    <row r="82" spans="1:23" x14ac:dyDescent="0.45">
      <c r="A82" s="1" t="s">
        <v>4028</v>
      </c>
      <c r="B82" s="1" t="s">
        <v>4029</v>
      </c>
      <c r="C82" s="1" t="s">
        <v>4030</v>
      </c>
      <c r="D82" s="1" t="s">
        <v>4031</v>
      </c>
      <c r="E82" s="1" t="s">
        <v>4032</v>
      </c>
      <c r="F82" s="1" t="s">
        <v>4033</v>
      </c>
      <c r="G82" s="1" t="s">
        <v>4034</v>
      </c>
      <c r="H82" s="1" t="s">
        <v>4035</v>
      </c>
      <c r="I82" s="1" t="s">
        <v>4036</v>
      </c>
      <c r="J82" s="1" t="s">
        <v>4037</v>
      </c>
      <c r="K82" s="1" t="s">
        <v>4038</v>
      </c>
      <c r="L82" s="1" t="s">
        <v>3119</v>
      </c>
      <c r="M82" s="1" t="s">
        <v>4039</v>
      </c>
      <c r="N82" s="1" t="s">
        <v>4040</v>
      </c>
      <c r="O82" s="1" t="s">
        <v>4034</v>
      </c>
      <c r="P82" s="1" t="s">
        <v>4041</v>
      </c>
      <c r="Q82" s="1" t="s">
        <v>4042</v>
      </c>
      <c r="R82" s="1" t="s">
        <v>2985</v>
      </c>
      <c r="S82" s="1" t="s">
        <v>3424</v>
      </c>
      <c r="T82" s="1" t="s">
        <v>4043</v>
      </c>
      <c r="U82" s="1" t="s">
        <v>4044</v>
      </c>
      <c r="V82" s="1" t="s">
        <v>4045</v>
      </c>
      <c r="W82" s="1" t="s">
        <v>2977</v>
      </c>
    </row>
    <row r="83" spans="1:23" x14ac:dyDescent="0.45">
      <c r="A83" s="1" t="s">
        <v>4046</v>
      </c>
      <c r="B83" s="1" t="s">
        <v>4047</v>
      </c>
      <c r="C83" s="1" t="s">
        <v>3043</v>
      </c>
      <c r="D83" s="1" t="s">
        <v>3043</v>
      </c>
      <c r="E83" s="1" t="s">
        <v>3043</v>
      </c>
      <c r="F83" s="1" t="s">
        <v>4048</v>
      </c>
      <c r="G83" s="1" t="s">
        <v>3043</v>
      </c>
      <c r="H83" s="1" t="s">
        <v>4049</v>
      </c>
      <c r="I83" s="1" t="s">
        <v>4050</v>
      </c>
      <c r="J83" s="1" t="s">
        <v>4051</v>
      </c>
      <c r="K83" s="1" t="s">
        <v>4048</v>
      </c>
      <c r="L83" s="1" t="s">
        <v>3017</v>
      </c>
      <c r="M83" s="1" t="s">
        <v>3017</v>
      </c>
      <c r="N83" s="1" t="s">
        <v>3043</v>
      </c>
      <c r="O83" s="1" t="s">
        <v>3043</v>
      </c>
      <c r="P83" s="1" t="s">
        <v>2984</v>
      </c>
      <c r="Q83" s="1" t="s">
        <v>2984</v>
      </c>
      <c r="R83" s="1" t="s">
        <v>2985</v>
      </c>
      <c r="S83" s="1" t="s">
        <v>2986</v>
      </c>
      <c r="T83" s="1" t="s">
        <v>3462</v>
      </c>
      <c r="U83" s="1" t="s">
        <v>4052</v>
      </c>
      <c r="V83" s="1" t="s">
        <v>4053</v>
      </c>
      <c r="W83" s="1" t="s">
        <v>2985</v>
      </c>
    </row>
    <row r="84" spans="1:23" x14ac:dyDescent="0.45">
      <c r="A84" s="1" t="s">
        <v>4054</v>
      </c>
      <c r="B84" s="1" t="s">
        <v>4055</v>
      </c>
      <c r="C84" s="1" t="s">
        <v>3043</v>
      </c>
      <c r="D84" s="1" t="s">
        <v>3043</v>
      </c>
      <c r="E84" s="1" t="s">
        <v>3043</v>
      </c>
      <c r="F84" s="1" t="s">
        <v>2985</v>
      </c>
      <c r="G84" s="1" t="s">
        <v>3043</v>
      </c>
      <c r="H84" s="1" t="s">
        <v>2985</v>
      </c>
      <c r="I84" s="1" t="s">
        <v>3017</v>
      </c>
      <c r="J84" s="1" t="s">
        <v>3017</v>
      </c>
      <c r="K84" s="1" t="s">
        <v>2985</v>
      </c>
      <c r="L84" s="1" t="s">
        <v>3017</v>
      </c>
      <c r="M84" s="1" t="s">
        <v>3017</v>
      </c>
      <c r="N84" s="1" t="s">
        <v>3043</v>
      </c>
      <c r="O84" s="1" t="s">
        <v>3043</v>
      </c>
      <c r="P84" s="1" t="s">
        <v>2984</v>
      </c>
      <c r="Q84" s="1" t="s">
        <v>2984</v>
      </c>
      <c r="R84" s="1" t="s">
        <v>3043</v>
      </c>
      <c r="S84" s="1" t="s">
        <v>3043</v>
      </c>
      <c r="T84" s="1" t="s">
        <v>3044</v>
      </c>
      <c r="U84" s="1" t="s">
        <v>4056</v>
      </c>
      <c r="V84" s="1" t="s">
        <v>3230</v>
      </c>
      <c r="W84" s="1" t="s">
        <v>2985</v>
      </c>
    </row>
    <row r="85" spans="1:23" x14ac:dyDescent="0.45">
      <c r="A85" s="1" t="s">
        <v>4057</v>
      </c>
      <c r="B85" s="1" t="s">
        <v>4058</v>
      </c>
      <c r="C85" s="1" t="s">
        <v>4059</v>
      </c>
      <c r="D85" s="1" t="s">
        <v>4060</v>
      </c>
      <c r="E85" s="1" t="s">
        <v>4061</v>
      </c>
      <c r="F85" s="1" t="s">
        <v>4062</v>
      </c>
      <c r="G85" s="1" t="s">
        <v>4063</v>
      </c>
      <c r="H85" s="1" t="s">
        <v>4064</v>
      </c>
      <c r="I85" s="1" t="s">
        <v>4065</v>
      </c>
      <c r="J85" s="1" t="s">
        <v>4066</v>
      </c>
      <c r="K85" s="1" t="s">
        <v>4063</v>
      </c>
      <c r="L85" s="1" t="s">
        <v>4067</v>
      </c>
      <c r="M85" s="1" t="s">
        <v>4068</v>
      </c>
      <c r="N85" s="1" t="s">
        <v>4069</v>
      </c>
      <c r="O85" s="1" t="s">
        <v>4063</v>
      </c>
      <c r="P85" s="1" t="s">
        <v>4070</v>
      </c>
      <c r="Q85" s="1" t="s">
        <v>4071</v>
      </c>
      <c r="R85" s="1" t="s">
        <v>2977</v>
      </c>
      <c r="S85" s="1" t="s">
        <v>3360</v>
      </c>
      <c r="T85" s="1" t="s">
        <v>4072</v>
      </c>
      <c r="U85" s="1" t="s">
        <v>4072</v>
      </c>
      <c r="V85" s="1" t="s">
        <v>4073</v>
      </c>
      <c r="W85" s="1" t="s">
        <v>2985</v>
      </c>
    </row>
    <row r="86" spans="1:23" x14ac:dyDescent="0.45">
      <c r="A86" s="1" t="s">
        <v>4074</v>
      </c>
      <c r="B86" s="1" t="s">
        <v>4075</v>
      </c>
      <c r="C86" s="1" t="s">
        <v>4076</v>
      </c>
      <c r="D86" s="1" t="s">
        <v>4077</v>
      </c>
      <c r="E86" s="1" t="s">
        <v>4078</v>
      </c>
      <c r="F86" s="1" t="s">
        <v>4079</v>
      </c>
      <c r="G86" s="1" t="s">
        <v>4080</v>
      </c>
      <c r="H86" s="1" t="s">
        <v>4081</v>
      </c>
      <c r="I86" s="1" t="s">
        <v>4082</v>
      </c>
      <c r="J86" s="1" t="s">
        <v>4083</v>
      </c>
      <c r="K86" s="1" t="s">
        <v>4084</v>
      </c>
      <c r="L86" s="1" t="s">
        <v>4085</v>
      </c>
      <c r="M86" s="1" t="s">
        <v>3427</v>
      </c>
      <c r="N86" s="1" t="s">
        <v>4086</v>
      </c>
      <c r="O86" s="1" t="s">
        <v>4081</v>
      </c>
      <c r="P86" s="1" t="s">
        <v>4087</v>
      </c>
      <c r="Q86" s="1" t="s">
        <v>4088</v>
      </c>
      <c r="R86" s="1" t="s">
        <v>2985</v>
      </c>
      <c r="S86" s="1" t="s">
        <v>4089</v>
      </c>
      <c r="T86" s="1" t="s">
        <v>4090</v>
      </c>
      <c r="U86" s="1" t="s">
        <v>4091</v>
      </c>
      <c r="V86" s="1" t="s">
        <v>4092</v>
      </c>
      <c r="W86" s="1" t="s">
        <v>2985</v>
      </c>
    </row>
    <row r="87" spans="1:23" x14ac:dyDescent="0.45">
      <c r="A87" s="1" t="s">
        <v>4093</v>
      </c>
      <c r="B87" s="1" t="s">
        <v>4094</v>
      </c>
      <c r="C87" s="1" t="s">
        <v>3043</v>
      </c>
      <c r="D87" s="1" t="s">
        <v>3043</v>
      </c>
      <c r="E87" s="1" t="s">
        <v>3043</v>
      </c>
      <c r="F87" s="1" t="s">
        <v>2985</v>
      </c>
      <c r="G87" s="1" t="s">
        <v>3043</v>
      </c>
      <c r="H87" s="1" t="s">
        <v>2985</v>
      </c>
      <c r="I87" s="1" t="s">
        <v>3017</v>
      </c>
      <c r="J87" s="1" t="s">
        <v>3017</v>
      </c>
      <c r="K87" s="1" t="s">
        <v>2985</v>
      </c>
      <c r="L87" s="1" t="s">
        <v>3017</v>
      </c>
      <c r="M87" s="1" t="s">
        <v>3017</v>
      </c>
      <c r="N87" s="1" t="s">
        <v>3043</v>
      </c>
      <c r="O87" s="1" t="s">
        <v>3043</v>
      </c>
      <c r="P87" s="1" t="s">
        <v>2984</v>
      </c>
      <c r="Q87" s="1" t="s">
        <v>2984</v>
      </c>
      <c r="R87" s="1" t="s">
        <v>3043</v>
      </c>
      <c r="S87" s="1" t="s">
        <v>3043</v>
      </c>
      <c r="T87" s="1" t="s">
        <v>3044</v>
      </c>
      <c r="U87" s="1" t="s">
        <v>4095</v>
      </c>
      <c r="V87" s="1" t="s">
        <v>3943</v>
      </c>
      <c r="W87" s="1" t="s">
        <v>2985</v>
      </c>
    </row>
    <row r="88" spans="1:23" x14ac:dyDescent="0.45">
      <c r="A88" s="1" t="s">
        <v>4096</v>
      </c>
      <c r="B88" s="1" t="s">
        <v>4097</v>
      </c>
      <c r="C88" s="1" t="s">
        <v>3043</v>
      </c>
      <c r="D88" s="1" t="s">
        <v>3043</v>
      </c>
      <c r="E88" s="1" t="s">
        <v>3043</v>
      </c>
      <c r="F88" s="1" t="s">
        <v>2985</v>
      </c>
      <c r="G88" s="1" t="s">
        <v>3043</v>
      </c>
      <c r="H88" s="1" t="s">
        <v>2985</v>
      </c>
      <c r="I88" s="1" t="s">
        <v>3017</v>
      </c>
      <c r="J88" s="1" t="s">
        <v>3017</v>
      </c>
      <c r="K88" s="1" t="s">
        <v>2985</v>
      </c>
      <c r="L88" s="1" t="s">
        <v>3017</v>
      </c>
      <c r="M88" s="1" t="s">
        <v>3017</v>
      </c>
      <c r="N88" s="1" t="s">
        <v>3043</v>
      </c>
      <c r="O88" s="1" t="s">
        <v>3043</v>
      </c>
      <c r="P88" s="1" t="s">
        <v>2984</v>
      </c>
      <c r="Q88" s="1" t="s">
        <v>2984</v>
      </c>
      <c r="R88" s="1" t="s">
        <v>2985</v>
      </c>
      <c r="S88" s="1" t="s">
        <v>3230</v>
      </c>
      <c r="T88" s="1" t="s">
        <v>3465</v>
      </c>
      <c r="U88" s="1" t="s">
        <v>3044</v>
      </c>
      <c r="V88" s="1" t="s">
        <v>3043</v>
      </c>
      <c r="W88" s="1" t="s">
        <v>3043</v>
      </c>
    </row>
    <row r="89" spans="1:23" x14ac:dyDescent="0.45">
      <c r="A89" s="1" t="s">
        <v>4098</v>
      </c>
      <c r="B89" s="1" t="s">
        <v>4099</v>
      </c>
      <c r="C89" s="1" t="s">
        <v>4100</v>
      </c>
      <c r="D89" s="1" t="s">
        <v>4101</v>
      </c>
      <c r="E89" s="1" t="s">
        <v>4102</v>
      </c>
      <c r="F89" s="1" t="s">
        <v>4103</v>
      </c>
      <c r="G89" s="1" t="s">
        <v>4104</v>
      </c>
      <c r="H89" s="1" t="s">
        <v>4105</v>
      </c>
      <c r="I89" s="1" t="s">
        <v>4106</v>
      </c>
      <c r="J89" s="1" t="s">
        <v>4107</v>
      </c>
      <c r="K89" s="1" t="s">
        <v>4108</v>
      </c>
      <c r="L89" s="1" t="s">
        <v>4007</v>
      </c>
      <c r="M89" s="1" t="s">
        <v>4109</v>
      </c>
      <c r="N89" s="1" t="s">
        <v>4110</v>
      </c>
      <c r="O89" s="1" t="s">
        <v>4104</v>
      </c>
      <c r="P89" s="1" t="s">
        <v>2984</v>
      </c>
      <c r="Q89" s="1" t="s">
        <v>2984</v>
      </c>
      <c r="R89" s="1" t="s">
        <v>2985</v>
      </c>
      <c r="S89" s="1" t="s">
        <v>4111</v>
      </c>
      <c r="T89" s="1" t="s">
        <v>4112</v>
      </c>
      <c r="U89" s="1" t="s">
        <v>4113</v>
      </c>
      <c r="V89" s="1" t="s">
        <v>4114</v>
      </c>
      <c r="W89" s="1" t="s">
        <v>2985</v>
      </c>
    </row>
    <row r="90" spans="1:23" x14ac:dyDescent="0.45">
      <c r="A90" s="1" t="s">
        <v>4115</v>
      </c>
      <c r="B90" s="1" t="s">
        <v>4116</v>
      </c>
      <c r="C90" s="1" t="s">
        <v>4117</v>
      </c>
      <c r="D90" s="1" t="s">
        <v>4118</v>
      </c>
      <c r="E90" s="1" t="s">
        <v>4119</v>
      </c>
      <c r="F90" s="1" t="s">
        <v>4120</v>
      </c>
      <c r="G90" s="1" t="s">
        <v>4121</v>
      </c>
      <c r="H90" s="1" t="s">
        <v>4122</v>
      </c>
      <c r="I90" s="1" t="s">
        <v>4123</v>
      </c>
      <c r="J90" s="1" t="s">
        <v>4124</v>
      </c>
      <c r="K90" s="1" t="s">
        <v>4125</v>
      </c>
      <c r="L90" s="1" t="s">
        <v>4126</v>
      </c>
      <c r="M90" s="1" t="s">
        <v>4127</v>
      </c>
      <c r="N90" s="1" t="s">
        <v>4128</v>
      </c>
      <c r="O90" s="1" t="s">
        <v>4129</v>
      </c>
      <c r="P90" s="1" t="s">
        <v>4130</v>
      </c>
      <c r="Q90" s="1" t="s">
        <v>4131</v>
      </c>
      <c r="R90" s="1" t="s">
        <v>2985</v>
      </c>
      <c r="S90" s="1" t="s">
        <v>4117</v>
      </c>
      <c r="T90" s="1" t="s">
        <v>4132</v>
      </c>
      <c r="U90" s="1" t="s">
        <v>4133</v>
      </c>
      <c r="V90" s="1" t="s">
        <v>4134</v>
      </c>
      <c r="W90" s="1" t="s">
        <v>2977</v>
      </c>
    </row>
    <row r="91" spans="1:23" x14ac:dyDescent="0.45">
      <c r="A91" s="1" t="s">
        <v>4135</v>
      </c>
      <c r="B91" s="1" t="s">
        <v>4136</v>
      </c>
      <c r="C91" s="1" t="s">
        <v>4137</v>
      </c>
      <c r="D91" s="1" t="s">
        <v>4138</v>
      </c>
      <c r="E91" s="1" t="s">
        <v>4139</v>
      </c>
      <c r="F91" s="1" t="s">
        <v>4140</v>
      </c>
      <c r="G91" s="1" t="s">
        <v>4141</v>
      </c>
      <c r="H91" s="1" t="s">
        <v>4142</v>
      </c>
      <c r="I91" s="1" t="s">
        <v>4143</v>
      </c>
      <c r="J91" s="1" t="s">
        <v>4144</v>
      </c>
      <c r="K91" s="1" t="s">
        <v>4145</v>
      </c>
      <c r="L91" s="1" t="s">
        <v>4146</v>
      </c>
      <c r="M91" s="1" t="s">
        <v>4147</v>
      </c>
      <c r="N91" s="1" t="s">
        <v>4148</v>
      </c>
      <c r="O91" s="1" t="s">
        <v>4149</v>
      </c>
      <c r="P91" s="1" t="s">
        <v>4150</v>
      </c>
      <c r="Q91" s="1" t="s">
        <v>4151</v>
      </c>
      <c r="R91" s="1" t="s">
        <v>2977</v>
      </c>
      <c r="S91" s="1" t="s">
        <v>4152</v>
      </c>
      <c r="T91" s="1" t="s">
        <v>4153</v>
      </c>
      <c r="U91" s="1" t="s">
        <v>4154</v>
      </c>
      <c r="V91" s="1" t="s">
        <v>4155</v>
      </c>
      <c r="W91" s="1" t="s">
        <v>3028</v>
      </c>
    </row>
    <row r="92" spans="1:23" x14ac:dyDescent="0.45">
      <c r="A92" s="1" t="s">
        <v>4156</v>
      </c>
      <c r="B92" s="1" t="s">
        <v>4157</v>
      </c>
      <c r="C92" s="1" t="s">
        <v>3043</v>
      </c>
      <c r="D92" s="1" t="s">
        <v>3043</v>
      </c>
      <c r="E92" s="1" t="s">
        <v>3043</v>
      </c>
      <c r="F92" s="1" t="s">
        <v>4158</v>
      </c>
      <c r="G92" s="1" t="s">
        <v>3043</v>
      </c>
      <c r="H92" s="1" t="s">
        <v>4158</v>
      </c>
      <c r="I92" s="1" t="s">
        <v>3017</v>
      </c>
      <c r="J92" s="1" t="s">
        <v>3017</v>
      </c>
      <c r="K92" s="1" t="s">
        <v>4158</v>
      </c>
      <c r="L92" s="1" t="s">
        <v>3017</v>
      </c>
      <c r="M92" s="1" t="s">
        <v>3017</v>
      </c>
      <c r="N92" s="1" t="s">
        <v>3043</v>
      </c>
      <c r="O92" s="1" t="s">
        <v>3043</v>
      </c>
      <c r="P92" s="1" t="s">
        <v>2984</v>
      </c>
      <c r="Q92" s="1" t="s">
        <v>2984</v>
      </c>
      <c r="R92" s="1" t="s">
        <v>2985</v>
      </c>
      <c r="S92" s="1" t="s">
        <v>4159</v>
      </c>
      <c r="T92" s="1" t="s">
        <v>4160</v>
      </c>
      <c r="U92" s="1" t="s">
        <v>3044</v>
      </c>
      <c r="V92" s="1" t="s">
        <v>3043</v>
      </c>
      <c r="W92" s="1" t="s">
        <v>3043</v>
      </c>
    </row>
    <row r="93" spans="1:23" x14ac:dyDescent="0.45">
      <c r="A93" s="1" t="s">
        <v>4161</v>
      </c>
      <c r="B93" s="1" t="s">
        <v>4162</v>
      </c>
      <c r="C93" s="1" t="s">
        <v>3043</v>
      </c>
      <c r="D93" s="1" t="s">
        <v>3043</v>
      </c>
      <c r="E93" s="1" t="s">
        <v>3043</v>
      </c>
      <c r="F93" s="1" t="s">
        <v>4163</v>
      </c>
      <c r="G93" s="1" t="s">
        <v>3043</v>
      </c>
      <c r="H93" s="1" t="s">
        <v>4163</v>
      </c>
      <c r="I93" s="1" t="s">
        <v>3017</v>
      </c>
      <c r="J93" s="1" t="s">
        <v>3017</v>
      </c>
      <c r="K93" s="1" t="s">
        <v>4163</v>
      </c>
      <c r="L93" s="1" t="s">
        <v>3017</v>
      </c>
      <c r="M93" s="1" t="s">
        <v>3017</v>
      </c>
      <c r="N93" s="1" t="s">
        <v>3043</v>
      </c>
      <c r="O93" s="1" t="s">
        <v>3043</v>
      </c>
      <c r="P93" s="1" t="s">
        <v>2984</v>
      </c>
      <c r="Q93" s="1" t="s">
        <v>2984</v>
      </c>
      <c r="R93" s="1" t="s">
        <v>2985</v>
      </c>
      <c r="S93" s="1" t="s">
        <v>4164</v>
      </c>
      <c r="T93" s="1" t="s">
        <v>4165</v>
      </c>
      <c r="U93" s="1" t="s">
        <v>4166</v>
      </c>
      <c r="V93" s="1" t="s">
        <v>3522</v>
      </c>
      <c r="W93" s="1" t="s">
        <v>2985</v>
      </c>
    </row>
    <row r="94" spans="1:23" x14ac:dyDescent="0.45">
      <c r="A94" s="1" t="s">
        <v>4167</v>
      </c>
      <c r="B94" s="1" t="s">
        <v>4168</v>
      </c>
      <c r="C94" s="1" t="s">
        <v>3392</v>
      </c>
      <c r="D94" s="1" t="s">
        <v>4169</v>
      </c>
      <c r="E94" s="1" t="s">
        <v>4170</v>
      </c>
      <c r="F94" s="1" t="s">
        <v>4171</v>
      </c>
      <c r="G94" s="1" t="s">
        <v>4172</v>
      </c>
      <c r="H94" s="1" t="s">
        <v>4173</v>
      </c>
      <c r="I94" s="1" t="s">
        <v>2982</v>
      </c>
      <c r="J94" s="1" t="s">
        <v>4174</v>
      </c>
      <c r="K94" s="1" t="s">
        <v>4175</v>
      </c>
      <c r="L94" s="1" t="s">
        <v>3384</v>
      </c>
      <c r="M94" s="1" t="s">
        <v>3831</v>
      </c>
      <c r="N94" s="1" t="s">
        <v>4173</v>
      </c>
      <c r="O94" s="1" t="s">
        <v>4172</v>
      </c>
      <c r="P94" s="1" t="s">
        <v>4176</v>
      </c>
      <c r="Q94" s="1" t="s">
        <v>4177</v>
      </c>
      <c r="R94" s="1" t="s">
        <v>3043</v>
      </c>
      <c r="S94" s="1" t="s">
        <v>3043</v>
      </c>
      <c r="T94" s="1" t="s">
        <v>3044</v>
      </c>
      <c r="U94" s="1" t="s">
        <v>4178</v>
      </c>
      <c r="V94" s="1" t="s">
        <v>4179</v>
      </c>
      <c r="W94" s="1" t="s">
        <v>2977</v>
      </c>
    </row>
    <row r="95" spans="1:23" x14ac:dyDescent="0.45">
      <c r="A95" s="1" t="s">
        <v>4180</v>
      </c>
      <c r="B95" s="1" t="s">
        <v>4181</v>
      </c>
      <c r="C95" s="1" t="s">
        <v>4182</v>
      </c>
      <c r="D95" s="1" t="s">
        <v>4183</v>
      </c>
      <c r="E95" s="1" t="s">
        <v>4184</v>
      </c>
      <c r="F95" s="1" t="s">
        <v>4185</v>
      </c>
      <c r="G95" s="1" t="s">
        <v>2980</v>
      </c>
      <c r="H95" s="1" t="s">
        <v>4186</v>
      </c>
      <c r="I95" s="1" t="s">
        <v>4187</v>
      </c>
      <c r="J95" s="1" t="s">
        <v>4188</v>
      </c>
      <c r="K95" s="1" t="s">
        <v>4189</v>
      </c>
      <c r="L95" s="1" t="s">
        <v>4190</v>
      </c>
      <c r="M95" s="1" t="s">
        <v>4191</v>
      </c>
      <c r="N95" s="1" t="s">
        <v>4192</v>
      </c>
      <c r="O95" s="1" t="s">
        <v>2980</v>
      </c>
      <c r="P95" s="1" t="s">
        <v>3227</v>
      </c>
      <c r="Q95" s="1" t="s">
        <v>4193</v>
      </c>
      <c r="R95" s="1" t="s">
        <v>2985</v>
      </c>
      <c r="S95" s="1" t="s">
        <v>4194</v>
      </c>
      <c r="T95" s="1" t="s">
        <v>4195</v>
      </c>
      <c r="U95" s="1" t="s">
        <v>3652</v>
      </c>
      <c r="V95" s="1" t="s">
        <v>4196</v>
      </c>
      <c r="W95" s="1" t="s">
        <v>3103</v>
      </c>
    </row>
    <row r="96" spans="1:23" x14ac:dyDescent="0.45">
      <c r="A96" s="1" t="s">
        <v>4197</v>
      </c>
      <c r="B96" s="1" t="s">
        <v>4198</v>
      </c>
      <c r="C96" s="1" t="s">
        <v>2985</v>
      </c>
      <c r="D96" s="1" t="s">
        <v>3372</v>
      </c>
      <c r="E96" s="1" t="s">
        <v>4199</v>
      </c>
      <c r="F96" s="1" t="s">
        <v>4200</v>
      </c>
      <c r="G96" s="1" t="s">
        <v>4201</v>
      </c>
      <c r="H96" s="1" t="s">
        <v>4201</v>
      </c>
      <c r="I96" s="1" t="s">
        <v>4202</v>
      </c>
      <c r="J96" s="1" t="s">
        <v>4203</v>
      </c>
      <c r="K96" s="1" t="s">
        <v>4201</v>
      </c>
      <c r="L96" s="1" t="s">
        <v>4202</v>
      </c>
      <c r="M96" s="1" t="s">
        <v>4203</v>
      </c>
      <c r="N96" s="1" t="s">
        <v>4201</v>
      </c>
      <c r="O96" s="1" t="s">
        <v>4201</v>
      </c>
      <c r="P96" s="1" t="s">
        <v>2984</v>
      </c>
      <c r="Q96" s="1" t="s">
        <v>2984</v>
      </c>
      <c r="R96" s="1" t="s">
        <v>2985</v>
      </c>
      <c r="S96" s="1" t="s">
        <v>3267</v>
      </c>
      <c r="T96" s="1" t="s">
        <v>4204</v>
      </c>
      <c r="U96" s="1" t="s">
        <v>4205</v>
      </c>
      <c r="V96" s="1" t="s">
        <v>3793</v>
      </c>
      <c r="W96" s="1" t="s">
        <v>2985</v>
      </c>
    </row>
    <row r="97" spans="1:23" x14ac:dyDescent="0.45">
      <c r="A97" s="1" t="s">
        <v>4206</v>
      </c>
      <c r="B97" s="1" t="s">
        <v>4207</v>
      </c>
      <c r="C97" s="1" t="s">
        <v>4208</v>
      </c>
      <c r="D97" s="1" t="s">
        <v>4209</v>
      </c>
      <c r="E97" s="1" t="s">
        <v>4210</v>
      </c>
      <c r="F97" s="1" t="s">
        <v>4211</v>
      </c>
      <c r="G97" s="1" t="s">
        <v>4212</v>
      </c>
      <c r="H97" s="1" t="s">
        <v>4213</v>
      </c>
      <c r="I97" s="1" t="s">
        <v>4214</v>
      </c>
      <c r="J97" s="1" t="s">
        <v>3622</v>
      </c>
      <c r="K97" s="1" t="s">
        <v>4215</v>
      </c>
      <c r="L97" s="1" t="s">
        <v>4216</v>
      </c>
      <c r="M97" s="1" t="s">
        <v>4217</v>
      </c>
      <c r="N97" s="1" t="s">
        <v>4213</v>
      </c>
      <c r="O97" s="1" t="s">
        <v>4218</v>
      </c>
      <c r="P97" s="1" t="s">
        <v>4219</v>
      </c>
      <c r="Q97" s="1" t="s">
        <v>4220</v>
      </c>
      <c r="R97" s="1" t="s">
        <v>3043</v>
      </c>
      <c r="S97" s="1" t="s">
        <v>3043</v>
      </c>
      <c r="T97" s="1" t="s">
        <v>3044</v>
      </c>
      <c r="U97" s="1" t="s">
        <v>4221</v>
      </c>
      <c r="V97" s="1" t="s">
        <v>4222</v>
      </c>
      <c r="W97" s="1" t="s">
        <v>4223</v>
      </c>
    </row>
    <row r="98" spans="1:23" x14ac:dyDescent="0.45">
      <c r="A98" s="1" t="s">
        <v>4224</v>
      </c>
      <c r="B98" s="1" t="s">
        <v>4225</v>
      </c>
      <c r="C98" s="1" t="s">
        <v>3043</v>
      </c>
      <c r="D98" s="1" t="s">
        <v>3043</v>
      </c>
      <c r="E98" s="1" t="s">
        <v>3043</v>
      </c>
      <c r="F98" s="1" t="s">
        <v>4226</v>
      </c>
      <c r="G98" s="1" t="s">
        <v>3043</v>
      </c>
      <c r="H98" s="1" t="s">
        <v>4226</v>
      </c>
      <c r="I98" s="1" t="s">
        <v>3017</v>
      </c>
      <c r="J98" s="1" t="s">
        <v>3017</v>
      </c>
      <c r="K98" s="1" t="s">
        <v>4226</v>
      </c>
      <c r="L98" s="1" t="s">
        <v>3017</v>
      </c>
      <c r="M98" s="1" t="s">
        <v>3017</v>
      </c>
      <c r="N98" s="1" t="s">
        <v>3043</v>
      </c>
      <c r="O98" s="1" t="s">
        <v>3043</v>
      </c>
      <c r="P98" s="1" t="s">
        <v>2984</v>
      </c>
      <c r="Q98" s="1" t="s">
        <v>2984</v>
      </c>
      <c r="R98" s="1" t="s">
        <v>2985</v>
      </c>
      <c r="S98" s="1" t="s">
        <v>2977</v>
      </c>
      <c r="T98" s="1" t="s">
        <v>4227</v>
      </c>
      <c r="U98" s="1" t="s">
        <v>4228</v>
      </c>
      <c r="V98" s="1" t="s">
        <v>4164</v>
      </c>
      <c r="W98" s="1" t="s">
        <v>2985</v>
      </c>
    </row>
    <row r="99" spans="1:23" x14ac:dyDescent="0.45">
      <c r="A99" s="1" t="s">
        <v>4229</v>
      </c>
      <c r="B99" s="1" t="s">
        <v>4230</v>
      </c>
      <c r="C99" s="1" t="s">
        <v>3043</v>
      </c>
      <c r="D99" s="1" t="s">
        <v>3043</v>
      </c>
      <c r="E99" s="1" t="s">
        <v>3043</v>
      </c>
      <c r="F99" s="1" t="s">
        <v>4231</v>
      </c>
      <c r="G99" s="1" t="s">
        <v>3043</v>
      </c>
      <c r="H99" s="1" t="s">
        <v>4231</v>
      </c>
      <c r="I99" s="1" t="s">
        <v>3017</v>
      </c>
      <c r="J99" s="1" t="s">
        <v>3017</v>
      </c>
      <c r="K99" s="1" t="s">
        <v>4231</v>
      </c>
      <c r="L99" s="1" t="s">
        <v>3017</v>
      </c>
      <c r="M99" s="1" t="s">
        <v>3017</v>
      </c>
      <c r="N99" s="1" t="s">
        <v>3043</v>
      </c>
      <c r="O99" s="1" t="s">
        <v>3043</v>
      </c>
      <c r="P99" s="1" t="s">
        <v>2984</v>
      </c>
      <c r="Q99" s="1" t="s">
        <v>2984</v>
      </c>
      <c r="R99" s="1" t="s">
        <v>2977</v>
      </c>
      <c r="S99" s="1" t="s">
        <v>3574</v>
      </c>
      <c r="T99" s="1" t="s">
        <v>4232</v>
      </c>
      <c r="U99" s="1" t="s">
        <v>4233</v>
      </c>
      <c r="V99" s="1" t="s">
        <v>3574</v>
      </c>
      <c r="W99" s="1" t="s">
        <v>2977</v>
      </c>
    </row>
    <row r="100" spans="1:23" x14ac:dyDescent="0.45">
      <c r="A100" s="1" t="s">
        <v>4234</v>
      </c>
      <c r="B100" s="1" t="s">
        <v>4235</v>
      </c>
      <c r="C100" s="1" t="s">
        <v>3043</v>
      </c>
      <c r="D100" s="1" t="s">
        <v>3043</v>
      </c>
      <c r="E100" s="1" t="s">
        <v>3043</v>
      </c>
      <c r="F100" s="1" t="s">
        <v>4236</v>
      </c>
      <c r="G100" s="1" t="s">
        <v>3043</v>
      </c>
      <c r="H100" s="1" t="s">
        <v>4236</v>
      </c>
      <c r="I100" s="1" t="s">
        <v>3017</v>
      </c>
      <c r="J100" s="1" t="s">
        <v>3017</v>
      </c>
      <c r="K100" s="1" t="s">
        <v>4236</v>
      </c>
      <c r="L100" s="1" t="s">
        <v>3017</v>
      </c>
      <c r="M100" s="1" t="s">
        <v>3017</v>
      </c>
      <c r="N100" s="1" t="s">
        <v>3043</v>
      </c>
      <c r="O100" s="1" t="s">
        <v>3043</v>
      </c>
      <c r="P100" s="1" t="s">
        <v>2984</v>
      </c>
      <c r="Q100" s="1" t="s">
        <v>2984</v>
      </c>
      <c r="R100" s="1" t="s">
        <v>3043</v>
      </c>
      <c r="S100" s="1" t="s">
        <v>3043</v>
      </c>
      <c r="T100" s="1" t="s">
        <v>3044</v>
      </c>
      <c r="U100" s="1" t="s">
        <v>4237</v>
      </c>
      <c r="V100" s="1" t="s">
        <v>4238</v>
      </c>
      <c r="W100" s="1" t="s">
        <v>2977</v>
      </c>
    </row>
    <row r="101" spans="1:23" x14ac:dyDescent="0.45">
      <c r="A101" s="1" t="s">
        <v>4239</v>
      </c>
      <c r="B101" s="1" t="s">
        <v>4240</v>
      </c>
      <c r="C101" s="1" t="s">
        <v>2977</v>
      </c>
      <c r="D101" s="1" t="s">
        <v>2986</v>
      </c>
      <c r="E101" s="1" t="s">
        <v>4241</v>
      </c>
      <c r="F101" s="1" t="s">
        <v>3943</v>
      </c>
      <c r="G101" s="1" t="s">
        <v>2986</v>
      </c>
      <c r="H101" s="1" t="s">
        <v>2986</v>
      </c>
      <c r="I101" s="1" t="s">
        <v>3881</v>
      </c>
      <c r="J101" s="1" t="s">
        <v>4242</v>
      </c>
      <c r="K101" s="1" t="s">
        <v>2986</v>
      </c>
      <c r="L101" s="1" t="s">
        <v>3881</v>
      </c>
      <c r="M101" s="1" t="s">
        <v>4242</v>
      </c>
      <c r="N101" s="1" t="s">
        <v>2986</v>
      </c>
      <c r="O101" s="1" t="s">
        <v>2986</v>
      </c>
      <c r="P101" s="1" t="s">
        <v>2984</v>
      </c>
      <c r="Q101" s="1" t="s">
        <v>2984</v>
      </c>
      <c r="R101" s="1" t="s">
        <v>2985</v>
      </c>
      <c r="S101" s="1" t="s">
        <v>3151</v>
      </c>
      <c r="T101" s="1" t="s">
        <v>4243</v>
      </c>
      <c r="U101" s="1" t="s">
        <v>4244</v>
      </c>
      <c r="V101" s="1" t="s">
        <v>4245</v>
      </c>
      <c r="W101" s="1" t="s">
        <v>2985</v>
      </c>
    </row>
    <row r="102" spans="1:23" x14ac:dyDescent="0.45">
      <c r="A102" s="1" t="s">
        <v>4246</v>
      </c>
      <c r="B102" s="1" t="s">
        <v>4247</v>
      </c>
      <c r="C102" s="1" t="s">
        <v>3043</v>
      </c>
      <c r="D102" s="1" t="s">
        <v>3043</v>
      </c>
      <c r="E102" s="1" t="s">
        <v>3043</v>
      </c>
      <c r="F102" s="1" t="s">
        <v>4248</v>
      </c>
      <c r="G102" s="1" t="s">
        <v>3043</v>
      </c>
      <c r="H102" s="1" t="s">
        <v>4248</v>
      </c>
      <c r="I102" s="1" t="s">
        <v>3017</v>
      </c>
      <c r="J102" s="1" t="s">
        <v>3017</v>
      </c>
      <c r="K102" s="1" t="s">
        <v>4248</v>
      </c>
      <c r="L102" s="1" t="s">
        <v>3017</v>
      </c>
      <c r="M102" s="1" t="s">
        <v>3017</v>
      </c>
      <c r="N102" s="1" t="s">
        <v>3043</v>
      </c>
      <c r="O102" s="1" t="s">
        <v>3043</v>
      </c>
      <c r="P102" s="1" t="s">
        <v>2984</v>
      </c>
      <c r="Q102" s="1" t="s">
        <v>2984</v>
      </c>
      <c r="R102" s="1" t="s">
        <v>2977</v>
      </c>
      <c r="S102" s="1" t="s">
        <v>4249</v>
      </c>
      <c r="T102" s="1" t="s">
        <v>4232</v>
      </c>
      <c r="U102" s="1" t="s">
        <v>4233</v>
      </c>
      <c r="V102" s="1" t="s">
        <v>4249</v>
      </c>
      <c r="W102" s="1" t="s">
        <v>2977</v>
      </c>
    </row>
    <row r="103" spans="1:23" x14ac:dyDescent="0.45">
      <c r="A103" s="1" t="s">
        <v>4250</v>
      </c>
      <c r="B103" s="1" t="s">
        <v>4251</v>
      </c>
      <c r="C103" s="1" t="s">
        <v>4252</v>
      </c>
      <c r="D103" s="1" t="s">
        <v>4253</v>
      </c>
      <c r="E103" s="1" t="s">
        <v>4254</v>
      </c>
      <c r="F103" s="1" t="s">
        <v>4255</v>
      </c>
      <c r="G103" s="1" t="s">
        <v>4256</v>
      </c>
      <c r="H103" s="1" t="s">
        <v>4256</v>
      </c>
      <c r="I103" s="1" t="s">
        <v>4257</v>
      </c>
      <c r="J103" s="1" t="s">
        <v>4258</v>
      </c>
      <c r="K103" s="1" t="s">
        <v>4259</v>
      </c>
      <c r="L103" s="1" t="s">
        <v>4260</v>
      </c>
      <c r="M103" s="1" t="s">
        <v>4261</v>
      </c>
      <c r="N103" s="1" t="s">
        <v>4256</v>
      </c>
      <c r="O103" s="1" t="s">
        <v>4262</v>
      </c>
      <c r="P103" s="1" t="s">
        <v>2984</v>
      </c>
      <c r="Q103" s="1" t="s">
        <v>2984</v>
      </c>
      <c r="R103" s="1" t="s">
        <v>3028</v>
      </c>
      <c r="S103" s="1" t="s">
        <v>4263</v>
      </c>
      <c r="T103" s="1" t="s">
        <v>4264</v>
      </c>
      <c r="U103" s="1" t="s">
        <v>4265</v>
      </c>
      <c r="V103" s="1" t="s">
        <v>4266</v>
      </c>
      <c r="W103" s="1" t="s">
        <v>3028</v>
      </c>
    </row>
    <row r="104" spans="1:23" x14ac:dyDescent="0.45">
      <c r="A104" s="1" t="s">
        <v>4267</v>
      </c>
      <c r="B104" s="1" t="s">
        <v>4268</v>
      </c>
      <c r="C104" s="1" t="s">
        <v>3043</v>
      </c>
      <c r="D104" s="1" t="s">
        <v>3043</v>
      </c>
      <c r="E104" s="1" t="s">
        <v>3043</v>
      </c>
      <c r="F104" s="1" t="s">
        <v>4269</v>
      </c>
      <c r="G104" s="1" t="s">
        <v>3043</v>
      </c>
      <c r="H104" s="1" t="s">
        <v>4269</v>
      </c>
      <c r="I104" s="1" t="s">
        <v>3017</v>
      </c>
      <c r="J104" s="1" t="s">
        <v>3017</v>
      </c>
      <c r="K104" s="1" t="s">
        <v>4269</v>
      </c>
      <c r="L104" s="1" t="s">
        <v>3017</v>
      </c>
      <c r="M104" s="1" t="s">
        <v>3017</v>
      </c>
      <c r="N104" s="1" t="s">
        <v>3043</v>
      </c>
      <c r="O104" s="1" t="s">
        <v>3043</v>
      </c>
      <c r="P104" s="1" t="s">
        <v>2984</v>
      </c>
      <c r="Q104" s="1" t="s">
        <v>2984</v>
      </c>
      <c r="R104" s="1" t="s">
        <v>3043</v>
      </c>
      <c r="S104" s="1" t="s">
        <v>3043</v>
      </c>
      <c r="T104" s="1" t="s">
        <v>3044</v>
      </c>
      <c r="U104" s="1" t="s">
        <v>4270</v>
      </c>
      <c r="V104" s="1" t="s">
        <v>4271</v>
      </c>
      <c r="W104" s="1" t="s">
        <v>2985</v>
      </c>
    </row>
    <row r="105" spans="1:23" x14ac:dyDescent="0.45">
      <c r="A105" s="1" t="s">
        <v>4272</v>
      </c>
      <c r="B105" s="1" t="s">
        <v>4273</v>
      </c>
      <c r="C105" s="1" t="s">
        <v>4274</v>
      </c>
      <c r="D105" s="1" t="s">
        <v>4275</v>
      </c>
      <c r="E105" s="1" t="s">
        <v>4276</v>
      </c>
      <c r="F105" s="1" t="s">
        <v>4277</v>
      </c>
      <c r="G105" s="1" t="s">
        <v>4278</v>
      </c>
      <c r="H105" s="1" t="s">
        <v>4279</v>
      </c>
      <c r="I105" s="1" t="s">
        <v>4280</v>
      </c>
      <c r="J105" s="1" t="s">
        <v>4281</v>
      </c>
      <c r="K105" s="1" t="s">
        <v>4282</v>
      </c>
      <c r="L105" s="1" t="s">
        <v>4283</v>
      </c>
      <c r="M105" s="1" t="s">
        <v>4284</v>
      </c>
      <c r="N105" s="1" t="s">
        <v>4278</v>
      </c>
      <c r="O105" s="1" t="s">
        <v>4285</v>
      </c>
      <c r="P105" s="1" t="s">
        <v>2984</v>
      </c>
      <c r="Q105" s="1" t="s">
        <v>2984</v>
      </c>
      <c r="R105" s="1" t="s">
        <v>2985</v>
      </c>
      <c r="S105" s="1" t="s">
        <v>4286</v>
      </c>
      <c r="T105" s="1" t="s">
        <v>4287</v>
      </c>
      <c r="U105" s="1" t="s">
        <v>4288</v>
      </c>
      <c r="V105" s="1" t="s">
        <v>4289</v>
      </c>
      <c r="W105" s="1" t="s">
        <v>2977</v>
      </c>
    </row>
    <row r="106" spans="1:23" x14ac:dyDescent="0.45">
      <c r="A106" s="1" t="s">
        <v>4290</v>
      </c>
      <c r="B106" s="1" t="s">
        <v>4291</v>
      </c>
      <c r="C106" s="1" t="s">
        <v>4292</v>
      </c>
      <c r="D106" s="1" t="s">
        <v>4293</v>
      </c>
      <c r="E106" s="1" t="s">
        <v>4294</v>
      </c>
      <c r="F106" s="1" t="s">
        <v>3601</v>
      </c>
      <c r="G106" s="1" t="s">
        <v>4295</v>
      </c>
      <c r="H106" s="1" t="s">
        <v>4296</v>
      </c>
      <c r="I106" s="1" t="s">
        <v>3445</v>
      </c>
      <c r="J106" s="1" t="s">
        <v>4297</v>
      </c>
      <c r="K106" s="1" t="s">
        <v>3147</v>
      </c>
      <c r="L106" s="1" t="s">
        <v>3039</v>
      </c>
      <c r="M106" s="1" t="s">
        <v>4298</v>
      </c>
      <c r="N106" s="1" t="s">
        <v>4299</v>
      </c>
      <c r="O106" s="1" t="s">
        <v>3147</v>
      </c>
      <c r="P106" s="1" t="s">
        <v>4300</v>
      </c>
      <c r="Q106" s="1" t="s">
        <v>4301</v>
      </c>
      <c r="R106" s="1" t="s">
        <v>2977</v>
      </c>
      <c r="S106" s="1" t="s">
        <v>4302</v>
      </c>
      <c r="T106" s="1" t="s">
        <v>4303</v>
      </c>
      <c r="U106" s="1" t="s">
        <v>4304</v>
      </c>
      <c r="V106" s="1" t="s">
        <v>4305</v>
      </c>
      <c r="W106" s="1" t="s">
        <v>2985</v>
      </c>
    </row>
    <row r="107" spans="1:23" x14ac:dyDescent="0.45">
      <c r="A107" s="1" t="s">
        <v>4306</v>
      </c>
      <c r="B107" s="1" t="s">
        <v>4307</v>
      </c>
      <c r="C107" s="1" t="s">
        <v>4308</v>
      </c>
      <c r="D107" s="1" t="s">
        <v>4309</v>
      </c>
      <c r="E107" s="1" t="s">
        <v>4310</v>
      </c>
      <c r="F107" s="1" t="s">
        <v>4311</v>
      </c>
      <c r="G107" s="1" t="s">
        <v>4312</v>
      </c>
      <c r="H107" s="1" t="s">
        <v>4313</v>
      </c>
      <c r="I107" s="1" t="s">
        <v>4314</v>
      </c>
      <c r="J107" s="1" t="s">
        <v>4315</v>
      </c>
      <c r="K107" s="1" t="s">
        <v>4316</v>
      </c>
      <c r="L107" s="1" t="s">
        <v>4317</v>
      </c>
      <c r="M107" s="1" t="s">
        <v>4318</v>
      </c>
      <c r="N107" s="1" t="s">
        <v>4319</v>
      </c>
      <c r="O107" s="1" t="s">
        <v>4320</v>
      </c>
      <c r="P107" s="1" t="s">
        <v>2984</v>
      </c>
      <c r="Q107" s="1" t="s">
        <v>2984</v>
      </c>
      <c r="R107" s="1" t="s">
        <v>2985</v>
      </c>
      <c r="S107" s="1" t="s">
        <v>3522</v>
      </c>
      <c r="T107" s="1" t="s">
        <v>4321</v>
      </c>
      <c r="U107" s="1" t="s">
        <v>4322</v>
      </c>
      <c r="V107" s="1" t="s">
        <v>2977</v>
      </c>
      <c r="W107" s="1" t="s">
        <v>2977</v>
      </c>
    </row>
    <row r="108" spans="1:23" x14ac:dyDescent="0.45">
      <c r="A108" s="1" t="s">
        <v>4323</v>
      </c>
      <c r="B108" s="1" t="s">
        <v>4324</v>
      </c>
      <c r="C108" s="1" t="s">
        <v>4325</v>
      </c>
      <c r="D108" s="1" t="s">
        <v>4326</v>
      </c>
      <c r="E108" s="1" t="s">
        <v>4327</v>
      </c>
      <c r="F108" s="1" t="s">
        <v>4328</v>
      </c>
      <c r="G108" s="1" t="s">
        <v>4329</v>
      </c>
      <c r="H108" s="1" t="s">
        <v>4330</v>
      </c>
      <c r="I108" s="1" t="s">
        <v>3881</v>
      </c>
      <c r="J108" s="1" t="s">
        <v>4331</v>
      </c>
      <c r="K108" s="1" t="s">
        <v>4329</v>
      </c>
      <c r="L108" s="1" t="s">
        <v>4332</v>
      </c>
      <c r="M108" s="1" t="s">
        <v>4333</v>
      </c>
      <c r="N108" s="1" t="s">
        <v>4334</v>
      </c>
      <c r="O108" s="1" t="s">
        <v>4335</v>
      </c>
      <c r="P108" s="1" t="s">
        <v>4336</v>
      </c>
      <c r="Q108" s="1" t="s">
        <v>4337</v>
      </c>
      <c r="R108" s="1" t="s">
        <v>2985</v>
      </c>
      <c r="S108" s="1" t="s">
        <v>4338</v>
      </c>
      <c r="T108" s="1" t="s">
        <v>4339</v>
      </c>
      <c r="U108" s="1" t="s">
        <v>4340</v>
      </c>
      <c r="V108" s="1" t="s">
        <v>4341</v>
      </c>
      <c r="W108" s="1" t="s">
        <v>2985</v>
      </c>
    </row>
    <row r="109" spans="1:23" x14ac:dyDescent="0.45">
      <c r="A109" s="1" t="s">
        <v>4342</v>
      </c>
      <c r="B109" s="1" t="s">
        <v>4343</v>
      </c>
      <c r="C109" s="1" t="s">
        <v>4344</v>
      </c>
      <c r="D109" s="1" t="s">
        <v>4345</v>
      </c>
      <c r="E109" s="1" t="s">
        <v>4346</v>
      </c>
      <c r="F109" s="1" t="s">
        <v>4347</v>
      </c>
      <c r="G109" s="1" t="s">
        <v>4347</v>
      </c>
      <c r="H109" s="1" t="s">
        <v>4348</v>
      </c>
      <c r="I109" s="1" t="s">
        <v>4349</v>
      </c>
      <c r="J109" s="1" t="s">
        <v>4350</v>
      </c>
      <c r="K109" s="1" t="s">
        <v>4351</v>
      </c>
      <c r="L109" s="1" t="s">
        <v>3231</v>
      </c>
      <c r="M109" s="1" t="s">
        <v>4352</v>
      </c>
      <c r="N109" s="1" t="s">
        <v>4353</v>
      </c>
      <c r="O109" s="1" t="s">
        <v>4354</v>
      </c>
      <c r="P109" s="1" t="s">
        <v>4355</v>
      </c>
      <c r="Q109" s="1" t="s">
        <v>4356</v>
      </c>
      <c r="R109" s="1" t="s">
        <v>2977</v>
      </c>
      <c r="S109" s="1" t="s">
        <v>4357</v>
      </c>
      <c r="T109" s="1" t="s">
        <v>4358</v>
      </c>
      <c r="U109" s="1" t="s">
        <v>4359</v>
      </c>
      <c r="V109" s="1" t="s">
        <v>4360</v>
      </c>
      <c r="W109" s="1" t="s">
        <v>2985</v>
      </c>
    </row>
    <row r="110" spans="1:23" x14ac:dyDescent="0.45">
      <c r="A110" s="1" t="s">
        <v>4361</v>
      </c>
      <c r="B110" s="1" t="s">
        <v>4362</v>
      </c>
      <c r="C110" s="1" t="s">
        <v>3043</v>
      </c>
      <c r="D110" s="1" t="s">
        <v>3043</v>
      </c>
      <c r="E110" s="1" t="s">
        <v>3043</v>
      </c>
      <c r="F110" s="1" t="s">
        <v>4363</v>
      </c>
      <c r="G110" s="1" t="s">
        <v>3043</v>
      </c>
      <c r="H110" s="1" t="s">
        <v>4363</v>
      </c>
      <c r="I110" s="1" t="s">
        <v>3017</v>
      </c>
      <c r="J110" s="1" t="s">
        <v>3017</v>
      </c>
      <c r="K110" s="1" t="s">
        <v>4363</v>
      </c>
      <c r="L110" s="1" t="s">
        <v>3017</v>
      </c>
      <c r="M110" s="1" t="s">
        <v>3017</v>
      </c>
      <c r="N110" s="1" t="s">
        <v>3043</v>
      </c>
      <c r="O110" s="1" t="s">
        <v>3043</v>
      </c>
      <c r="P110" s="1" t="s">
        <v>2984</v>
      </c>
      <c r="Q110" s="1" t="s">
        <v>2984</v>
      </c>
      <c r="R110" s="1" t="s">
        <v>2985</v>
      </c>
      <c r="S110" s="1" t="s">
        <v>3828</v>
      </c>
      <c r="T110" s="1" t="s">
        <v>4364</v>
      </c>
      <c r="U110" s="1" t="s">
        <v>3044</v>
      </c>
      <c r="V110" s="1" t="s">
        <v>3043</v>
      </c>
      <c r="W110" s="1" t="s">
        <v>3043</v>
      </c>
    </row>
    <row r="111" spans="1:23" x14ac:dyDescent="0.45">
      <c r="A111" s="1" t="s">
        <v>4365</v>
      </c>
      <c r="B111" s="1" t="s">
        <v>4366</v>
      </c>
      <c r="C111" s="1" t="s">
        <v>4367</v>
      </c>
      <c r="D111" s="1" t="s">
        <v>4368</v>
      </c>
      <c r="E111" s="1" t="s">
        <v>4369</v>
      </c>
      <c r="F111" s="1" t="s">
        <v>4370</v>
      </c>
      <c r="G111" s="1" t="s">
        <v>4371</v>
      </c>
      <c r="H111" s="1" t="s">
        <v>4372</v>
      </c>
      <c r="I111" s="1" t="s">
        <v>4373</v>
      </c>
      <c r="J111" s="1" t="s">
        <v>4350</v>
      </c>
      <c r="K111" s="1" t="s">
        <v>4374</v>
      </c>
      <c r="L111" s="1" t="s">
        <v>3310</v>
      </c>
      <c r="M111" s="1" t="s">
        <v>4375</v>
      </c>
      <c r="N111" s="1" t="s">
        <v>4376</v>
      </c>
      <c r="O111" s="1" t="s">
        <v>4377</v>
      </c>
      <c r="P111" s="1" t="s">
        <v>4378</v>
      </c>
      <c r="Q111" s="1" t="s">
        <v>4379</v>
      </c>
      <c r="R111" s="1" t="s">
        <v>2985</v>
      </c>
      <c r="S111" s="1" t="s">
        <v>4380</v>
      </c>
      <c r="T111" s="1" t="s">
        <v>4381</v>
      </c>
      <c r="U111" s="1" t="s">
        <v>4382</v>
      </c>
      <c r="V111" s="1" t="s">
        <v>4383</v>
      </c>
      <c r="W111" s="1" t="s">
        <v>2985</v>
      </c>
    </row>
    <row r="112" spans="1:23" x14ac:dyDescent="0.45">
      <c r="A112" s="1" t="s">
        <v>4384</v>
      </c>
      <c r="B112" s="1" t="s">
        <v>4385</v>
      </c>
      <c r="C112" s="1" t="s">
        <v>4386</v>
      </c>
      <c r="D112" s="1" t="s">
        <v>4387</v>
      </c>
      <c r="E112" s="1" t="s">
        <v>4388</v>
      </c>
      <c r="F112" s="1" t="s">
        <v>4389</v>
      </c>
      <c r="G112" s="1" t="s">
        <v>4390</v>
      </c>
      <c r="H112" s="1" t="s">
        <v>4391</v>
      </c>
      <c r="I112" s="1" t="s">
        <v>3474</v>
      </c>
      <c r="J112" s="1" t="s">
        <v>4392</v>
      </c>
      <c r="K112" s="1" t="s">
        <v>3118</v>
      </c>
      <c r="L112" s="1" t="s">
        <v>3059</v>
      </c>
      <c r="M112" s="1" t="s">
        <v>4393</v>
      </c>
      <c r="N112" s="1" t="s">
        <v>4390</v>
      </c>
      <c r="O112" s="1" t="s">
        <v>4391</v>
      </c>
      <c r="P112" s="1" t="s">
        <v>4394</v>
      </c>
      <c r="Q112" s="1" t="s">
        <v>4395</v>
      </c>
      <c r="R112" s="1" t="s">
        <v>2985</v>
      </c>
      <c r="S112" s="1" t="s">
        <v>3127</v>
      </c>
      <c r="T112" s="1" t="s">
        <v>4396</v>
      </c>
      <c r="U112" s="1" t="s">
        <v>4397</v>
      </c>
      <c r="V112" s="1" t="s">
        <v>4398</v>
      </c>
      <c r="W112" s="1" t="s">
        <v>2985</v>
      </c>
    </row>
    <row r="113" spans="1:23" x14ac:dyDescent="0.45">
      <c r="A113" s="1" t="s">
        <v>4399</v>
      </c>
      <c r="B113" s="1" t="s">
        <v>4400</v>
      </c>
      <c r="C113" s="1" t="s">
        <v>4401</v>
      </c>
      <c r="D113" s="1" t="s">
        <v>4402</v>
      </c>
      <c r="E113" s="1" t="s">
        <v>4403</v>
      </c>
      <c r="F113" s="1" t="s">
        <v>4404</v>
      </c>
      <c r="G113" s="1" t="s">
        <v>4405</v>
      </c>
      <c r="H113" s="1" t="s">
        <v>4406</v>
      </c>
      <c r="I113" s="1" t="s">
        <v>4407</v>
      </c>
      <c r="J113" s="1" t="s">
        <v>4408</v>
      </c>
      <c r="K113" s="1" t="s">
        <v>4409</v>
      </c>
      <c r="L113" s="1" t="s">
        <v>4410</v>
      </c>
      <c r="M113" s="1" t="s">
        <v>4411</v>
      </c>
      <c r="N113" s="1" t="s">
        <v>4412</v>
      </c>
      <c r="O113" s="1" t="s">
        <v>4413</v>
      </c>
      <c r="P113" s="1" t="s">
        <v>4344</v>
      </c>
      <c r="Q113" s="1" t="s">
        <v>4414</v>
      </c>
      <c r="R113" s="1" t="s">
        <v>3219</v>
      </c>
      <c r="S113" s="1" t="s">
        <v>4415</v>
      </c>
      <c r="T113" s="1" t="s">
        <v>4416</v>
      </c>
      <c r="U113" s="1" t="s">
        <v>4417</v>
      </c>
      <c r="V113" s="1" t="s">
        <v>3985</v>
      </c>
      <c r="W113" s="1" t="s">
        <v>2985</v>
      </c>
    </row>
    <row r="114" spans="1:23" x14ac:dyDescent="0.45">
      <c r="A114" s="1" t="s">
        <v>4418</v>
      </c>
      <c r="B114" s="1" t="s">
        <v>4419</v>
      </c>
      <c r="C114" s="1" t="s">
        <v>4420</v>
      </c>
      <c r="D114" s="1" t="s">
        <v>4421</v>
      </c>
      <c r="E114" s="1" t="s">
        <v>4422</v>
      </c>
      <c r="F114" s="1" t="s">
        <v>4423</v>
      </c>
      <c r="G114" s="1" t="s">
        <v>4424</v>
      </c>
      <c r="H114" s="1" t="s">
        <v>4425</v>
      </c>
      <c r="I114" s="1" t="s">
        <v>4426</v>
      </c>
      <c r="J114" s="1" t="s">
        <v>4427</v>
      </c>
      <c r="K114" s="1" t="s">
        <v>4428</v>
      </c>
      <c r="L114" s="1" t="s">
        <v>4429</v>
      </c>
      <c r="M114" s="1" t="s">
        <v>4430</v>
      </c>
      <c r="N114" s="1" t="s">
        <v>4431</v>
      </c>
      <c r="O114" s="1" t="s">
        <v>4424</v>
      </c>
      <c r="P114" s="1" t="s">
        <v>4432</v>
      </c>
      <c r="Q114" s="1" t="s">
        <v>4433</v>
      </c>
      <c r="R114" s="1" t="s">
        <v>2977</v>
      </c>
      <c r="S114" s="1" t="s">
        <v>4434</v>
      </c>
      <c r="T114" s="1" t="s">
        <v>4435</v>
      </c>
      <c r="U114" s="1" t="s">
        <v>4436</v>
      </c>
      <c r="V114" s="1" t="s">
        <v>4437</v>
      </c>
      <c r="W114" s="1" t="s">
        <v>2985</v>
      </c>
    </row>
    <row r="115" spans="1:23" x14ac:dyDescent="0.45">
      <c r="A115" s="1" t="s">
        <v>4438</v>
      </c>
      <c r="B115" s="1" t="s">
        <v>4439</v>
      </c>
      <c r="C115" s="1" t="s">
        <v>4440</v>
      </c>
      <c r="D115" s="1" t="s">
        <v>4441</v>
      </c>
      <c r="E115" s="1" t="s">
        <v>4442</v>
      </c>
      <c r="F115" s="1" t="s">
        <v>4443</v>
      </c>
      <c r="G115" s="1" t="s">
        <v>4444</v>
      </c>
      <c r="H115" s="1" t="s">
        <v>4445</v>
      </c>
      <c r="I115" s="1" t="s">
        <v>3880</v>
      </c>
      <c r="J115" s="1" t="s">
        <v>4446</v>
      </c>
      <c r="K115" s="1" t="s">
        <v>4447</v>
      </c>
      <c r="L115" s="1" t="s">
        <v>3000</v>
      </c>
      <c r="M115" s="1" t="s">
        <v>4448</v>
      </c>
      <c r="N115" s="1" t="s">
        <v>4449</v>
      </c>
      <c r="O115" s="1" t="s">
        <v>4450</v>
      </c>
      <c r="P115" s="1" t="s">
        <v>4451</v>
      </c>
      <c r="Q115" s="1" t="s">
        <v>4452</v>
      </c>
      <c r="R115" s="1" t="s">
        <v>2985</v>
      </c>
      <c r="S115" s="1" t="s">
        <v>4453</v>
      </c>
      <c r="T115" s="1" t="s">
        <v>4454</v>
      </c>
      <c r="U115" s="1" t="s">
        <v>4455</v>
      </c>
      <c r="V115" s="1" t="s">
        <v>4456</v>
      </c>
      <c r="W115" s="1" t="s">
        <v>3103</v>
      </c>
    </row>
    <row r="116" spans="1:23" x14ac:dyDescent="0.45">
      <c r="A116" s="1" t="s">
        <v>4457</v>
      </c>
      <c r="B116" s="1" t="s">
        <v>4458</v>
      </c>
      <c r="C116" s="1" t="s">
        <v>3043</v>
      </c>
      <c r="D116" s="1" t="s">
        <v>3043</v>
      </c>
      <c r="E116" s="1" t="s">
        <v>3043</v>
      </c>
      <c r="F116" s="1" t="s">
        <v>2985</v>
      </c>
      <c r="G116" s="1" t="s">
        <v>3043</v>
      </c>
      <c r="H116" s="1" t="s">
        <v>2985</v>
      </c>
      <c r="I116" s="1" t="s">
        <v>3017</v>
      </c>
      <c r="J116" s="1" t="s">
        <v>3017</v>
      </c>
      <c r="K116" s="1" t="s">
        <v>2985</v>
      </c>
      <c r="L116" s="1" t="s">
        <v>3017</v>
      </c>
      <c r="M116" s="1" t="s">
        <v>3017</v>
      </c>
      <c r="N116" s="1" t="s">
        <v>3043</v>
      </c>
      <c r="O116" s="1" t="s">
        <v>3043</v>
      </c>
      <c r="P116" s="1" t="s">
        <v>2984</v>
      </c>
      <c r="Q116" s="1" t="s">
        <v>2984</v>
      </c>
      <c r="R116" s="1" t="s">
        <v>3043</v>
      </c>
      <c r="S116" s="1" t="s">
        <v>3043</v>
      </c>
      <c r="T116" s="1" t="s">
        <v>3044</v>
      </c>
      <c r="U116" s="1" t="s">
        <v>3465</v>
      </c>
      <c r="V116" s="1" t="s">
        <v>4459</v>
      </c>
      <c r="W116" s="1" t="s">
        <v>3319</v>
      </c>
    </row>
    <row r="117" spans="1:23" x14ac:dyDescent="0.45">
      <c r="A117" s="1" t="s">
        <v>4460</v>
      </c>
      <c r="B117" s="1" t="s">
        <v>4461</v>
      </c>
      <c r="C117" s="1" t="s">
        <v>4462</v>
      </c>
      <c r="D117" s="1" t="s">
        <v>4463</v>
      </c>
      <c r="E117" s="1" t="s">
        <v>4464</v>
      </c>
      <c r="F117" s="1" t="s">
        <v>4465</v>
      </c>
      <c r="G117" s="1" t="s">
        <v>4466</v>
      </c>
      <c r="H117" s="1" t="s">
        <v>4467</v>
      </c>
      <c r="I117" s="1" t="s">
        <v>4468</v>
      </c>
      <c r="J117" s="1" t="s">
        <v>4469</v>
      </c>
      <c r="K117" s="1" t="s">
        <v>4470</v>
      </c>
      <c r="L117" s="1" t="s">
        <v>4471</v>
      </c>
      <c r="M117" s="1" t="s">
        <v>4472</v>
      </c>
      <c r="N117" s="1" t="s">
        <v>4473</v>
      </c>
      <c r="O117" s="1" t="s">
        <v>4474</v>
      </c>
      <c r="P117" s="1" t="s">
        <v>4475</v>
      </c>
      <c r="Q117" s="1" t="s">
        <v>4476</v>
      </c>
      <c r="R117" s="1" t="s">
        <v>2985</v>
      </c>
      <c r="S117" s="1" t="s">
        <v>3127</v>
      </c>
      <c r="T117" s="1" t="s">
        <v>4477</v>
      </c>
      <c r="U117" s="1" t="s">
        <v>4478</v>
      </c>
      <c r="V117" s="1" t="s">
        <v>4479</v>
      </c>
      <c r="W117" s="1" t="s">
        <v>2977</v>
      </c>
    </row>
    <row r="118" spans="1:23" x14ac:dyDescent="0.45">
      <c r="A118" s="1" t="s">
        <v>4480</v>
      </c>
      <c r="B118" s="1" t="s">
        <v>4481</v>
      </c>
      <c r="C118" s="1" t="s">
        <v>4482</v>
      </c>
      <c r="D118" s="1" t="s">
        <v>4483</v>
      </c>
      <c r="E118" s="1" t="s">
        <v>4484</v>
      </c>
      <c r="F118" s="1" t="s">
        <v>4485</v>
      </c>
      <c r="G118" s="1" t="s">
        <v>4486</v>
      </c>
      <c r="H118" s="1" t="s">
        <v>3583</v>
      </c>
      <c r="I118" s="1" t="s">
        <v>3019</v>
      </c>
      <c r="J118" s="1" t="s">
        <v>4487</v>
      </c>
      <c r="K118" s="1" t="s">
        <v>4488</v>
      </c>
      <c r="L118" s="1" t="s">
        <v>3971</v>
      </c>
      <c r="M118" s="1" t="s">
        <v>4489</v>
      </c>
      <c r="N118" s="1" t="s">
        <v>4490</v>
      </c>
      <c r="O118" s="1" t="s">
        <v>4491</v>
      </c>
      <c r="P118" s="1" t="s">
        <v>4492</v>
      </c>
      <c r="Q118" s="1" t="s">
        <v>4493</v>
      </c>
      <c r="R118" s="1" t="s">
        <v>2977</v>
      </c>
      <c r="S118" s="1" t="s">
        <v>4494</v>
      </c>
      <c r="T118" s="1" t="s">
        <v>4495</v>
      </c>
      <c r="U118" s="1" t="s">
        <v>4496</v>
      </c>
      <c r="V118" s="1" t="s">
        <v>2980</v>
      </c>
      <c r="W118" s="1" t="s">
        <v>2985</v>
      </c>
    </row>
    <row r="119" spans="1:23" x14ac:dyDescent="0.45">
      <c r="A119" s="1" t="s">
        <v>4497</v>
      </c>
      <c r="B119" s="1" t="s">
        <v>4498</v>
      </c>
      <c r="C119" s="1" t="s">
        <v>3043</v>
      </c>
      <c r="D119" s="1" t="s">
        <v>3043</v>
      </c>
      <c r="E119" s="1" t="s">
        <v>3043</v>
      </c>
      <c r="F119" s="1" t="s">
        <v>4499</v>
      </c>
      <c r="G119" s="1" t="s">
        <v>3043</v>
      </c>
      <c r="H119" s="1" t="s">
        <v>4499</v>
      </c>
      <c r="I119" s="1" t="s">
        <v>3017</v>
      </c>
      <c r="J119" s="1" t="s">
        <v>3017</v>
      </c>
      <c r="K119" s="1" t="s">
        <v>4499</v>
      </c>
      <c r="L119" s="1" t="s">
        <v>3017</v>
      </c>
      <c r="M119" s="1" t="s">
        <v>3017</v>
      </c>
      <c r="N119" s="1" t="s">
        <v>3043</v>
      </c>
      <c r="O119" s="1" t="s">
        <v>3043</v>
      </c>
      <c r="P119" s="1" t="s">
        <v>2984</v>
      </c>
      <c r="Q119" s="1" t="s">
        <v>2984</v>
      </c>
      <c r="R119" s="1" t="s">
        <v>3043</v>
      </c>
      <c r="S119" s="1" t="s">
        <v>3043</v>
      </c>
      <c r="T119" s="1" t="s">
        <v>3044</v>
      </c>
      <c r="U119" s="1" t="s">
        <v>4500</v>
      </c>
      <c r="V119" s="1" t="s">
        <v>4245</v>
      </c>
      <c r="W119" s="1" t="s">
        <v>2985</v>
      </c>
    </row>
    <row r="120" spans="1:23" x14ac:dyDescent="0.45">
      <c r="A120" s="1" t="s">
        <v>4501</v>
      </c>
      <c r="B120" s="1" t="s">
        <v>4502</v>
      </c>
      <c r="C120" s="1" t="s">
        <v>3939</v>
      </c>
      <c r="D120" s="1" t="s">
        <v>4503</v>
      </c>
      <c r="E120" s="1" t="s">
        <v>4504</v>
      </c>
      <c r="F120" s="1" t="s">
        <v>4505</v>
      </c>
      <c r="G120" s="1" t="s">
        <v>4506</v>
      </c>
      <c r="H120" s="1" t="s">
        <v>4507</v>
      </c>
      <c r="I120" s="1" t="s">
        <v>4508</v>
      </c>
      <c r="J120" s="1" t="s">
        <v>3385</v>
      </c>
      <c r="K120" s="1" t="s">
        <v>3898</v>
      </c>
      <c r="L120" s="1" t="s">
        <v>4509</v>
      </c>
      <c r="M120" s="1" t="s">
        <v>4510</v>
      </c>
      <c r="N120" s="1" t="s">
        <v>4507</v>
      </c>
      <c r="O120" s="1" t="s">
        <v>4506</v>
      </c>
      <c r="P120" s="1" t="s">
        <v>4511</v>
      </c>
      <c r="Q120" s="1" t="s">
        <v>4512</v>
      </c>
      <c r="R120" s="1" t="s">
        <v>2985</v>
      </c>
      <c r="S120" s="1" t="s">
        <v>3436</v>
      </c>
      <c r="T120" s="1" t="s">
        <v>4513</v>
      </c>
      <c r="U120" s="1" t="s">
        <v>4514</v>
      </c>
      <c r="V120" s="1" t="s">
        <v>3436</v>
      </c>
      <c r="W120" s="1" t="s">
        <v>2985</v>
      </c>
    </row>
    <row r="121" spans="1:23" x14ac:dyDescent="0.45">
      <c r="A121" s="1" t="s">
        <v>4515</v>
      </c>
      <c r="B121" s="1" t="s">
        <v>4516</v>
      </c>
      <c r="C121" s="1" t="s">
        <v>4517</v>
      </c>
      <c r="D121" s="1" t="s">
        <v>4518</v>
      </c>
      <c r="E121" s="1" t="s">
        <v>4519</v>
      </c>
      <c r="F121" s="1" t="s">
        <v>4520</v>
      </c>
      <c r="G121" s="1" t="s">
        <v>4521</v>
      </c>
      <c r="H121" s="1" t="s">
        <v>4522</v>
      </c>
      <c r="I121" s="1" t="s">
        <v>4523</v>
      </c>
      <c r="J121" s="1" t="s">
        <v>4524</v>
      </c>
      <c r="K121" s="1" t="s">
        <v>4525</v>
      </c>
      <c r="L121" s="1" t="s">
        <v>4526</v>
      </c>
      <c r="M121" s="1" t="s">
        <v>4527</v>
      </c>
      <c r="N121" s="1" t="s">
        <v>4528</v>
      </c>
      <c r="O121" s="1" t="s">
        <v>4521</v>
      </c>
      <c r="P121" s="1" t="s">
        <v>2984</v>
      </c>
      <c r="Q121" s="1" t="s">
        <v>2984</v>
      </c>
      <c r="R121" s="1" t="s">
        <v>2985</v>
      </c>
      <c r="S121" s="1" t="s">
        <v>4529</v>
      </c>
      <c r="T121" s="1" t="s">
        <v>4530</v>
      </c>
      <c r="U121" s="1" t="s">
        <v>4531</v>
      </c>
      <c r="V121" s="1" t="s">
        <v>2986</v>
      </c>
      <c r="W121" s="1" t="s">
        <v>2985</v>
      </c>
    </row>
    <row r="122" spans="1:23" x14ac:dyDescent="0.45">
      <c r="A122" s="1" t="s">
        <v>4532</v>
      </c>
      <c r="B122" s="1" t="s">
        <v>4533</v>
      </c>
      <c r="C122" s="1" t="s">
        <v>4534</v>
      </c>
      <c r="D122" s="1" t="s">
        <v>4535</v>
      </c>
      <c r="E122" s="1" t="s">
        <v>4536</v>
      </c>
      <c r="F122" s="1" t="s">
        <v>4537</v>
      </c>
      <c r="G122" s="1" t="s">
        <v>4538</v>
      </c>
      <c r="H122" s="1" t="s">
        <v>4539</v>
      </c>
      <c r="I122" s="1" t="s">
        <v>4540</v>
      </c>
      <c r="J122" s="1" t="s">
        <v>4541</v>
      </c>
      <c r="K122" s="1" t="s">
        <v>4542</v>
      </c>
      <c r="L122" s="1" t="s">
        <v>4543</v>
      </c>
      <c r="M122" s="1" t="s">
        <v>4544</v>
      </c>
      <c r="N122" s="1" t="s">
        <v>4215</v>
      </c>
      <c r="O122" s="1" t="s">
        <v>4538</v>
      </c>
      <c r="P122" s="1" t="s">
        <v>4545</v>
      </c>
      <c r="Q122" s="1" t="s">
        <v>4546</v>
      </c>
      <c r="R122" s="1" t="s">
        <v>2985</v>
      </c>
      <c r="S122" s="1" t="s">
        <v>4547</v>
      </c>
      <c r="T122" s="1" t="s">
        <v>4548</v>
      </c>
      <c r="U122" s="1" t="s">
        <v>4549</v>
      </c>
      <c r="V122" s="1" t="s">
        <v>4550</v>
      </c>
      <c r="W122" s="1" t="s">
        <v>2985</v>
      </c>
    </row>
    <row r="123" spans="1:23" x14ac:dyDescent="0.45">
      <c r="A123" s="1" t="s">
        <v>4551</v>
      </c>
      <c r="B123" s="1" t="s">
        <v>4552</v>
      </c>
      <c r="C123" s="1" t="s">
        <v>4553</v>
      </c>
      <c r="D123" s="1" t="s">
        <v>4554</v>
      </c>
      <c r="E123" s="1" t="s">
        <v>4555</v>
      </c>
      <c r="F123" s="1" t="s">
        <v>4556</v>
      </c>
      <c r="G123" s="1" t="s">
        <v>4557</v>
      </c>
      <c r="H123" s="1" t="s">
        <v>4558</v>
      </c>
      <c r="I123" s="1" t="s">
        <v>4508</v>
      </c>
      <c r="J123" s="1" t="s">
        <v>4559</v>
      </c>
      <c r="K123" s="1" t="s">
        <v>4560</v>
      </c>
      <c r="L123" s="1" t="s">
        <v>4561</v>
      </c>
      <c r="M123" s="1" t="s">
        <v>3096</v>
      </c>
      <c r="N123" s="1" t="s">
        <v>4558</v>
      </c>
      <c r="O123" s="1" t="s">
        <v>4557</v>
      </c>
      <c r="P123" s="1" t="s">
        <v>4562</v>
      </c>
      <c r="Q123" s="1" t="s">
        <v>4563</v>
      </c>
      <c r="R123" s="1" t="s">
        <v>3043</v>
      </c>
      <c r="S123" s="1" t="s">
        <v>3043</v>
      </c>
      <c r="T123" s="1" t="s">
        <v>3044</v>
      </c>
      <c r="U123" s="1" t="s">
        <v>4564</v>
      </c>
      <c r="V123" s="1" t="s">
        <v>4565</v>
      </c>
      <c r="W123" s="1" t="s">
        <v>4053</v>
      </c>
    </row>
    <row r="124" spans="1:23" x14ac:dyDescent="0.45">
      <c r="A124" s="1" t="s">
        <v>4566</v>
      </c>
      <c r="B124" s="1" t="s">
        <v>4567</v>
      </c>
      <c r="C124" s="1" t="s">
        <v>3043</v>
      </c>
      <c r="D124" s="1" t="s">
        <v>3043</v>
      </c>
      <c r="E124" s="1" t="s">
        <v>3043</v>
      </c>
      <c r="F124" s="1" t="s">
        <v>4568</v>
      </c>
      <c r="G124" s="1" t="s">
        <v>3043</v>
      </c>
      <c r="H124" s="1" t="s">
        <v>4568</v>
      </c>
      <c r="I124" s="1" t="s">
        <v>3017</v>
      </c>
      <c r="J124" s="1" t="s">
        <v>3017</v>
      </c>
      <c r="K124" s="1" t="s">
        <v>4568</v>
      </c>
      <c r="L124" s="1" t="s">
        <v>3017</v>
      </c>
      <c r="M124" s="1" t="s">
        <v>3017</v>
      </c>
      <c r="N124" s="1" t="s">
        <v>3043</v>
      </c>
      <c r="O124" s="1" t="s">
        <v>3043</v>
      </c>
      <c r="P124" s="1" t="s">
        <v>2984</v>
      </c>
      <c r="Q124" s="1" t="s">
        <v>2984</v>
      </c>
      <c r="R124" s="1" t="s">
        <v>2985</v>
      </c>
      <c r="S124" s="1" t="s">
        <v>3436</v>
      </c>
      <c r="T124" s="1" t="s">
        <v>4569</v>
      </c>
      <c r="U124" s="1" t="s">
        <v>3044</v>
      </c>
      <c r="V124" s="1" t="s">
        <v>3043</v>
      </c>
      <c r="W124" s="1" t="s">
        <v>3043</v>
      </c>
    </row>
    <row r="125" spans="1:23" x14ac:dyDescent="0.45">
      <c r="A125" s="1" t="s">
        <v>4570</v>
      </c>
      <c r="B125" s="1" t="s">
        <v>4571</v>
      </c>
      <c r="C125" s="1" t="s">
        <v>4572</v>
      </c>
      <c r="D125" s="1" t="s">
        <v>4491</v>
      </c>
      <c r="E125" s="1" t="s">
        <v>4573</v>
      </c>
      <c r="F125" s="1" t="s">
        <v>4574</v>
      </c>
      <c r="G125" s="1" t="s">
        <v>4575</v>
      </c>
      <c r="H125" s="1" t="s">
        <v>4575</v>
      </c>
      <c r="I125" s="1" t="s">
        <v>4576</v>
      </c>
      <c r="J125" s="1" t="s">
        <v>4577</v>
      </c>
      <c r="K125" s="1" t="s">
        <v>4578</v>
      </c>
      <c r="L125" s="1" t="s">
        <v>4579</v>
      </c>
      <c r="M125" s="1" t="s">
        <v>4580</v>
      </c>
      <c r="N125" s="1" t="s">
        <v>4568</v>
      </c>
      <c r="O125" s="1" t="s">
        <v>4575</v>
      </c>
      <c r="P125" s="1" t="s">
        <v>2984</v>
      </c>
      <c r="Q125" s="1" t="s">
        <v>2984</v>
      </c>
      <c r="R125" s="1" t="s">
        <v>2977</v>
      </c>
      <c r="S125" s="1" t="s">
        <v>4581</v>
      </c>
      <c r="T125" s="1" t="s">
        <v>4582</v>
      </c>
      <c r="U125" s="1" t="s">
        <v>4583</v>
      </c>
      <c r="V125" s="1" t="s">
        <v>4581</v>
      </c>
      <c r="W125" s="1" t="s">
        <v>2985</v>
      </c>
    </row>
    <row r="126" spans="1:23" x14ac:dyDescent="0.45">
      <c r="A126" s="1" t="s">
        <v>4584</v>
      </c>
      <c r="B126" s="1" t="s">
        <v>4585</v>
      </c>
      <c r="C126" s="1" t="s">
        <v>4586</v>
      </c>
      <c r="D126" s="1" t="s">
        <v>4587</v>
      </c>
      <c r="E126" s="1" t="s">
        <v>4588</v>
      </c>
      <c r="F126" s="1" t="s">
        <v>4589</v>
      </c>
      <c r="G126" s="1" t="s">
        <v>4590</v>
      </c>
      <c r="H126" s="1" t="s">
        <v>4591</v>
      </c>
      <c r="I126" s="1" t="s">
        <v>4592</v>
      </c>
      <c r="J126" s="1" t="s">
        <v>3918</v>
      </c>
      <c r="K126" s="1" t="s">
        <v>4593</v>
      </c>
      <c r="L126" s="1" t="s">
        <v>4594</v>
      </c>
      <c r="M126" s="1" t="s">
        <v>4595</v>
      </c>
      <c r="N126" s="1" t="s">
        <v>4590</v>
      </c>
      <c r="O126" s="1" t="s">
        <v>4596</v>
      </c>
      <c r="P126" s="1" t="s">
        <v>2984</v>
      </c>
      <c r="Q126" s="1" t="s">
        <v>2984</v>
      </c>
      <c r="R126" s="1" t="s">
        <v>2985</v>
      </c>
      <c r="S126" s="1" t="s">
        <v>3828</v>
      </c>
      <c r="T126" s="1" t="s">
        <v>4597</v>
      </c>
      <c r="U126" s="1" t="s">
        <v>4598</v>
      </c>
      <c r="V126" s="1" t="s">
        <v>3360</v>
      </c>
      <c r="W126" s="1" t="s">
        <v>2985</v>
      </c>
    </row>
    <row r="127" spans="1:23" x14ac:dyDescent="0.45">
      <c r="A127" s="1" t="s">
        <v>4599</v>
      </c>
      <c r="B127" s="1" t="s">
        <v>4600</v>
      </c>
      <c r="C127" s="1" t="s">
        <v>4308</v>
      </c>
      <c r="D127" s="1" t="s">
        <v>4601</v>
      </c>
      <c r="E127" s="1" t="s">
        <v>4602</v>
      </c>
      <c r="F127" s="1" t="s">
        <v>4603</v>
      </c>
      <c r="G127" s="1" t="s">
        <v>4604</v>
      </c>
      <c r="H127" s="1" t="s">
        <v>4605</v>
      </c>
      <c r="I127" s="1" t="s">
        <v>4606</v>
      </c>
      <c r="J127" s="1" t="s">
        <v>4607</v>
      </c>
      <c r="K127" s="1" t="s">
        <v>4608</v>
      </c>
      <c r="L127" s="1" t="s">
        <v>4609</v>
      </c>
      <c r="M127" s="1" t="s">
        <v>4610</v>
      </c>
      <c r="N127" s="1" t="s">
        <v>4611</v>
      </c>
      <c r="O127" s="1" t="s">
        <v>4612</v>
      </c>
      <c r="P127" s="1" t="s">
        <v>2984</v>
      </c>
      <c r="Q127" s="1" t="s">
        <v>2984</v>
      </c>
      <c r="R127" s="1" t="s">
        <v>2985</v>
      </c>
      <c r="S127" s="1" t="s">
        <v>3267</v>
      </c>
      <c r="T127" s="1" t="s">
        <v>4613</v>
      </c>
      <c r="U127" s="1" t="s">
        <v>4614</v>
      </c>
      <c r="V127" s="1" t="s">
        <v>4271</v>
      </c>
      <c r="W127" s="1" t="s">
        <v>2985</v>
      </c>
    </row>
    <row r="128" spans="1:23" x14ac:dyDescent="0.45">
      <c r="A128" s="1" t="s">
        <v>4615</v>
      </c>
      <c r="B128" s="1" t="s">
        <v>4616</v>
      </c>
      <c r="C128" s="1" t="s">
        <v>3043</v>
      </c>
      <c r="D128" s="1" t="s">
        <v>3043</v>
      </c>
      <c r="E128" s="1" t="s">
        <v>3043</v>
      </c>
      <c r="F128" s="1" t="s">
        <v>3456</v>
      </c>
      <c r="G128" s="1" t="s">
        <v>3043</v>
      </c>
      <c r="H128" s="1" t="s">
        <v>3456</v>
      </c>
      <c r="I128" s="1" t="s">
        <v>3017</v>
      </c>
      <c r="J128" s="1" t="s">
        <v>3017</v>
      </c>
      <c r="K128" s="1" t="s">
        <v>3456</v>
      </c>
      <c r="L128" s="1" t="s">
        <v>3017</v>
      </c>
      <c r="M128" s="1" t="s">
        <v>3017</v>
      </c>
      <c r="N128" s="1" t="s">
        <v>3043</v>
      </c>
      <c r="O128" s="1" t="s">
        <v>3043</v>
      </c>
      <c r="P128" s="1" t="s">
        <v>2984</v>
      </c>
      <c r="Q128" s="1" t="s">
        <v>2984</v>
      </c>
      <c r="R128" s="1" t="s">
        <v>2977</v>
      </c>
      <c r="S128" s="1" t="s">
        <v>3574</v>
      </c>
      <c r="T128" s="1" t="s">
        <v>3459</v>
      </c>
      <c r="U128" s="1" t="s">
        <v>3044</v>
      </c>
      <c r="V128" s="1" t="s">
        <v>3043</v>
      </c>
      <c r="W128" s="1" t="s">
        <v>3043</v>
      </c>
    </row>
    <row r="129" spans="1:23" x14ac:dyDescent="0.45">
      <c r="A129" s="1" t="s">
        <v>4617</v>
      </c>
      <c r="B129" s="1" t="s">
        <v>4618</v>
      </c>
      <c r="C129" s="1" t="s">
        <v>4619</v>
      </c>
      <c r="D129" s="1" t="s">
        <v>4620</v>
      </c>
      <c r="E129" s="1" t="s">
        <v>4621</v>
      </c>
      <c r="F129" s="1" t="s">
        <v>4622</v>
      </c>
      <c r="G129" s="1" t="s">
        <v>3103</v>
      </c>
      <c r="H129" s="1" t="s">
        <v>2985</v>
      </c>
      <c r="I129" s="1" t="s">
        <v>4009</v>
      </c>
      <c r="J129" s="1" t="s">
        <v>4623</v>
      </c>
      <c r="K129" s="1" t="s">
        <v>2977</v>
      </c>
      <c r="L129" s="1" t="s">
        <v>4624</v>
      </c>
      <c r="M129" s="1" t="s">
        <v>4625</v>
      </c>
      <c r="N129" s="1" t="s">
        <v>2985</v>
      </c>
      <c r="O129" s="1" t="s">
        <v>3103</v>
      </c>
      <c r="P129" s="1" t="s">
        <v>2984</v>
      </c>
      <c r="Q129" s="1" t="s">
        <v>2984</v>
      </c>
      <c r="R129" s="1" t="s">
        <v>3043</v>
      </c>
      <c r="S129" s="1" t="s">
        <v>3043</v>
      </c>
      <c r="T129" s="1" t="s">
        <v>3044</v>
      </c>
      <c r="U129" s="1" t="s">
        <v>3233</v>
      </c>
      <c r="V129" s="1" t="s">
        <v>4626</v>
      </c>
      <c r="W129" s="1" t="s">
        <v>4572</v>
      </c>
    </row>
    <row r="130" spans="1:23" x14ac:dyDescent="0.45">
      <c r="A130" s="1" t="s">
        <v>4627</v>
      </c>
      <c r="B130" s="1" t="s">
        <v>4628</v>
      </c>
      <c r="C130" s="1" t="s">
        <v>3043</v>
      </c>
      <c r="D130" s="1" t="s">
        <v>3043</v>
      </c>
      <c r="E130" s="1" t="s">
        <v>3043</v>
      </c>
      <c r="F130" s="1" t="s">
        <v>2985</v>
      </c>
      <c r="G130" s="1" t="s">
        <v>3043</v>
      </c>
      <c r="H130" s="1" t="s">
        <v>2985</v>
      </c>
      <c r="I130" s="1" t="s">
        <v>3017</v>
      </c>
      <c r="J130" s="1" t="s">
        <v>3017</v>
      </c>
      <c r="K130" s="1" t="s">
        <v>2985</v>
      </c>
      <c r="L130" s="1" t="s">
        <v>3017</v>
      </c>
      <c r="M130" s="1" t="s">
        <v>3017</v>
      </c>
      <c r="N130" s="1" t="s">
        <v>3043</v>
      </c>
      <c r="O130" s="1" t="s">
        <v>3043</v>
      </c>
      <c r="P130" s="1" t="s">
        <v>2984</v>
      </c>
      <c r="Q130" s="1" t="s">
        <v>2984</v>
      </c>
      <c r="R130" s="1" t="s">
        <v>2985</v>
      </c>
      <c r="S130" s="1" t="s">
        <v>3230</v>
      </c>
      <c r="T130" s="1" t="s">
        <v>3462</v>
      </c>
      <c r="U130" s="1" t="s">
        <v>3044</v>
      </c>
      <c r="V130" s="1" t="s">
        <v>3043</v>
      </c>
      <c r="W130" s="1" t="s">
        <v>3043</v>
      </c>
    </row>
    <row r="131" spans="1:23" x14ac:dyDescent="0.45">
      <c r="A131" s="1" t="s">
        <v>4629</v>
      </c>
      <c r="B131" s="1" t="s">
        <v>4630</v>
      </c>
      <c r="C131" s="1" t="s">
        <v>3028</v>
      </c>
      <c r="D131" s="1" t="s">
        <v>3028</v>
      </c>
      <c r="E131" s="1" t="s">
        <v>4631</v>
      </c>
      <c r="F131" s="1" t="s">
        <v>4632</v>
      </c>
      <c r="G131" s="1" t="s">
        <v>4633</v>
      </c>
      <c r="H131" s="1" t="s">
        <v>4634</v>
      </c>
      <c r="I131" s="1" t="s">
        <v>4635</v>
      </c>
      <c r="J131" s="1" t="s">
        <v>4636</v>
      </c>
      <c r="K131" s="1" t="s">
        <v>4637</v>
      </c>
      <c r="L131" s="1" t="s">
        <v>4638</v>
      </c>
      <c r="M131" s="1" t="s">
        <v>4639</v>
      </c>
      <c r="N131" s="1" t="s">
        <v>4640</v>
      </c>
      <c r="O131" s="1" t="s">
        <v>4634</v>
      </c>
      <c r="P131" s="1" t="s">
        <v>2984</v>
      </c>
      <c r="Q131" s="1" t="s">
        <v>2984</v>
      </c>
      <c r="R131" s="1" t="s">
        <v>2985</v>
      </c>
      <c r="S131" s="1" t="s">
        <v>4053</v>
      </c>
      <c r="T131" s="1" t="s">
        <v>4641</v>
      </c>
      <c r="U131" s="1" t="s">
        <v>4642</v>
      </c>
      <c r="V131" s="1" t="s">
        <v>4643</v>
      </c>
      <c r="W131" s="1" t="s">
        <v>2985</v>
      </c>
    </row>
    <row r="132" spans="1:23" x14ac:dyDescent="0.45">
      <c r="A132" s="1" t="s">
        <v>4644</v>
      </c>
      <c r="B132" s="1" t="s">
        <v>4645</v>
      </c>
      <c r="C132" s="1" t="s">
        <v>4646</v>
      </c>
      <c r="D132" s="1" t="s">
        <v>4647</v>
      </c>
      <c r="E132" s="1" t="s">
        <v>4648</v>
      </c>
      <c r="F132" s="1" t="s">
        <v>4649</v>
      </c>
      <c r="G132" s="1" t="s">
        <v>4650</v>
      </c>
      <c r="H132" s="1" t="s">
        <v>4651</v>
      </c>
      <c r="I132" s="1" t="s">
        <v>4652</v>
      </c>
      <c r="J132" s="1" t="s">
        <v>4653</v>
      </c>
      <c r="K132" s="1" t="s">
        <v>4654</v>
      </c>
      <c r="L132" s="1" t="s">
        <v>4655</v>
      </c>
      <c r="M132" s="1" t="s">
        <v>3831</v>
      </c>
      <c r="N132" s="1" t="s">
        <v>4651</v>
      </c>
      <c r="O132" s="1" t="s">
        <v>4650</v>
      </c>
      <c r="P132" s="1" t="s">
        <v>4656</v>
      </c>
      <c r="Q132" s="1" t="s">
        <v>4657</v>
      </c>
      <c r="R132" s="1" t="s">
        <v>3028</v>
      </c>
      <c r="S132" s="1" t="s">
        <v>4658</v>
      </c>
      <c r="T132" s="1" t="s">
        <v>4659</v>
      </c>
      <c r="U132" s="1" t="s">
        <v>4043</v>
      </c>
      <c r="V132" s="1" t="s">
        <v>4164</v>
      </c>
      <c r="W132" s="1" t="s">
        <v>2985</v>
      </c>
    </row>
    <row r="133" spans="1:23" x14ac:dyDescent="0.45">
      <c r="A133" s="1" t="s">
        <v>4660</v>
      </c>
      <c r="B133" s="1" t="s">
        <v>4661</v>
      </c>
      <c r="C133" s="1" t="s">
        <v>4662</v>
      </c>
      <c r="D133" s="1" t="s">
        <v>4663</v>
      </c>
      <c r="E133" s="1" t="s">
        <v>4664</v>
      </c>
      <c r="F133" s="1" t="s">
        <v>4665</v>
      </c>
      <c r="G133" s="1" t="s">
        <v>4666</v>
      </c>
      <c r="H133" s="1" t="s">
        <v>4667</v>
      </c>
      <c r="I133" s="1" t="s">
        <v>4668</v>
      </c>
      <c r="J133" s="1" t="s">
        <v>3244</v>
      </c>
      <c r="K133" s="1" t="s">
        <v>4669</v>
      </c>
      <c r="L133" s="1" t="s">
        <v>4468</v>
      </c>
      <c r="M133" s="1" t="s">
        <v>4408</v>
      </c>
      <c r="N133" s="1" t="s">
        <v>4667</v>
      </c>
      <c r="O133" s="1" t="s">
        <v>4666</v>
      </c>
      <c r="P133" s="1" t="s">
        <v>4670</v>
      </c>
      <c r="Q133" s="1" t="s">
        <v>4671</v>
      </c>
      <c r="R133" s="1" t="s">
        <v>3043</v>
      </c>
      <c r="S133" s="1" t="s">
        <v>3043</v>
      </c>
      <c r="T133" s="1" t="s">
        <v>3044</v>
      </c>
      <c r="U133" s="1" t="s">
        <v>4672</v>
      </c>
      <c r="V133" s="1" t="s">
        <v>4673</v>
      </c>
      <c r="W133" s="1" t="s">
        <v>3319</v>
      </c>
    </row>
    <row r="134" spans="1:23" x14ac:dyDescent="0.45">
      <c r="A134" s="1" t="s">
        <v>4674</v>
      </c>
      <c r="B134" s="1" t="s">
        <v>4675</v>
      </c>
      <c r="C134" s="1" t="s">
        <v>3043</v>
      </c>
      <c r="D134" s="1" t="s">
        <v>3043</v>
      </c>
      <c r="E134" s="1" t="s">
        <v>3043</v>
      </c>
      <c r="F134" s="1" t="s">
        <v>3456</v>
      </c>
      <c r="G134" s="1" t="s">
        <v>3043</v>
      </c>
      <c r="H134" s="1" t="s">
        <v>3456</v>
      </c>
      <c r="I134" s="1" t="s">
        <v>3017</v>
      </c>
      <c r="J134" s="1" t="s">
        <v>3017</v>
      </c>
      <c r="K134" s="1" t="s">
        <v>3456</v>
      </c>
      <c r="L134" s="1" t="s">
        <v>3017</v>
      </c>
      <c r="M134" s="1" t="s">
        <v>3017</v>
      </c>
      <c r="N134" s="1" t="s">
        <v>3043</v>
      </c>
      <c r="O134" s="1" t="s">
        <v>3043</v>
      </c>
      <c r="P134" s="1" t="s">
        <v>2984</v>
      </c>
      <c r="Q134" s="1" t="s">
        <v>2984</v>
      </c>
      <c r="R134" s="1" t="s">
        <v>3028</v>
      </c>
      <c r="S134" s="1" t="s">
        <v>4676</v>
      </c>
      <c r="T134" s="1" t="s">
        <v>3909</v>
      </c>
      <c r="U134" s="1" t="s">
        <v>3044</v>
      </c>
      <c r="V134" s="1" t="s">
        <v>3043</v>
      </c>
      <c r="W134" s="1" t="s">
        <v>3043</v>
      </c>
    </row>
    <row r="135" spans="1:23" x14ac:dyDescent="0.45">
      <c r="A135" s="1" t="s">
        <v>4677</v>
      </c>
      <c r="B135" s="1" t="s">
        <v>4678</v>
      </c>
      <c r="C135" s="1" t="s">
        <v>4223</v>
      </c>
      <c r="D135" s="1" t="s">
        <v>4679</v>
      </c>
      <c r="E135" s="1" t="s">
        <v>4680</v>
      </c>
      <c r="F135" s="1" t="s">
        <v>3147</v>
      </c>
      <c r="G135" s="1" t="s">
        <v>3147</v>
      </c>
      <c r="H135" s="1" t="s">
        <v>4557</v>
      </c>
      <c r="I135" s="1" t="s">
        <v>3496</v>
      </c>
      <c r="J135" s="1" t="s">
        <v>4681</v>
      </c>
      <c r="K135" s="1" t="s">
        <v>3147</v>
      </c>
      <c r="L135" s="1" t="s">
        <v>3017</v>
      </c>
      <c r="M135" s="1" t="s">
        <v>3017</v>
      </c>
      <c r="N135" s="1" t="s">
        <v>4682</v>
      </c>
      <c r="O135" s="1" t="s">
        <v>4557</v>
      </c>
      <c r="P135" s="1" t="s">
        <v>2984</v>
      </c>
      <c r="Q135" s="1" t="s">
        <v>2984</v>
      </c>
      <c r="R135" s="1" t="s">
        <v>2985</v>
      </c>
      <c r="S135" s="1" t="s">
        <v>4683</v>
      </c>
      <c r="T135" s="1" t="s">
        <v>4684</v>
      </c>
      <c r="U135" s="1" t="s">
        <v>4685</v>
      </c>
      <c r="V135" s="1" t="s">
        <v>4686</v>
      </c>
      <c r="W135" s="1" t="s">
        <v>3028</v>
      </c>
    </row>
    <row r="136" spans="1:23" x14ac:dyDescent="0.45">
      <c r="A136" s="1" t="s">
        <v>4687</v>
      </c>
      <c r="B136" s="1" t="s">
        <v>4688</v>
      </c>
      <c r="C136" s="1" t="s">
        <v>2985</v>
      </c>
      <c r="D136" s="1" t="s">
        <v>4689</v>
      </c>
      <c r="E136" s="1" t="s">
        <v>4690</v>
      </c>
      <c r="F136" s="1" t="s">
        <v>4691</v>
      </c>
      <c r="G136" s="1" t="s">
        <v>4692</v>
      </c>
      <c r="H136" s="1" t="s">
        <v>4692</v>
      </c>
      <c r="I136" s="1" t="s">
        <v>4693</v>
      </c>
      <c r="J136" s="1" t="s">
        <v>3311</v>
      </c>
      <c r="K136" s="1" t="s">
        <v>4691</v>
      </c>
      <c r="L136" s="1" t="s">
        <v>3017</v>
      </c>
      <c r="M136" s="1" t="s">
        <v>3017</v>
      </c>
      <c r="N136" s="1" t="s">
        <v>4692</v>
      </c>
      <c r="O136" s="1" t="s">
        <v>4692</v>
      </c>
      <c r="P136" s="1" t="s">
        <v>4694</v>
      </c>
      <c r="Q136" s="1" t="s">
        <v>4695</v>
      </c>
      <c r="R136" s="1" t="s">
        <v>3043</v>
      </c>
      <c r="S136" s="1" t="s">
        <v>3043</v>
      </c>
      <c r="T136" s="1" t="s">
        <v>3044</v>
      </c>
      <c r="U136" s="1" t="s">
        <v>4696</v>
      </c>
      <c r="V136" s="1" t="s">
        <v>4697</v>
      </c>
      <c r="W136" s="1" t="s">
        <v>4698</v>
      </c>
    </row>
    <row r="137" spans="1:23" x14ac:dyDescent="0.45">
      <c r="A137" s="1" t="s">
        <v>4699</v>
      </c>
      <c r="B137" s="1" t="s">
        <v>4700</v>
      </c>
      <c r="C137" s="1" t="s">
        <v>4701</v>
      </c>
      <c r="D137" s="1" t="s">
        <v>4702</v>
      </c>
      <c r="E137" s="1" t="s">
        <v>4703</v>
      </c>
      <c r="F137" s="1" t="s">
        <v>4704</v>
      </c>
      <c r="G137" s="1" t="s">
        <v>4705</v>
      </c>
      <c r="H137" s="1" t="s">
        <v>3888</v>
      </c>
      <c r="I137" s="1" t="s">
        <v>4706</v>
      </c>
      <c r="J137" s="1" t="s">
        <v>4707</v>
      </c>
      <c r="K137" s="1" t="s">
        <v>4708</v>
      </c>
      <c r="L137" s="1" t="s">
        <v>4709</v>
      </c>
      <c r="M137" s="1" t="s">
        <v>4037</v>
      </c>
      <c r="N137" s="1" t="s">
        <v>4710</v>
      </c>
      <c r="O137" s="1" t="s">
        <v>4711</v>
      </c>
      <c r="P137" s="1" t="s">
        <v>4712</v>
      </c>
      <c r="Q137" s="1" t="s">
        <v>4713</v>
      </c>
      <c r="R137" s="1" t="s">
        <v>2985</v>
      </c>
      <c r="S137" s="1" t="s">
        <v>3127</v>
      </c>
      <c r="T137" s="1" t="s">
        <v>4714</v>
      </c>
      <c r="U137" s="1" t="s">
        <v>4715</v>
      </c>
      <c r="V137" s="1" t="s">
        <v>3299</v>
      </c>
      <c r="W137" s="1" t="s">
        <v>2985</v>
      </c>
    </row>
    <row r="138" spans="1:23" x14ac:dyDescent="0.45">
      <c r="A138" s="1" t="s">
        <v>4716</v>
      </c>
      <c r="B138" s="1" t="s">
        <v>4717</v>
      </c>
      <c r="C138" s="1" t="s">
        <v>4586</v>
      </c>
      <c r="D138" s="1" t="s">
        <v>4718</v>
      </c>
      <c r="E138" s="1" t="s">
        <v>4719</v>
      </c>
      <c r="F138" s="1" t="s">
        <v>3002</v>
      </c>
      <c r="G138" s="1" t="s">
        <v>4720</v>
      </c>
      <c r="H138" s="1" t="s">
        <v>4721</v>
      </c>
      <c r="I138" s="1" t="s">
        <v>3602</v>
      </c>
      <c r="J138" s="1" t="s">
        <v>4722</v>
      </c>
      <c r="K138" s="1" t="s">
        <v>4723</v>
      </c>
      <c r="L138" s="1" t="s">
        <v>3059</v>
      </c>
      <c r="M138" s="1" t="s">
        <v>4724</v>
      </c>
      <c r="N138" s="1" t="s">
        <v>4725</v>
      </c>
      <c r="O138" s="1" t="s">
        <v>4726</v>
      </c>
      <c r="P138" s="1" t="s">
        <v>4727</v>
      </c>
      <c r="Q138" s="1" t="s">
        <v>4728</v>
      </c>
      <c r="R138" s="1" t="s">
        <v>2985</v>
      </c>
      <c r="S138" s="1" t="s">
        <v>3147</v>
      </c>
      <c r="T138" s="1" t="s">
        <v>4729</v>
      </c>
      <c r="U138" s="1" t="s">
        <v>4730</v>
      </c>
      <c r="V138" s="1" t="s">
        <v>4683</v>
      </c>
      <c r="W138" s="1" t="s">
        <v>2985</v>
      </c>
    </row>
    <row r="139" spans="1:23" x14ac:dyDescent="0.45">
      <c r="A139" s="1" t="s">
        <v>4731</v>
      </c>
      <c r="B139" s="1" t="s">
        <v>4732</v>
      </c>
      <c r="C139" s="1" t="s">
        <v>4733</v>
      </c>
      <c r="D139" s="1" t="s">
        <v>4734</v>
      </c>
      <c r="E139" s="1" t="s">
        <v>4735</v>
      </c>
      <c r="F139" s="1" t="s">
        <v>4736</v>
      </c>
      <c r="G139" s="1" t="s">
        <v>4737</v>
      </c>
      <c r="H139" s="1" t="s">
        <v>4737</v>
      </c>
      <c r="I139" s="1" t="s">
        <v>4738</v>
      </c>
      <c r="J139" s="1" t="s">
        <v>3642</v>
      </c>
      <c r="K139" s="1" t="s">
        <v>4737</v>
      </c>
      <c r="L139" s="1" t="s">
        <v>4738</v>
      </c>
      <c r="M139" s="1" t="s">
        <v>3642</v>
      </c>
      <c r="N139" s="1" t="s">
        <v>4737</v>
      </c>
      <c r="O139" s="1" t="s">
        <v>4739</v>
      </c>
      <c r="P139" s="1" t="s">
        <v>2984</v>
      </c>
      <c r="Q139" s="1" t="s">
        <v>2984</v>
      </c>
      <c r="R139" s="1" t="s">
        <v>3229</v>
      </c>
      <c r="S139" s="1" t="s">
        <v>4740</v>
      </c>
      <c r="T139" s="1" t="s">
        <v>4741</v>
      </c>
      <c r="U139" s="1" t="s">
        <v>4742</v>
      </c>
      <c r="V139" s="1" t="s">
        <v>4743</v>
      </c>
      <c r="W139" s="1" t="s">
        <v>4308</v>
      </c>
    </row>
    <row r="140" spans="1:23" x14ac:dyDescent="0.45">
      <c r="A140" s="1" t="s">
        <v>4744</v>
      </c>
      <c r="B140" s="1" t="s">
        <v>4745</v>
      </c>
      <c r="C140" s="1" t="s">
        <v>4746</v>
      </c>
      <c r="D140" s="1" t="s">
        <v>4747</v>
      </c>
      <c r="E140" s="1" t="s">
        <v>4748</v>
      </c>
      <c r="F140" s="1" t="s">
        <v>4749</v>
      </c>
      <c r="G140" s="1" t="s">
        <v>4750</v>
      </c>
      <c r="H140" s="1" t="s">
        <v>4751</v>
      </c>
      <c r="I140" s="1" t="s">
        <v>4752</v>
      </c>
      <c r="J140" s="1" t="s">
        <v>4753</v>
      </c>
      <c r="K140" s="1" t="s">
        <v>4754</v>
      </c>
      <c r="L140" s="1" t="s">
        <v>4036</v>
      </c>
      <c r="M140" s="1" t="s">
        <v>4755</v>
      </c>
      <c r="N140" s="1" t="s">
        <v>4751</v>
      </c>
      <c r="O140" s="1" t="s">
        <v>4111</v>
      </c>
      <c r="P140" s="1" t="s">
        <v>4756</v>
      </c>
      <c r="Q140" s="1" t="s">
        <v>4757</v>
      </c>
      <c r="R140" s="1" t="s">
        <v>3043</v>
      </c>
      <c r="S140" s="1" t="s">
        <v>3043</v>
      </c>
      <c r="T140" s="1" t="s">
        <v>3044</v>
      </c>
      <c r="U140" s="1" t="s">
        <v>4758</v>
      </c>
      <c r="V140" s="1" t="s">
        <v>4759</v>
      </c>
      <c r="W140" s="1" t="s">
        <v>4760</v>
      </c>
    </row>
    <row r="141" spans="1:23" x14ac:dyDescent="0.45">
      <c r="A141" s="1" t="s">
        <v>4761</v>
      </c>
      <c r="B141" s="1" t="s">
        <v>4762</v>
      </c>
      <c r="C141" s="1" t="s">
        <v>3043</v>
      </c>
      <c r="D141" s="1" t="s">
        <v>3043</v>
      </c>
      <c r="E141" s="1" t="s">
        <v>3043</v>
      </c>
      <c r="F141" s="1" t="s">
        <v>4632</v>
      </c>
      <c r="G141" s="1" t="s">
        <v>3043</v>
      </c>
      <c r="H141" s="1" t="s">
        <v>4632</v>
      </c>
      <c r="I141" s="1" t="s">
        <v>3017</v>
      </c>
      <c r="J141" s="1" t="s">
        <v>3017</v>
      </c>
      <c r="K141" s="1" t="s">
        <v>4632</v>
      </c>
      <c r="L141" s="1" t="s">
        <v>3017</v>
      </c>
      <c r="M141" s="1" t="s">
        <v>3017</v>
      </c>
      <c r="N141" s="1" t="s">
        <v>3043</v>
      </c>
      <c r="O141" s="1" t="s">
        <v>3043</v>
      </c>
      <c r="P141" s="1" t="s">
        <v>2984</v>
      </c>
      <c r="Q141" s="1" t="s">
        <v>2984</v>
      </c>
      <c r="R141" s="1" t="s">
        <v>2977</v>
      </c>
      <c r="S141" s="1" t="s">
        <v>3219</v>
      </c>
      <c r="T141" s="1" t="s">
        <v>4763</v>
      </c>
      <c r="U141" s="1" t="s">
        <v>4764</v>
      </c>
      <c r="V141" s="1" t="s">
        <v>3028</v>
      </c>
      <c r="W141" s="1" t="s">
        <v>2985</v>
      </c>
    </row>
    <row r="142" spans="1:23" x14ac:dyDescent="0.45">
      <c r="A142" s="1" t="s">
        <v>4765</v>
      </c>
      <c r="B142" s="1" t="s">
        <v>4766</v>
      </c>
      <c r="C142" s="1" t="s">
        <v>4698</v>
      </c>
      <c r="D142" s="1" t="s">
        <v>4767</v>
      </c>
      <c r="E142" s="1" t="s">
        <v>4768</v>
      </c>
      <c r="F142" s="1" t="s">
        <v>4769</v>
      </c>
      <c r="G142" s="1" t="s">
        <v>4770</v>
      </c>
      <c r="H142" s="1" t="s">
        <v>4771</v>
      </c>
      <c r="I142" s="1" t="s">
        <v>4772</v>
      </c>
      <c r="J142" s="1" t="s">
        <v>4773</v>
      </c>
      <c r="K142" s="1" t="s">
        <v>4774</v>
      </c>
      <c r="L142" s="1" t="s">
        <v>3426</v>
      </c>
      <c r="M142" s="1" t="s">
        <v>3262</v>
      </c>
      <c r="N142" s="1" t="s">
        <v>4775</v>
      </c>
      <c r="O142" s="1" t="s">
        <v>4776</v>
      </c>
      <c r="P142" s="1" t="s">
        <v>3552</v>
      </c>
      <c r="Q142" s="1" t="s">
        <v>4777</v>
      </c>
      <c r="R142" s="1" t="s">
        <v>2985</v>
      </c>
      <c r="S142" s="1" t="s">
        <v>4778</v>
      </c>
      <c r="T142" s="1" t="s">
        <v>4779</v>
      </c>
      <c r="U142" s="1" t="s">
        <v>4780</v>
      </c>
      <c r="V142" s="1" t="s">
        <v>4781</v>
      </c>
      <c r="W142" s="1" t="s">
        <v>2985</v>
      </c>
    </row>
    <row r="143" spans="1:23" x14ac:dyDescent="0.45">
      <c r="A143" s="1" t="s">
        <v>4782</v>
      </c>
      <c r="B143" s="1" t="s">
        <v>4783</v>
      </c>
      <c r="C143" s="1" t="s">
        <v>3043</v>
      </c>
      <c r="D143" s="1" t="s">
        <v>3043</v>
      </c>
      <c r="E143" s="1" t="s">
        <v>3043</v>
      </c>
      <c r="F143" s="1" t="s">
        <v>4784</v>
      </c>
      <c r="G143" s="1" t="s">
        <v>3043</v>
      </c>
      <c r="H143" s="1" t="s">
        <v>4784</v>
      </c>
      <c r="I143" s="1" t="s">
        <v>3017</v>
      </c>
      <c r="J143" s="1" t="s">
        <v>3017</v>
      </c>
      <c r="K143" s="1" t="s">
        <v>4784</v>
      </c>
      <c r="L143" s="1" t="s">
        <v>3017</v>
      </c>
      <c r="M143" s="1" t="s">
        <v>3017</v>
      </c>
      <c r="N143" s="1" t="s">
        <v>3043</v>
      </c>
      <c r="O143" s="1" t="s">
        <v>3043</v>
      </c>
      <c r="P143" s="1" t="s">
        <v>2984</v>
      </c>
      <c r="Q143" s="1" t="s">
        <v>2984</v>
      </c>
      <c r="R143" s="1" t="s">
        <v>3043</v>
      </c>
      <c r="S143" s="1" t="s">
        <v>3043</v>
      </c>
      <c r="T143" s="1" t="s">
        <v>3044</v>
      </c>
      <c r="U143" s="1" t="s">
        <v>4785</v>
      </c>
      <c r="V143" s="1" t="s">
        <v>2986</v>
      </c>
      <c r="W143" s="1" t="s">
        <v>2985</v>
      </c>
    </row>
    <row r="144" spans="1:23" x14ac:dyDescent="0.45">
      <c r="A144" s="1" t="s">
        <v>4786</v>
      </c>
      <c r="B144" s="1" t="s">
        <v>4787</v>
      </c>
      <c r="C144" s="1" t="s">
        <v>3043</v>
      </c>
      <c r="D144" s="1" t="s">
        <v>3043</v>
      </c>
      <c r="E144" s="1" t="s">
        <v>3043</v>
      </c>
      <c r="F144" s="1" t="s">
        <v>4788</v>
      </c>
      <c r="G144" s="1" t="s">
        <v>3043</v>
      </c>
      <c r="H144" s="1" t="s">
        <v>4788</v>
      </c>
      <c r="I144" s="1" t="s">
        <v>3017</v>
      </c>
      <c r="J144" s="1" t="s">
        <v>3017</v>
      </c>
      <c r="K144" s="1" t="s">
        <v>4788</v>
      </c>
      <c r="L144" s="1" t="s">
        <v>3017</v>
      </c>
      <c r="M144" s="1" t="s">
        <v>3017</v>
      </c>
      <c r="N144" s="1" t="s">
        <v>3043</v>
      </c>
      <c r="O144" s="1" t="s">
        <v>3043</v>
      </c>
      <c r="P144" s="1" t="s">
        <v>2984</v>
      </c>
      <c r="Q144" s="1" t="s">
        <v>2984</v>
      </c>
      <c r="R144" s="1" t="s">
        <v>3043</v>
      </c>
      <c r="S144" s="1" t="s">
        <v>3043</v>
      </c>
      <c r="T144" s="1" t="s">
        <v>3044</v>
      </c>
      <c r="U144" s="1" t="s">
        <v>4789</v>
      </c>
      <c r="V144" s="1" t="s">
        <v>4790</v>
      </c>
      <c r="W144" s="1" t="s">
        <v>2985</v>
      </c>
    </row>
    <row r="145" spans="1:23" x14ac:dyDescent="0.45">
      <c r="A145" s="1" t="s">
        <v>4791</v>
      </c>
      <c r="B145" s="1" t="s">
        <v>4792</v>
      </c>
      <c r="C145" s="1" t="s">
        <v>3043</v>
      </c>
      <c r="D145" s="1" t="s">
        <v>3043</v>
      </c>
      <c r="E145" s="1" t="s">
        <v>3043</v>
      </c>
      <c r="F145" s="1" t="s">
        <v>4793</v>
      </c>
      <c r="G145" s="1" t="s">
        <v>3043</v>
      </c>
      <c r="H145" s="1" t="s">
        <v>4794</v>
      </c>
      <c r="I145" s="1" t="s">
        <v>4795</v>
      </c>
      <c r="J145" s="1" t="s">
        <v>4298</v>
      </c>
      <c r="K145" s="1" t="s">
        <v>4793</v>
      </c>
      <c r="L145" s="1" t="s">
        <v>3017</v>
      </c>
      <c r="M145" s="1" t="s">
        <v>3017</v>
      </c>
      <c r="N145" s="1" t="s">
        <v>3043</v>
      </c>
      <c r="O145" s="1" t="s">
        <v>3043</v>
      </c>
      <c r="P145" s="1" t="s">
        <v>2984</v>
      </c>
      <c r="Q145" s="1" t="s">
        <v>2984</v>
      </c>
      <c r="R145" s="1" t="s">
        <v>2985</v>
      </c>
      <c r="S145" s="1" t="s">
        <v>3226</v>
      </c>
      <c r="T145" s="1" t="s">
        <v>4796</v>
      </c>
      <c r="U145" s="1" t="s">
        <v>4797</v>
      </c>
      <c r="V145" s="1" t="s">
        <v>2986</v>
      </c>
      <c r="W145" s="1" t="s">
        <v>2985</v>
      </c>
    </row>
    <row r="146" spans="1:23" x14ac:dyDescent="0.45">
      <c r="A146" s="1" t="s">
        <v>4798</v>
      </c>
      <c r="B146" s="1" t="s">
        <v>4799</v>
      </c>
      <c r="C146" s="1" t="s">
        <v>3043</v>
      </c>
      <c r="D146" s="1" t="s">
        <v>3043</v>
      </c>
      <c r="E146" s="1" t="s">
        <v>3043</v>
      </c>
      <c r="F146" s="1" t="s">
        <v>4800</v>
      </c>
      <c r="G146" s="1" t="s">
        <v>3043</v>
      </c>
      <c r="H146" s="1" t="s">
        <v>4800</v>
      </c>
      <c r="I146" s="1" t="s">
        <v>3017</v>
      </c>
      <c r="J146" s="1" t="s">
        <v>3017</v>
      </c>
      <c r="K146" s="1" t="s">
        <v>4800</v>
      </c>
      <c r="L146" s="1" t="s">
        <v>3017</v>
      </c>
      <c r="M146" s="1" t="s">
        <v>3017</v>
      </c>
      <c r="N146" s="1" t="s">
        <v>3043</v>
      </c>
      <c r="O146" s="1" t="s">
        <v>3043</v>
      </c>
      <c r="P146" s="1" t="s">
        <v>2984</v>
      </c>
      <c r="Q146" s="1" t="s">
        <v>2984</v>
      </c>
      <c r="R146" s="1" t="s">
        <v>2985</v>
      </c>
      <c r="S146" s="1" t="s">
        <v>4801</v>
      </c>
      <c r="T146" s="1" t="s">
        <v>4802</v>
      </c>
      <c r="U146" s="1" t="s">
        <v>4803</v>
      </c>
      <c r="V146" s="1" t="s">
        <v>3127</v>
      </c>
      <c r="W146" s="1" t="s">
        <v>2985</v>
      </c>
    </row>
    <row r="147" spans="1:23" x14ac:dyDescent="0.45">
      <c r="A147" s="1" t="s">
        <v>4804</v>
      </c>
      <c r="B147" s="1" t="s">
        <v>4805</v>
      </c>
      <c r="C147" s="1" t="s">
        <v>2985</v>
      </c>
      <c r="D147" s="1" t="s">
        <v>2986</v>
      </c>
      <c r="E147" s="1" t="s">
        <v>4806</v>
      </c>
      <c r="F147" s="1" t="s">
        <v>4807</v>
      </c>
      <c r="G147" s="1" t="s">
        <v>4808</v>
      </c>
      <c r="H147" s="1" t="s">
        <v>4808</v>
      </c>
      <c r="I147" s="1" t="s">
        <v>4809</v>
      </c>
      <c r="J147" s="1" t="s">
        <v>4810</v>
      </c>
      <c r="K147" s="1" t="s">
        <v>4808</v>
      </c>
      <c r="L147" s="1" t="s">
        <v>4809</v>
      </c>
      <c r="M147" s="1" t="s">
        <v>4810</v>
      </c>
      <c r="N147" s="1" t="s">
        <v>4808</v>
      </c>
      <c r="O147" s="1" t="s">
        <v>4808</v>
      </c>
      <c r="P147" s="1" t="s">
        <v>2984</v>
      </c>
      <c r="Q147" s="1" t="s">
        <v>2984</v>
      </c>
      <c r="R147" s="1" t="s">
        <v>3043</v>
      </c>
      <c r="S147" s="1" t="s">
        <v>3043</v>
      </c>
      <c r="T147" s="1" t="s">
        <v>3044</v>
      </c>
      <c r="U147" s="1" t="s">
        <v>4811</v>
      </c>
      <c r="V147" s="1" t="s">
        <v>4164</v>
      </c>
      <c r="W147" s="1" t="s">
        <v>2985</v>
      </c>
    </row>
    <row r="148" spans="1:23" x14ac:dyDescent="0.45">
      <c r="A148" s="1" t="s">
        <v>4812</v>
      </c>
      <c r="B148" s="1" t="s">
        <v>4813</v>
      </c>
      <c r="C148" s="1" t="s">
        <v>4814</v>
      </c>
      <c r="D148" s="1" t="s">
        <v>4815</v>
      </c>
      <c r="E148" s="1" t="s">
        <v>4816</v>
      </c>
      <c r="F148" s="1" t="s">
        <v>4817</v>
      </c>
      <c r="G148" s="1" t="s">
        <v>4818</v>
      </c>
      <c r="H148" s="1" t="s">
        <v>4819</v>
      </c>
      <c r="I148" s="1" t="s">
        <v>4820</v>
      </c>
      <c r="J148" s="1" t="s">
        <v>4203</v>
      </c>
      <c r="K148" s="1" t="s">
        <v>4821</v>
      </c>
      <c r="L148" s="1" t="s">
        <v>4822</v>
      </c>
      <c r="M148" s="1" t="s">
        <v>4144</v>
      </c>
      <c r="N148" s="1" t="s">
        <v>4823</v>
      </c>
      <c r="O148" s="1" t="s">
        <v>4818</v>
      </c>
      <c r="P148" s="1" t="s">
        <v>4824</v>
      </c>
      <c r="Q148" s="1" t="s">
        <v>4825</v>
      </c>
      <c r="R148" s="1" t="s">
        <v>2985</v>
      </c>
      <c r="S148" s="1" t="s">
        <v>3701</v>
      </c>
      <c r="T148" s="1" t="s">
        <v>4826</v>
      </c>
      <c r="U148" s="1" t="s">
        <v>4827</v>
      </c>
      <c r="V148" s="1" t="s">
        <v>4828</v>
      </c>
      <c r="W148" s="1" t="s">
        <v>2985</v>
      </c>
    </row>
    <row r="149" spans="1:23" x14ac:dyDescent="0.45">
      <c r="A149" s="1" t="s">
        <v>4829</v>
      </c>
      <c r="B149" s="1" t="s">
        <v>4830</v>
      </c>
      <c r="C149" s="1" t="s">
        <v>4308</v>
      </c>
      <c r="D149" s="1" t="s">
        <v>4831</v>
      </c>
      <c r="E149" s="1" t="s">
        <v>4832</v>
      </c>
      <c r="F149" s="1" t="s">
        <v>4833</v>
      </c>
      <c r="G149" s="1" t="s">
        <v>4834</v>
      </c>
      <c r="H149" s="1" t="s">
        <v>4835</v>
      </c>
      <c r="I149" s="1" t="s">
        <v>4836</v>
      </c>
      <c r="J149" s="1" t="s">
        <v>4837</v>
      </c>
      <c r="K149" s="1" t="s">
        <v>4838</v>
      </c>
      <c r="L149" s="1" t="s">
        <v>4839</v>
      </c>
      <c r="M149" s="1" t="s">
        <v>4840</v>
      </c>
      <c r="N149" s="1" t="s">
        <v>4841</v>
      </c>
      <c r="O149" s="1" t="s">
        <v>4842</v>
      </c>
      <c r="P149" s="1" t="s">
        <v>4843</v>
      </c>
      <c r="Q149" s="1" t="s">
        <v>4844</v>
      </c>
      <c r="R149" s="1" t="s">
        <v>2985</v>
      </c>
      <c r="S149" s="1" t="s">
        <v>3127</v>
      </c>
      <c r="T149" s="1" t="s">
        <v>4845</v>
      </c>
      <c r="U149" s="1" t="s">
        <v>4846</v>
      </c>
      <c r="V149" s="1" t="s">
        <v>4801</v>
      </c>
      <c r="W149" s="1" t="s">
        <v>2985</v>
      </c>
    </row>
    <row r="150" spans="1:23" x14ac:dyDescent="0.45">
      <c r="A150" s="1" t="s">
        <v>4847</v>
      </c>
      <c r="B150" s="1" t="s">
        <v>4848</v>
      </c>
      <c r="C150" s="1" t="s">
        <v>4849</v>
      </c>
      <c r="D150" s="1" t="s">
        <v>4850</v>
      </c>
      <c r="E150" s="1" t="s">
        <v>4851</v>
      </c>
      <c r="F150" s="1" t="s">
        <v>4852</v>
      </c>
      <c r="G150" s="1" t="s">
        <v>4853</v>
      </c>
      <c r="H150" s="1" t="s">
        <v>4854</v>
      </c>
      <c r="I150" s="1" t="s">
        <v>4839</v>
      </c>
      <c r="J150" s="1" t="s">
        <v>4855</v>
      </c>
      <c r="K150" s="1" t="s">
        <v>4856</v>
      </c>
      <c r="L150" s="1" t="s">
        <v>4857</v>
      </c>
      <c r="M150" s="1" t="s">
        <v>4858</v>
      </c>
      <c r="N150" s="1" t="s">
        <v>4175</v>
      </c>
      <c r="O150" s="1" t="s">
        <v>4852</v>
      </c>
      <c r="P150" s="1" t="s">
        <v>4859</v>
      </c>
      <c r="Q150" s="1" t="s">
        <v>4860</v>
      </c>
      <c r="R150" s="1" t="s">
        <v>2985</v>
      </c>
      <c r="S150" s="1" t="s">
        <v>3154</v>
      </c>
      <c r="T150" s="1" t="s">
        <v>4861</v>
      </c>
      <c r="U150" s="1" t="s">
        <v>4861</v>
      </c>
      <c r="V150" s="1" t="s">
        <v>4862</v>
      </c>
      <c r="W150" s="1" t="s">
        <v>3649</v>
      </c>
    </row>
    <row r="151" spans="1:23" x14ac:dyDescent="0.45">
      <c r="A151" s="1" t="s">
        <v>4863</v>
      </c>
      <c r="B151" s="1" t="s">
        <v>4864</v>
      </c>
      <c r="C151" s="1" t="s">
        <v>3043</v>
      </c>
      <c r="D151" s="1" t="s">
        <v>3043</v>
      </c>
      <c r="E151" s="1" t="s">
        <v>3043</v>
      </c>
      <c r="F151" s="1" t="s">
        <v>2985</v>
      </c>
      <c r="G151" s="1" t="s">
        <v>3043</v>
      </c>
      <c r="H151" s="1" t="s">
        <v>2985</v>
      </c>
      <c r="I151" s="1" t="s">
        <v>3017</v>
      </c>
      <c r="J151" s="1" t="s">
        <v>3017</v>
      </c>
      <c r="K151" s="1" t="s">
        <v>2985</v>
      </c>
      <c r="L151" s="1" t="s">
        <v>3017</v>
      </c>
      <c r="M151" s="1" t="s">
        <v>3017</v>
      </c>
      <c r="N151" s="1" t="s">
        <v>3043</v>
      </c>
      <c r="O151" s="1" t="s">
        <v>3043</v>
      </c>
      <c r="P151" s="1" t="s">
        <v>2984</v>
      </c>
      <c r="Q151" s="1" t="s">
        <v>2984</v>
      </c>
      <c r="R151" s="1" t="s">
        <v>3028</v>
      </c>
      <c r="S151" s="1" t="s">
        <v>4529</v>
      </c>
      <c r="T151" s="1" t="s">
        <v>4865</v>
      </c>
      <c r="U151" s="1" t="s">
        <v>4866</v>
      </c>
      <c r="V151" s="1" t="s">
        <v>2986</v>
      </c>
      <c r="W151" s="1" t="s">
        <v>2985</v>
      </c>
    </row>
    <row r="152" spans="1:23" x14ac:dyDescent="0.45">
      <c r="A152" s="1" t="s">
        <v>4867</v>
      </c>
      <c r="B152" s="1" t="s">
        <v>4868</v>
      </c>
      <c r="C152" s="1" t="s">
        <v>3801</v>
      </c>
      <c r="D152" s="1" t="s">
        <v>4869</v>
      </c>
      <c r="E152" s="1" t="s">
        <v>4870</v>
      </c>
      <c r="F152" s="1" t="s">
        <v>4871</v>
      </c>
      <c r="G152" s="1" t="s">
        <v>4872</v>
      </c>
      <c r="H152" s="1" t="s">
        <v>4873</v>
      </c>
      <c r="I152" s="1" t="s">
        <v>3445</v>
      </c>
      <c r="J152" s="1" t="s">
        <v>4874</v>
      </c>
      <c r="K152" s="1" t="s">
        <v>4875</v>
      </c>
      <c r="L152" s="1" t="s">
        <v>4876</v>
      </c>
      <c r="M152" s="1" t="s">
        <v>4877</v>
      </c>
      <c r="N152" s="1" t="s">
        <v>4878</v>
      </c>
      <c r="O152" s="1" t="s">
        <v>4879</v>
      </c>
      <c r="P152" s="1" t="s">
        <v>4880</v>
      </c>
      <c r="Q152" s="1" t="s">
        <v>4881</v>
      </c>
      <c r="R152" s="1" t="s">
        <v>2977</v>
      </c>
      <c r="S152" s="1" t="s">
        <v>4882</v>
      </c>
      <c r="T152" s="1" t="s">
        <v>4883</v>
      </c>
      <c r="U152" s="1" t="s">
        <v>4884</v>
      </c>
      <c r="V152" s="1" t="s">
        <v>4885</v>
      </c>
      <c r="W152" s="1" t="s">
        <v>2985</v>
      </c>
    </row>
    <row r="153" spans="1:23" x14ac:dyDescent="0.45">
      <c r="A153" s="1" t="s">
        <v>4886</v>
      </c>
      <c r="B153" s="1" t="s">
        <v>4887</v>
      </c>
      <c r="C153" s="1" t="s">
        <v>4562</v>
      </c>
      <c r="D153" s="1" t="s">
        <v>4888</v>
      </c>
      <c r="E153" s="1" t="s">
        <v>4889</v>
      </c>
      <c r="F153" s="1" t="s">
        <v>4890</v>
      </c>
      <c r="G153" s="1" t="s">
        <v>4891</v>
      </c>
      <c r="H153" s="1" t="s">
        <v>4892</v>
      </c>
      <c r="I153" s="1" t="s">
        <v>3782</v>
      </c>
      <c r="J153" s="1" t="s">
        <v>4893</v>
      </c>
      <c r="K153" s="1" t="s">
        <v>4894</v>
      </c>
      <c r="L153" s="1" t="s">
        <v>3445</v>
      </c>
      <c r="M153" s="1" t="s">
        <v>4895</v>
      </c>
      <c r="N153" s="1" t="s">
        <v>4896</v>
      </c>
      <c r="O153" s="1" t="s">
        <v>4897</v>
      </c>
      <c r="P153" s="1" t="s">
        <v>4012</v>
      </c>
      <c r="Q153" s="1" t="s">
        <v>4898</v>
      </c>
      <c r="R153" s="1" t="s">
        <v>2985</v>
      </c>
      <c r="S153" s="1" t="s">
        <v>3424</v>
      </c>
      <c r="T153" s="1" t="s">
        <v>4899</v>
      </c>
      <c r="U153" s="1" t="s">
        <v>4899</v>
      </c>
      <c r="V153" s="1" t="s">
        <v>4900</v>
      </c>
      <c r="W153" s="1" t="s">
        <v>3103</v>
      </c>
    </row>
    <row r="154" spans="1:23" x14ac:dyDescent="0.45">
      <c r="A154" s="1" t="s">
        <v>4901</v>
      </c>
      <c r="B154" s="1" t="s">
        <v>4902</v>
      </c>
      <c r="C154" s="1" t="s">
        <v>4903</v>
      </c>
      <c r="D154" s="1" t="s">
        <v>4904</v>
      </c>
      <c r="E154" s="1" t="s">
        <v>4905</v>
      </c>
      <c r="F154" s="1" t="s">
        <v>4906</v>
      </c>
      <c r="G154" s="1" t="s">
        <v>4906</v>
      </c>
      <c r="H154" s="1" t="s">
        <v>4907</v>
      </c>
      <c r="I154" s="1" t="s">
        <v>4908</v>
      </c>
      <c r="J154" s="1" t="s">
        <v>4909</v>
      </c>
      <c r="K154" s="1" t="s">
        <v>4910</v>
      </c>
      <c r="L154" s="1" t="s">
        <v>3232</v>
      </c>
      <c r="M154" s="1" t="s">
        <v>4911</v>
      </c>
      <c r="N154" s="1" t="s">
        <v>4912</v>
      </c>
      <c r="O154" s="1" t="s">
        <v>4913</v>
      </c>
      <c r="P154" s="1" t="s">
        <v>4914</v>
      </c>
      <c r="Q154" s="1" t="s">
        <v>4915</v>
      </c>
      <c r="R154" s="1" t="s">
        <v>3028</v>
      </c>
      <c r="S154" s="1" t="s">
        <v>3677</v>
      </c>
      <c r="T154" s="1" t="s">
        <v>4916</v>
      </c>
      <c r="U154" s="1" t="s">
        <v>4916</v>
      </c>
      <c r="V154" s="1" t="s">
        <v>4917</v>
      </c>
      <c r="W154" s="1" t="s">
        <v>3230</v>
      </c>
    </row>
    <row r="155" spans="1:23" x14ac:dyDescent="0.45">
      <c r="A155" s="1" t="s">
        <v>4918</v>
      </c>
      <c r="B155" s="1" t="s">
        <v>4919</v>
      </c>
      <c r="C155" s="1" t="s">
        <v>2985</v>
      </c>
      <c r="D155" s="1" t="s">
        <v>3204</v>
      </c>
      <c r="E155" s="1" t="s">
        <v>4920</v>
      </c>
      <c r="F155" s="1" t="s">
        <v>4921</v>
      </c>
      <c r="G155" s="1" t="s">
        <v>4922</v>
      </c>
      <c r="H155" s="1" t="s">
        <v>4922</v>
      </c>
      <c r="I155" s="1" t="s">
        <v>4923</v>
      </c>
      <c r="J155" s="1" t="s">
        <v>4924</v>
      </c>
      <c r="K155" s="1" t="s">
        <v>4922</v>
      </c>
      <c r="L155" s="1" t="s">
        <v>4923</v>
      </c>
      <c r="M155" s="1" t="s">
        <v>4924</v>
      </c>
      <c r="N155" s="1" t="s">
        <v>4922</v>
      </c>
      <c r="O155" s="1" t="s">
        <v>4922</v>
      </c>
      <c r="P155" s="1" t="s">
        <v>2984</v>
      </c>
      <c r="Q155" s="1" t="s">
        <v>2984</v>
      </c>
      <c r="R155" s="1" t="s">
        <v>2985</v>
      </c>
      <c r="S155" s="1" t="s">
        <v>2986</v>
      </c>
      <c r="T155" s="1" t="s">
        <v>4925</v>
      </c>
      <c r="U155" s="1" t="s">
        <v>4926</v>
      </c>
      <c r="V155" s="1" t="s">
        <v>2986</v>
      </c>
      <c r="W155" s="1" t="s">
        <v>2985</v>
      </c>
    </row>
    <row r="156" spans="1:23" x14ac:dyDescent="0.45">
      <c r="A156" s="1" t="s">
        <v>4927</v>
      </c>
      <c r="B156" s="1" t="s">
        <v>4928</v>
      </c>
      <c r="C156" s="1" t="s">
        <v>3043</v>
      </c>
      <c r="D156" s="1" t="s">
        <v>3043</v>
      </c>
      <c r="E156" s="1" t="s">
        <v>3043</v>
      </c>
      <c r="F156" s="1" t="s">
        <v>3456</v>
      </c>
      <c r="G156" s="1" t="s">
        <v>3043</v>
      </c>
      <c r="H156" s="1" t="s">
        <v>3456</v>
      </c>
      <c r="I156" s="1" t="s">
        <v>3017</v>
      </c>
      <c r="J156" s="1" t="s">
        <v>3017</v>
      </c>
      <c r="K156" s="1" t="s">
        <v>3456</v>
      </c>
      <c r="L156" s="1" t="s">
        <v>3017</v>
      </c>
      <c r="M156" s="1" t="s">
        <v>3017</v>
      </c>
      <c r="N156" s="1" t="s">
        <v>3043</v>
      </c>
      <c r="O156" s="1" t="s">
        <v>3043</v>
      </c>
      <c r="P156" s="1" t="s">
        <v>2984</v>
      </c>
      <c r="Q156" s="1" t="s">
        <v>2984</v>
      </c>
      <c r="R156" s="1" t="s">
        <v>4053</v>
      </c>
      <c r="S156" s="1" t="s">
        <v>4683</v>
      </c>
      <c r="T156" s="1" t="s">
        <v>3458</v>
      </c>
      <c r="U156" s="1" t="s">
        <v>3044</v>
      </c>
      <c r="V156" s="1" t="s">
        <v>3043</v>
      </c>
      <c r="W156" s="1" t="s">
        <v>3043</v>
      </c>
    </row>
    <row r="157" spans="1:23" x14ac:dyDescent="0.45">
      <c r="A157" s="1" t="s">
        <v>4929</v>
      </c>
      <c r="B157" s="1" t="s">
        <v>4930</v>
      </c>
      <c r="C157" s="1" t="s">
        <v>4931</v>
      </c>
      <c r="D157" s="1" t="s">
        <v>4932</v>
      </c>
      <c r="E157" s="1" t="s">
        <v>4933</v>
      </c>
      <c r="F157" s="1" t="s">
        <v>4934</v>
      </c>
      <c r="G157" s="1" t="s">
        <v>4935</v>
      </c>
      <c r="H157" s="1" t="s">
        <v>4936</v>
      </c>
      <c r="I157" s="1" t="s">
        <v>4937</v>
      </c>
      <c r="J157" s="1" t="s">
        <v>4938</v>
      </c>
      <c r="K157" s="1" t="s">
        <v>4936</v>
      </c>
      <c r="L157" s="1" t="s">
        <v>4937</v>
      </c>
      <c r="M157" s="1" t="s">
        <v>4938</v>
      </c>
      <c r="N157" s="1" t="s">
        <v>4935</v>
      </c>
      <c r="O157" s="1" t="s">
        <v>4936</v>
      </c>
      <c r="P157" s="1" t="s">
        <v>4939</v>
      </c>
      <c r="Q157" s="1" t="s">
        <v>4940</v>
      </c>
      <c r="R157" s="1" t="s">
        <v>2985</v>
      </c>
      <c r="S157" s="1" t="s">
        <v>4941</v>
      </c>
      <c r="T157" s="1" t="s">
        <v>4942</v>
      </c>
      <c r="U157" s="1" t="s">
        <v>4943</v>
      </c>
      <c r="V157" s="1" t="s">
        <v>4226</v>
      </c>
      <c r="W157" s="1" t="s">
        <v>2985</v>
      </c>
    </row>
    <row r="158" spans="1:23" x14ac:dyDescent="0.45">
      <c r="A158" s="1" t="s">
        <v>4944</v>
      </c>
      <c r="B158" s="1" t="s">
        <v>4945</v>
      </c>
      <c r="C158" s="1" t="s">
        <v>3043</v>
      </c>
      <c r="D158" s="1" t="s">
        <v>3043</v>
      </c>
      <c r="E158" s="1" t="s">
        <v>3043</v>
      </c>
      <c r="F158" s="1" t="s">
        <v>3522</v>
      </c>
      <c r="G158" s="1" t="s">
        <v>3043</v>
      </c>
      <c r="H158" s="1" t="s">
        <v>3522</v>
      </c>
      <c r="I158" s="1" t="s">
        <v>3017</v>
      </c>
      <c r="J158" s="1" t="s">
        <v>3017</v>
      </c>
      <c r="K158" s="1" t="s">
        <v>3522</v>
      </c>
      <c r="L158" s="1" t="s">
        <v>3017</v>
      </c>
      <c r="M158" s="1" t="s">
        <v>3017</v>
      </c>
      <c r="N158" s="1" t="s">
        <v>3043</v>
      </c>
      <c r="O158" s="1" t="s">
        <v>3043</v>
      </c>
      <c r="P158" s="1" t="s">
        <v>2984</v>
      </c>
      <c r="Q158" s="1" t="s">
        <v>2984</v>
      </c>
      <c r="R158" s="1" t="s">
        <v>2985</v>
      </c>
      <c r="S158" s="1" t="s">
        <v>4049</v>
      </c>
      <c r="T158" s="1" t="s">
        <v>4946</v>
      </c>
      <c r="U158" s="1" t="s">
        <v>4243</v>
      </c>
      <c r="V158" s="1" t="s">
        <v>3229</v>
      </c>
      <c r="W158" s="1" t="s">
        <v>2985</v>
      </c>
    </row>
    <row r="159" spans="1:23" x14ac:dyDescent="0.45">
      <c r="A159" s="1" t="s">
        <v>4947</v>
      </c>
      <c r="B159" s="1" t="s">
        <v>4948</v>
      </c>
      <c r="C159" s="1" t="s">
        <v>4949</v>
      </c>
      <c r="D159" s="1" t="s">
        <v>4950</v>
      </c>
      <c r="E159" s="1" t="s">
        <v>4951</v>
      </c>
      <c r="F159" s="1" t="s">
        <v>4952</v>
      </c>
      <c r="G159" s="1" t="s">
        <v>4953</v>
      </c>
      <c r="H159" s="1" t="s">
        <v>4953</v>
      </c>
      <c r="I159" s="1" t="s">
        <v>4954</v>
      </c>
      <c r="J159" s="1" t="s">
        <v>3689</v>
      </c>
      <c r="K159" s="1" t="s">
        <v>4955</v>
      </c>
      <c r="L159" s="1" t="s">
        <v>4956</v>
      </c>
      <c r="M159" s="1" t="s">
        <v>4957</v>
      </c>
      <c r="N159" s="1" t="s">
        <v>4953</v>
      </c>
      <c r="O159" s="1" t="s">
        <v>4953</v>
      </c>
      <c r="P159" s="1" t="s">
        <v>4958</v>
      </c>
      <c r="Q159" s="1" t="s">
        <v>4959</v>
      </c>
      <c r="R159" s="1" t="s">
        <v>4960</v>
      </c>
      <c r="S159" s="1" t="s">
        <v>4961</v>
      </c>
      <c r="T159" s="1" t="s">
        <v>4962</v>
      </c>
      <c r="U159" s="1" t="s">
        <v>3044</v>
      </c>
      <c r="V159" s="1" t="s">
        <v>3043</v>
      </c>
      <c r="W159" s="1" t="s">
        <v>3043</v>
      </c>
    </row>
    <row r="160" spans="1:23" x14ac:dyDescent="0.45">
      <c r="A160" s="1" t="s">
        <v>4963</v>
      </c>
      <c r="B160" s="1" t="s">
        <v>4964</v>
      </c>
      <c r="C160" s="1" t="s">
        <v>4656</v>
      </c>
      <c r="D160" s="1" t="s">
        <v>4965</v>
      </c>
      <c r="E160" s="1" t="s">
        <v>4966</v>
      </c>
      <c r="F160" s="1" t="s">
        <v>4967</v>
      </c>
      <c r="G160" s="1" t="s">
        <v>4968</v>
      </c>
      <c r="H160" s="1" t="s">
        <v>4969</v>
      </c>
      <c r="I160" s="1" t="s">
        <v>4970</v>
      </c>
      <c r="J160" s="1" t="s">
        <v>4144</v>
      </c>
      <c r="K160" s="1" t="s">
        <v>4971</v>
      </c>
      <c r="L160" s="1" t="s">
        <v>4972</v>
      </c>
      <c r="M160" s="1" t="s">
        <v>4973</v>
      </c>
      <c r="N160" s="1" t="s">
        <v>4974</v>
      </c>
      <c r="O160" s="1" t="s">
        <v>4975</v>
      </c>
      <c r="P160" s="1" t="s">
        <v>4976</v>
      </c>
      <c r="Q160" s="1" t="s">
        <v>4977</v>
      </c>
      <c r="R160" s="1" t="s">
        <v>2985</v>
      </c>
      <c r="S160" s="1" t="s">
        <v>4978</v>
      </c>
      <c r="T160" s="1" t="s">
        <v>4979</v>
      </c>
      <c r="U160" s="1" t="s">
        <v>4980</v>
      </c>
      <c r="V160" s="1" t="s">
        <v>4981</v>
      </c>
      <c r="W160" s="1" t="s">
        <v>2985</v>
      </c>
    </row>
    <row r="161" spans="1:23" x14ac:dyDescent="0.45">
      <c r="A161" s="1" t="s">
        <v>4982</v>
      </c>
      <c r="B161" s="1" t="s">
        <v>4983</v>
      </c>
      <c r="C161" s="1" t="s">
        <v>4984</v>
      </c>
      <c r="D161" s="1" t="s">
        <v>4985</v>
      </c>
      <c r="E161" s="1" t="s">
        <v>4986</v>
      </c>
      <c r="F161" s="1" t="s">
        <v>4987</v>
      </c>
      <c r="G161" s="1" t="s">
        <v>4988</v>
      </c>
      <c r="H161" s="1" t="s">
        <v>4989</v>
      </c>
      <c r="I161" s="1" t="s">
        <v>3974</v>
      </c>
      <c r="J161" s="1" t="s">
        <v>3077</v>
      </c>
      <c r="K161" s="1" t="s">
        <v>4990</v>
      </c>
      <c r="L161" s="1" t="s">
        <v>4373</v>
      </c>
      <c r="M161" s="1" t="s">
        <v>4991</v>
      </c>
      <c r="N161" s="1" t="s">
        <v>4992</v>
      </c>
      <c r="O161" s="1" t="s">
        <v>4110</v>
      </c>
      <c r="P161" s="1" t="s">
        <v>4993</v>
      </c>
      <c r="Q161" s="1" t="s">
        <v>4994</v>
      </c>
      <c r="R161" s="1" t="s">
        <v>2977</v>
      </c>
      <c r="S161" s="1" t="s">
        <v>4995</v>
      </c>
      <c r="T161" s="1" t="s">
        <v>4996</v>
      </c>
      <c r="U161" s="1" t="s">
        <v>4997</v>
      </c>
      <c r="V161" s="1" t="s">
        <v>4998</v>
      </c>
      <c r="W161" s="1" t="s">
        <v>2985</v>
      </c>
    </row>
    <row r="162" spans="1:23" x14ac:dyDescent="0.45">
      <c r="A162" s="1" t="s">
        <v>4999</v>
      </c>
      <c r="B162" s="1" t="s">
        <v>5000</v>
      </c>
      <c r="C162" s="1" t="s">
        <v>3230</v>
      </c>
      <c r="D162" s="1" t="s">
        <v>4001</v>
      </c>
      <c r="E162" s="1" t="s">
        <v>4001</v>
      </c>
      <c r="F162" s="1" t="s">
        <v>5001</v>
      </c>
      <c r="G162" s="1" t="s">
        <v>2985</v>
      </c>
      <c r="H162" s="1" t="s">
        <v>2985</v>
      </c>
      <c r="I162" s="1" t="s">
        <v>5002</v>
      </c>
      <c r="J162" s="1" t="s">
        <v>3039</v>
      </c>
      <c r="K162" s="1" t="s">
        <v>2985</v>
      </c>
      <c r="L162" s="1" t="s">
        <v>5002</v>
      </c>
      <c r="M162" s="1" t="s">
        <v>3039</v>
      </c>
      <c r="N162" s="1" t="s">
        <v>2985</v>
      </c>
      <c r="O162" s="1" t="s">
        <v>2985</v>
      </c>
      <c r="P162" s="1" t="s">
        <v>2984</v>
      </c>
      <c r="Q162" s="1" t="s">
        <v>2984</v>
      </c>
      <c r="R162" s="1" t="s">
        <v>3043</v>
      </c>
      <c r="S162" s="1" t="s">
        <v>3043</v>
      </c>
      <c r="T162" s="1" t="s">
        <v>3044</v>
      </c>
      <c r="U162" s="1" t="s">
        <v>3044</v>
      </c>
      <c r="V162" s="1" t="s">
        <v>3043</v>
      </c>
      <c r="W162" s="1" t="s">
        <v>3043</v>
      </c>
    </row>
    <row r="163" spans="1:23" x14ac:dyDescent="0.45">
      <c r="A163" s="1" t="s">
        <v>5003</v>
      </c>
      <c r="B163" s="1" t="s">
        <v>5004</v>
      </c>
      <c r="C163" s="1" t="s">
        <v>4646</v>
      </c>
      <c r="D163" s="1" t="s">
        <v>5005</v>
      </c>
      <c r="E163" s="1" t="s">
        <v>5006</v>
      </c>
      <c r="F163" s="1" t="s">
        <v>5007</v>
      </c>
      <c r="G163" s="1" t="s">
        <v>4968</v>
      </c>
      <c r="H163" s="1" t="s">
        <v>5008</v>
      </c>
      <c r="I163" s="1" t="s">
        <v>4373</v>
      </c>
      <c r="J163" s="1" t="s">
        <v>5009</v>
      </c>
      <c r="K163" s="1" t="s">
        <v>4891</v>
      </c>
      <c r="L163" s="1" t="s">
        <v>4839</v>
      </c>
      <c r="M163" s="1" t="s">
        <v>5010</v>
      </c>
      <c r="N163" s="1" t="s">
        <v>3409</v>
      </c>
      <c r="O163" s="1" t="s">
        <v>4890</v>
      </c>
      <c r="P163" s="1" t="s">
        <v>5011</v>
      </c>
      <c r="Q163" s="1" t="s">
        <v>5012</v>
      </c>
      <c r="R163" s="1" t="s">
        <v>2985</v>
      </c>
      <c r="S163" s="1" t="s">
        <v>5013</v>
      </c>
      <c r="T163" s="1" t="s">
        <v>5014</v>
      </c>
      <c r="U163" s="1" t="s">
        <v>5015</v>
      </c>
      <c r="V163" s="1" t="s">
        <v>5016</v>
      </c>
      <c r="W163" s="1" t="s">
        <v>2977</v>
      </c>
    </row>
    <row r="164" spans="1:23" x14ac:dyDescent="0.45">
      <c r="A164" s="1" t="s">
        <v>5017</v>
      </c>
      <c r="B164" s="1" t="s">
        <v>5018</v>
      </c>
      <c r="C164" s="1" t="s">
        <v>3043</v>
      </c>
      <c r="D164" s="1" t="s">
        <v>3043</v>
      </c>
      <c r="E164" s="1" t="s">
        <v>3043</v>
      </c>
      <c r="F164" s="1" t="s">
        <v>3456</v>
      </c>
      <c r="G164" s="1" t="s">
        <v>3043</v>
      </c>
      <c r="H164" s="1" t="s">
        <v>3456</v>
      </c>
      <c r="I164" s="1" t="s">
        <v>3017</v>
      </c>
      <c r="J164" s="1" t="s">
        <v>3017</v>
      </c>
      <c r="K164" s="1" t="s">
        <v>3456</v>
      </c>
      <c r="L164" s="1" t="s">
        <v>3017</v>
      </c>
      <c r="M164" s="1" t="s">
        <v>3017</v>
      </c>
      <c r="N164" s="1" t="s">
        <v>3043</v>
      </c>
      <c r="O164" s="1" t="s">
        <v>3043</v>
      </c>
      <c r="P164" s="1" t="s">
        <v>2984</v>
      </c>
      <c r="Q164" s="1" t="s">
        <v>2984</v>
      </c>
      <c r="R164" s="1" t="s">
        <v>2985</v>
      </c>
      <c r="S164" s="1" t="s">
        <v>3985</v>
      </c>
      <c r="T164" s="1" t="s">
        <v>3459</v>
      </c>
      <c r="U164" s="1" t="s">
        <v>3986</v>
      </c>
      <c r="V164" s="1" t="s">
        <v>5019</v>
      </c>
      <c r="W164" s="1" t="s">
        <v>2985</v>
      </c>
    </row>
    <row r="165" spans="1:23" x14ac:dyDescent="0.45">
      <c r="A165" s="1" t="s">
        <v>5020</v>
      </c>
      <c r="B165" s="1" t="s">
        <v>5021</v>
      </c>
      <c r="C165" s="1" t="s">
        <v>5022</v>
      </c>
      <c r="D165" s="1" t="s">
        <v>5023</v>
      </c>
      <c r="E165" s="1" t="s">
        <v>5024</v>
      </c>
      <c r="F165" s="1" t="s">
        <v>5025</v>
      </c>
      <c r="G165" s="1" t="s">
        <v>5026</v>
      </c>
      <c r="H165" s="1" t="s">
        <v>5027</v>
      </c>
      <c r="I165" s="1" t="s">
        <v>3741</v>
      </c>
      <c r="J165" s="1" t="s">
        <v>5028</v>
      </c>
      <c r="K165" s="1" t="s">
        <v>5029</v>
      </c>
      <c r="L165" s="1" t="s">
        <v>5030</v>
      </c>
      <c r="M165" s="1" t="s">
        <v>4427</v>
      </c>
      <c r="N165" s="1" t="s">
        <v>5031</v>
      </c>
      <c r="O165" s="1" t="s">
        <v>5032</v>
      </c>
      <c r="P165" s="1" t="s">
        <v>3237</v>
      </c>
      <c r="Q165" s="1" t="s">
        <v>5033</v>
      </c>
      <c r="R165" s="1" t="s">
        <v>2985</v>
      </c>
      <c r="S165" s="1" t="s">
        <v>5034</v>
      </c>
      <c r="T165" s="1" t="s">
        <v>5035</v>
      </c>
      <c r="U165" s="1" t="s">
        <v>5036</v>
      </c>
      <c r="V165" s="1" t="s">
        <v>3127</v>
      </c>
      <c r="W165" s="1" t="s">
        <v>2985</v>
      </c>
    </row>
    <row r="166" spans="1:23" x14ac:dyDescent="0.45">
      <c r="A166" s="1" t="s">
        <v>5037</v>
      </c>
      <c r="B166" s="1" t="s">
        <v>5038</v>
      </c>
      <c r="C166" s="1" t="s">
        <v>5039</v>
      </c>
      <c r="D166" s="1" t="s">
        <v>5040</v>
      </c>
      <c r="E166" s="1" t="s">
        <v>5041</v>
      </c>
      <c r="F166" s="1" t="s">
        <v>4976</v>
      </c>
      <c r="G166" s="1" t="s">
        <v>5042</v>
      </c>
      <c r="H166" s="1" t="s">
        <v>5043</v>
      </c>
      <c r="I166" s="1" t="s">
        <v>5044</v>
      </c>
      <c r="J166" s="1" t="s">
        <v>3096</v>
      </c>
      <c r="K166" s="1" t="s">
        <v>5045</v>
      </c>
      <c r="L166" s="1" t="s">
        <v>5046</v>
      </c>
      <c r="M166" s="1" t="s">
        <v>5047</v>
      </c>
      <c r="N166" s="1" t="s">
        <v>5048</v>
      </c>
      <c r="O166" s="1" t="s">
        <v>5049</v>
      </c>
      <c r="P166" s="1" t="s">
        <v>5050</v>
      </c>
      <c r="Q166" s="1" t="s">
        <v>5051</v>
      </c>
      <c r="R166" s="1" t="s">
        <v>2985</v>
      </c>
      <c r="S166" s="1" t="s">
        <v>4269</v>
      </c>
      <c r="T166" s="1" t="s">
        <v>5052</v>
      </c>
      <c r="U166" s="1" t="s">
        <v>5053</v>
      </c>
      <c r="V166" s="1" t="s">
        <v>3154</v>
      </c>
      <c r="W166" s="1" t="s">
        <v>2977</v>
      </c>
    </row>
    <row r="167" spans="1:23" x14ac:dyDescent="0.45">
      <c r="A167" s="1" t="s">
        <v>5054</v>
      </c>
      <c r="B167" s="1" t="s">
        <v>5055</v>
      </c>
      <c r="C167" s="1" t="s">
        <v>3043</v>
      </c>
      <c r="D167" s="1" t="s">
        <v>3043</v>
      </c>
      <c r="E167" s="1" t="s">
        <v>3043</v>
      </c>
      <c r="F167" s="1" t="s">
        <v>3456</v>
      </c>
      <c r="G167" s="1" t="s">
        <v>3043</v>
      </c>
      <c r="H167" s="1" t="s">
        <v>3456</v>
      </c>
      <c r="I167" s="1" t="s">
        <v>3017</v>
      </c>
      <c r="J167" s="1" t="s">
        <v>3017</v>
      </c>
      <c r="K167" s="1" t="s">
        <v>3456</v>
      </c>
      <c r="L167" s="1" t="s">
        <v>3017</v>
      </c>
      <c r="M167" s="1" t="s">
        <v>3017</v>
      </c>
      <c r="N167" s="1" t="s">
        <v>3043</v>
      </c>
      <c r="O167" s="1" t="s">
        <v>3043</v>
      </c>
      <c r="P167" s="1" t="s">
        <v>2984</v>
      </c>
      <c r="Q167" s="1" t="s">
        <v>2984</v>
      </c>
      <c r="R167" s="1" t="s">
        <v>2977</v>
      </c>
      <c r="S167" s="1" t="s">
        <v>5056</v>
      </c>
      <c r="T167" s="1" t="s">
        <v>3459</v>
      </c>
      <c r="U167" s="1" t="s">
        <v>3044</v>
      </c>
      <c r="V167" s="1" t="s">
        <v>3043</v>
      </c>
      <c r="W167" s="1" t="s">
        <v>3043</v>
      </c>
    </row>
    <row r="168" spans="1:23" x14ac:dyDescent="0.45">
      <c r="A168" s="1" t="s">
        <v>5057</v>
      </c>
      <c r="B168" s="1" t="s">
        <v>5058</v>
      </c>
      <c r="C168" s="1" t="s">
        <v>2985</v>
      </c>
      <c r="D168" s="1" t="s">
        <v>2985</v>
      </c>
      <c r="E168" s="1" t="s">
        <v>3154</v>
      </c>
      <c r="F168" s="1" t="s">
        <v>4801</v>
      </c>
      <c r="G168" s="1" t="s">
        <v>3151</v>
      </c>
      <c r="H168" s="1" t="s">
        <v>3151</v>
      </c>
      <c r="I168" s="1" t="s">
        <v>3327</v>
      </c>
      <c r="J168" s="1" t="s">
        <v>3232</v>
      </c>
      <c r="K168" s="1" t="s">
        <v>3151</v>
      </c>
      <c r="L168" s="1" t="s">
        <v>3327</v>
      </c>
      <c r="M168" s="1" t="s">
        <v>3232</v>
      </c>
      <c r="N168" s="1" t="s">
        <v>3151</v>
      </c>
      <c r="O168" s="1" t="s">
        <v>3151</v>
      </c>
      <c r="P168" s="1" t="s">
        <v>2984</v>
      </c>
      <c r="Q168" s="1" t="s">
        <v>2984</v>
      </c>
      <c r="R168" s="1" t="s">
        <v>2985</v>
      </c>
      <c r="S168" s="1" t="s">
        <v>2985</v>
      </c>
      <c r="T168" s="1" t="s">
        <v>5059</v>
      </c>
      <c r="U168" s="1" t="s">
        <v>5060</v>
      </c>
      <c r="V168" s="1" t="s">
        <v>2985</v>
      </c>
      <c r="W168" s="1" t="s">
        <v>2985</v>
      </c>
    </row>
    <row r="169" spans="1:23" x14ac:dyDescent="0.45">
      <c r="A169" s="1" t="s">
        <v>5061</v>
      </c>
      <c r="B169" s="1" t="s">
        <v>5062</v>
      </c>
      <c r="C169" s="1" t="s">
        <v>3043</v>
      </c>
      <c r="D169" s="1" t="s">
        <v>3043</v>
      </c>
      <c r="E169" s="1" t="s">
        <v>3043</v>
      </c>
      <c r="F169" s="1" t="s">
        <v>3456</v>
      </c>
      <c r="G169" s="1" t="s">
        <v>3043</v>
      </c>
      <c r="H169" s="1" t="s">
        <v>3456</v>
      </c>
      <c r="I169" s="1" t="s">
        <v>3017</v>
      </c>
      <c r="J169" s="1" t="s">
        <v>3017</v>
      </c>
      <c r="K169" s="1" t="s">
        <v>3456</v>
      </c>
      <c r="L169" s="1" t="s">
        <v>3017</v>
      </c>
      <c r="M169" s="1" t="s">
        <v>3017</v>
      </c>
      <c r="N169" s="1" t="s">
        <v>3043</v>
      </c>
      <c r="O169" s="1" t="s">
        <v>3043</v>
      </c>
      <c r="P169" s="1" t="s">
        <v>2984</v>
      </c>
      <c r="Q169" s="1" t="s">
        <v>2984</v>
      </c>
      <c r="R169" s="1" t="s">
        <v>2985</v>
      </c>
      <c r="S169" s="1" t="s">
        <v>3299</v>
      </c>
      <c r="T169" s="1" t="s">
        <v>3459</v>
      </c>
      <c r="U169" s="1" t="s">
        <v>3044</v>
      </c>
      <c r="V169" s="1" t="s">
        <v>3043</v>
      </c>
      <c r="W169" s="1" t="s">
        <v>3043</v>
      </c>
    </row>
    <row r="170" spans="1:23" x14ac:dyDescent="0.45">
      <c r="A170" s="1" t="s">
        <v>5063</v>
      </c>
      <c r="B170" s="1" t="s">
        <v>5064</v>
      </c>
      <c r="C170" s="1" t="s">
        <v>2985</v>
      </c>
      <c r="D170" s="1" t="s">
        <v>3154</v>
      </c>
      <c r="E170" s="1" t="s">
        <v>3154</v>
      </c>
      <c r="F170" s="1" t="s">
        <v>5065</v>
      </c>
      <c r="G170" s="1" t="s">
        <v>2985</v>
      </c>
      <c r="H170" s="1" t="s">
        <v>2985</v>
      </c>
      <c r="I170" s="1" t="s">
        <v>5066</v>
      </c>
      <c r="J170" s="1" t="s">
        <v>3039</v>
      </c>
      <c r="K170" s="1" t="s">
        <v>2985</v>
      </c>
      <c r="L170" s="1" t="s">
        <v>5066</v>
      </c>
      <c r="M170" s="1" t="s">
        <v>3039</v>
      </c>
      <c r="N170" s="1" t="s">
        <v>2985</v>
      </c>
      <c r="O170" s="1" t="s">
        <v>2985</v>
      </c>
      <c r="P170" s="1" t="s">
        <v>2984</v>
      </c>
      <c r="Q170" s="1" t="s">
        <v>2984</v>
      </c>
      <c r="R170" s="1" t="s">
        <v>3043</v>
      </c>
      <c r="S170" s="1" t="s">
        <v>3043</v>
      </c>
      <c r="T170" s="1" t="s">
        <v>3044</v>
      </c>
      <c r="U170" s="1" t="s">
        <v>3044</v>
      </c>
      <c r="V170" s="1" t="s">
        <v>3043</v>
      </c>
      <c r="W170" s="1" t="s">
        <v>3043</v>
      </c>
    </row>
    <row r="171" spans="1:23" x14ac:dyDescent="0.45">
      <c r="A171" s="1" t="s">
        <v>5067</v>
      </c>
      <c r="B171" s="1" t="s">
        <v>5068</v>
      </c>
      <c r="C171" s="1" t="s">
        <v>3043</v>
      </c>
      <c r="D171" s="1" t="s">
        <v>3043</v>
      </c>
      <c r="E171" s="1" t="s">
        <v>3043</v>
      </c>
      <c r="F171" s="1" t="s">
        <v>5069</v>
      </c>
      <c r="G171" s="1" t="s">
        <v>3043</v>
      </c>
      <c r="H171" s="1" t="s">
        <v>3487</v>
      </c>
      <c r="I171" s="1" t="s">
        <v>5070</v>
      </c>
      <c r="J171" s="1" t="s">
        <v>5071</v>
      </c>
      <c r="K171" s="1" t="s">
        <v>5069</v>
      </c>
      <c r="L171" s="1" t="s">
        <v>3017</v>
      </c>
      <c r="M171" s="1" t="s">
        <v>3017</v>
      </c>
      <c r="N171" s="1" t="s">
        <v>3043</v>
      </c>
      <c r="O171" s="1" t="s">
        <v>3043</v>
      </c>
      <c r="P171" s="1" t="s">
        <v>2984</v>
      </c>
      <c r="Q171" s="1" t="s">
        <v>2984</v>
      </c>
      <c r="R171" s="1" t="s">
        <v>2985</v>
      </c>
      <c r="S171" s="1" t="s">
        <v>2986</v>
      </c>
      <c r="T171" s="1" t="s">
        <v>4244</v>
      </c>
      <c r="U171" s="1" t="s">
        <v>4865</v>
      </c>
      <c r="V171" s="1" t="s">
        <v>5072</v>
      </c>
      <c r="W171" s="1" t="s">
        <v>2985</v>
      </c>
    </row>
    <row r="172" spans="1:23" x14ac:dyDescent="0.45">
      <c r="A172" s="1" t="s">
        <v>5073</v>
      </c>
      <c r="B172" s="1" t="s">
        <v>5074</v>
      </c>
      <c r="C172" s="1" t="s">
        <v>5075</v>
      </c>
      <c r="D172" s="1" t="s">
        <v>5076</v>
      </c>
      <c r="E172" s="1" t="s">
        <v>5077</v>
      </c>
      <c r="F172" s="1" t="s">
        <v>5078</v>
      </c>
      <c r="G172" s="1" t="s">
        <v>5079</v>
      </c>
      <c r="H172" s="1" t="s">
        <v>3940</v>
      </c>
      <c r="I172" s="1" t="s">
        <v>5080</v>
      </c>
      <c r="J172" s="1" t="s">
        <v>5081</v>
      </c>
      <c r="K172" s="1" t="s">
        <v>5082</v>
      </c>
      <c r="L172" s="1" t="s">
        <v>5083</v>
      </c>
      <c r="M172" s="1" t="s">
        <v>5084</v>
      </c>
      <c r="N172" s="1" t="s">
        <v>3940</v>
      </c>
      <c r="O172" s="1" t="s">
        <v>4380</v>
      </c>
      <c r="P172" s="1" t="s">
        <v>2984</v>
      </c>
      <c r="Q172" s="1" t="s">
        <v>2984</v>
      </c>
      <c r="R172" s="1" t="s">
        <v>2985</v>
      </c>
      <c r="S172" s="1" t="s">
        <v>3793</v>
      </c>
      <c r="T172" s="1" t="s">
        <v>5085</v>
      </c>
      <c r="U172" s="1" t="s">
        <v>5086</v>
      </c>
      <c r="V172" s="1" t="s">
        <v>5087</v>
      </c>
      <c r="W172" s="1" t="s">
        <v>2985</v>
      </c>
    </row>
    <row r="173" spans="1:23" x14ac:dyDescent="0.45">
      <c r="A173" s="1" t="s">
        <v>5088</v>
      </c>
      <c r="B173" s="1" t="s">
        <v>5089</v>
      </c>
      <c r="C173" s="1" t="s">
        <v>2977</v>
      </c>
      <c r="D173" s="1" t="s">
        <v>2986</v>
      </c>
      <c r="E173" s="1" t="s">
        <v>5090</v>
      </c>
      <c r="F173" s="1" t="s">
        <v>5091</v>
      </c>
      <c r="G173" s="1" t="s">
        <v>5072</v>
      </c>
      <c r="H173" s="1" t="s">
        <v>5072</v>
      </c>
      <c r="I173" s="1" t="s">
        <v>5092</v>
      </c>
      <c r="J173" s="1" t="s">
        <v>5093</v>
      </c>
      <c r="K173" s="1" t="s">
        <v>5072</v>
      </c>
      <c r="L173" s="1" t="s">
        <v>5092</v>
      </c>
      <c r="M173" s="1" t="s">
        <v>5093</v>
      </c>
      <c r="N173" s="1" t="s">
        <v>5072</v>
      </c>
      <c r="O173" s="1" t="s">
        <v>5072</v>
      </c>
      <c r="P173" s="1" t="s">
        <v>2984</v>
      </c>
      <c r="Q173" s="1" t="s">
        <v>2984</v>
      </c>
      <c r="R173" s="1" t="s">
        <v>2985</v>
      </c>
      <c r="S173" s="1" t="s">
        <v>3253</v>
      </c>
      <c r="T173" s="1" t="s">
        <v>5094</v>
      </c>
      <c r="U173" s="1" t="s">
        <v>4865</v>
      </c>
      <c r="V173" s="1" t="s">
        <v>4694</v>
      </c>
      <c r="W173" s="1" t="s">
        <v>2985</v>
      </c>
    </row>
    <row r="174" spans="1:23" x14ac:dyDescent="0.45">
      <c r="A174" s="1" t="s">
        <v>5095</v>
      </c>
      <c r="B174" s="1" t="s">
        <v>5096</v>
      </c>
      <c r="C174" s="1" t="s">
        <v>3031</v>
      </c>
      <c r="D174" s="1" t="s">
        <v>5097</v>
      </c>
      <c r="E174" s="1" t="s">
        <v>5098</v>
      </c>
      <c r="F174" s="1" t="s">
        <v>5099</v>
      </c>
      <c r="G174" s="1" t="s">
        <v>5100</v>
      </c>
      <c r="H174" s="1" t="s">
        <v>5101</v>
      </c>
      <c r="I174" s="1" t="s">
        <v>5102</v>
      </c>
      <c r="J174" s="1" t="s">
        <v>5103</v>
      </c>
      <c r="K174" s="1" t="s">
        <v>5104</v>
      </c>
      <c r="L174" s="1" t="s">
        <v>5105</v>
      </c>
      <c r="M174" s="1" t="s">
        <v>5106</v>
      </c>
      <c r="N174" s="1" t="s">
        <v>5107</v>
      </c>
      <c r="O174" s="1" t="s">
        <v>5100</v>
      </c>
      <c r="P174" s="1" t="s">
        <v>2984</v>
      </c>
      <c r="Q174" s="1" t="s">
        <v>2984</v>
      </c>
      <c r="R174" s="1" t="s">
        <v>2985</v>
      </c>
      <c r="S174" s="1" t="s">
        <v>4640</v>
      </c>
      <c r="T174" s="1" t="s">
        <v>5108</v>
      </c>
      <c r="U174" s="1" t="s">
        <v>5109</v>
      </c>
      <c r="V174" s="1" t="s">
        <v>5110</v>
      </c>
      <c r="W174" s="1" t="s">
        <v>2985</v>
      </c>
    </row>
    <row r="175" spans="1:23" x14ac:dyDescent="0.45">
      <c r="A175" s="1" t="s">
        <v>5111</v>
      </c>
      <c r="B175" s="1" t="s">
        <v>5112</v>
      </c>
      <c r="C175" s="1" t="s">
        <v>3043</v>
      </c>
      <c r="D175" s="1" t="s">
        <v>3043</v>
      </c>
      <c r="E175" s="1" t="s">
        <v>3043</v>
      </c>
      <c r="F175" s="1" t="s">
        <v>3456</v>
      </c>
      <c r="G175" s="1" t="s">
        <v>3043</v>
      </c>
      <c r="H175" s="1" t="s">
        <v>3456</v>
      </c>
      <c r="I175" s="1" t="s">
        <v>3017</v>
      </c>
      <c r="J175" s="1" t="s">
        <v>3017</v>
      </c>
      <c r="K175" s="1" t="s">
        <v>3456</v>
      </c>
      <c r="L175" s="1" t="s">
        <v>3017</v>
      </c>
      <c r="M175" s="1" t="s">
        <v>3017</v>
      </c>
      <c r="N175" s="1" t="s">
        <v>3043</v>
      </c>
      <c r="O175" s="1" t="s">
        <v>3043</v>
      </c>
      <c r="P175" s="1" t="s">
        <v>2984</v>
      </c>
      <c r="Q175" s="1" t="s">
        <v>2984</v>
      </c>
      <c r="R175" s="1" t="s">
        <v>2985</v>
      </c>
      <c r="S175" s="1" t="s">
        <v>4922</v>
      </c>
      <c r="T175" s="1" t="s">
        <v>3459</v>
      </c>
      <c r="U175" s="1" t="s">
        <v>3044</v>
      </c>
      <c r="V175" s="1" t="s">
        <v>3043</v>
      </c>
      <c r="W175" s="1" t="s">
        <v>3043</v>
      </c>
    </row>
    <row r="176" spans="1:23" x14ac:dyDescent="0.45">
      <c r="A176" s="1" t="s">
        <v>5113</v>
      </c>
      <c r="B176" s="1" t="s">
        <v>5114</v>
      </c>
      <c r="C176" s="1" t="s">
        <v>5115</v>
      </c>
      <c r="D176" s="1" t="s">
        <v>5116</v>
      </c>
      <c r="E176" s="1" t="s">
        <v>5117</v>
      </c>
      <c r="F176" s="1" t="s">
        <v>5118</v>
      </c>
      <c r="G176" s="1" t="s">
        <v>5119</v>
      </c>
      <c r="H176" s="1" t="s">
        <v>5119</v>
      </c>
      <c r="I176" s="1" t="s">
        <v>5120</v>
      </c>
      <c r="J176" s="1" t="s">
        <v>4022</v>
      </c>
      <c r="K176" s="1" t="s">
        <v>5121</v>
      </c>
      <c r="L176" s="1" t="s">
        <v>5122</v>
      </c>
      <c r="M176" s="1" t="s">
        <v>4753</v>
      </c>
      <c r="N176" s="1" t="s">
        <v>5119</v>
      </c>
      <c r="O176" s="1" t="s">
        <v>5123</v>
      </c>
      <c r="P176" s="1" t="s">
        <v>5087</v>
      </c>
      <c r="Q176" s="1" t="s">
        <v>5124</v>
      </c>
      <c r="R176" s="1" t="s">
        <v>3043</v>
      </c>
      <c r="S176" s="1" t="s">
        <v>3043</v>
      </c>
      <c r="T176" s="1" t="s">
        <v>3044</v>
      </c>
      <c r="U176" s="1" t="s">
        <v>5125</v>
      </c>
      <c r="V176" s="1" t="s">
        <v>5126</v>
      </c>
      <c r="W176" s="1" t="s">
        <v>3028</v>
      </c>
    </row>
    <row r="177" spans="1:23" x14ac:dyDescent="0.45">
      <c r="A177" s="1" t="s">
        <v>5127</v>
      </c>
      <c r="B177" s="1" t="s">
        <v>5128</v>
      </c>
      <c r="C177" s="1" t="s">
        <v>5129</v>
      </c>
      <c r="D177" s="1" t="s">
        <v>5130</v>
      </c>
      <c r="E177" s="1" t="s">
        <v>5131</v>
      </c>
      <c r="F177" s="1" t="s">
        <v>5132</v>
      </c>
      <c r="G177" s="1" t="s">
        <v>5133</v>
      </c>
      <c r="H177" s="1" t="s">
        <v>4539</v>
      </c>
      <c r="I177" s="1" t="s">
        <v>3957</v>
      </c>
      <c r="J177" s="1" t="s">
        <v>4795</v>
      </c>
      <c r="K177" s="1" t="s">
        <v>5134</v>
      </c>
      <c r="L177" s="1" t="s">
        <v>5135</v>
      </c>
      <c r="M177" s="1" t="s">
        <v>4188</v>
      </c>
      <c r="N177" s="1" t="s">
        <v>4539</v>
      </c>
      <c r="O177" s="1" t="s">
        <v>5133</v>
      </c>
      <c r="P177" s="1" t="s">
        <v>5136</v>
      </c>
      <c r="Q177" s="1" t="s">
        <v>5137</v>
      </c>
      <c r="R177" s="1" t="s">
        <v>3043</v>
      </c>
      <c r="S177" s="1" t="s">
        <v>3043</v>
      </c>
      <c r="T177" s="1" t="s">
        <v>3044</v>
      </c>
      <c r="U177" s="1" t="s">
        <v>4548</v>
      </c>
      <c r="V177" s="1" t="s">
        <v>5138</v>
      </c>
      <c r="W177" s="1" t="s">
        <v>2985</v>
      </c>
    </row>
    <row r="178" spans="1:23" x14ac:dyDescent="0.45">
      <c r="A178" s="1" t="s">
        <v>5139</v>
      </c>
      <c r="B178" s="1" t="s">
        <v>5140</v>
      </c>
      <c r="C178" s="1" t="s">
        <v>3207</v>
      </c>
      <c r="D178" s="1" t="s">
        <v>5141</v>
      </c>
      <c r="E178" s="1" t="s">
        <v>5142</v>
      </c>
      <c r="F178" s="1" t="s">
        <v>5143</v>
      </c>
      <c r="G178" s="1" t="s">
        <v>5144</v>
      </c>
      <c r="H178" s="1" t="s">
        <v>5145</v>
      </c>
      <c r="I178" s="1" t="s">
        <v>3445</v>
      </c>
      <c r="J178" s="1" t="s">
        <v>5146</v>
      </c>
      <c r="K178" s="1" t="s">
        <v>5147</v>
      </c>
      <c r="L178" s="1" t="s">
        <v>3000</v>
      </c>
      <c r="M178" s="1" t="s">
        <v>5148</v>
      </c>
      <c r="N178" s="1" t="s">
        <v>5149</v>
      </c>
      <c r="O178" s="1" t="s">
        <v>5150</v>
      </c>
      <c r="P178" s="1" t="s">
        <v>3776</v>
      </c>
      <c r="Q178" s="1" t="s">
        <v>5151</v>
      </c>
      <c r="R178" s="1" t="s">
        <v>2985</v>
      </c>
      <c r="S178" s="1" t="s">
        <v>5152</v>
      </c>
      <c r="T178" s="1" t="s">
        <v>5153</v>
      </c>
      <c r="U178" s="1" t="s">
        <v>5154</v>
      </c>
      <c r="V178" s="1" t="s">
        <v>5155</v>
      </c>
      <c r="W178" s="1" t="s">
        <v>2985</v>
      </c>
    </row>
    <row r="179" spans="1:23" x14ac:dyDescent="0.45">
      <c r="A179" s="1" t="s">
        <v>5156</v>
      </c>
      <c r="B179" s="1" t="s">
        <v>5157</v>
      </c>
      <c r="C179" s="1" t="s">
        <v>3333</v>
      </c>
      <c r="D179" s="1" t="s">
        <v>5158</v>
      </c>
      <c r="E179" s="1" t="s">
        <v>5159</v>
      </c>
      <c r="F179" s="1" t="s">
        <v>5160</v>
      </c>
      <c r="G179" s="1" t="s">
        <v>5161</v>
      </c>
      <c r="H179" s="1" t="s">
        <v>5161</v>
      </c>
      <c r="I179" s="1" t="s">
        <v>4021</v>
      </c>
      <c r="J179" s="1" t="s">
        <v>3311</v>
      </c>
      <c r="K179" s="1" t="s">
        <v>5162</v>
      </c>
      <c r="L179" s="1" t="s">
        <v>3403</v>
      </c>
      <c r="M179" s="1" t="s">
        <v>5163</v>
      </c>
      <c r="N179" s="1" t="s">
        <v>5161</v>
      </c>
      <c r="O179" s="1" t="s">
        <v>5161</v>
      </c>
      <c r="P179" s="1" t="s">
        <v>5164</v>
      </c>
      <c r="Q179" s="1" t="s">
        <v>5165</v>
      </c>
      <c r="R179" s="1" t="s">
        <v>3043</v>
      </c>
      <c r="S179" s="1" t="s">
        <v>3043</v>
      </c>
      <c r="T179" s="1" t="s">
        <v>3044</v>
      </c>
      <c r="U179" s="1" t="s">
        <v>5166</v>
      </c>
      <c r="V179" s="1" t="s">
        <v>5167</v>
      </c>
      <c r="W179" s="1" t="s">
        <v>3031</v>
      </c>
    </row>
    <row r="180" spans="1:23" x14ac:dyDescent="0.45">
      <c r="A180" s="1" t="s">
        <v>5168</v>
      </c>
      <c r="B180" s="1" t="s">
        <v>5169</v>
      </c>
      <c r="C180" s="1" t="s">
        <v>5170</v>
      </c>
      <c r="D180" s="1" t="s">
        <v>5171</v>
      </c>
      <c r="E180" s="1" t="s">
        <v>5172</v>
      </c>
      <c r="F180" s="1" t="s">
        <v>5173</v>
      </c>
      <c r="G180" s="1" t="s">
        <v>5174</v>
      </c>
      <c r="H180" s="1" t="s">
        <v>5175</v>
      </c>
      <c r="I180" s="1" t="s">
        <v>4777</v>
      </c>
      <c r="J180" s="1" t="s">
        <v>5176</v>
      </c>
      <c r="K180" s="1" t="s">
        <v>5175</v>
      </c>
      <c r="L180" s="1" t="s">
        <v>4777</v>
      </c>
      <c r="M180" s="1" t="s">
        <v>5176</v>
      </c>
      <c r="N180" s="1" t="s">
        <v>5175</v>
      </c>
      <c r="O180" s="1" t="s">
        <v>5174</v>
      </c>
      <c r="P180" s="1" t="s">
        <v>2984</v>
      </c>
      <c r="Q180" s="1" t="s">
        <v>2984</v>
      </c>
      <c r="R180" s="1" t="s">
        <v>4547</v>
      </c>
      <c r="S180" s="1" t="s">
        <v>5177</v>
      </c>
      <c r="T180" s="1" t="s">
        <v>5178</v>
      </c>
      <c r="U180" s="1" t="s">
        <v>5179</v>
      </c>
      <c r="V180" s="1" t="s">
        <v>5180</v>
      </c>
      <c r="W180" s="1" t="s">
        <v>5181</v>
      </c>
    </row>
    <row r="181" spans="1:23" x14ac:dyDescent="0.45">
      <c r="A181" s="1" t="s">
        <v>5182</v>
      </c>
      <c r="B181" s="1" t="s">
        <v>5183</v>
      </c>
      <c r="C181" s="1" t="s">
        <v>5184</v>
      </c>
      <c r="D181" s="1" t="s">
        <v>5185</v>
      </c>
      <c r="E181" s="1" t="s">
        <v>5186</v>
      </c>
      <c r="F181" s="1" t="s">
        <v>5187</v>
      </c>
      <c r="G181" s="1" t="s">
        <v>5188</v>
      </c>
      <c r="H181" s="1" t="s">
        <v>5123</v>
      </c>
      <c r="I181" s="1" t="s">
        <v>4373</v>
      </c>
      <c r="J181" s="1" t="s">
        <v>5189</v>
      </c>
      <c r="K181" s="1" t="s">
        <v>5190</v>
      </c>
      <c r="L181" s="1" t="s">
        <v>3744</v>
      </c>
      <c r="M181" s="1" t="s">
        <v>5191</v>
      </c>
      <c r="N181" s="1" t="s">
        <v>5123</v>
      </c>
      <c r="O181" s="1" t="s">
        <v>5192</v>
      </c>
      <c r="P181" s="1" t="s">
        <v>4053</v>
      </c>
      <c r="Q181" s="1" t="s">
        <v>5193</v>
      </c>
      <c r="R181" s="1" t="s">
        <v>3043</v>
      </c>
      <c r="S181" s="1" t="s">
        <v>3043</v>
      </c>
      <c r="T181" s="1" t="s">
        <v>3044</v>
      </c>
      <c r="U181" s="1" t="s">
        <v>5194</v>
      </c>
      <c r="V181" s="1" t="s">
        <v>5195</v>
      </c>
      <c r="W181" s="1" t="s">
        <v>4344</v>
      </c>
    </row>
    <row r="182" spans="1:23" x14ac:dyDescent="0.45">
      <c r="A182" s="1" t="s">
        <v>5196</v>
      </c>
      <c r="B182" s="1" t="s">
        <v>5197</v>
      </c>
      <c r="C182" s="1" t="s">
        <v>3043</v>
      </c>
      <c r="D182" s="1" t="s">
        <v>3043</v>
      </c>
      <c r="E182" s="1" t="s">
        <v>3043</v>
      </c>
      <c r="F182" s="1" t="s">
        <v>5198</v>
      </c>
      <c r="G182" s="1" t="s">
        <v>3043</v>
      </c>
      <c r="H182" s="1" t="s">
        <v>5198</v>
      </c>
      <c r="I182" s="1" t="s">
        <v>3017</v>
      </c>
      <c r="J182" s="1" t="s">
        <v>3017</v>
      </c>
      <c r="K182" s="1" t="s">
        <v>5198</v>
      </c>
      <c r="L182" s="1" t="s">
        <v>3017</v>
      </c>
      <c r="M182" s="1" t="s">
        <v>3017</v>
      </c>
      <c r="N182" s="1" t="s">
        <v>3043</v>
      </c>
      <c r="O182" s="1" t="s">
        <v>3043</v>
      </c>
      <c r="P182" s="1" t="s">
        <v>2984</v>
      </c>
      <c r="Q182" s="1" t="s">
        <v>2984</v>
      </c>
      <c r="R182" s="1" t="s">
        <v>2985</v>
      </c>
      <c r="S182" s="1" t="s">
        <v>3103</v>
      </c>
      <c r="T182" s="1" t="s">
        <v>5199</v>
      </c>
      <c r="U182" s="1" t="s">
        <v>3044</v>
      </c>
      <c r="V182" s="1" t="s">
        <v>3043</v>
      </c>
      <c r="W182" s="1" t="s">
        <v>3043</v>
      </c>
    </row>
    <row r="183" spans="1:23" x14ac:dyDescent="0.45">
      <c r="A183" s="1" t="s">
        <v>5200</v>
      </c>
      <c r="B183" s="1" t="s">
        <v>5201</v>
      </c>
      <c r="C183" s="1" t="s">
        <v>3043</v>
      </c>
      <c r="D183" s="1" t="s">
        <v>3043</v>
      </c>
      <c r="E183" s="1" t="s">
        <v>3043</v>
      </c>
      <c r="F183" s="1" t="s">
        <v>5202</v>
      </c>
      <c r="G183" s="1" t="s">
        <v>3043</v>
      </c>
      <c r="H183" s="1" t="s">
        <v>5202</v>
      </c>
      <c r="I183" s="1" t="s">
        <v>3017</v>
      </c>
      <c r="J183" s="1" t="s">
        <v>3017</v>
      </c>
      <c r="K183" s="1" t="s">
        <v>5202</v>
      </c>
      <c r="L183" s="1" t="s">
        <v>3017</v>
      </c>
      <c r="M183" s="1" t="s">
        <v>3017</v>
      </c>
      <c r="N183" s="1" t="s">
        <v>3043</v>
      </c>
      <c r="O183" s="1" t="s">
        <v>3043</v>
      </c>
      <c r="P183" s="1" t="s">
        <v>2984</v>
      </c>
      <c r="Q183" s="1" t="s">
        <v>2984</v>
      </c>
      <c r="R183" s="1" t="s">
        <v>2977</v>
      </c>
      <c r="S183" s="1" t="s">
        <v>4632</v>
      </c>
      <c r="T183" s="1" t="s">
        <v>5203</v>
      </c>
      <c r="U183" s="1" t="s">
        <v>3044</v>
      </c>
      <c r="V183" s="1" t="s">
        <v>3043</v>
      </c>
      <c r="W183" s="1" t="s">
        <v>3043</v>
      </c>
    </row>
    <row r="184" spans="1:23" x14ac:dyDescent="0.45">
      <c r="A184" s="1" t="s">
        <v>5204</v>
      </c>
      <c r="B184" s="1" t="s">
        <v>5205</v>
      </c>
      <c r="C184" s="1" t="s">
        <v>3237</v>
      </c>
      <c r="D184" s="1" t="s">
        <v>5206</v>
      </c>
      <c r="E184" s="1" t="s">
        <v>5207</v>
      </c>
      <c r="F184" s="1" t="s">
        <v>5208</v>
      </c>
      <c r="G184" s="1" t="s">
        <v>5209</v>
      </c>
      <c r="H184" s="1" t="s">
        <v>5210</v>
      </c>
      <c r="I184" s="1" t="s">
        <v>4540</v>
      </c>
      <c r="J184" s="1" t="s">
        <v>3216</v>
      </c>
      <c r="K184" s="1" t="s">
        <v>5211</v>
      </c>
      <c r="L184" s="1" t="s">
        <v>5212</v>
      </c>
      <c r="M184" s="1" t="s">
        <v>5010</v>
      </c>
      <c r="N184" s="1" t="s">
        <v>5213</v>
      </c>
      <c r="O184" s="1" t="s">
        <v>5214</v>
      </c>
      <c r="P184" s="1" t="s">
        <v>5215</v>
      </c>
      <c r="Q184" s="1" t="s">
        <v>5216</v>
      </c>
      <c r="R184" s="1" t="s">
        <v>2985</v>
      </c>
      <c r="S184" s="1" t="s">
        <v>5217</v>
      </c>
      <c r="T184" s="1" t="s">
        <v>5218</v>
      </c>
      <c r="U184" s="1" t="s">
        <v>5219</v>
      </c>
      <c r="V184" s="1" t="s">
        <v>5220</v>
      </c>
      <c r="W184" s="1" t="s">
        <v>2985</v>
      </c>
    </row>
    <row r="185" spans="1:23" x14ac:dyDescent="0.45">
      <c r="A185" s="1" t="s">
        <v>5221</v>
      </c>
      <c r="B185" s="1" t="s">
        <v>5222</v>
      </c>
      <c r="C185" s="1" t="s">
        <v>5223</v>
      </c>
      <c r="D185" s="1" t="s">
        <v>5224</v>
      </c>
      <c r="E185" s="1" t="s">
        <v>5225</v>
      </c>
      <c r="F185" s="1" t="s">
        <v>5226</v>
      </c>
      <c r="G185" s="1" t="s">
        <v>5227</v>
      </c>
      <c r="H185" s="1" t="s">
        <v>5228</v>
      </c>
      <c r="I185" s="1" t="s">
        <v>5229</v>
      </c>
      <c r="J185" s="1" t="s">
        <v>5230</v>
      </c>
      <c r="K185" s="1" t="s">
        <v>5231</v>
      </c>
      <c r="L185" s="1" t="s">
        <v>5232</v>
      </c>
      <c r="M185" s="1" t="s">
        <v>5010</v>
      </c>
      <c r="N185" s="1" t="s">
        <v>5233</v>
      </c>
      <c r="O185" s="1" t="s">
        <v>5227</v>
      </c>
      <c r="P185" s="1" t="s">
        <v>2984</v>
      </c>
      <c r="Q185" s="1" t="s">
        <v>2984</v>
      </c>
      <c r="R185" s="1" t="s">
        <v>2985</v>
      </c>
      <c r="S185" s="1" t="s">
        <v>3147</v>
      </c>
      <c r="T185" s="1" t="s">
        <v>5234</v>
      </c>
      <c r="U185" s="1" t="s">
        <v>5235</v>
      </c>
      <c r="V185" s="1" t="s">
        <v>5236</v>
      </c>
      <c r="W185" s="1" t="s">
        <v>2985</v>
      </c>
    </row>
    <row r="186" spans="1:23" x14ac:dyDescent="0.45">
      <c r="A186" s="1" t="s">
        <v>5237</v>
      </c>
      <c r="B186" s="1" t="s">
        <v>5238</v>
      </c>
      <c r="C186" s="1" t="s">
        <v>3043</v>
      </c>
      <c r="D186" s="1" t="s">
        <v>3043</v>
      </c>
      <c r="E186" s="1" t="s">
        <v>3043</v>
      </c>
      <c r="F186" s="1" t="s">
        <v>3456</v>
      </c>
      <c r="G186" s="1" t="s">
        <v>3043</v>
      </c>
      <c r="H186" s="1" t="s">
        <v>3456</v>
      </c>
      <c r="I186" s="1" t="s">
        <v>3017</v>
      </c>
      <c r="J186" s="1" t="s">
        <v>3017</v>
      </c>
      <c r="K186" s="1" t="s">
        <v>3456</v>
      </c>
      <c r="L186" s="1" t="s">
        <v>3017</v>
      </c>
      <c r="M186" s="1" t="s">
        <v>3017</v>
      </c>
      <c r="N186" s="1" t="s">
        <v>3043</v>
      </c>
      <c r="O186" s="1" t="s">
        <v>3043</v>
      </c>
      <c r="P186" s="1" t="s">
        <v>2984</v>
      </c>
      <c r="Q186" s="1" t="s">
        <v>2984</v>
      </c>
      <c r="R186" s="1" t="s">
        <v>2985</v>
      </c>
      <c r="S186" s="1" t="s">
        <v>5239</v>
      </c>
      <c r="T186" s="1" t="s">
        <v>3458</v>
      </c>
      <c r="U186" s="1" t="s">
        <v>3044</v>
      </c>
      <c r="V186" s="1" t="s">
        <v>3043</v>
      </c>
      <c r="W186" s="1" t="s">
        <v>3043</v>
      </c>
    </row>
    <row r="187" spans="1:23" x14ac:dyDescent="0.45">
      <c r="A187" s="1" t="s">
        <v>5240</v>
      </c>
      <c r="B187" s="1" t="s">
        <v>5241</v>
      </c>
      <c r="C187" s="1" t="s">
        <v>5242</v>
      </c>
      <c r="D187" s="1" t="s">
        <v>5243</v>
      </c>
      <c r="E187" s="1" t="s">
        <v>5244</v>
      </c>
      <c r="F187" s="1" t="s">
        <v>5245</v>
      </c>
      <c r="G187" s="1" t="s">
        <v>5246</v>
      </c>
      <c r="H187" s="1" t="s">
        <v>5247</v>
      </c>
      <c r="I187" s="1" t="s">
        <v>3426</v>
      </c>
      <c r="J187" s="1" t="s">
        <v>5248</v>
      </c>
      <c r="K187" s="1" t="s">
        <v>5249</v>
      </c>
      <c r="L187" s="1" t="s">
        <v>3231</v>
      </c>
      <c r="M187" s="1" t="s">
        <v>4107</v>
      </c>
      <c r="N187" s="1" t="s">
        <v>2996</v>
      </c>
      <c r="O187" s="1" t="s">
        <v>5246</v>
      </c>
      <c r="P187" s="1" t="s">
        <v>5250</v>
      </c>
      <c r="Q187" s="1" t="s">
        <v>5251</v>
      </c>
      <c r="R187" s="1" t="s">
        <v>2985</v>
      </c>
      <c r="S187" s="1" t="s">
        <v>5252</v>
      </c>
      <c r="T187" s="1" t="s">
        <v>5253</v>
      </c>
      <c r="U187" s="1" t="s">
        <v>5254</v>
      </c>
      <c r="V187" s="1" t="s">
        <v>5255</v>
      </c>
      <c r="W187" s="1" t="s">
        <v>3028</v>
      </c>
    </row>
    <row r="188" spans="1:23" x14ac:dyDescent="0.45">
      <c r="A188" s="1" t="s">
        <v>5256</v>
      </c>
      <c r="B188" s="1" t="s">
        <v>5257</v>
      </c>
      <c r="C188" s="1" t="s">
        <v>5258</v>
      </c>
      <c r="D188" s="1" t="s">
        <v>5259</v>
      </c>
      <c r="E188" s="1" t="s">
        <v>5260</v>
      </c>
      <c r="F188" s="1" t="s">
        <v>5261</v>
      </c>
      <c r="G188" s="1" t="s">
        <v>5262</v>
      </c>
      <c r="H188" s="1" t="s">
        <v>5263</v>
      </c>
      <c r="I188" s="1" t="s">
        <v>4508</v>
      </c>
      <c r="J188" s="1" t="s">
        <v>5264</v>
      </c>
      <c r="K188" s="1" t="s">
        <v>5265</v>
      </c>
      <c r="L188" s="1" t="s">
        <v>4839</v>
      </c>
      <c r="M188" s="1" t="s">
        <v>5266</v>
      </c>
      <c r="N188" s="1" t="s">
        <v>5262</v>
      </c>
      <c r="O188" s="1" t="s">
        <v>5267</v>
      </c>
      <c r="P188" s="1" t="s">
        <v>5268</v>
      </c>
      <c r="Q188" s="1" t="s">
        <v>5269</v>
      </c>
      <c r="R188" s="1" t="s">
        <v>2977</v>
      </c>
      <c r="S188" s="1" t="s">
        <v>5270</v>
      </c>
      <c r="T188" s="1" t="s">
        <v>5271</v>
      </c>
      <c r="U188" s="1" t="s">
        <v>5272</v>
      </c>
      <c r="V188" s="1" t="s">
        <v>5273</v>
      </c>
      <c r="W188" s="1" t="s">
        <v>3103</v>
      </c>
    </row>
    <row r="189" spans="1:23" x14ac:dyDescent="0.45">
      <c r="A189" s="1" t="s">
        <v>5274</v>
      </c>
      <c r="B189" s="1" t="s">
        <v>5275</v>
      </c>
      <c r="C189" s="1" t="s">
        <v>3043</v>
      </c>
      <c r="D189" s="1" t="s">
        <v>3043</v>
      </c>
      <c r="E189" s="1" t="s">
        <v>3043</v>
      </c>
      <c r="F189" s="1" t="s">
        <v>5276</v>
      </c>
      <c r="G189" s="1" t="s">
        <v>3043</v>
      </c>
      <c r="H189" s="1" t="s">
        <v>5276</v>
      </c>
      <c r="I189" s="1" t="s">
        <v>3017</v>
      </c>
      <c r="J189" s="1" t="s">
        <v>3017</v>
      </c>
      <c r="K189" s="1" t="s">
        <v>5276</v>
      </c>
      <c r="L189" s="1" t="s">
        <v>3017</v>
      </c>
      <c r="M189" s="1" t="s">
        <v>3017</v>
      </c>
      <c r="N189" s="1" t="s">
        <v>3043</v>
      </c>
      <c r="O189" s="1" t="s">
        <v>3043</v>
      </c>
      <c r="P189" s="1" t="s">
        <v>2984</v>
      </c>
      <c r="Q189" s="1" t="s">
        <v>2984</v>
      </c>
      <c r="R189" s="1" t="s">
        <v>2985</v>
      </c>
      <c r="S189" s="1" t="s">
        <v>2977</v>
      </c>
      <c r="T189" s="1" t="s">
        <v>5277</v>
      </c>
      <c r="U189" s="1" t="s">
        <v>5278</v>
      </c>
      <c r="V189" s="1" t="s">
        <v>4164</v>
      </c>
      <c r="W189" s="1" t="s">
        <v>2985</v>
      </c>
    </row>
    <row r="190" spans="1:23" x14ac:dyDescent="0.45">
      <c r="A190" s="1" t="s">
        <v>5279</v>
      </c>
      <c r="B190" s="1" t="s">
        <v>5280</v>
      </c>
      <c r="C190" s="1" t="s">
        <v>3043</v>
      </c>
      <c r="D190" s="1" t="s">
        <v>3043</v>
      </c>
      <c r="E190" s="1" t="s">
        <v>3043</v>
      </c>
      <c r="F190" s="1" t="s">
        <v>5281</v>
      </c>
      <c r="G190" s="1" t="s">
        <v>3043</v>
      </c>
      <c r="H190" s="1" t="s">
        <v>5281</v>
      </c>
      <c r="I190" s="1" t="s">
        <v>3017</v>
      </c>
      <c r="J190" s="1" t="s">
        <v>3017</v>
      </c>
      <c r="K190" s="1" t="s">
        <v>5281</v>
      </c>
      <c r="L190" s="1" t="s">
        <v>3017</v>
      </c>
      <c r="M190" s="1" t="s">
        <v>3017</v>
      </c>
      <c r="N190" s="1" t="s">
        <v>3043</v>
      </c>
      <c r="O190" s="1" t="s">
        <v>3043</v>
      </c>
      <c r="P190" s="1" t="s">
        <v>2984</v>
      </c>
      <c r="Q190" s="1" t="s">
        <v>2984</v>
      </c>
      <c r="R190" s="1" t="s">
        <v>2977</v>
      </c>
      <c r="S190" s="1" t="s">
        <v>5282</v>
      </c>
      <c r="T190" s="1" t="s">
        <v>5283</v>
      </c>
      <c r="U190" s="1" t="s">
        <v>3044</v>
      </c>
      <c r="V190" s="1" t="s">
        <v>3043</v>
      </c>
      <c r="W190" s="1" t="s">
        <v>3043</v>
      </c>
    </row>
    <row r="191" spans="1:23" x14ac:dyDescent="0.45">
      <c r="A191" s="1" t="s">
        <v>5284</v>
      </c>
      <c r="B191" s="1" t="s">
        <v>5285</v>
      </c>
      <c r="C191" s="1" t="s">
        <v>5286</v>
      </c>
      <c r="D191" s="1" t="s">
        <v>5287</v>
      </c>
      <c r="E191" s="1" t="s">
        <v>5288</v>
      </c>
      <c r="F191" s="1" t="s">
        <v>5289</v>
      </c>
      <c r="G191" s="1" t="s">
        <v>5290</v>
      </c>
      <c r="H191" s="1" t="s">
        <v>5291</v>
      </c>
      <c r="I191" s="1" t="s">
        <v>5292</v>
      </c>
      <c r="J191" s="1" t="s">
        <v>5293</v>
      </c>
      <c r="K191" s="1" t="s">
        <v>4725</v>
      </c>
      <c r="L191" s="1" t="s">
        <v>3496</v>
      </c>
      <c r="M191" s="1" t="s">
        <v>5294</v>
      </c>
      <c r="N191" s="1" t="s">
        <v>5295</v>
      </c>
      <c r="O191" s="1" t="s">
        <v>5296</v>
      </c>
      <c r="P191" s="1" t="s">
        <v>5297</v>
      </c>
      <c r="Q191" s="1" t="s">
        <v>5298</v>
      </c>
      <c r="R191" s="1" t="s">
        <v>2985</v>
      </c>
      <c r="S191" s="1" t="s">
        <v>5299</v>
      </c>
      <c r="T191" s="1" t="s">
        <v>5300</v>
      </c>
      <c r="U191" s="1" t="s">
        <v>5301</v>
      </c>
      <c r="V191" s="1" t="s">
        <v>5302</v>
      </c>
      <c r="W191" s="1" t="s">
        <v>2985</v>
      </c>
    </row>
    <row r="192" spans="1:23" x14ac:dyDescent="0.45">
      <c r="A192" s="1" t="s">
        <v>5303</v>
      </c>
      <c r="B192" s="1" t="s">
        <v>5304</v>
      </c>
      <c r="C192" s="1" t="s">
        <v>5305</v>
      </c>
      <c r="D192" s="1" t="s">
        <v>5306</v>
      </c>
      <c r="E192" s="1" t="s">
        <v>5307</v>
      </c>
      <c r="F192" s="1" t="s">
        <v>5308</v>
      </c>
      <c r="G192" s="1" t="s">
        <v>5123</v>
      </c>
      <c r="H192" s="1" t="s">
        <v>5309</v>
      </c>
      <c r="I192" s="1" t="s">
        <v>3971</v>
      </c>
      <c r="J192" s="1" t="s">
        <v>5310</v>
      </c>
      <c r="K192" s="1" t="s">
        <v>5311</v>
      </c>
      <c r="L192" s="1" t="s">
        <v>4709</v>
      </c>
      <c r="M192" s="1" t="s">
        <v>5312</v>
      </c>
      <c r="N192" s="1" t="s">
        <v>5309</v>
      </c>
      <c r="O192" s="1" t="s">
        <v>5123</v>
      </c>
      <c r="P192" s="1" t="s">
        <v>3267</v>
      </c>
      <c r="Q192" s="1" t="s">
        <v>5313</v>
      </c>
      <c r="R192" s="1" t="s">
        <v>2977</v>
      </c>
      <c r="S192" s="1" t="s">
        <v>3154</v>
      </c>
      <c r="T192" s="1" t="s">
        <v>5314</v>
      </c>
      <c r="U192" s="1" t="s">
        <v>5314</v>
      </c>
      <c r="V192" s="1" t="s">
        <v>5315</v>
      </c>
      <c r="W192" s="1" t="s">
        <v>2985</v>
      </c>
    </row>
    <row r="193" spans="1:23" x14ac:dyDescent="0.45">
      <c r="A193" s="1" t="s">
        <v>5316</v>
      </c>
      <c r="B193" s="1" t="s">
        <v>5317</v>
      </c>
      <c r="C193" s="1" t="s">
        <v>3043</v>
      </c>
      <c r="D193" s="1" t="s">
        <v>3043</v>
      </c>
      <c r="E193" s="1" t="s">
        <v>3043</v>
      </c>
      <c r="F193" s="1" t="s">
        <v>5318</v>
      </c>
      <c r="G193" s="1" t="s">
        <v>3043</v>
      </c>
      <c r="H193" s="1" t="s">
        <v>4784</v>
      </c>
      <c r="I193" s="1" t="s">
        <v>5046</v>
      </c>
      <c r="J193" s="1" t="s">
        <v>5319</v>
      </c>
      <c r="K193" s="1" t="s">
        <v>5318</v>
      </c>
      <c r="L193" s="1" t="s">
        <v>3017</v>
      </c>
      <c r="M193" s="1" t="s">
        <v>3017</v>
      </c>
      <c r="N193" s="1" t="s">
        <v>3043</v>
      </c>
      <c r="O193" s="1" t="s">
        <v>3043</v>
      </c>
      <c r="P193" s="1" t="s">
        <v>2984</v>
      </c>
      <c r="Q193" s="1" t="s">
        <v>2984</v>
      </c>
      <c r="R193" s="1" t="s">
        <v>3043</v>
      </c>
      <c r="S193" s="1" t="s">
        <v>3043</v>
      </c>
      <c r="T193" s="1" t="s">
        <v>3044</v>
      </c>
      <c r="U193" s="1" t="s">
        <v>5320</v>
      </c>
      <c r="V193" s="1" t="s">
        <v>4529</v>
      </c>
      <c r="W193" s="1" t="s">
        <v>2985</v>
      </c>
    </row>
    <row r="194" spans="1:23" x14ac:dyDescent="0.45">
      <c r="A194" s="1" t="s">
        <v>5321</v>
      </c>
      <c r="B194" s="1" t="s">
        <v>5322</v>
      </c>
      <c r="C194" s="1" t="s">
        <v>5323</v>
      </c>
      <c r="D194" s="1" t="s">
        <v>5324</v>
      </c>
      <c r="E194" s="1" t="s">
        <v>5325</v>
      </c>
      <c r="F194" s="1" t="s">
        <v>5326</v>
      </c>
      <c r="G194" s="1" t="s">
        <v>5327</v>
      </c>
      <c r="H194" s="1" t="s">
        <v>5328</v>
      </c>
      <c r="I194" s="1" t="s">
        <v>3384</v>
      </c>
      <c r="J194" s="1" t="s">
        <v>5329</v>
      </c>
      <c r="K194" s="1" t="s">
        <v>4834</v>
      </c>
      <c r="L194" s="1" t="s">
        <v>4085</v>
      </c>
      <c r="M194" s="1" t="s">
        <v>5330</v>
      </c>
      <c r="N194" s="1" t="s">
        <v>5331</v>
      </c>
      <c r="O194" s="1" t="s">
        <v>4842</v>
      </c>
      <c r="P194" s="1" t="s">
        <v>5332</v>
      </c>
      <c r="Q194" s="1" t="s">
        <v>5333</v>
      </c>
      <c r="R194" s="1" t="s">
        <v>2985</v>
      </c>
      <c r="S194" s="1" t="s">
        <v>3127</v>
      </c>
      <c r="T194" s="1" t="s">
        <v>5334</v>
      </c>
      <c r="U194" s="1" t="s">
        <v>5335</v>
      </c>
      <c r="V194" s="1" t="s">
        <v>5336</v>
      </c>
      <c r="W194" s="1" t="s">
        <v>2977</v>
      </c>
    </row>
    <row r="195" spans="1:23" x14ac:dyDescent="0.45">
      <c r="A195" s="1" t="s">
        <v>5337</v>
      </c>
      <c r="B195" s="1" t="s">
        <v>5338</v>
      </c>
      <c r="C195" s="1" t="s">
        <v>5339</v>
      </c>
      <c r="D195" s="1" t="s">
        <v>5340</v>
      </c>
      <c r="E195" s="1" t="s">
        <v>5341</v>
      </c>
      <c r="F195" s="1" t="s">
        <v>5342</v>
      </c>
      <c r="G195" s="1" t="s">
        <v>5343</v>
      </c>
      <c r="H195" s="1" t="s">
        <v>5344</v>
      </c>
      <c r="I195" s="1" t="s">
        <v>3782</v>
      </c>
      <c r="J195" s="1" t="s">
        <v>5345</v>
      </c>
      <c r="K195" s="1" t="s">
        <v>5346</v>
      </c>
      <c r="L195" s="1" t="s">
        <v>3059</v>
      </c>
      <c r="M195" s="1" t="s">
        <v>5347</v>
      </c>
      <c r="N195" s="1" t="s">
        <v>5348</v>
      </c>
      <c r="O195" s="1" t="s">
        <v>5349</v>
      </c>
      <c r="P195" s="1" t="s">
        <v>5350</v>
      </c>
      <c r="Q195" s="1" t="s">
        <v>5351</v>
      </c>
      <c r="R195" s="1" t="s">
        <v>2985</v>
      </c>
      <c r="S195" s="1" t="s">
        <v>5352</v>
      </c>
      <c r="T195" s="1" t="s">
        <v>5353</v>
      </c>
      <c r="U195" s="1" t="s">
        <v>5354</v>
      </c>
      <c r="V195" s="1" t="s">
        <v>4252</v>
      </c>
      <c r="W195" s="1" t="s">
        <v>2985</v>
      </c>
    </row>
    <row r="196" spans="1:23" x14ac:dyDescent="0.45">
      <c r="A196" s="1" t="s">
        <v>5355</v>
      </c>
      <c r="B196" s="1" t="s">
        <v>5356</v>
      </c>
      <c r="C196" s="1" t="s">
        <v>5357</v>
      </c>
      <c r="D196" s="1" t="s">
        <v>5358</v>
      </c>
      <c r="E196" s="1" t="s">
        <v>5359</v>
      </c>
      <c r="F196" s="1" t="s">
        <v>5360</v>
      </c>
      <c r="G196" s="1" t="s">
        <v>5361</v>
      </c>
      <c r="H196" s="1" t="s">
        <v>5362</v>
      </c>
      <c r="I196" s="1" t="s">
        <v>5363</v>
      </c>
      <c r="J196" s="1" t="s">
        <v>4203</v>
      </c>
      <c r="K196" s="1" t="s">
        <v>5364</v>
      </c>
      <c r="L196" s="1" t="s">
        <v>5365</v>
      </c>
      <c r="M196" s="1" t="s">
        <v>5366</v>
      </c>
      <c r="N196" s="1" t="s">
        <v>5362</v>
      </c>
      <c r="O196" s="1" t="s">
        <v>5361</v>
      </c>
      <c r="P196" s="1" t="s">
        <v>5367</v>
      </c>
      <c r="Q196" s="1" t="s">
        <v>5368</v>
      </c>
      <c r="R196" s="1" t="s">
        <v>2985</v>
      </c>
      <c r="S196" s="1" t="s">
        <v>3299</v>
      </c>
      <c r="T196" s="1" t="s">
        <v>5369</v>
      </c>
      <c r="U196" s="1" t="s">
        <v>5370</v>
      </c>
      <c r="V196" s="1" t="s">
        <v>3299</v>
      </c>
      <c r="W196" s="1" t="s">
        <v>2985</v>
      </c>
    </row>
    <row r="197" spans="1:23" x14ac:dyDescent="0.45">
      <c r="A197" s="1" t="s">
        <v>5371</v>
      </c>
      <c r="B197" s="1" t="s">
        <v>5372</v>
      </c>
      <c r="C197" s="1" t="s">
        <v>3043</v>
      </c>
      <c r="D197" s="1" t="s">
        <v>3043</v>
      </c>
      <c r="E197" s="1" t="s">
        <v>3043</v>
      </c>
      <c r="F197" s="1" t="s">
        <v>3456</v>
      </c>
      <c r="G197" s="1" t="s">
        <v>3043</v>
      </c>
      <c r="H197" s="1" t="s">
        <v>3456</v>
      </c>
      <c r="I197" s="1" t="s">
        <v>3017</v>
      </c>
      <c r="J197" s="1" t="s">
        <v>3017</v>
      </c>
      <c r="K197" s="1" t="s">
        <v>3456</v>
      </c>
      <c r="L197" s="1" t="s">
        <v>3017</v>
      </c>
      <c r="M197" s="1" t="s">
        <v>3017</v>
      </c>
      <c r="N197" s="1" t="s">
        <v>3043</v>
      </c>
      <c r="O197" s="1" t="s">
        <v>3043</v>
      </c>
      <c r="P197" s="1" t="s">
        <v>2984</v>
      </c>
      <c r="Q197" s="1" t="s">
        <v>2984</v>
      </c>
      <c r="R197" s="1" t="s">
        <v>2985</v>
      </c>
      <c r="S197" s="1" t="s">
        <v>4632</v>
      </c>
      <c r="T197" s="1" t="s">
        <v>3459</v>
      </c>
      <c r="U197" s="1" t="s">
        <v>3044</v>
      </c>
      <c r="V197" s="1" t="s">
        <v>3043</v>
      </c>
      <c r="W197" s="1" t="s">
        <v>3043</v>
      </c>
    </row>
    <row r="198" spans="1:23" x14ac:dyDescent="0.45">
      <c r="A198" s="1" t="s">
        <v>5373</v>
      </c>
      <c r="B198" s="1" t="s">
        <v>5374</v>
      </c>
      <c r="C198" s="1" t="s">
        <v>5375</v>
      </c>
      <c r="D198" s="1" t="s">
        <v>5376</v>
      </c>
      <c r="E198" s="1" t="s">
        <v>5377</v>
      </c>
      <c r="F198" s="1" t="s">
        <v>5378</v>
      </c>
      <c r="G198" s="1" t="s">
        <v>5379</v>
      </c>
      <c r="H198" s="1" t="s">
        <v>3985</v>
      </c>
      <c r="I198" s="1" t="s">
        <v>3493</v>
      </c>
      <c r="J198" s="1" t="s">
        <v>5380</v>
      </c>
      <c r="K198" s="1" t="s">
        <v>5381</v>
      </c>
      <c r="L198" s="1" t="s">
        <v>3119</v>
      </c>
      <c r="M198" s="1" t="s">
        <v>5382</v>
      </c>
      <c r="N198" s="1" t="s">
        <v>5383</v>
      </c>
      <c r="O198" s="1" t="s">
        <v>5384</v>
      </c>
      <c r="P198" s="1" t="s">
        <v>5385</v>
      </c>
      <c r="Q198" s="1" t="s">
        <v>5386</v>
      </c>
      <c r="R198" s="1" t="s">
        <v>2985</v>
      </c>
      <c r="S198" s="1" t="s">
        <v>3127</v>
      </c>
      <c r="T198" s="1" t="s">
        <v>4165</v>
      </c>
      <c r="U198" s="1" t="s">
        <v>4165</v>
      </c>
      <c r="V198" s="1" t="s">
        <v>5387</v>
      </c>
      <c r="W198" s="1" t="s">
        <v>2977</v>
      </c>
    </row>
    <row r="199" spans="1:23" x14ac:dyDescent="0.45">
      <c r="A199" s="1" t="s">
        <v>5388</v>
      </c>
      <c r="B199" s="1" t="s">
        <v>5389</v>
      </c>
      <c r="C199" s="1" t="s">
        <v>3043</v>
      </c>
      <c r="D199" s="1" t="s">
        <v>3043</v>
      </c>
      <c r="E199" s="1" t="s">
        <v>3043</v>
      </c>
      <c r="F199" s="1" t="s">
        <v>3456</v>
      </c>
      <c r="G199" s="1" t="s">
        <v>3043</v>
      </c>
      <c r="H199" s="1" t="s">
        <v>3456</v>
      </c>
      <c r="I199" s="1" t="s">
        <v>3017</v>
      </c>
      <c r="J199" s="1" t="s">
        <v>3017</v>
      </c>
      <c r="K199" s="1" t="s">
        <v>3456</v>
      </c>
      <c r="L199" s="1" t="s">
        <v>3017</v>
      </c>
      <c r="M199" s="1" t="s">
        <v>3017</v>
      </c>
      <c r="N199" s="1" t="s">
        <v>3043</v>
      </c>
      <c r="O199" s="1" t="s">
        <v>3043</v>
      </c>
      <c r="P199" s="1" t="s">
        <v>2984</v>
      </c>
      <c r="Q199" s="1" t="s">
        <v>2984</v>
      </c>
      <c r="R199" s="1" t="s">
        <v>2985</v>
      </c>
      <c r="S199" s="1" t="s">
        <v>5390</v>
      </c>
      <c r="T199" s="1" t="s">
        <v>3459</v>
      </c>
      <c r="U199" s="1" t="s">
        <v>3044</v>
      </c>
      <c r="V199" s="1" t="s">
        <v>3043</v>
      </c>
      <c r="W199" s="1" t="s">
        <v>3043</v>
      </c>
    </row>
    <row r="200" spans="1:23" x14ac:dyDescent="0.45">
      <c r="A200" s="1" t="s">
        <v>5391</v>
      </c>
      <c r="B200" s="1" t="s">
        <v>5392</v>
      </c>
      <c r="C200" s="1" t="s">
        <v>3043</v>
      </c>
      <c r="D200" s="1" t="s">
        <v>3043</v>
      </c>
      <c r="E200" s="1" t="s">
        <v>3043</v>
      </c>
      <c r="F200" s="1" t="s">
        <v>4650</v>
      </c>
      <c r="G200" s="1" t="s">
        <v>3043</v>
      </c>
      <c r="H200" s="1" t="s">
        <v>3299</v>
      </c>
      <c r="I200" s="1" t="s">
        <v>3039</v>
      </c>
      <c r="J200" s="1" t="s">
        <v>5393</v>
      </c>
      <c r="K200" s="1" t="s">
        <v>4650</v>
      </c>
      <c r="L200" s="1" t="s">
        <v>3017</v>
      </c>
      <c r="M200" s="1" t="s">
        <v>3017</v>
      </c>
      <c r="N200" s="1" t="s">
        <v>3043</v>
      </c>
      <c r="O200" s="1" t="s">
        <v>3043</v>
      </c>
      <c r="P200" s="1" t="s">
        <v>2984</v>
      </c>
      <c r="Q200" s="1" t="s">
        <v>2984</v>
      </c>
      <c r="R200" s="1" t="s">
        <v>2985</v>
      </c>
      <c r="S200" s="1" t="s">
        <v>2985</v>
      </c>
      <c r="T200" s="1" t="s">
        <v>4244</v>
      </c>
      <c r="U200" s="1" t="s">
        <v>3044</v>
      </c>
      <c r="V200" s="1" t="s">
        <v>3043</v>
      </c>
      <c r="W200" s="1" t="s">
        <v>3043</v>
      </c>
    </row>
    <row r="201" spans="1:23" x14ac:dyDescent="0.45">
      <c r="A201" s="1" t="s">
        <v>5394</v>
      </c>
      <c r="B201" s="1" t="s">
        <v>5395</v>
      </c>
      <c r="C201" s="1" t="s">
        <v>5396</v>
      </c>
      <c r="D201" s="1" t="s">
        <v>5397</v>
      </c>
      <c r="E201" s="1" t="s">
        <v>5398</v>
      </c>
      <c r="F201" s="1" t="s">
        <v>5399</v>
      </c>
      <c r="G201" s="1" t="s">
        <v>5400</v>
      </c>
      <c r="H201" s="1" t="s">
        <v>5401</v>
      </c>
      <c r="I201" s="1" t="s">
        <v>5402</v>
      </c>
      <c r="J201" s="1" t="s">
        <v>5403</v>
      </c>
      <c r="K201" s="1" t="s">
        <v>5404</v>
      </c>
      <c r="L201" s="1" t="s">
        <v>5405</v>
      </c>
      <c r="M201" s="1" t="s">
        <v>5406</v>
      </c>
      <c r="N201" s="1" t="s">
        <v>5407</v>
      </c>
      <c r="O201" s="1" t="s">
        <v>5401</v>
      </c>
      <c r="P201" s="1" t="s">
        <v>5408</v>
      </c>
      <c r="Q201" s="1" t="s">
        <v>5409</v>
      </c>
      <c r="R201" s="1" t="s">
        <v>2985</v>
      </c>
      <c r="S201" s="1" t="s">
        <v>3299</v>
      </c>
      <c r="T201" s="1" t="s">
        <v>5410</v>
      </c>
      <c r="U201" s="1" t="s">
        <v>5410</v>
      </c>
      <c r="V201" s="1" t="s">
        <v>3299</v>
      </c>
      <c r="W201" s="1" t="s">
        <v>2985</v>
      </c>
    </row>
    <row r="202" spans="1:23" x14ac:dyDescent="0.45">
      <c r="A202" s="1" t="s">
        <v>5411</v>
      </c>
      <c r="B202" s="1" t="s">
        <v>5412</v>
      </c>
      <c r="C202" s="1" t="s">
        <v>2985</v>
      </c>
      <c r="D202" s="1" t="s">
        <v>2986</v>
      </c>
      <c r="E202" s="1" t="s">
        <v>5413</v>
      </c>
      <c r="F202" s="1" t="s">
        <v>2985</v>
      </c>
      <c r="G202" s="1" t="s">
        <v>3793</v>
      </c>
      <c r="H202" s="1" t="s">
        <v>3793</v>
      </c>
      <c r="I202" s="1" t="s">
        <v>5414</v>
      </c>
      <c r="J202" s="1" t="s">
        <v>5415</v>
      </c>
      <c r="K202" s="1" t="s">
        <v>3793</v>
      </c>
      <c r="L202" s="1" t="s">
        <v>5414</v>
      </c>
      <c r="M202" s="1" t="s">
        <v>5415</v>
      </c>
      <c r="N202" s="1" t="s">
        <v>3793</v>
      </c>
      <c r="O202" s="1" t="s">
        <v>3793</v>
      </c>
      <c r="P202" s="1" t="s">
        <v>2984</v>
      </c>
      <c r="Q202" s="1" t="s">
        <v>2984</v>
      </c>
      <c r="R202" s="1" t="s">
        <v>3043</v>
      </c>
      <c r="S202" s="1" t="s">
        <v>3043</v>
      </c>
      <c r="T202" s="1" t="s">
        <v>3044</v>
      </c>
      <c r="U202" s="1" t="s">
        <v>4946</v>
      </c>
      <c r="V202" s="1" t="s">
        <v>2986</v>
      </c>
      <c r="W202" s="1" t="s">
        <v>2985</v>
      </c>
    </row>
    <row r="203" spans="1:23" x14ac:dyDescent="0.45">
      <c r="A203" s="1" t="s">
        <v>5416</v>
      </c>
      <c r="B203" s="1" t="s">
        <v>5417</v>
      </c>
      <c r="C203" s="1" t="s">
        <v>5418</v>
      </c>
      <c r="D203" s="1" t="s">
        <v>5419</v>
      </c>
      <c r="E203" s="1" t="s">
        <v>5420</v>
      </c>
      <c r="F203" s="1" t="s">
        <v>5421</v>
      </c>
      <c r="G203" s="1" t="s">
        <v>5421</v>
      </c>
      <c r="H203" s="1" t="s">
        <v>5422</v>
      </c>
      <c r="I203" s="1" t="s">
        <v>5423</v>
      </c>
      <c r="J203" s="1" t="s">
        <v>5424</v>
      </c>
      <c r="K203" s="1" t="s">
        <v>5425</v>
      </c>
      <c r="L203" s="1" t="s">
        <v>4908</v>
      </c>
      <c r="M203" s="1" t="s">
        <v>3921</v>
      </c>
      <c r="N203" s="1" t="s">
        <v>5426</v>
      </c>
      <c r="O203" s="1" t="s">
        <v>5422</v>
      </c>
      <c r="P203" s="1" t="s">
        <v>5427</v>
      </c>
      <c r="Q203" s="1" t="s">
        <v>5428</v>
      </c>
      <c r="R203" s="1" t="s">
        <v>2985</v>
      </c>
      <c r="S203" s="1" t="s">
        <v>5429</v>
      </c>
      <c r="T203" s="1" t="s">
        <v>5430</v>
      </c>
      <c r="U203" s="1" t="s">
        <v>5431</v>
      </c>
      <c r="V203" s="1" t="s">
        <v>5432</v>
      </c>
      <c r="W203" s="1" t="s">
        <v>3028</v>
      </c>
    </row>
    <row r="204" spans="1:23" x14ac:dyDescent="0.45">
      <c r="A204" s="1" t="s">
        <v>5433</v>
      </c>
      <c r="B204" s="1" t="s">
        <v>5434</v>
      </c>
      <c r="C204" s="1" t="s">
        <v>4076</v>
      </c>
      <c r="D204" s="1" t="s">
        <v>5435</v>
      </c>
      <c r="E204" s="1" t="s">
        <v>5436</v>
      </c>
      <c r="F204" s="1" t="s">
        <v>5437</v>
      </c>
      <c r="G204" s="1" t="s">
        <v>5438</v>
      </c>
      <c r="H204" s="1" t="s">
        <v>5439</v>
      </c>
      <c r="I204" s="1" t="s">
        <v>5440</v>
      </c>
      <c r="J204" s="1" t="s">
        <v>3955</v>
      </c>
      <c r="K204" s="1" t="s">
        <v>3214</v>
      </c>
      <c r="L204" s="1" t="s">
        <v>3076</v>
      </c>
      <c r="M204" s="1" t="s">
        <v>5441</v>
      </c>
      <c r="N204" s="1" t="s">
        <v>5439</v>
      </c>
      <c r="O204" s="1" t="s">
        <v>5442</v>
      </c>
      <c r="P204" s="1" t="s">
        <v>5443</v>
      </c>
      <c r="Q204" s="1" t="s">
        <v>5444</v>
      </c>
      <c r="R204" s="1" t="s">
        <v>3043</v>
      </c>
      <c r="S204" s="1" t="s">
        <v>3043</v>
      </c>
      <c r="T204" s="1" t="s">
        <v>3044</v>
      </c>
      <c r="U204" s="1" t="s">
        <v>5445</v>
      </c>
      <c r="V204" s="1" t="s">
        <v>5446</v>
      </c>
      <c r="W204" s="1" t="s">
        <v>3103</v>
      </c>
    </row>
    <row r="205" spans="1:23" x14ac:dyDescent="0.45">
      <c r="A205" s="1" t="s">
        <v>5447</v>
      </c>
      <c r="B205" s="1" t="s">
        <v>5448</v>
      </c>
      <c r="C205" s="1" t="s">
        <v>5449</v>
      </c>
      <c r="D205" s="1" t="s">
        <v>5450</v>
      </c>
      <c r="E205" s="1" t="s">
        <v>5451</v>
      </c>
      <c r="F205" s="1" t="s">
        <v>5452</v>
      </c>
      <c r="G205" s="1" t="s">
        <v>5453</v>
      </c>
      <c r="H205" s="1" t="s">
        <v>5454</v>
      </c>
      <c r="I205" s="1" t="s">
        <v>4857</v>
      </c>
      <c r="J205" s="1" t="s">
        <v>5266</v>
      </c>
      <c r="K205" s="1" t="s">
        <v>5455</v>
      </c>
      <c r="L205" s="1" t="s">
        <v>5212</v>
      </c>
      <c r="M205" s="1" t="s">
        <v>5456</v>
      </c>
      <c r="N205" s="1" t="s">
        <v>5457</v>
      </c>
      <c r="O205" s="1" t="s">
        <v>5453</v>
      </c>
      <c r="P205" s="1" t="s">
        <v>5458</v>
      </c>
      <c r="Q205" s="1" t="s">
        <v>5459</v>
      </c>
      <c r="R205" s="1" t="s">
        <v>2977</v>
      </c>
      <c r="S205" s="1" t="s">
        <v>5460</v>
      </c>
      <c r="T205" s="1" t="s">
        <v>5461</v>
      </c>
      <c r="U205" s="1" t="s">
        <v>5462</v>
      </c>
      <c r="V205" s="1" t="s">
        <v>4640</v>
      </c>
      <c r="W205" s="1" t="s">
        <v>2985</v>
      </c>
    </row>
    <row r="206" spans="1:23" x14ac:dyDescent="0.45">
      <c r="A206" s="1" t="s">
        <v>5463</v>
      </c>
      <c r="B206" s="1" t="s">
        <v>5464</v>
      </c>
      <c r="C206" s="1" t="s">
        <v>3043</v>
      </c>
      <c r="D206" s="1" t="s">
        <v>3043</v>
      </c>
      <c r="E206" s="1" t="s">
        <v>3043</v>
      </c>
      <c r="F206" s="1" t="s">
        <v>2985</v>
      </c>
      <c r="G206" s="1" t="s">
        <v>3043</v>
      </c>
      <c r="H206" s="1" t="s">
        <v>2985</v>
      </c>
      <c r="I206" s="1" t="s">
        <v>3017</v>
      </c>
      <c r="J206" s="1" t="s">
        <v>3017</v>
      </c>
      <c r="K206" s="1" t="s">
        <v>2985</v>
      </c>
      <c r="L206" s="1" t="s">
        <v>3017</v>
      </c>
      <c r="M206" s="1" t="s">
        <v>3017</v>
      </c>
      <c r="N206" s="1" t="s">
        <v>3043</v>
      </c>
      <c r="O206" s="1" t="s">
        <v>3043</v>
      </c>
      <c r="P206" s="1" t="s">
        <v>2984</v>
      </c>
      <c r="Q206" s="1" t="s">
        <v>2984</v>
      </c>
      <c r="R206" s="1" t="s">
        <v>2985</v>
      </c>
      <c r="S206" s="1" t="s">
        <v>3229</v>
      </c>
      <c r="T206" s="1" t="s">
        <v>5465</v>
      </c>
      <c r="U206" s="1" t="s">
        <v>5466</v>
      </c>
      <c r="V206" s="1" t="s">
        <v>2986</v>
      </c>
      <c r="W206" s="1" t="s">
        <v>2985</v>
      </c>
    </row>
    <row r="207" spans="1:23" x14ac:dyDescent="0.45">
      <c r="A207" s="1" t="s">
        <v>5467</v>
      </c>
      <c r="B207" s="1" t="s">
        <v>5468</v>
      </c>
      <c r="C207" s="1" t="s">
        <v>3043</v>
      </c>
      <c r="D207" s="1" t="s">
        <v>3043</v>
      </c>
      <c r="E207" s="1" t="s">
        <v>3043</v>
      </c>
      <c r="F207" s="1" t="s">
        <v>2985</v>
      </c>
      <c r="G207" s="1" t="s">
        <v>3043</v>
      </c>
      <c r="H207" s="1" t="s">
        <v>2985</v>
      </c>
      <c r="I207" s="1" t="s">
        <v>3017</v>
      </c>
      <c r="J207" s="1" t="s">
        <v>3017</v>
      </c>
      <c r="K207" s="1" t="s">
        <v>2985</v>
      </c>
      <c r="L207" s="1" t="s">
        <v>3017</v>
      </c>
      <c r="M207" s="1" t="s">
        <v>3017</v>
      </c>
      <c r="N207" s="1" t="s">
        <v>3043</v>
      </c>
      <c r="O207" s="1" t="s">
        <v>3043</v>
      </c>
      <c r="P207" s="1" t="s">
        <v>2984</v>
      </c>
      <c r="Q207" s="1" t="s">
        <v>2984</v>
      </c>
      <c r="R207" s="1" t="s">
        <v>3043</v>
      </c>
      <c r="S207" s="1" t="s">
        <v>3043</v>
      </c>
      <c r="T207" s="1" t="s">
        <v>3044</v>
      </c>
      <c r="U207" s="1" t="s">
        <v>3411</v>
      </c>
      <c r="V207" s="1" t="s">
        <v>2986</v>
      </c>
      <c r="W207" s="1" t="s">
        <v>2985</v>
      </c>
    </row>
    <row r="208" spans="1:23" x14ac:dyDescent="0.45">
      <c r="A208" s="1" t="s">
        <v>5469</v>
      </c>
      <c r="B208" s="1" t="s">
        <v>5470</v>
      </c>
      <c r="C208" s="1" t="s">
        <v>3103</v>
      </c>
      <c r="D208" s="1" t="s">
        <v>5471</v>
      </c>
      <c r="E208" s="1" t="s">
        <v>5472</v>
      </c>
      <c r="F208" s="1" t="s">
        <v>5473</v>
      </c>
      <c r="G208" s="1" t="s">
        <v>5474</v>
      </c>
      <c r="H208" s="1" t="s">
        <v>5475</v>
      </c>
      <c r="I208" s="1" t="s">
        <v>5476</v>
      </c>
      <c r="J208" s="1" t="s">
        <v>5477</v>
      </c>
      <c r="K208" s="1" t="s">
        <v>5478</v>
      </c>
      <c r="L208" s="1" t="s">
        <v>5479</v>
      </c>
      <c r="M208" s="1" t="s">
        <v>5480</v>
      </c>
      <c r="N208" s="1" t="s">
        <v>5475</v>
      </c>
      <c r="O208" s="1" t="s">
        <v>5474</v>
      </c>
      <c r="P208" s="1" t="s">
        <v>2984</v>
      </c>
      <c r="Q208" s="1" t="s">
        <v>2984</v>
      </c>
      <c r="R208" s="1" t="s">
        <v>2985</v>
      </c>
      <c r="S208" s="1" t="s">
        <v>3943</v>
      </c>
      <c r="T208" s="1" t="s">
        <v>5481</v>
      </c>
      <c r="U208" s="1" t="s">
        <v>5482</v>
      </c>
      <c r="V208" s="1" t="s">
        <v>2980</v>
      </c>
      <c r="W208" s="1" t="s">
        <v>2985</v>
      </c>
    </row>
    <row r="209" spans="1:23" x14ac:dyDescent="0.45">
      <c r="A209" s="1" t="s">
        <v>5483</v>
      </c>
      <c r="B209" s="1" t="s">
        <v>5484</v>
      </c>
      <c r="C209" s="1" t="s">
        <v>4053</v>
      </c>
      <c r="D209" s="1" t="s">
        <v>5485</v>
      </c>
      <c r="E209" s="1" t="s">
        <v>5486</v>
      </c>
      <c r="F209" s="1" t="s">
        <v>5487</v>
      </c>
      <c r="G209" s="1" t="s">
        <v>5210</v>
      </c>
      <c r="H209" s="1" t="s">
        <v>5488</v>
      </c>
      <c r="I209" s="1" t="s">
        <v>3971</v>
      </c>
      <c r="J209" s="1" t="s">
        <v>5489</v>
      </c>
      <c r="K209" s="1" t="s">
        <v>5490</v>
      </c>
      <c r="L209" s="1" t="s">
        <v>3605</v>
      </c>
      <c r="M209" s="1" t="s">
        <v>4448</v>
      </c>
      <c r="N209" s="1" t="s">
        <v>5488</v>
      </c>
      <c r="O209" s="1" t="s">
        <v>5210</v>
      </c>
      <c r="P209" s="1" t="s">
        <v>2984</v>
      </c>
      <c r="Q209" s="1" t="s">
        <v>2984</v>
      </c>
      <c r="R209" s="1" t="s">
        <v>2985</v>
      </c>
      <c r="S209" s="1" t="s">
        <v>3127</v>
      </c>
      <c r="T209" s="1" t="s">
        <v>5491</v>
      </c>
      <c r="U209" s="1" t="s">
        <v>5492</v>
      </c>
      <c r="V209" s="1" t="s">
        <v>3299</v>
      </c>
      <c r="W209" s="1" t="s">
        <v>2985</v>
      </c>
    </row>
    <row r="210" spans="1:23" x14ac:dyDescent="0.45">
      <c r="A210" s="1" t="s">
        <v>5493</v>
      </c>
      <c r="B210" s="1" t="s">
        <v>5494</v>
      </c>
      <c r="C210" s="1" t="s">
        <v>3043</v>
      </c>
      <c r="D210" s="1" t="s">
        <v>3043</v>
      </c>
      <c r="E210" s="1" t="s">
        <v>3043</v>
      </c>
      <c r="F210" s="1" t="s">
        <v>3456</v>
      </c>
      <c r="G210" s="1" t="s">
        <v>3043</v>
      </c>
      <c r="H210" s="1" t="s">
        <v>3456</v>
      </c>
      <c r="I210" s="1" t="s">
        <v>3017</v>
      </c>
      <c r="J210" s="1" t="s">
        <v>3017</v>
      </c>
      <c r="K210" s="1" t="s">
        <v>3456</v>
      </c>
      <c r="L210" s="1" t="s">
        <v>3017</v>
      </c>
      <c r="M210" s="1" t="s">
        <v>3017</v>
      </c>
      <c r="N210" s="1" t="s">
        <v>3043</v>
      </c>
      <c r="O210" s="1" t="s">
        <v>3043</v>
      </c>
      <c r="P210" s="1" t="s">
        <v>2984</v>
      </c>
      <c r="Q210" s="1" t="s">
        <v>2984</v>
      </c>
      <c r="R210" s="1" t="s">
        <v>2985</v>
      </c>
      <c r="S210" s="1" t="s">
        <v>3985</v>
      </c>
      <c r="T210" s="1" t="s">
        <v>3909</v>
      </c>
      <c r="U210" s="1" t="s">
        <v>3044</v>
      </c>
      <c r="V210" s="1" t="s">
        <v>3043</v>
      </c>
      <c r="W210" s="1" t="s">
        <v>3043</v>
      </c>
    </row>
    <row r="211" spans="1:23" x14ac:dyDescent="0.45">
      <c r="A211" s="1" t="s">
        <v>5495</v>
      </c>
      <c r="B211" s="1" t="s">
        <v>5496</v>
      </c>
      <c r="C211" s="1" t="s">
        <v>5497</v>
      </c>
      <c r="D211" s="1" t="s">
        <v>5498</v>
      </c>
      <c r="E211" s="1" t="s">
        <v>5499</v>
      </c>
      <c r="F211" s="1" t="s">
        <v>5500</v>
      </c>
      <c r="G211" s="1" t="s">
        <v>5501</v>
      </c>
      <c r="H211" s="1" t="s">
        <v>5502</v>
      </c>
      <c r="I211" s="1" t="s">
        <v>3231</v>
      </c>
      <c r="J211" s="1" t="s">
        <v>5266</v>
      </c>
      <c r="K211" s="1" t="s">
        <v>5503</v>
      </c>
      <c r="L211" s="1" t="s">
        <v>4923</v>
      </c>
      <c r="M211" s="1" t="s">
        <v>5504</v>
      </c>
      <c r="N211" s="1" t="s">
        <v>5501</v>
      </c>
      <c r="O211" s="1" t="s">
        <v>5505</v>
      </c>
      <c r="P211" s="1" t="s">
        <v>5506</v>
      </c>
      <c r="Q211" s="1" t="s">
        <v>5507</v>
      </c>
      <c r="R211" s="1" t="s">
        <v>2985</v>
      </c>
      <c r="S211" s="1" t="s">
        <v>5508</v>
      </c>
      <c r="T211" s="1" t="s">
        <v>5509</v>
      </c>
      <c r="U211" s="1" t="s">
        <v>5510</v>
      </c>
      <c r="V211" s="1" t="s">
        <v>5511</v>
      </c>
      <c r="W211" s="1" t="s">
        <v>3028</v>
      </c>
    </row>
    <row r="212" spans="1:23" x14ac:dyDescent="0.45">
      <c r="A212" s="1" t="s">
        <v>5512</v>
      </c>
      <c r="B212" s="1" t="s">
        <v>5513</v>
      </c>
      <c r="C212" s="1" t="s">
        <v>3043</v>
      </c>
      <c r="D212" s="1" t="s">
        <v>3043</v>
      </c>
      <c r="E212" s="1" t="s">
        <v>3043</v>
      </c>
      <c r="F212" s="1" t="s">
        <v>3456</v>
      </c>
      <c r="G212" s="1" t="s">
        <v>3043</v>
      </c>
      <c r="H212" s="1" t="s">
        <v>3456</v>
      </c>
      <c r="I212" s="1" t="s">
        <v>3017</v>
      </c>
      <c r="J212" s="1" t="s">
        <v>3017</v>
      </c>
      <c r="K212" s="1" t="s">
        <v>3456</v>
      </c>
      <c r="L212" s="1" t="s">
        <v>3017</v>
      </c>
      <c r="M212" s="1" t="s">
        <v>3017</v>
      </c>
      <c r="N212" s="1" t="s">
        <v>3043</v>
      </c>
      <c r="O212" s="1" t="s">
        <v>3043</v>
      </c>
      <c r="P212" s="1" t="s">
        <v>2984</v>
      </c>
      <c r="Q212" s="1" t="s">
        <v>2984</v>
      </c>
      <c r="R212" s="1" t="s">
        <v>3103</v>
      </c>
      <c r="S212" s="1" t="s">
        <v>5514</v>
      </c>
      <c r="T212" s="1" t="s">
        <v>3459</v>
      </c>
      <c r="U212" s="1" t="s">
        <v>3044</v>
      </c>
      <c r="V212" s="1" t="s">
        <v>3043</v>
      </c>
      <c r="W212" s="1" t="s">
        <v>3043</v>
      </c>
    </row>
    <row r="213" spans="1:23" x14ac:dyDescent="0.45">
      <c r="A213" s="1" t="s">
        <v>5515</v>
      </c>
      <c r="B213" s="1" t="s">
        <v>5516</v>
      </c>
      <c r="C213" s="1" t="s">
        <v>4223</v>
      </c>
      <c r="D213" s="1" t="s">
        <v>5517</v>
      </c>
      <c r="E213" s="1" t="s">
        <v>5518</v>
      </c>
      <c r="F213" s="1" t="s">
        <v>4114</v>
      </c>
      <c r="G213" s="1" t="s">
        <v>3813</v>
      </c>
      <c r="H213" s="1" t="s">
        <v>5519</v>
      </c>
      <c r="I213" s="1" t="s">
        <v>5520</v>
      </c>
      <c r="J213" s="1" t="s">
        <v>5521</v>
      </c>
      <c r="K213" s="1" t="s">
        <v>5522</v>
      </c>
      <c r="L213" s="1" t="s">
        <v>5523</v>
      </c>
      <c r="M213" s="1" t="s">
        <v>5524</v>
      </c>
      <c r="N213" s="1" t="s">
        <v>5525</v>
      </c>
      <c r="O213" s="1" t="s">
        <v>5519</v>
      </c>
      <c r="P213" s="1" t="s">
        <v>2984</v>
      </c>
      <c r="Q213" s="1" t="s">
        <v>2984</v>
      </c>
      <c r="R213" s="1" t="s">
        <v>2985</v>
      </c>
      <c r="S213" s="1" t="s">
        <v>2985</v>
      </c>
      <c r="T213" s="1" t="s">
        <v>5526</v>
      </c>
      <c r="U213" s="1" t="s">
        <v>5527</v>
      </c>
      <c r="V213" s="1" t="s">
        <v>5528</v>
      </c>
      <c r="W213" s="1" t="s">
        <v>2977</v>
      </c>
    </row>
    <row r="214" spans="1:23" x14ac:dyDescent="0.45">
      <c r="A214" s="1" t="s">
        <v>5529</v>
      </c>
      <c r="B214" s="1" t="s">
        <v>5530</v>
      </c>
      <c r="C214" s="1" t="s">
        <v>2985</v>
      </c>
      <c r="D214" s="1" t="s">
        <v>3219</v>
      </c>
      <c r="E214" s="1" t="s">
        <v>5531</v>
      </c>
      <c r="F214" s="1" t="s">
        <v>5532</v>
      </c>
      <c r="G214" s="1" t="s">
        <v>3828</v>
      </c>
      <c r="H214" s="1" t="s">
        <v>3828</v>
      </c>
      <c r="I214" s="1" t="s">
        <v>4429</v>
      </c>
      <c r="J214" s="1" t="s">
        <v>5533</v>
      </c>
      <c r="K214" s="1" t="s">
        <v>3828</v>
      </c>
      <c r="L214" s="1" t="s">
        <v>4429</v>
      </c>
      <c r="M214" s="1" t="s">
        <v>5533</v>
      </c>
      <c r="N214" s="1" t="s">
        <v>3828</v>
      </c>
      <c r="O214" s="1" t="s">
        <v>3828</v>
      </c>
      <c r="P214" s="1" t="s">
        <v>2984</v>
      </c>
      <c r="Q214" s="1" t="s">
        <v>2984</v>
      </c>
      <c r="R214" s="1" t="s">
        <v>2985</v>
      </c>
      <c r="S214" s="1" t="s">
        <v>2985</v>
      </c>
      <c r="T214" s="1" t="s">
        <v>5534</v>
      </c>
      <c r="U214" s="1" t="s">
        <v>5535</v>
      </c>
      <c r="V214" s="1" t="s">
        <v>3522</v>
      </c>
      <c r="W214" s="1" t="s">
        <v>2985</v>
      </c>
    </row>
    <row r="215" spans="1:23" x14ac:dyDescent="0.45">
      <c r="A215" s="1" t="s">
        <v>5536</v>
      </c>
      <c r="B215" s="1" t="s">
        <v>5537</v>
      </c>
      <c r="C215" s="1" t="s">
        <v>3043</v>
      </c>
      <c r="D215" s="1" t="s">
        <v>3043</v>
      </c>
      <c r="E215" s="1" t="s">
        <v>3043</v>
      </c>
      <c r="F215" s="1" t="s">
        <v>3456</v>
      </c>
      <c r="G215" s="1" t="s">
        <v>3043</v>
      </c>
      <c r="H215" s="1" t="s">
        <v>3456</v>
      </c>
      <c r="I215" s="1" t="s">
        <v>3017</v>
      </c>
      <c r="J215" s="1" t="s">
        <v>3017</v>
      </c>
      <c r="K215" s="1" t="s">
        <v>3456</v>
      </c>
      <c r="L215" s="1" t="s">
        <v>3017</v>
      </c>
      <c r="M215" s="1" t="s">
        <v>3017</v>
      </c>
      <c r="N215" s="1" t="s">
        <v>3043</v>
      </c>
      <c r="O215" s="1" t="s">
        <v>3043</v>
      </c>
      <c r="P215" s="1" t="s">
        <v>2984</v>
      </c>
      <c r="Q215" s="1" t="s">
        <v>2984</v>
      </c>
      <c r="R215" s="1" t="s">
        <v>2985</v>
      </c>
      <c r="S215" s="1" t="s">
        <v>5390</v>
      </c>
      <c r="T215" s="1" t="s">
        <v>3459</v>
      </c>
      <c r="U215" s="1" t="s">
        <v>5538</v>
      </c>
      <c r="V215" s="1" t="s">
        <v>5390</v>
      </c>
      <c r="W215" s="1" t="s">
        <v>2985</v>
      </c>
    </row>
    <row r="216" spans="1:23" x14ac:dyDescent="0.45">
      <c r="A216" s="1" t="s">
        <v>5539</v>
      </c>
      <c r="B216" s="1" t="s">
        <v>5540</v>
      </c>
      <c r="C216" s="1" t="s">
        <v>5541</v>
      </c>
      <c r="D216" s="1" t="s">
        <v>5542</v>
      </c>
      <c r="E216" s="1" t="s">
        <v>5543</v>
      </c>
      <c r="F216" s="1" t="s">
        <v>5544</v>
      </c>
      <c r="G216" s="1" t="s">
        <v>5545</v>
      </c>
      <c r="H216" s="1" t="s">
        <v>5546</v>
      </c>
      <c r="I216" s="1" t="s">
        <v>5547</v>
      </c>
      <c r="J216" s="1" t="s">
        <v>5548</v>
      </c>
      <c r="K216" s="1" t="s">
        <v>5549</v>
      </c>
      <c r="L216" s="1" t="s">
        <v>5550</v>
      </c>
      <c r="M216" s="1" t="s">
        <v>3001</v>
      </c>
      <c r="N216" s="1" t="s">
        <v>5546</v>
      </c>
      <c r="O216" s="1" t="s">
        <v>5551</v>
      </c>
      <c r="P216" s="1" t="s">
        <v>5552</v>
      </c>
      <c r="Q216" s="1" t="s">
        <v>5553</v>
      </c>
      <c r="R216" s="1" t="s">
        <v>3043</v>
      </c>
      <c r="S216" s="1" t="s">
        <v>3043</v>
      </c>
      <c r="T216" s="1" t="s">
        <v>3044</v>
      </c>
      <c r="U216" s="1" t="s">
        <v>5554</v>
      </c>
      <c r="V216" s="1" t="s">
        <v>5555</v>
      </c>
      <c r="W216" s="1" t="s">
        <v>4949</v>
      </c>
    </row>
    <row r="217" spans="1:23" x14ac:dyDescent="0.45">
      <c r="A217" s="1" t="s">
        <v>5556</v>
      </c>
      <c r="B217" s="1" t="s">
        <v>5557</v>
      </c>
      <c r="C217" s="1" t="s">
        <v>5558</v>
      </c>
      <c r="D217" s="1" t="s">
        <v>5559</v>
      </c>
      <c r="E217" s="1" t="s">
        <v>5560</v>
      </c>
      <c r="F217" s="1" t="s">
        <v>3769</v>
      </c>
      <c r="G217" s="1" t="s">
        <v>5561</v>
      </c>
      <c r="H217" s="1" t="s">
        <v>5562</v>
      </c>
      <c r="I217" s="1" t="s">
        <v>5563</v>
      </c>
      <c r="J217" s="1" t="s">
        <v>5564</v>
      </c>
      <c r="K217" s="1" t="s">
        <v>3609</v>
      </c>
      <c r="L217" s="1" t="s">
        <v>5363</v>
      </c>
      <c r="M217" s="1" t="s">
        <v>5565</v>
      </c>
      <c r="N217" s="1" t="s">
        <v>5566</v>
      </c>
      <c r="O217" s="1" t="s">
        <v>5404</v>
      </c>
      <c r="P217" s="1" t="s">
        <v>5567</v>
      </c>
      <c r="Q217" s="1" t="s">
        <v>5568</v>
      </c>
      <c r="R217" s="1" t="s">
        <v>3028</v>
      </c>
      <c r="S217" s="1" t="s">
        <v>5569</v>
      </c>
      <c r="T217" s="1" t="s">
        <v>5570</v>
      </c>
      <c r="U217" s="1" t="s">
        <v>5571</v>
      </c>
      <c r="V217" s="1" t="s">
        <v>3436</v>
      </c>
      <c r="W217" s="1" t="s">
        <v>2985</v>
      </c>
    </row>
    <row r="218" spans="1:23" x14ac:dyDescent="0.45">
      <c r="A218" s="1" t="s">
        <v>5572</v>
      </c>
      <c r="B218" s="1" t="s">
        <v>5573</v>
      </c>
      <c r="C218" s="1" t="s">
        <v>4048</v>
      </c>
      <c r="D218" s="1" t="s">
        <v>5574</v>
      </c>
      <c r="E218" s="1" t="s">
        <v>5575</v>
      </c>
      <c r="F218" s="1" t="s">
        <v>5576</v>
      </c>
      <c r="G218" s="1" t="s">
        <v>5577</v>
      </c>
      <c r="H218" s="1" t="s">
        <v>5577</v>
      </c>
      <c r="I218" s="1" t="s">
        <v>4738</v>
      </c>
      <c r="J218" s="1" t="s">
        <v>3642</v>
      </c>
      <c r="K218" s="1" t="s">
        <v>5577</v>
      </c>
      <c r="L218" s="1" t="s">
        <v>4738</v>
      </c>
      <c r="M218" s="1" t="s">
        <v>3642</v>
      </c>
      <c r="N218" s="1" t="s">
        <v>5578</v>
      </c>
      <c r="O218" s="1" t="s">
        <v>5577</v>
      </c>
      <c r="P218" s="1" t="s">
        <v>2984</v>
      </c>
      <c r="Q218" s="1" t="s">
        <v>2984</v>
      </c>
      <c r="R218" s="1" t="s">
        <v>3103</v>
      </c>
      <c r="S218" s="1" t="s">
        <v>5579</v>
      </c>
      <c r="T218" s="1" t="s">
        <v>5580</v>
      </c>
      <c r="U218" s="1" t="s">
        <v>5581</v>
      </c>
      <c r="V218" s="1" t="s">
        <v>4241</v>
      </c>
      <c r="W218" s="1" t="s">
        <v>2985</v>
      </c>
    </row>
    <row r="219" spans="1:23" x14ac:dyDescent="0.45">
      <c r="A219" s="1" t="s">
        <v>5582</v>
      </c>
      <c r="B219" s="1" t="s">
        <v>5583</v>
      </c>
      <c r="C219" s="1" t="s">
        <v>5584</v>
      </c>
      <c r="D219" s="1" t="s">
        <v>5585</v>
      </c>
      <c r="E219" s="1" t="s">
        <v>5586</v>
      </c>
      <c r="F219" s="1" t="s">
        <v>5587</v>
      </c>
      <c r="G219" s="1" t="s">
        <v>5588</v>
      </c>
      <c r="H219" s="1" t="s">
        <v>5589</v>
      </c>
      <c r="I219" s="1" t="s">
        <v>5590</v>
      </c>
      <c r="J219" s="1" t="s">
        <v>3244</v>
      </c>
      <c r="K219" s="1" t="s">
        <v>5591</v>
      </c>
      <c r="L219" s="1" t="s">
        <v>5592</v>
      </c>
      <c r="M219" s="1" t="s">
        <v>5593</v>
      </c>
      <c r="N219" s="1" t="s">
        <v>5589</v>
      </c>
      <c r="O219" s="1" t="s">
        <v>5588</v>
      </c>
      <c r="P219" s="1" t="s">
        <v>5594</v>
      </c>
      <c r="Q219" s="1" t="s">
        <v>5595</v>
      </c>
      <c r="R219" s="1" t="s">
        <v>2985</v>
      </c>
      <c r="S219" s="1" t="s">
        <v>5596</v>
      </c>
      <c r="T219" s="1" t="s">
        <v>5597</v>
      </c>
      <c r="U219" s="1" t="s">
        <v>5598</v>
      </c>
      <c r="V219" s="1" t="s">
        <v>5599</v>
      </c>
      <c r="W219" s="1" t="s">
        <v>5223</v>
      </c>
    </row>
    <row r="220" spans="1:23" x14ac:dyDescent="0.45">
      <c r="A220" s="1" t="s">
        <v>5600</v>
      </c>
      <c r="B220" s="1" t="s">
        <v>5601</v>
      </c>
      <c r="C220" s="1" t="s">
        <v>5602</v>
      </c>
      <c r="D220" s="1" t="s">
        <v>5603</v>
      </c>
      <c r="E220" s="1" t="s">
        <v>5604</v>
      </c>
      <c r="F220" s="1" t="s">
        <v>4114</v>
      </c>
      <c r="G220" s="1" t="s">
        <v>5605</v>
      </c>
      <c r="H220" s="1" t="s">
        <v>5606</v>
      </c>
      <c r="I220" s="1" t="s">
        <v>5607</v>
      </c>
      <c r="J220" s="1" t="s">
        <v>3244</v>
      </c>
      <c r="K220" s="1" t="s">
        <v>5608</v>
      </c>
      <c r="L220" s="1" t="s">
        <v>3863</v>
      </c>
      <c r="M220" s="1" t="s">
        <v>5310</v>
      </c>
      <c r="N220" s="1" t="s">
        <v>5606</v>
      </c>
      <c r="O220" s="1" t="s">
        <v>5605</v>
      </c>
      <c r="P220" s="1" t="s">
        <v>2984</v>
      </c>
      <c r="Q220" s="1" t="s">
        <v>2984</v>
      </c>
      <c r="R220" s="1" t="s">
        <v>3043</v>
      </c>
      <c r="S220" s="1" t="s">
        <v>3043</v>
      </c>
      <c r="T220" s="1" t="s">
        <v>3044</v>
      </c>
      <c r="U220" s="1" t="s">
        <v>5609</v>
      </c>
      <c r="V220" s="1" t="s">
        <v>5610</v>
      </c>
      <c r="W220" s="1" t="s">
        <v>2977</v>
      </c>
    </row>
    <row r="221" spans="1:23" x14ac:dyDescent="0.45">
      <c r="A221" s="1" t="s">
        <v>5611</v>
      </c>
      <c r="B221" s="1" t="s">
        <v>5612</v>
      </c>
      <c r="C221" s="1" t="s">
        <v>5613</v>
      </c>
      <c r="D221" s="1" t="s">
        <v>5614</v>
      </c>
      <c r="E221" s="1" t="s">
        <v>5615</v>
      </c>
      <c r="F221" s="1" t="s">
        <v>3586</v>
      </c>
      <c r="G221" s="1" t="s">
        <v>4105</v>
      </c>
      <c r="H221" s="1" t="s">
        <v>5616</v>
      </c>
      <c r="I221" s="1" t="s">
        <v>3059</v>
      </c>
      <c r="J221" s="1" t="s">
        <v>4524</v>
      </c>
      <c r="K221" s="1" t="s">
        <v>5439</v>
      </c>
      <c r="L221" s="1" t="s">
        <v>5212</v>
      </c>
      <c r="M221" s="1" t="s">
        <v>5617</v>
      </c>
      <c r="N221" s="1" t="s">
        <v>5618</v>
      </c>
      <c r="O221" s="1" t="s">
        <v>4105</v>
      </c>
      <c r="P221" s="1" t="s">
        <v>5619</v>
      </c>
      <c r="Q221" s="1" t="s">
        <v>5620</v>
      </c>
      <c r="R221" s="1" t="s">
        <v>2985</v>
      </c>
      <c r="S221" s="1" t="s">
        <v>5621</v>
      </c>
      <c r="T221" s="1" t="s">
        <v>5622</v>
      </c>
      <c r="U221" s="1" t="s">
        <v>5623</v>
      </c>
      <c r="V221" s="1" t="s">
        <v>5624</v>
      </c>
      <c r="W221" s="1" t="s">
        <v>2985</v>
      </c>
    </row>
    <row r="222" spans="1:23" x14ac:dyDescent="0.45">
      <c r="A222" s="1" t="s">
        <v>5625</v>
      </c>
      <c r="B222" s="1" t="s">
        <v>5626</v>
      </c>
      <c r="C222" s="1" t="s">
        <v>3043</v>
      </c>
      <c r="D222" s="1" t="s">
        <v>3043</v>
      </c>
      <c r="E222" s="1" t="s">
        <v>3043</v>
      </c>
      <c r="F222" s="1" t="s">
        <v>2985</v>
      </c>
      <c r="G222" s="1" t="s">
        <v>3043</v>
      </c>
      <c r="H222" s="1" t="s">
        <v>2985</v>
      </c>
      <c r="I222" s="1" t="s">
        <v>3017</v>
      </c>
      <c r="J222" s="1" t="s">
        <v>3017</v>
      </c>
      <c r="K222" s="1" t="s">
        <v>2985</v>
      </c>
      <c r="L222" s="1" t="s">
        <v>3017</v>
      </c>
      <c r="M222" s="1" t="s">
        <v>3017</v>
      </c>
      <c r="N222" s="1" t="s">
        <v>3043</v>
      </c>
      <c r="O222" s="1" t="s">
        <v>3043</v>
      </c>
      <c r="P222" s="1" t="s">
        <v>2984</v>
      </c>
      <c r="Q222" s="1" t="s">
        <v>2984</v>
      </c>
      <c r="R222" s="1" t="s">
        <v>3043</v>
      </c>
      <c r="S222" s="1" t="s">
        <v>3043</v>
      </c>
      <c r="T222" s="1" t="s">
        <v>3044</v>
      </c>
      <c r="U222" s="1" t="s">
        <v>5627</v>
      </c>
      <c r="V222" s="1" t="s">
        <v>3319</v>
      </c>
      <c r="W222" s="1" t="s">
        <v>2985</v>
      </c>
    </row>
    <row r="223" spans="1:23" x14ac:dyDescent="0.45">
      <c r="A223" s="1" t="s">
        <v>5628</v>
      </c>
      <c r="B223" s="1" t="s">
        <v>5629</v>
      </c>
      <c r="C223" s="1" t="s">
        <v>5630</v>
      </c>
      <c r="D223" s="1" t="s">
        <v>5631</v>
      </c>
      <c r="E223" s="1" t="s">
        <v>5632</v>
      </c>
      <c r="F223" s="1" t="s">
        <v>5633</v>
      </c>
      <c r="G223" s="1" t="s">
        <v>3781</v>
      </c>
      <c r="H223" s="1" t="s">
        <v>5634</v>
      </c>
      <c r="I223" s="1" t="s">
        <v>3974</v>
      </c>
      <c r="J223" s="1" t="s">
        <v>5635</v>
      </c>
      <c r="K223" s="1" t="s">
        <v>2995</v>
      </c>
      <c r="L223" s="1" t="s">
        <v>3445</v>
      </c>
      <c r="M223" s="1" t="s">
        <v>5636</v>
      </c>
      <c r="N223" s="1" t="s">
        <v>5634</v>
      </c>
      <c r="O223" s="1" t="s">
        <v>5637</v>
      </c>
      <c r="P223" s="1" t="s">
        <v>5638</v>
      </c>
      <c r="Q223" s="1" t="s">
        <v>5639</v>
      </c>
      <c r="R223" s="1" t="s">
        <v>3043</v>
      </c>
      <c r="S223" s="1" t="s">
        <v>3043</v>
      </c>
      <c r="T223" s="1" t="s">
        <v>3044</v>
      </c>
      <c r="U223" s="1" t="s">
        <v>5640</v>
      </c>
      <c r="V223" s="1" t="s">
        <v>5641</v>
      </c>
      <c r="W223" s="1" t="s">
        <v>5075</v>
      </c>
    </row>
    <row r="224" spans="1:23" x14ac:dyDescent="0.45">
      <c r="A224" s="1" t="s">
        <v>5642</v>
      </c>
      <c r="B224" s="1" t="s">
        <v>5643</v>
      </c>
      <c r="C224" s="1" t="s">
        <v>3043</v>
      </c>
      <c r="D224" s="1" t="s">
        <v>3043</v>
      </c>
      <c r="E224" s="1" t="s">
        <v>3043</v>
      </c>
      <c r="F224" s="1" t="s">
        <v>5644</v>
      </c>
      <c r="G224" s="1" t="s">
        <v>3043</v>
      </c>
      <c r="H224" s="1" t="s">
        <v>5644</v>
      </c>
      <c r="I224" s="1" t="s">
        <v>3017</v>
      </c>
      <c r="J224" s="1" t="s">
        <v>3017</v>
      </c>
      <c r="K224" s="1" t="s">
        <v>5644</v>
      </c>
      <c r="L224" s="1" t="s">
        <v>3017</v>
      </c>
      <c r="M224" s="1" t="s">
        <v>3017</v>
      </c>
      <c r="N224" s="1" t="s">
        <v>3043</v>
      </c>
      <c r="O224" s="1" t="s">
        <v>3043</v>
      </c>
      <c r="P224" s="1" t="s">
        <v>2984</v>
      </c>
      <c r="Q224" s="1" t="s">
        <v>2984</v>
      </c>
      <c r="R224" s="1" t="s">
        <v>2985</v>
      </c>
      <c r="S224" s="1" t="s">
        <v>3204</v>
      </c>
      <c r="T224" s="1" t="s">
        <v>5645</v>
      </c>
      <c r="U224" s="1" t="s">
        <v>5646</v>
      </c>
      <c r="V224" s="1" t="s">
        <v>3793</v>
      </c>
      <c r="W224" s="1" t="s">
        <v>2985</v>
      </c>
    </row>
    <row r="225" spans="1:23" x14ac:dyDescent="0.45">
      <c r="A225" s="1" t="s">
        <v>5647</v>
      </c>
      <c r="B225" s="1" t="s">
        <v>5648</v>
      </c>
      <c r="C225" s="1" t="s">
        <v>3043</v>
      </c>
      <c r="D225" s="1" t="s">
        <v>3043</v>
      </c>
      <c r="E225" s="1" t="s">
        <v>3043</v>
      </c>
      <c r="F225" s="1" t="s">
        <v>4269</v>
      </c>
      <c r="G225" s="1" t="s">
        <v>3043</v>
      </c>
      <c r="H225" s="1" t="s">
        <v>4269</v>
      </c>
      <c r="I225" s="1" t="s">
        <v>3017</v>
      </c>
      <c r="J225" s="1" t="s">
        <v>3017</v>
      </c>
      <c r="K225" s="1" t="s">
        <v>4269</v>
      </c>
      <c r="L225" s="1" t="s">
        <v>3017</v>
      </c>
      <c r="M225" s="1" t="s">
        <v>3017</v>
      </c>
      <c r="N225" s="1" t="s">
        <v>3043</v>
      </c>
      <c r="O225" s="1" t="s">
        <v>3043</v>
      </c>
      <c r="P225" s="1" t="s">
        <v>2984</v>
      </c>
      <c r="Q225" s="1" t="s">
        <v>2984</v>
      </c>
      <c r="R225" s="1" t="s">
        <v>2985</v>
      </c>
      <c r="S225" s="1" t="s">
        <v>2985</v>
      </c>
      <c r="T225" s="1" t="s">
        <v>5649</v>
      </c>
      <c r="U225" s="1" t="s">
        <v>3044</v>
      </c>
      <c r="V225" s="1" t="s">
        <v>3043</v>
      </c>
      <c r="W225" s="1" t="s">
        <v>3043</v>
      </c>
    </row>
    <row r="226" spans="1:23" x14ac:dyDescent="0.45">
      <c r="A226" s="1" t="s">
        <v>5650</v>
      </c>
      <c r="B226" s="1" t="s">
        <v>5651</v>
      </c>
      <c r="C226" s="1" t="s">
        <v>3043</v>
      </c>
      <c r="D226" s="1" t="s">
        <v>3043</v>
      </c>
      <c r="E226" s="1" t="s">
        <v>3043</v>
      </c>
      <c r="F226" s="1" t="s">
        <v>4164</v>
      </c>
      <c r="G226" s="1" t="s">
        <v>3043</v>
      </c>
      <c r="H226" s="1" t="s">
        <v>4164</v>
      </c>
      <c r="I226" s="1" t="s">
        <v>3017</v>
      </c>
      <c r="J226" s="1" t="s">
        <v>3017</v>
      </c>
      <c r="K226" s="1" t="s">
        <v>4164</v>
      </c>
      <c r="L226" s="1" t="s">
        <v>3017</v>
      </c>
      <c r="M226" s="1" t="s">
        <v>3017</v>
      </c>
      <c r="N226" s="1" t="s">
        <v>3043</v>
      </c>
      <c r="O226" s="1" t="s">
        <v>3043</v>
      </c>
      <c r="P226" s="1" t="s">
        <v>2984</v>
      </c>
      <c r="Q226" s="1" t="s">
        <v>2984</v>
      </c>
      <c r="R226" s="1" t="s">
        <v>2985</v>
      </c>
      <c r="S226" s="1" t="s">
        <v>3943</v>
      </c>
      <c r="T226" s="1" t="s">
        <v>5652</v>
      </c>
      <c r="U226" s="1" t="s">
        <v>5653</v>
      </c>
      <c r="V226" s="1" t="s">
        <v>3127</v>
      </c>
      <c r="W226" s="1" t="s">
        <v>2985</v>
      </c>
    </row>
    <row r="227" spans="1:23" x14ac:dyDescent="0.45">
      <c r="A227" s="1" t="s">
        <v>5654</v>
      </c>
      <c r="B227" s="1" t="s">
        <v>5655</v>
      </c>
      <c r="C227" s="1" t="s">
        <v>5656</v>
      </c>
      <c r="D227" s="1" t="s">
        <v>5657</v>
      </c>
      <c r="E227" s="1" t="s">
        <v>5658</v>
      </c>
      <c r="F227" s="1" t="s">
        <v>5659</v>
      </c>
      <c r="G227" s="1" t="s">
        <v>5660</v>
      </c>
      <c r="H227" s="1" t="s">
        <v>5661</v>
      </c>
      <c r="I227" s="1" t="s">
        <v>5662</v>
      </c>
      <c r="J227" s="1" t="s">
        <v>5663</v>
      </c>
      <c r="K227" s="1" t="s">
        <v>3323</v>
      </c>
      <c r="L227" s="1" t="s">
        <v>5664</v>
      </c>
      <c r="M227" s="1" t="s">
        <v>5665</v>
      </c>
      <c r="N227" s="1" t="s">
        <v>5666</v>
      </c>
      <c r="O227" s="1" t="s">
        <v>5667</v>
      </c>
      <c r="P227" s="1" t="s">
        <v>5668</v>
      </c>
      <c r="Q227" s="1" t="s">
        <v>5669</v>
      </c>
      <c r="R227" s="1" t="s">
        <v>2985</v>
      </c>
      <c r="S227" s="1" t="s">
        <v>5670</v>
      </c>
      <c r="T227" s="1" t="s">
        <v>5671</v>
      </c>
      <c r="U227" s="1" t="s">
        <v>5672</v>
      </c>
      <c r="V227" s="1" t="s">
        <v>5673</v>
      </c>
      <c r="W227" s="1" t="s">
        <v>2977</v>
      </c>
    </row>
    <row r="228" spans="1:23" x14ac:dyDescent="0.45">
      <c r="A228" s="1" t="s">
        <v>5674</v>
      </c>
      <c r="B228" s="1" t="s">
        <v>5675</v>
      </c>
      <c r="C228" s="1" t="s">
        <v>5676</v>
      </c>
      <c r="D228" s="1" t="s">
        <v>5677</v>
      </c>
      <c r="E228" s="1" t="s">
        <v>5678</v>
      </c>
      <c r="F228" s="1" t="s">
        <v>5679</v>
      </c>
      <c r="G228" s="1" t="s">
        <v>5680</v>
      </c>
      <c r="H228" s="1" t="s">
        <v>5681</v>
      </c>
      <c r="I228" s="1" t="s">
        <v>5682</v>
      </c>
      <c r="J228" s="1" t="s">
        <v>3921</v>
      </c>
      <c r="K228" s="1" t="s">
        <v>5683</v>
      </c>
      <c r="L228" s="1" t="s">
        <v>4242</v>
      </c>
      <c r="M228" s="1" t="s">
        <v>3997</v>
      </c>
      <c r="N228" s="1" t="s">
        <v>5680</v>
      </c>
      <c r="O228" s="1" t="s">
        <v>5681</v>
      </c>
      <c r="P228" s="1" t="s">
        <v>2984</v>
      </c>
      <c r="Q228" s="1" t="s">
        <v>2984</v>
      </c>
      <c r="R228" s="1" t="s">
        <v>4053</v>
      </c>
      <c r="S228" s="1" t="s">
        <v>5684</v>
      </c>
      <c r="T228" s="1" t="s">
        <v>5685</v>
      </c>
      <c r="U228" s="1" t="s">
        <v>5686</v>
      </c>
      <c r="V228" s="1" t="s">
        <v>5687</v>
      </c>
      <c r="W228" s="1" t="s">
        <v>3103</v>
      </c>
    </row>
    <row r="229" spans="1:23" x14ac:dyDescent="0.45">
      <c r="A229" s="1" t="s">
        <v>5688</v>
      </c>
      <c r="B229" s="1" t="s">
        <v>5689</v>
      </c>
      <c r="C229" s="1" t="s">
        <v>5690</v>
      </c>
      <c r="D229" s="1" t="s">
        <v>5691</v>
      </c>
      <c r="E229" s="1" t="s">
        <v>5692</v>
      </c>
      <c r="F229" s="1" t="s">
        <v>5693</v>
      </c>
      <c r="G229" s="1" t="s">
        <v>5694</v>
      </c>
      <c r="H229" s="1" t="s">
        <v>5694</v>
      </c>
      <c r="I229" s="1" t="s">
        <v>5695</v>
      </c>
      <c r="J229" s="1" t="s">
        <v>3689</v>
      </c>
      <c r="K229" s="1" t="s">
        <v>5696</v>
      </c>
      <c r="L229" s="1" t="s">
        <v>5697</v>
      </c>
      <c r="M229" s="1" t="s">
        <v>5698</v>
      </c>
      <c r="N229" s="1" t="s">
        <v>5699</v>
      </c>
      <c r="O229" s="1" t="s">
        <v>5694</v>
      </c>
      <c r="P229" s="1" t="s">
        <v>5700</v>
      </c>
      <c r="Q229" s="1" t="s">
        <v>5701</v>
      </c>
      <c r="R229" s="1" t="s">
        <v>2977</v>
      </c>
      <c r="S229" s="1" t="s">
        <v>5702</v>
      </c>
      <c r="T229" s="1" t="s">
        <v>5703</v>
      </c>
      <c r="U229" s="1" t="s">
        <v>5704</v>
      </c>
      <c r="V229" s="1" t="s">
        <v>5075</v>
      </c>
      <c r="W229" s="1" t="s">
        <v>2985</v>
      </c>
    </row>
    <row r="230" spans="1:23" x14ac:dyDescent="0.45">
      <c r="A230" s="1" t="s">
        <v>5705</v>
      </c>
      <c r="B230" s="1" t="s">
        <v>5706</v>
      </c>
      <c r="C230" s="1" t="s">
        <v>5707</v>
      </c>
      <c r="D230" s="1" t="s">
        <v>5708</v>
      </c>
      <c r="E230" s="1" t="s">
        <v>5709</v>
      </c>
      <c r="F230" s="1" t="s">
        <v>5710</v>
      </c>
      <c r="G230" s="1" t="s">
        <v>5711</v>
      </c>
      <c r="H230" s="1" t="s">
        <v>5712</v>
      </c>
      <c r="I230" s="1" t="s">
        <v>5713</v>
      </c>
      <c r="J230" s="1" t="s">
        <v>3535</v>
      </c>
      <c r="K230" s="1" t="s">
        <v>5714</v>
      </c>
      <c r="L230" s="1" t="s">
        <v>3232</v>
      </c>
      <c r="M230" s="1" t="s">
        <v>4107</v>
      </c>
      <c r="N230" s="1" t="s">
        <v>5715</v>
      </c>
      <c r="O230" s="1" t="s">
        <v>5710</v>
      </c>
      <c r="P230" s="1" t="s">
        <v>5716</v>
      </c>
      <c r="Q230" s="1" t="s">
        <v>5717</v>
      </c>
      <c r="R230" s="1" t="s">
        <v>2985</v>
      </c>
      <c r="S230" s="1" t="s">
        <v>5718</v>
      </c>
      <c r="T230" s="1" t="s">
        <v>5719</v>
      </c>
      <c r="U230" s="1" t="s">
        <v>5720</v>
      </c>
      <c r="V230" s="1" t="s">
        <v>2980</v>
      </c>
      <c r="W230" s="1" t="s">
        <v>2985</v>
      </c>
    </row>
    <row r="231" spans="1:23" x14ac:dyDescent="0.45">
      <c r="A231" s="1" t="s">
        <v>5721</v>
      </c>
      <c r="B231" s="1" t="s">
        <v>5722</v>
      </c>
      <c r="C231" s="1" t="s">
        <v>5723</v>
      </c>
      <c r="D231" s="1" t="s">
        <v>5724</v>
      </c>
      <c r="E231" s="1" t="s">
        <v>5725</v>
      </c>
      <c r="F231" s="1" t="s">
        <v>5726</v>
      </c>
      <c r="G231" s="1" t="s">
        <v>5727</v>
      </c>
      <c r="H231" s="1" t="s">
        <v>5728</v>
      </c>
      <c r="I231" s="1" t="s">
        <v>5729</v>
      </c>
      <c r="J231" s="1" t="s">
        <v>5548</v>
      </c>
      <c r="K231" s="1" t="s">
        <v>5730</v>
      </c>
      <c r="L231" s="1" t="s">
        <v>5232</v>
      </c>
      <c r="M231" s="1" t="s">
        <v>5731</v>
      </c>
      <c r="N231" s="1" t="s">
        <v>5728</v>
      </c>
      <c r="O231" s="1" t="s">
        <v>5727</v>
      </c>
      <c r="P231" s="1" t="s">
        <v>5732</v>
      </c>
      <c r="Q231" s="1" t="s">
        <v>5733</v>
      </c>
      <c r="R231" s="1" t="s">
        <v>3043</v>
      </c>
      <c r="S231" s="1" t="s">
        <v>3043</v>
      </c>
      <c r="T231" s="1" t="s">
        <v>3044</v>
      </c>
      <c r="U231" s="1" t="s">
        <v>5734</v>
      </c>
      <c r="V231" s="1" t="s">
        <v>5735</v>
      </c>
      <c r="W231" s="1" t="s">
        <v>5223</v>
      </c>
    </row>
    <row r="232" spans="1:23" x14ac:dyDescent="0.45">
      <c r="A232" s="1" t="s">
        <v>5736</v>
      </c>
      <c r="B232" s="1" t="s">
        <v>5737</v>
      </c>
      <c r="C232" s="1" t="s">
        <v>3028</v>
      </c>
      <c r="D232" s="1" t="s">
        <v>5738</v>
      </c>
      <c r="E232" s="1" t="s">
        <v>5739</v>
      </c>
      <c r="F232" s="1" t="s">
        <v>2985</v>
      </c>
      <c r="G232" s="1" t="s">
        <v>2985</v>
      </c>
      <c r="H232" s="1" t="s">
        <v>2985</v>
      </c>
      <c r="I232" s="1" t="s">
        <v>3017</v>
      </c>
      <c r="J232" s="1" t="s">
        <v>3017</v>
      </c>
      <c r="K232" s="1" t="s">
        <v>2985</v>
      </c>
      <c r="L232" s="1" t="s">
        <v>3017</v>
      </c>
      <c r="M232" s="1" t="s">
        <v>3017</v>
      </c>
      <c r="N232" s="1" t="s">
        <v>2985</v>
      </c>
      <c r="O232" s="1" t="s">
        <v>2985</v>
      </c>
      <c r="P232" s="1" t="s">
        <v>2984</v>
      </c>
      <c r="Q232" s="1" t="s">
        <v>2984</v>
      </c>
      <c r="R232" s="1" t="s">
        <v>3043</v>
      </c>
      <c r="S232" s="1" t="s">
        <v>3043</v>
      </c>
      <c r="T232" s="1" t="s">
        <v>3044</v>
      </c>
      <c r="U232" s="1" t="s">
        <v>3465</v>
      </c>
      <c r="V232" s="1" t="s">
        <v>5740</v>
      </c>
      <c r="W232" s="1" t="s">
        <v>3229</v>
      </c>
    </row>
    <row r="233" spans="1:23" x14ac:dyDescent="0.45">
      <c r="A233" s="1" t="s">
        <v>5741</v>
      </c>
      <c r="B233" s="1" t="s">
        <v>5742</v>
      </c>
      <c r="C233" s="1" t="s">
        <v>5075</v>
      </c>
      <c r="D233" s="1" t="s">
        <v>5743</v>
      </c>
      <c r="E233" s="1" t="s">
        <v>5744</v>
      </c>
      <c r="F233" s="1" t="s">
        <v>3456</v>
      </c>
      <c r="G233" s="1" t="s">
        <v>5745</v>
      </c>
      <c r="H233" s="1" t="s">
        <v>3456</v>
      </c>
      <c r="I233" s="1" t="s">
        <v>3017</v>
      </c>
      <c r="J233" s="1" t="s">
        <v>3017</v>
      </c>
      <c r="K233" s="1" t="s">
        <v>3456</v>
      </c>
      <c r="L233" s="1" t="s">
        <v>3017</v>
      </c>
      <c r="M233" s="1" t="s">
        <v>3017</v>
      </c>
      <c r="N233" s="1" t="s">
        <v>3456</v>
      </c>
      <c r="O233" s="1" t="s">
        <v>5745</v>
      </c>
      <c r="P233" s="1" t="s">
        <v>2984</v>
      </c>
      <c r="Q233" s="1" t="s">
        <v>2984</v>
      </c>
      <c r="R233" s="1" t="s">
        <v>2985</v>
      </c>
      <c r="S233" s="1" t="s">
        <v>4142</v>
      </c>
      <c r="T233" s="1" t="s">
        <v>3459</v>
      </c>
      <c r="U233" s="1" t="s">
        <v>3044</v>
      </c>
      <c r="V233" s="1" t="s">
        <v>3043</v>
      </c>
      <c r="W233" s="1" t="s">
        <v>3043</v>
      </c>
    </row>
    <row r="234" spans="1:23" x14ac:dyDescent="0.45">
      <c r="A234" s="1" t="s">
        <v>5746</v>
      </c>
      <c r="B234" s="1" t="s">
        <v>5747</v>
      </c>
      <c r="C234" s="1" t="s">
        <v>5748</v>
      </c>
      <c r="D234" s="1" t="s">
        <v>5749</v>
      </c>
      <c r="E234" s="1" t="s">
        <v>5750</v>
      </c>
      <c r="F234" s="1" t="s">
        <v>5751</v>
      </c>
      <c r="G234" s="1" t="s">
        <v>5752</v>
      </c>
      <c r="H234" s="1" t="s">
        <v>5753</v>
      </c>
      <c r="I234" s="1" t="s">
        <v>5754</v>
      </c>
      <c r="J234" s="1" t="s">
        <v>4544</v>
      </c>
      <c r="K234" s="1" t="s">
        <v>5755</v>
      </c>
      <c r="L234" s="1" t="s">
        <v>5592</v>
      </c>
      <c r="M234" s="1" t="s">
        <v>3020</v>
      </c>
      <c r="N234" s="1" t="s">
        <v>5752</v>
      </c>
      <c r="O234" s="1" t="s">
        <v>5453</v>
      </c>
      <c r="P234" s="1" t="s">
        <v>5756</v>
      </c>
      <c r="Q234" s="1" t="s">
        <v>5757</v>
      </c>
      <c r="R234" s="1" t="s">
        <v>2985</v>
      </c>
      <c r="S234" s="1" t="s">
        <v>4049</v>
      </c>
      <c r="T234" s="1" t="s">
        <v>5758</v>
      </c>
      <c r="U234" s="1" t="s">
        <v>5759</v>
      </c>
      <c r="V234" s="1" t="s">
        <v>5760</v>
      </c>
      <c r="W234" s="1" t="s">
        <v>2985</v>
      </c>
    </row>
    <row r="235" spans="1:23" x14ac:dyDescent="0.45">
      <c r="A235" s="1" t="s">
        <v>5761</v>
      </c>
      <c r="B235" s="1" t="s">
        <v>5762</v>
      </c>
      <c r="C235" s="1" t="s">
        <v>4746</v>
      </c>
      <c r="D235" s="1" t="s">
        <v>5763</v>
      </c>
      <c r="E235" s="1" t="s">
        <v>5764</v>
      </c>
      <c r="F235" s="1" t="s">
        <v>3556</v>
      </c>
      <c r="G235" s="1" t="s">
        <v>5765</v>
      </c>
      <c r="H235" s="1" t="s">
        <v>5766</v>
      </c>
      <c r="I235" s="1" t="s">
        <v>5767</v>
      </c>
      <c r="J235" s="1" t="s">
        <v>5768</v>
      </c>
      <c r="K235" s="1" t="s">
        <v>5769</v>
      </c>
      <c r="L235" s="1" t="s">
        <v>3917</v>
      </c>
      <c r="M235" s="1" t="s">
        <v>5770</v>
      </c>
      <c r="N235" s="1" t="s">
        <v>5771</v>
      </c>
      <c r="O235" s="1" t="s">
        <v>5772</v>
      </c>
      <c r="P235" s="1" t="s">
        <v>5773</v>
      </c>
      <c r="Q235" s="1" t="s">
        <v>5774</v>
      </c>
      <c r="R235" s="1" t="s">
        <v>2985</v>
      </c>
      <c r="S235" s="1" t="s">
        <v>5775</v>
      </c>
      <c r="T235" s="1" t="s">
        <v>5776</v>
      </c>
      <c r="U235" s="1" t="s">
        <v>5777</v>
      </c>
      <c r="V235" s="1" t="s">
        <v>5778</v>
      </c>
      <c r="W235" s="1" t="s">
        <v>2985</v>
      </c>
    </row>
    <row r="236" spans="1:23" x14ac:dyDescent="0.45">
      <c r="A236" s="1" t="s">
        <v>5779</v>
      </c>
      <c r="B236" s="1" t="s">
        <v>5780</v>
      </c>
      <c r="C236" s="1" t="s">
        <v>5781</v>
      </c>
      <c r="D236" s="1" t="s">
        <v>5782</v>
      </c>
      <c r="E236" s="1" t="s">
        <v>5783</v>
      </c>
      <c r="F236" s="1" t="s">
        <v>5784</v>
      </c>
      <c r="G236" s="1" t="s">
        <v>5785</v>
      </c>
      <c r="H236" s="1" t="s">
        <v>5786</v>
      </c>
      <c r="I236" s="1" t="s">
        <v>4839</v>
      </c>
      <c r="J236" s="1" t="s">
        <v>3278</v>
      </c>
      <c r="K236" s="1" t="s">
        <v>5787</v>
      </c>
      <c r="L236" s="1" t="s">
        <v>4187</v>
      </c>
      <c r="M236" s="1" t="s">
        <v>5788</v>
      </c>
      <c r="N236" s="1" t="s">
        <v>5789</v>
      </c>
      <c r="O236" s="1" t="s">
        <v>5790</v>
      </c>
      <c r="P236" s="1" t="s">
        <v>5791</v>
      </c>
      <c r="Q236" s="1" t="s">
        <v>3501</v>
      </c>
      <c r="R236" s="1" t="s">
        <v>2985</v>
      </c>
      <c r="S236" s="1" t="s">
        <v>5792</v>
      </c>
      <c r="T236" s="1" t="s">
        <v>5793</v>
      </c>
      <c r="U236" s="1" t="s">
        <v>5794</v>
      </c>
      <c r="V236" s="1" t="s">
        <v>5795</v>
      </c>
      <c r="W236" s="1" t="s">
        <v>2985</v>
      </c>
    </row>
    <row r="237" spans="1:23" x14ac:dyDescent="0.45">
      <c r="A237" s="1" t="s">
        <v>5796</v>
      </c>
      <c r="B237" s="1" t="s">
        <v>5797</v>
      </c>
      <c r="C237" s="1" t="s">
        <v>3043</v>
      </c>
      <c r="D237" s="1" t="s">
        <v>3043</v>
      </c>
      <c r="E237" s="1" t="s">
        <v>3043</v>
      </c>
      <c r="F237" s="1" t="s">
        <v>5798</v>
      </c>
      <c r="G237" s="1" t="s">
        <v>3043</v>
      </c>
      <c r="H237" s="1" t="s">
        <v>5798</v>
      </c>
      <c r="I237" s="1" t="s">
        <v>3017</v>
      </c>
      <c r="J237" s="1" t="s">
        <v>3017</v>
      </c>
      <c r="K237" s="1" t="s">
        <v>5798</v>
      </c>
      <c r="L237" s="1" t="s">
        <v>3017</v>
      </c>
      <c r="M237" s="1" t="s">
        <v>3017</v>
      </c>
      <c r="N237" s="1" t="s">
        <v>3043</v>
      </c>
      <c r="O237" s="1" t="s">
        <v>3043</v>
      </c>
      <c r="P237" s="1" t="s">
        <v>2984</v>
      </c>
      <c r="Q237" s="1" t="s">
        <v>2984</v>
      </c>
      <c r="R237" s="1" t="s">
        <v>2977</v>
      </c>
      <c r="S237" s="1" t="s">
        <v>5438</v>
      </c>
      <c r="T237" s="1" t="s">
        <v>3459</v>
      </c>
      <c r="U237" s="1" t="s">
        <v>3044</v>
      </c>
      <c r="V237" s="1" t="s">
        <v>3043</v>
      </c>
      <c r="W237" s="1" t="s">
        <v>3043</v>
      </c>
    </row>
    <row r="238" spans="1:23" x14ac:dyDescent="0.45">
      <c r="A238" s="1" t="s">
        <v>5799</v>
      </c>
      <c r="B238" s="1" t="s">
        <v>5800</v>
      </c>
      <c r="C238" s="1" t="s">
        <v>3103</v>
      </c>
      <c r="D238" s="1" t="s">
        <v>3985</v>
      </c>
      <c r="E238" s="1" t="s">
        <v>5801</v>
      </c>
      <c r="F238" s="1" t="s">
        <v>5802</v>
      </c>
      <c r="G238" s="1" t="s">
        <v>5803</v>
      </c>
      <c r="H238" s="1" t="s">
        <v>5803</v>
      </c>
      <c r="I238" s="1" t="s">
        <v>4752</v>
      </c>
      <c r="J238" s="1" t="s">
        <v>4858</v>
      </c>
      <c r="K238" s="1" t="s">
        <v>5802</v>
      </c>
      <c r="L238" s="1" t="s">
        <v>3017</v>
      </c>
      <c r="M238" s="1" t="s">
        <v>3017</v>
      </c>
      <c r="N238" s="1" t="s">
        <v>5803</v>
      </c>
      <c r="O238" s="1" t="s">
        <v>5803</v>
      </c>
      <c r="P238" s="1" t="s">
        <v>5804</v>
      </c>
      <c r="Q238" s="1" t="s">
        <v>5805</v>
      </c>
      <c r="R238" s="1" t="s">
        <v>3043</v>
      </c>
      <c r="S238" s="1" t="s">
        <v>3043</v>
      </c>
      <c r="T238" s="1" t="s">
        <v>3044</v>
      </c>
      <c r="U238" s="1" t="s">
        <v>5806</v>
      </c>
      <c r="V238" s="1" t="s">
        <v>5807</v>
      </c>
      <c r="W238" s="1" t="s">
        <v>4012</v>
      </c>
    </row>
    <row r="239" spans="1:23" x14ac:dyDescent="0.45">
      <c r="A239" s="1" t="s">
        <v>5808</v>
      </c>
      <c r="B239" s="1" t="s">
        <v>5809</v>
      </c>
      <c r="C239" s="1" t="s">
        <v>5810</v>
      </c>
      <c r="D239" s="1" t="s">
        <v>5811</v>
      </c>
      <c r="E239" s="1" t="s">
        <v>5812</v>
      </c>
      <c r="F239" s="1" t="s">
        <v>5813</v>
      </c>
      <c r="G239" s="1" t="s">
        <v>3785</v>
      </c>
      <c r="H239" s="1" t="s">
        <v>5814</v>
      </c>
      <c r="I239" s="1" t="s">
        <v>2997</v>
      </c>
      <c r="J239" s="1" t="s">
        <v>5815</v>
      </c>
      <c r="K239" s="1" t="s">
        <v>5816</v>
      </c>
      <c r="L239" s="1" t="s">
        <v>4036</v>
      </c>
      <c r="M239" s="1" t="s">
        <v>5817</v>
      </c>
      <c r="N239" s="1" t="s">
        <v>5818</v>
      </c>
      <c r="O239" s="1" t="s">
        <v>5633</v>
      </c>
      <c r="P239" s="1" t="s">
        <v>5819</v>
      </c>
      <c r="Q239" s="1" t="s">
        <v>5820</v>
      </c>
      <c r="R239" s="1" t="s">
        <v>2985</v>
      </c>
      <c r="S239" s="1" t="s">
        <v>3299</v>
      </c>
      <c r="T239" s="1" t="s">
        <v>5821</v>
      </c>
      <c r="U239" s="1" t="s">
        <v>5822</v>
      </c>
      <c r="V239" s="1" t="s">
        <v>5823</v>
      </c>
      <c r="W239" s="1" t="s">
        <v>2985</v>
      </c>
    </row>
    <row r="240" spans="1:23" x14ac:dyDescent="0.45">
      <c r="A240" s="1" t="s">
        <v>5824</v>
      </c>
      <c r="B240" s="1" t="s">
        <v>5825</v>
      </c>
      <c r="C240" s="1" t="s">
        <v>3043</v>
      </c>
      <c r="D240" s="1" t="s">
        <v>3043</v>
      </c>
      <c r="E240" s="1" t="s">
        <v>3043</v>
      </c>
      <c r="F240" s="1" t="s">
        <v>4231</v>
      </c>
      <c r="G240" s="1" t="s">
        <v>3043</v>
      </c>
      <c r="H240" s="1" t="s">
        <v>4231</v>
      </c>
      <c r="I240" s="1" t="s">
        <v>3017</v>
      </c>
      <c r="J240" s="1" t="s">
        <v>3017</v>
      </c>
      <c r="K240" s="1" t="s">
        <v>4231</v>
      </c>
      <c r="L240" s="1" t="s">
        <v>3017</v>
      </c>
      <c r="M240" s="1" t="s">
        <v>3017</v>
      </c>
      <c r="N240" s="1" t="s">
        <v>3043</v>
      </c>
      <c r="O240" s="1" t="s">
        <v>3043</v>
      </c>
      <c r="P240" s="1" t="s">
        <v>2984</v>
      </c>
      <c r="Q240" s="1" t="s">
        <v>2984</v>
      </c>
      <c r="R240" s="1" t="s">
        <v>2985</v>
      </c>
      <c r="S240" s="1" t="s">
        <v>5826</v>
      </c>
      <c r="T240" s="1" t="s">
        <v>5827</v>
      </c>
      <c r="U240" s="1" t="s">
        <v>5828</v>
      </c>
      <c r="V240" s="1" t="s">
        <v>2986</v>
      </c>
      <c r="W240" s="1" t="s">
        <v>2985</v>
      </c>
    </row>
    <row r="241" spans="1:23" x14ac:dyDescent="0.45">
      <c r="A241" s="1" t="s">
        <v>5829</v>
      </c>
      <c r="B241" s="1" t="s">
        <v>5830</v>
      </c>
      <c r="C241" s="1" t="s">
        <v>3043</v>
      </c>
      <c r="D241" s="1" t="s">
        <v>3043</v>
      </c>
      <c r="E241" s="1" t="s">
        <v>3043</v>
      </c>
      <c r="F241" s="1" t="s">
        <v>5831</v>
      </c>
      <c r="G241" s="1" t="s">
        <v>3043</v>
      </c>
      <c r="H241" s="1" t="s">
        <v>3281</v>
      </c>
      <c r="I241" s="1" t="s">
        <v>5832</v>
      </c>
      <c r="J241" s="1" t="s">
        <v>5833</v>
      </c>
      <c r="K241" s="1" t="s">
        <v>5831</v>
      </c>
      <c r="L241" s="1" t="s">
        <v>3017</v>
      </c>
      <c r="M241" s="1" t="s">
        <v>3017</v>
      </c>
      <c r="N241" s="1" t="s">
        <v>3043</v>
      </c>
      <c r="O241" s="1" t="s">
        <v>3043</v>
      </c>
      <c r="P241" s="1" t="s">
        <v>2984</v>
      </c>
      <c r="Q241" s="1" t="s">
        <v>2984</v>
      </c>
      <c r="R241" s="1" t="s">
        <v>2985</v>
      </c>
      <c r="S241" s="1" t="s">
        <v>2986</v>
      </c>
      <c r="T241" s="1" t="s">
        <v>5834</v>
      </c>
      <c r="U241" s="1" t="s">
        <v>5835</v>
      </c>
      <c r="V241" s="1" t="s">
        <v>3028</v>
      </c>
      <c r="W241" s="1" t="s">
        <v>2985</v>
      </c>
    </row>
    <row r="242" spans="1:23" x14ac:dyDescent="0.45">
      <c r="A242" s="1" t="s">
        <v>5836</v>
      </c>
      <c r="B242" s="1" t="s">
        <v>5837</v>
      </c>
      <c r="C242" s="1" t="s">
        <v>5838</v>
      </c>
      <c r="D242" s="1" t="s">
        <v>5839</v>
      </c>
      <c r="E242" s="1" t="s">
        <v>5840</v>
      </c>
      <c r="F242" s="1" t="s">
        <v>5841</v>
      </c>
      <c r="G242" s="1" t="s">
        <v>5842</v>
      </c>
      <c r="H242" s="1" t="s">
        <v>3135</v>
      </c>
      <c r="I242" s="1" t="s">
        <v>3310</v>
      </c>
      <c r="J242" s="1" t="s">
        <v>4203</v>
      </c>
      <c r="K242" s="1" t="s">
        <v>5843</v>
      </c>
      <c r="L242" s="1" t="s">
        <v>4693</v>
      </c>
      <c r="M242" s="1" t="s">
        <v>5844</v>
      </c>
      <c r="N242" s="1" t="s">
        <v>3341</v>
      </c>
      <c r="O242" s="1" t="s">
        <v>5845</v>
      </c>
      <c r="P242" s="1" t="s">
        <v>4164</v>
      </c>
      <c r="Q242" s="1" t="s">
        <v>5846</v>
      </c>
      <c r="R242" s="1" t="s">
        <v>2985</v>
      </c>
      <c r="S242" s="1" t="s">
        <v>5847</v>
      </c>
      <c r="T242" s="1" t="s">
        <v>5848</v>
      </c>
      <c r="U242" s="1" t="s">
        <v>5849</v>
      </c>
      <c r="V242" s="1" t="s">
        <v>5850</v>
      </c>
      <c r="W242" s="1" t="s">
        <v>2985</v>
      </c>
    </row>
    <row r="243" spans="1:23" x14ac:dyDescent="0.45">
      <c r="A243" s="1" t="s">
        <v>5851</v>
      </c>
      <c r="B243" s="1" t="s">
        <v>5852</v>
      </c>
      <c r="C243" s="1" t="s">
        <v>4572</v>
      </c>
      <c r="D243" s="1" t="s">
        <v>5853</v>
      </c>
      <c r="E243" s="1" t="s">
        <v>5854</v>
      </c>
      <c r="F243" s="1" t="s">
        <v>5855</v>
      </c>
      <c r="G243" s="1" t="s">
        <v>3786</v>
      </c>
      <c r="H243" s="1" t="s">
        <v>3879</v>
      </c>
      <c r="I243" s="1" t="s">
        <v>5856</v>
      </c>
      <c r="J243" s="1" t="s">
        <v>5857</v>
      </c>
      <c r="K243" s="1" t="s">
        <v>5858</v>
      </c>
      <c r="L243" s="1" t="s">
        <v>5859</v>
      </c>
      <c r="M243" s="1" t="s">
        <v>5860</v>
      </c>
      <c r="N243" s="1" t="s">
        <v>3879</v>
      </c>
      <c r="O243" s="1" t="s">
        <v>3627</v>
      </c>
      <c r="P243" s="1" t="s">
        <v>2984</v>
      </c>
      <c r="Q243" s="1" t="s">
        <v>2984</v>
      </c>
      <c r="R243" s="1" t="s">
        <v>2985</v>
      </c>
      <c r="S243" s="1" t="s">
        <v>2985</v>
      </c>
      <c r="T243" s="1" t="s">
        <v>5861</v>
      </c>
      <c r="U243" s="1" t="s">
        <v>5320</v>
      </c>
      <c r="V243" s="1" t="s">
        <v>5862</v>
      </c>
      <c r="W243" s="1" t="s">
        <v>2977</v>
      </c>
    </row>
    <row r="244" spans="1:23" x14ac:dyDescent="0.45">
      <c r="A244" s="1" t="s">
        <v>5863</v>
      </c>
      <c r="B244" s="1" t="s">
        <v>5864</v>
      </c>
      <c r="C244" s="1" t="s">
        <v>5865</v>
      </c>
      <c r="D244" s="1" t="s">
        <v>5866</v>
      </c>
      <c r="E244" s="1" t="s">
        <v>5867</v>
      </c>
      <c r="F244" s="1" t="s">
        <v>5868</v>
      </c>
      <c r="G244" s="1" t="s">
        <v>5869</v>
      </c>
      <c r="H244" s="1" t="s">
        <v>5870</v>
      </c>
      <c r="I244" s="1" t="s">
        <v>4609</v>
      </c>
      <c r="J244" s="1" t="s">
        <v>4510</v>
      </c>
      <c r="K244" s="1" t="s">
        <v>5871</v>
      </c>
      <c r="L244" s="1" t="s">
        <v>5872</v>
      </c>
      <c r="M244" s="1" t="s">
        <v>5873</v>
      </c>
      <c r="N244" s="1" t="s">
        <v>5874</v>
      </c>
      <c r="O244" s="1" t="s">
        <v>5875</v>
      </c>
      <c r="P244" s="1" t="s">
        <v>3240</v>
      </c>
      <c r="Q244" s="1" t="s">
        <v>5876</v>
      </c>
      <c r="R244" s="1" t="s">
        <v>2985</v>
      </c>
      <c r="S244" s="1" t="s">
        <v>5877</v>
      </c>
      <c r="T244" s="1" t="s">
        <v>5878</v>
      </c>
      <c r="U244" s="1" t="s">
        <v>5879</v>
      </c>
      <c r="V244" s="1" t="s">
        <v>5880</v>
      </c>
      <c r="W244" s="1" t="s">
        <v>3028</v>
      </c>
    </row>
    <row r="245" spans="1:23" x14ac:dyDescent="0.45">
      <c r="A245" s="1" t="s">
        <v>5881</v>
      </c>
      <c r="B245" s="1" t="s">
        <v>5882</v>
      </c>
      <c r="C245" s="1" t="s">
        <v>5069</v>
      </c>
      <c r="D245" s="1" t="s">
        <v>5883</v>
      </c>
      <c r="E245" s="1" t="s">
        <v>5884</v>
      </c>
      <c r="F245" s="1" t="s">
        <v>5885</v>
      </c>
      <c r="G245" s="1" t="s">
        <v>5886</v>
      </c>
      <c r="H245" s="1" t="s">
        <v>5887</v>
      </c>
      <c r="I245" s="1" t="s">
        <v>5888</v>
      </c>
      <c r="J245" s="1" t="s">
        <v>5889</v>
      </c>
      <c r="K245" s="1" t="s">
        <v>5890</v>
      </c>
      <c r="L245" s="1" t="s">
        <v>5891</v>
      </c>
      <c r="M245" s="1" t="s">
        <v>5892</v>
      </c>
      <c r="N245" s="1" t="s">
        <v>5893</v>
      </c>
      <c r="O245" s="1" t="s">
        <v>5887</v>
      </c>
      <c r="P245" s="1" t="s">
        <v>5894</v>
      </c>
      <c r="Q245" s="1" t="s">
        <v>5895</v>
      </c>
      <c r="R245" s="1" t="s">
        <v>3319</v>
      </c>
      <c r="S245" s="1" t="s">
        <v>5896</v>
      </c>
      <c r="T245" s="1" t="s">
        <v>5897</v>
      </c>
      <c r="U245" s="1" t="s">
        <v>5898</v>
      </c>
      <c r="V245" s="1" t="s">
        <v>3299</v>
      </c>
      <c r="W245" s="1" t="s">
        <v>2985</v>
      </c>
    </row>
    <row r="246" spans="1:23" x14ac:dyDescent="0.45">
      <c r="A246" s="1" t="s">
        <v>5899</v>
      </c>
      <c r="B246" s="1" t="s">
        <v>5900</v>
      </c>
      <c r="C246" s="1" t="s">
        <v>3043</v>
      </c>
      <c r="D246" s="1" t="s">
        <v>3043</v>
      </c>
      <c r="E246" s="1" t="s">
        <v>3043</v>
      </c>
      <c r="F246" s="1" t="s">
        <v>5745</v>
      </c>
      <c r="G246" s="1" t="s">
        <v>3043</v>
      </c>
      <c r="H246" s="1" t="s">
        <v>5745</v>
      </c>
      <c r="I246" s="1" t="s">
        <v>3017</v>
      </c>
      <c r="J246" s="1" t="s">
        <v>3017</v>
      </c>
      <c r="K246" s="1" t="s">
        <v>5745</v>
      </c>
      <c r="L246" s="1" t="s">
        <v>3017</v>
      </c>
      <c r="M246" s="1" t="s">
        <v>3017</v>
      </c>
      <c r="N246" s="1" t="s">
        <v>3043</v>
      </c>
      <c r="O246" s="1" t="s">
        <v>3043</v>
      </c>
      <c r="P246" s="1" t="s">
        <v>2984</v>
      </c>
      <c r="Q246" s="1" t="s">
        <v>2984</v>
      </c>
      <c r="R246" s="1" t="s">
        <v>2985</v>
      </c>
      <c r="S246" s="1" t="s">
        <v>5644</v>
      </c>
      <c r="T246" s="1" t="s">
        <v>3459</v>
      </c>
      <c r="U246" s="1" t="s">
        <v>5901</v>
      </c>
      <c r="V246" s="1" t="s">
        <v>5644</v>
      </c>
      <c r="W246" s="1" t="s">
        <v>2985</v>
      </c>
    </row>
    <row r="247" spans="1:23" x14ac:dyDescent="0.45">
      <c r="A247" s="1" t="s">
        <v>5902</v>
      </c>
      <c r="B247" s="1" t="s">
        <v>5903</v>
      </c>
      <c r="C247" s="1" t="s">
        <v>5087</v>
      </c>
      <c r="D247" s="1" t="s">
        <v>5904</v>
      </c>
      <c r="E247" s="1" t="s">
        <v>5905</v>
      </c>
      <c r="F247" s="1" t="s">
        <v>5906</v>
      </c>
      <c r="G247" s="1" t="s">
        <v>5907</v>
      </c>
      <c r="H247" s="1" t="s">
        <v>5908</v>
      </c>
      <c r="I247" s="1" t="s">
        <v>4706</v>
      </c>
      <c r="J247" s="1" t="s">
        <v>5909</v>
      </c>
      <c r="K247" s="1" t="s">
        <v>5910</v>
      </c>
      <c r="L247" s="1" t="s">
        <v>3602</v>
      </c>
      <c r="M247" s="1" t="s">
        <v>5911</v>
      </c>
      <c r="N247" s="1" t="s">
        <v>5912</v>
      </c>
      <c r="O247" s="1" t="s">
        <v>5913</v>
      </c>
      <c r="P247" s="1" t="s">
        <v>5914</v>
      </c>
      <c r="Q247" s="1" t="s">
        <v>5915</v>
      </c>
      <c r="R247" s="1" t="s">
        <v>2985</v>
      </c>
      <c r="S247" s="1" t="s">
        <v>4746</v>
      </c>
      <c r="T247" s="1" t="s">
        <v>5916</v>
      </c>
      <c r="U247" s="1" t="s">
        <v>5917</v>
      </c>
      <c r="V247" s="1" t="s">
        <v>5918</v>
      </c>
      <c r="W247" s="1" t="s">
        <v>2977</v>
      </c>
    </row>
    <row r="248" spans="1:23" x14ac:dyDescent="0.45">
      <c r="A248" s="1" t="s">
        <v>5919</v>
      </c>
      <c r="B248" s="1" t="s">
        <v>5920</v>
      </c>
      <c r="C248" s="1" t="s">
        <v>3793</v>
      </c>
      <c r="D248" s="1" t="s">
        <v>5921</v>
      </c>
      <c r="E248" s="1" t="s">
        <v>5922</v>
      </c>
      <c r="F248" s="1" t="s">
        <v>5923</v>
      </c>
      <c r="G248" s="1" t="s">
        <v>5924</v>
      </c>
      <c r="H248" s="1" t="s">
        <v>5925</v>
      </c>
      <c r="I248" s="1" t="s">
        <v>4857</v>
      </c>
      <c r="J248" s="1" t="s">
        <v>5926</v>
      </c>
      <c r="K248" s="1" t="s">
        <v>5927</v>
      </c>
      <c r="L248" s="1" t="s">
        <v>4540</v>
      </c>
      <c r="M248" s="1" t="s">
        <v>5928</v>
      </c>
      <c r="N248" s="1" t="s">
        <v>5925</v>
      </c>
      <c r="O248" s="1" t="s">
        <v>5929</v>
      </c>
      <c r="P248" s="1" t="s">
        <v>2984</v>
      </c>
      <c r="Q248" s="1" t="s">
        <v>2984</v>
      </c>
      <c r="R248" s="1" t="s">
        <v>2977</v>
      </c>
      <c r="S248" s="1" t="s">
        <v>5930</v>
      </c>
      <c r="T248" s="1" t="s">
        <v>5931</v>
      </c>
      <c r="U248" s="1" t="s">
        <v>3592</v>
      </c>
      <c r="V248" s="1" t="s">
        <v>5932</v>
      </c>
      <c r="W248" s="1" t="s">
        <v>2985</v>
      </c>
    </row>
    <row r="249" spans="1:23" x14ac:dyDescent="0.45">
      <c r="A249" s="1" t="s">
        <v>5933</v>
      </c>
      <c r="B249" s="1" t="s">
        <v>5934</v>
      </c>
      <c r="C249" s="1" t="s">
        <v>4053</v>
      </c>
      <c r="D249" s="1" t="s">
        <v>3047</v>
      </c>
      <c r="E249" s="1" t="s">
        <v>5935</v>
      </c>
      <c r="F249" s="1" t="s">
        <v>5936</v>
      </c>
      <c r="G249" s="1" t="s">
        <v>3229</v>
      </c>
      <c r="H249" s="1" t="s">
        <v>3101</v>
      </c>
      <c r="I249" s="1" t="s">
        <v>4283</v>
      </c>
      <c r="J249" s="1" t="s">
        <v>5937</v>
      </c>
      <c r="K249" s="1" t="s">
        <v>3417</v>
      </c>
      <c r="L249" s="1" t="s">
        <v>3231</v>
      </c>
      <c r="M249" s="1" t="s">
        <v>5938</v>
      </c>
      <c r="N249" s="1" t="s">
        <v>3229</v>
      </c>
      <c r="O249" s="1" t="s">
        <v>4245</v>
      </c>
      <c r="P249" s="1" t="s">
        <v>2984</v>
      </c>
      <c r="Q249" s="1" t="s">
        <v>2984</v>
      </c>
      <c r="R249" s="1" t="s">
        <v>2977</v>
      </c>
      <c r="S249" s="1" t="s">
        <v>3798</v>
      </c>
      <c r="T249" s="1" t="s">
        <v>5939</v>
      </c>
      <c r="U249" s="1" t="s">
        <v>3234</v>
      </c>
      <c r="V249" s="1" t="s">
        <v>3127</v>
      </c>
      <c r="W249" s="1" t="s">
        <v>2985</v>
      </c>
    </row>
    <row r="250" spans="1:23" x14ac:dyDescent="0.45">
      <c r="A250" s="1" t="s">
        <v>5940</v>
      </c>
      <c r="B250" s="1" t="s">
        <v>5941</v>
      </c>
      <c r="C250" s="1" t="s">
        <v>5942</v>
      </c>
      <c r="D250" s="1" t="s">
        <v>5943</v>
      </c>
      <c r="E250" s="1" t="s">
        <v>5944</v>
      </c>
      <c r="F250" s="1" t="s">
        <v>5945</v>
      </c>
      <c r="G250" s="1" t="s">
        <v>5438</v>
      </c>
      <c r="H250" s="1" t="s">
        <v>5946</v>
      </c>
      <c r="I250" s="1" t="s">
        <v>3183</v>
      </c>
      <c r="J250" s="1" t="s">
        <v>4188</v>
      </c>
      <c r="K250" s="1" t="s">
        <v>4990</v>
      </c>
      <c r="L250" s="1" t="s">
        <v>5947</v>
      </c>
      <c r="M250" s="1" t="s">
        <v>5948</v>
      </c>
      <c r="N250" s="1" t="s">
        <v>5949</v>
      </c>
      <c r="O250" s="1" t="s">
        <v>5438</v>
      </c>
      <c r="P250" s="1" t="s">
        <v>5950</v>
      </c>
      <c r="Q250" s="1" t="s">
        <v>5951</v>
      </c>
      <c r="R250" s="1" t="s">
        <v>3596</v>
      </c>
      <c r="S250" s="1" t="s">
        <v>5952</v>
      </c>
      <c r="T250" s="1" t="s">
        <v>5953</v>
      </c>
      <c r="U250" s="1" t="s">
        <v>5954</v>
      </c>
      <c r="V250" s="1" t="s">
        <v>5955</v>
      </c>
      <c r="W250" s="1" t="s">
        <v>2977</v>
      </c>
    </row>
    <row r="251" spans="1:23" x14ac:dyDescent="0.45">
      <c r="A251" s="1" t="s">
        <v>5956</v>
      </c>
      <c r="B251" s="1" t="s">
        <v>5957</v>
      </c>
      <c r="C251" s="1" t="s">
        <v>5958</v>
      </c>
      <c r="D251" s="1" t="s">
        <v>5959</v>
      </c>
      <c r="E251" s="1" t="s">
        <v>5960</v>
      </c>
      <c r="F251" s="1" t="s">
        <v>4325</v>
      </c>
      <c r="G251" s="1" t="s">
        <v>4801</v>
      </c>
      <c r="H251" s="1" t="s">
        <v>5110</v>
      </c>
      <c r="I251" s="1" t="s">
        <v>5961</v>
      </c>
      <c r="J251" s="1" t="s">
        <v>5962</v>
      </c>
      <c r="K251" s="1" t="s">
        <v>5963</v>
      </c>
      <c r="L251" s="1" t="s">
        <v>5856</v>
      </c>
      <c r="M251" s="1" t="s">
        <v>5964</v>
      </c>
      <c r="N251" s="1" t="s">
        <v>4640</v>
      </c>
      <c r="O251" s="1" t="s">
        <v>4801</v>
      </c>
      <c r="P251" s="1" t="s">
        <v>2984</v>
      </c>
      <c r="Q251" s="1" t="s">
        <v>2984</v>
      </c>
      <c r="R251" s="1" t="s">
        <v>2985</v>
      </c>
      <c r="S251" s="1" t="s">
        <v>2986</v>
      </c>
      <c r="T251" s="1" t="s">
        <v>5965</v>
      </c>
      <c r="U251" s="1" t="s">
        <v>5060</v>
      </c>
      <c r="V251" s="1" t="s">
        <v>5966</v>
      </c>
      <c r="W251" s="1" t="s">
        <v>2977</v>
      </c>
    </row>
    <row r="252" spans="1:23" x14ac:dyDescent="0.45">
      <c r="A252" s="1" t="s">
        <v>5967</v>
      </c>
      <c r="B252" s="1" t="s">
        <v>5968</v>
      </c>
      <c r="C252" s="1" t="s">
        <v>4176</v>
      </c>
      <c r="D252" s="1" t="s">
        <v>5969</v>
      </c>
      <c r="E252" s="1" t="s">
        <v>5970</v>
      </c>
      <c r="F252" s="1" t="s">
        <v>5971</v>
      </c>
      <c r="G252" s="1" t="s">
        <v>5972</v>
      </c>
      <c r="H252" s="1" t="s">
        <v>5973</v>
      </c>
      <c r="I252" s="1" t="s">
        <v>5974</v>
      </c>
      <c r="J252" s="1" t="s">
        <v>4559</v>
      </c>
      <c r="K252" s="1" t="s">
        <v>5975</v>
      </c>
      <c r="L252" s="1" t="s">
        <v>3215</v>
      </c>
      <c r="M252" s="1" t="s">
        <v>5768</v>
      </c>
      <c r="N252" s="1" t="s">
        <v>5973</v>
      </c>
      <c r="O252" s="1" t="s">
        <v>5976</v>
      </c>
      <c r="P252" s="1" t="s">
        <v>5977</v>
      </c>
      <c r="Q252" s="1" t="s">
        <v>5978</v>
      </c>
      <c r="R252" s="1" t="s">
        <v>3043</v>
      </c>
      <c r="S252" s="1" t="s">
        <v>3043</v>
      </c>
      <c r="T252" s="1" t="s">
        <v>3044</v>
      </c>
      <c r="U252" s="1" t="s">
        <v>5979</v>
      </c>
      <c r="V252" s="1" t="s">
        <v>5980</v>
      </c>
      <c r="W252" s="1" t="s">
        <v>2985</v>
      </c>
    </row>
    <row r="253" spans="1:23" x14ac:dyDescent="0.45">
      <c r="A253" s="1" t="s">
        <v>5981</v>
      </c>
      <c r="B253" s="1" t="s">
        <v>5982</v>
      </c>
      <c r="C253" s="1" t="s">
        <v>2978</v>
      </c>
      <c r="D253" s="1" t="s">
        <v>5983</v>
      </c>
      <c r="E253" s="1" t="s">
        <v>5984</v>
      </c>
      <c r="F253" s="1" t="s">
        <v>5985</v>
      </c>
      <c r="G253" s="1" t="s">
        <v>5986</v>
      </c>
      <c r="H253" s="1" t="s">
        <v>5986</v>
      </c>
      <c r="I253" s="1" t="s">
        <v>5856</v>
      </c>
      <c r="J253" s="1" t="s">
        <v>3311</v>
      </c>
      <c r="K253" s="1" t="s">
        <v>5987</v>
      </c>
      <c r="L253" s="1" t="s">
        <v>4592</v>
      </c>
      <c r="M253" s="1" t="s">
        <v>5988</v>
      </c>
      <c r="N253" s="1" t="s">
        <v>5986</v>
      </c>
      <c r="O253" s="1" t="s">
        <v>5986</v>
      </c>
      <c r="P253" s="1" t="s">
        <v>5989</v>
      </c>
      <c r="Q253" s="1" t="s">
        <v>5990</v>
      </c>
      <c r="R253" s="1" t="s">
        <v>3043</v>
      </c>
      <c r="S253" s="1" t="s">
        <v>3043</v>
      </c>
      <c r="T253" s="1" t="s">
        <v>3044</v>
      </c>
      <c r="U253" s="1" t="s">
        <v>5991</v>
      </c>
      <c r="V253" s="1" t="s">
        <v>5992</v>
      </c>
      <c r="W253" s="1" t="s">
        <v>5993</v>
      </c>
    </row>
    <row r="254" spans="1:23" x14ac:dyDescent="0.45">
      <c r="A254" s="1" t="s">
        <v>5994</v>
      </c>
      <c r="B254" s="1" t="s">
        <v>5995</v>
      </c>
      <c r="C254" s="1" t="s">
        <v>5996</v>
      </c>
      <c r="D254" s="1" t="s">
        <v>5997</v>
      </c>
      <c r="E254" s="1" t="s">
        <v>5998</v>
      </c>
      <c r="F254" s="1" t="s">
        <v>5999</v>
      </c>
      <c r="G254" s="1" t="s">
        <v>2999</v>
      </c>
      <c r="H254" s="1" t="s">
        <v>2999</v>
      </c>
      <c r="I254" s="1" t="s">
        <v>4908</v>
      </c>
      <c r="J254" s="1" t="s">
        <v>6000</v>
      </c>
      <c r="K254" s="1" t="s">
        <v>5999</v>
      </c>
      <c r="L254" s="1" t="s">
        <v>3017</v>
      </c>
      <c r="M254" s="1" t="s">
        <v>3017</v>
      </c>
      <c r="N254" s="1" t="s">
        <v>5999</v>
      </c>
      <c r="O254" s="1" t="s">
        <v>2999</v>
      </c>
      <c r="P254" s="1" t="s">
        <v>6001</v>
      </c>
      <c r="Q254" s="1" t="s">
        <v>6002</v>
      </c>
      <c r="R254" s="1" t="s">
        <v>6003</v>
      </c>
      <c r="S254" s="1" t="s">
        <v>6004</v>
      </c>
      <c r="T254" s="1" t="s">
        <v>6005</v>
      </c>
      <c r="U254" s="1" t="s">
        <v>3007</v>
      </c>
      <c r="V254" s="1" t="s">
        <v>6006</v>
      </c>
      <c r="W254" s="1" t="s">
        <v>4049</v>
      </c>
    </row>
    <row r="255" spans="1:23" x14ac:dyDescent="0.45">
      <c r="A255" s="1" t="s">
        <v>6007</v>
      </c>
      <c r="B255" s="1" t="s">
        <v>6008</v>
      </c>
      <c r="C255" s="1" t="s">
        <v>3103</v>
      </c>
      <c r="D255" s="1" t="s">
        <v>5936</v>
      </c>
      <c r="E255" s="1" t="s">
        <v>6009</v>
      </c>
      <c r="F255" s="1" t="s">
        <v>6010</v>
      </c>
      <c r="G255" s="1" t="s">
        <v>6011</v>
      </c>
      <c r="H255" s="1" t="s">
        <v>6011</v>
      </c>
      <c r="I255" s="1" t="s">
        <v>6012</v>
      </c>
      <c r="J255" s="1" t="s">
        <v>3849</v>
      </c>
      <c r="K255" s="1" t="s">
        <v>6011</v>
      </c>
      <c r="L255" s="1" t="s">
        <v>6012</v>
      </c>
      <c r="M255" s="1" t="s">
        <v>3849</v>
      </c>
      <c r="N255" s="1" t="s">
        <v>6011</v>
      </c>
      <c r="O255" s="1" t="s">
        <v>6011</v>
      </c>
      <c r="P255" s="1" t="s">
        <v>2984</v>
      </c>
      <c r="Q255" s="1" t="s">
        <v>2984</v>
      </c>
      <c r="R255" s="1" t="s">
        <v>2985</v>
      </c>
      <c r="S255" s="1" t="s">
        <v>3644</v>
      </c>
      <c r="T255" s="1" t="s">
        <v>6013</v>
      </c>
      <c r="U255" s="1" t="s">
        <v>6014</v>
      </c>
      <c r="V255" s="1" t="s">
        <v>5707</v>
      </c>
      <c r="W255" s="1" t="s">
        <v>2985</v>
      </c>
    </row>
    <row r="256" spans="1:23" x14ac:dyDescent="0.45">
      <c r="A256" s="1" t="s">
        <v>6015</v>
      </c>
      <c r="B256" s="1" t="s">
        <v>6016</v>
      </c>
      <c r="C256" s="1" t="s">
        <v>3836</v>
      </c>
      <c r="D256" s="1" t="s">
        <v>6017</v>
      </c>
      <c r="E256" s="1" t="s">
        <v>6018</v>
      </c>
      <c r="F256" s="1" t="s">
        <v>6019</v>
      </c>
      <c r="G256" s="1" t="s">
        <v>6020</v>
      </c>
      <c r="H256" s="1" t="s">
        <v>6020</v>
      </c>
      <c r="I256" s="1" t="s">
        <v>6021</v>
      </c>
      <c r="J256" s="1" t="s">
        <v>6022</v>
      </c>
      <c r="K256" s="1" t="s">
        <v>6023</v>
      </c>
      <c r="L256" s="1" t="s">
        <v>3917</v>
      </c>
      <c r="M256" s="1" t="s">
        <v>3040</v>
      </c>
      <c r="N256" s="1" t="s">
        <v>6020</v>
      </c>
      <c r="O256" s="1" t="s">
        <v>6020</v>
      </c>
      <c r="P256" s="1" t="s">
        <v>3219</v>
      </c>
      <c r="Q256" s="1" t="s">
        <v>6024</v>
      </c>
      <c r="R256" s="1" t="s">
        <v>3043</v>
      </c>
      <c r="S256" s="1" t="s">
        <v>3043</v>
      </c>
      <c r="T256" s="1" t="s">
        <v>3044</v>
      </c>
      <c r="U256" s="1" t="s">
        <v>6025</v>
      </c>
      <c r="V256" s="1" t="s">
        <v>6026</v>
      </c>
      <c r="W256" s="1" t="s">
        <v>3333</v>
      </c>
    </row>
    <row r="257" spans="1:23" x14ac:dyDescent="0.45">
      <c r="A257" s="1" t="s">
        <v>6027</v>
      </c>
      <c r="B257" s="1" t="s">
        <v>6028</v>
      </c>
      <c r="C257" s="1" t="s">
        <v>6029</v>
      </c>
      <c r="D257" s="1" t="s">
        <v>6030</v>
      </c>
      <c r="E257" s="1" t="s">
        <v>6031</v>
      </c>
      <c r="F257" s="1" t="s">
        <v>6032</v>
      </c>
      <c r="G257" s="1" t="s">
        <v>6033</v>
      </c>
      <c r="H257" s="1" t="s">
        <v>3632</v>
      </c>
      <c r="I257" s="1" t="s">
        <v>4624</v>
      </c>
      <c r="J257" s="1" t="s">
        <v>6034</v>
      </c>
      <c r="K257" s="1" t="s">
        <v>3632</v>
      </c>
      <c r="L257" s="1" t="s">
        <v>4624</v>
      </c>
      <c r="M257" s="1" t="s">
        <v>6034</v>
      </c>
      <c r="N257" s="1" t="s">
        <v>6003</v>
      </c>
      <c r="O257" s="1" t="s">
        <v>6033</v>
      </c>
      <c r="P257" s="1" t="s">
        <v>2984</v>
      </c>
      <c r="Q257" s="1" t="s">
        <v>2984</v>
      </c>
      <c r="R257" s="1" t="s">
        <v>3028</v>
      </c>
      <c r="S257" s="1" t="s">
        <v>6035</v>
      </c>
      <c r="T257" s="1" t="s">
        <v>6036</v>
      </c>
      <c r="U257" s="1" t="s">
        <v>6037</v>
      </c>
      <c r="V257" s="1" t="s">
        <v>6038</v>
      </c>
      <c r="W257" s="1" t="s">
        <v>3219</v>
      </c>
    </row>
    <row r="258" spans="1:23" x14ac:dyDescent="0.45">
      <c r="A258" s="1" t="s">
        <v>6039</v>
      </c>
      <c r="B258" s="1" t="s">
        <v>6040</v>
      </c>
      <c r="C258" s="1" t="s">
        <v>6041</v>
      </c>
      <c r="D258" s="1" t="s">
        <v>6042</v>
      </c>
      <c r="E258" s="1" t="s">
        <v>6043</v>
      </c>
      <c r="F258" s="1" t="s">
        <v>6044</v>
      </c>
      <c r="G258" s="1" t="s">
        <v>6045</v>
      </c>
      <c r="H258" s="1" t="s">
        <v>6046</v>
      </c>
      <c r="I258" s="1" t="s">
        <v>3232</v>
      </c>
      <c r="J258" s="1" t="s">
        <v>4610</v>
      </c>
      <c r="K258" s="1" t="s">
        <v>6047</v>
      </c>
      <c r="L258" s="1" t="s">
        <v>3605</v>
      </c>
      <c r="M258" s="1" t="s">
        <v>6048</v>
      </c>
      <c r="N258" s="1" t="s">
        <v>4145</v>
      </c>
      <c r="O258" s="1" t="s">
        <v>6049</v>
      </c>
      <c r="P258" s="1" t="s">
        <v>6050</v>
      </c>
      <c r="Q258" s="1" t="s">
        <v>6051</v>
      </c>
      <c r="R258" s="1" t="s">
        <v>2985</v>
      </c>
      <c r="S258" s="1" t="s">
        <v>2980</v>
      </c>
      <c r="T258" s="1" t="s">
        <v>6052</v>
      </c>
      <c r="U258" s="1" t="s">
        <v>6053</v>
      </c>
      <c r="V258" s="1" t="s">
        <v>6054</v>
      </c>
      <c r="W258" s="1" t="s">
        <v>2985</v>
      </c>
    </row>
    <row r="259" spans="1:23" x14ac:dyDescent="0.45">
      <c r="A259" s="1" t="s">
        <v>6055</v>
      </c>
      <c r="B259" s="1" t="s">
        <v>6056</v>
      </c>
      <c r="C259" s="1" t="s">
        <v>3043</v>
      </c>
      <c r="D259" s="1" t="s">
        <v>3043</v>
      </c>
      <c r="E259" s="1" t="s">
        <v>3043</v>
      </c>
      <c r="F259" s="1" t="s">
        <v>3456</v>
      </c>
      <c r="G259" s="1" t="s">
        <v>3043</v>
      </c>
      <c r="H259" s="1" t="s">
        <v>3456</v>
      </c>
      <c r="I259" s="1" t="s">
        <v>3017</v>
      </c>
      <c r="J259" s="1" t="s">
        <v>3017</v>
      </c>
      <c r="K259" s="1" t="s">
        <v>3456</v>
      </c>
      <c r="L259" s="1" t="s">
        <v>3017</v>
      </c>
      <c r="M259" s="1" t="s">
        <v>3017</v>
      </c>
      <c r="N259" s="1" t="s">
        <v>3043</v>
      </c>
      <c r="O259" s="1" t="s">
        <v>3043</v>
      </c>
      <c r="P259" s="1" t="s">
        <v>2984</v>
      </c>
      <c r="Q259" s="1" t="s">
        <v>2984</v>
      </c>
      <c r="R259" s="1" t="s">
        <v>2985</v>
      </c>
      <c r="S259" s="1" t="s">
        <v>5390</v>
      </c>
      <c r="T259" s="1" t="s">
        <v>3458</v>
      </c>
      <c r="U259" s="1" t="s">
        <v>3459</v>
      </c>
      <c r="V259" s="1" t="s">
        <v>5390</v>
      </c>
      <c r="W259" s="1" t="s">
        <v>2985</v>
      </c>
    </row>
    <row r="260" spans="1:23" x14ac:dyDescent="0.45">
      <c r="A260" s="1" t="s">
        <v>6057</v>
      </c>
      <c r="B260" s="1" t="s">
        <v>6058</v>
      </c>
      <c r="C260" s="1" t="s">
        <v>3043</v>
      </c>
      <c r="D260" s="1" t="s">
        <v>3043</v>
      </c>
      <c r="E260" s="1" t="s">
        <v>3043</v>
      </c>
      <c r="F260" s="1" t="s">
        <v>2980</v>
      </c>
      <c r="G260" s="1" t="s">
        <v>3043</v>
      </c>
      <c r="H260" s="1" t="s">
        <v>2980</v>
      </c>
      <c r="I260" s="1" t="s">
        <v>3017</v>
      </c>
      <c r="J260" s="1" t="s">
        <v>3017</v>
      </c>
      <c r="K260" s="1" t="s">
        <v>2980</v>
      </c>
      <c r="L260" s="1" t="s">
        <v>3017</v>
      </c>
      <c r="M260" s="1" t="s">
        <v>3017</v>
      </c>
      <c r="N260" s="1" t="s">
        <v>3043</v>
      </c>
      <c r="O260" s="1" t="s">
        <v>3043</v>
      </c>
      <c r="P260" s="1" t="s">
        <v>2984</v>
      </c>
      <c r="Q260" s="1" t="s">
        <v>2984</v>
      </c>
      <c r="R260" s="1" t="s">
        <v>2985</v>
      </c>
      <c r="S260" s="1" t="s">
        <v>2985</v>
      </c>
      <c r="T260" s="1" t="s">
        <v>6059</v>
      </c>
      <c r="U260" s="1" t="s">
        <v>6060</v>
      </c>
      <c r="V260" s="1" t="s">
        <v>2977</v>
      </c>
      <c r="W260" s="1" t="s">
        <v>2985</v>
      </c>
    </row>
    <row r="261" spans="1:23" x14ac:dyDescent="0.45">
      <c r="A261" s="1" t="s">
        <v>6061</v>
      </c>
      <c r="B261" s="1" t="s">
        <v>6062</v>
      </c>
      <c r="C261" s="1" t="s">
        <v>6063</v>
      </c>
      <c r="D261" s="1" t="s">
        <v>6064</v>
      </c>
      <c r="E261" s="1" t="s">
        <v>6065</v>
      </c>
      <c r="F261" s="1" t="s">
        <v>6066</v>
      </c>
      <c r="G261" s="1" t="s">
        <v>6067</v>
      </c>
      <c r="H261" s="1" t="s">
        <v>6068</v>
      </c>
      <c r="I261" s="1" t="s">
        <v>4257</v>
      </c>
      <c r="J261" s="1" t="s">
        <v>6069</v>
      </c>
      <c r="K261" s="1" t="s">
        <v>6070</v>
      </c>
      <c r="L261" s="1" t="s">
        <v>6071</v>
      </c>
      <c r="M261" s="1" t="s">
        <v>6072</v>
      </c>
      <c r="N261" s="1" t="s">
        <v>6073</v>
      </c>
      <c r="O261" s="1" t="s">
        <v>6074</v>
      </c>
      <c r="P261" s="1" t="s">
        <v>6075</v>
      </c>
      <c r="Q261" s="1" t="s">
        <v>6076</v>
      </c>
      <c r="R261" s="1" t="s">
        <v>2985</v>
      </c>
      <c r="S261" s="1" t="s">
        <v>3436</v>
      </c>
      <c r="T261" s="1" t="s">
        <v>6077</v>
      </c>
      <c r="U261" s="1" t="s">
        <v>6078</v>
      </c>
      <c r="V261" s="1" t="s">
        <v>3502</v>
      </c>
      <c r="W261" s="1" t="s">
        <v>2985</v>
      </c>
    </row>
    <row r="262" spans="1:23" x14ac:dyDescent="0.45">
      <c r="A262" s="1" t="s">
        <v>6079</v>
      </c>
      <c r="B262" s="1" t="s">
        <v>6080</v>
      </c>
      <c r="C262" s="1" t="s">
        <v>4880</v>
      </c>
      <c r="D262" s="1" t="s">
        <v>6081</v>
      </c>
      <c r="E262" s="1" t="s">
        <v>6082</v>
      </c>
      <c r="F262" s="1" t="s">
        <v>6083</v>
      </c>
      <c r="G262" s="1" t="s">
        <v>6084</v>
      </c>
      <c r="H262" s="1" t="s">
        <v>6085</v>
      </c>
      <c r="I262" s="1" t="s">
        <v>6086</v>
      </c>
      <c r="J262" s="1" t="s">
        <v>5329</v>
      </c>
      <c r="K262" s="1" t="s">
        <v>6087</v>
      </c>
      <c r="L262" s="1" t="s">
        <v>3232</v>
      </c>
      <c r="M262" s="1" t="s">
        <v>6088</v>
      </c>
      <c r="N262" s="1" t="s">
        <v>6089</v>
      </c>
      <c r="O262" s="1" t="s">
        <v>6090</v>
      </c>
      <c r="P262" s="1" t="s">
        <v>6091</v>
      </c>
      <c r="Q262" s="1" t="s">
        <v>6092</v>
      </c>
      <c r="R262" s="1" t="s">
        <v>2985</v>
      </c>
      <c r="S262" s="1" t="s">
        <v>6093</v>
      </c>
      <c r="T262" s="1" t="s">
        <v>6094</v>
      </c>
      <c r="U262" s="1" t="s">
        <v>6095</v>
      </c>
      <c r="V262" s="1" t="s">
        <v>6096</v>
      </c>
      <c r="W262" s="1" t="s">
        <v>2977</v>
      </c>
    </row>
    <row r="263" spans="1:23" x14ac:dyDescent="0.45">
      <c r="A263" s="1" t="s">
        <v>6097</v>
      </c>
      <c r="B263" s="1" t="s">
        <v>6098</v>
      </c>
      <c r="C263" s="1" t="s">
        <v>3043</v>
      </c>
      <c r="D263" s="1" t="s">
        <v>3043</v>
      </c>
      <c r="E263" s="1" t="s">
        <v>3043</v>
      </c>
      <c r="F263" s="1" t="s">
        <v>2985</v>
      </c>
      <c r="G263" s="1" t="s">
        <v>3043</v>
      </c>
      <c r="H263" s="1" t="s">
        <v>2985</v>
      </c>
      <c r="I263" s="1" t="s">
        <v>3017</v>
      </c>
      <c r="J263" s="1" t="s">
        <v>3017</v>
      </c>
      <c r="K263" s="1" t="s">
        <v>2985</v>
      </c>
      <c r="L263" s="1" t="s">
        <v>3017</v>
      </c>
      <c r="M263" s="1" t="s">
        <v>3017</v>
      </c>
      <c r="N263" s="1" t="s">
        <v>3043</v>
      </c>
      <c r="O263" s="1" t="s">
        <v>3043</v>
      </c>
      <c r="P263" s="1" t="s">
        <v>2984</v>
      </c>
      <c r="Q263" s="1" t="s">
        <v>2984</v>
      </c>
      <c r="R263" s="1" t="s">
        <v>3043</v>
      </c>
      <c r="S263" s="1" t="s">
        <v>3043</v>
      </c>
      <c r="T263" s="1" t="s">
        <v>3044</v>
      </c>
      <c r="U263" s="1" t="s">
        <v>4785</v>
      </c>
      <c r="V263" s="1" t="s">
        <v>2986</v>
      </c>
      <c r="W263" s="1" t="s">
        <v>2985</v>
      </c>
    </row>
    <row r="264" spans="1:23" x14ac:dyDescent="0.45">
      <c r="A264" s="1" t="s">
        <v>6099</v>
      </c>
      <c r="B264" s="1" t="s">
        <v>6100</v>
      </c>
      <c r="C264" s="1" t="s">
        <v>6101</v>
      </c>
      <c r="D264" s="1" t="s">
        <v>6102</v>
      </c>
      <c r="E264" s="1" t="s">
        <v>6103</v>
      </c>
      <c r="F264" s="1" t="s">
        <v>6104</v>
      </c>
      <c r="G264" s="1" t="s">
        <v>6105</v>
      </c>
      <c r="H264" s="1" t="s">
        <v>6105</v>
      </c>
      <c r="I264" s="1" t="s">
        <v>6106</v>
      </c>
      <c r="J264" s="1" t="s">
        <v>4037</v>
      </c>
      <c r="K264" s="1" t="s">
        <v>6107</v>
      </c>
      <c r="L264" s="1" t="s">
        <v>6108</v>
      </c>
      <c r="M264" s="1" t="s">
        <v>6109</v>
      </c>
      <c r="N264" s="1" t="s">
        <v>6110</v>
      </c>
      <c r="O264" s="1" t="s">
        <v>6111</v>
      </c>
      <c r="P264" s="1" t="s">
        <v>6112</v>
      </c>
      <c r="Q264" s="1" t="s">
        <v>6113</v>
      </c>
      <c r="R264" s="1" t="s">
        <v>2985</v>
      </c>
      <c r="S264" s="1" t="s">
        <v>6114</v>
      </c>
      <c r="T264" s="1" t="s">
        <v>6115</v>
      </c>
      <c r="U264" s="1" t="s">
        <v>6115</v>
      </c>
      <c r="V264" s="1" t="s">
        <v>6116</v>
      </c>
      <c r="W264" s="1" t="s">
        <v>2977</v>
      </c>
    </row>
    <row r="265" spans="1:23" x14ac:dyDescent="0.45">
      <c r="A265" s="1" t="s">
        <v>6117</v>
      </c>
      <c r="B265" s="1" t="s">
        <v>6118</v>
      </c>
      <c r="C265" s="1" t="s">
        <v>5989</v>
      </c>
      <c r="D265" s="1" t="s">
        <v>6119</v>
      </c>
      <c r="E265" s="1" t="s">
        <v>6120</v>
      </c>
      <c r="F265" s="1" t="s">
        <v>6121</v>
      </c>
      <c r="G265" s="1" t="s">
        <v>6122</v>
      </c>
      <c r="H265" s="1" t="s">
        <v>6123</v>
      </c>
      <c r="I265" s="1" t="s">
        <v>3707</v>
      </c>
      <c r="J265" s="1" t="s">
        <v>6124</v>
      </c>
      <c r="K265" s="1" t="s">
        <v>6121</v>
      </c>
      <c r="L265" s="1" t="s">
        <v>3017</v>
      </c>
      <c r="M265" s="1" t="s">
        <v>3017</v>
      </c>
      <c r="N265" s="1" t="s">
        <v>6123</v>
      </c>
      <c r="O265" s="1" t="s">
        <v>6122</v>
      </c>
      <c r="P265" s="1" t="s">
        <v>6125</v>
      </c>
      <c r="Q265" s="1" t="s">
        <v>6126</v>
      </c>
      <c r="R265" s="1" t="s">
        <v>3043</v>
      </c>
      <c r="S265" s="1" t="s">
        <v>3043</v>
      </c>
      <c r="T265" s="1" t="s">
        <v>3044</v>
      </c>
      <c r="U265" s="1" t="s">
        <v>6127</v>
      </c>
      <c r="V265" s="1" t="s">
        <v>6128</v>
      </c>
      <c r="W265" s="1" t="s">
        <v>4437</v>
      </c>
    </row>
    <row r="266" spans="1:23" x14ac:dyDescent="0.45">
      <c r="A266" s="1" t="s">
        <v>6129</v>
      </c>
      <c r="B266" s="1" t="s">
        <v>6130</v>
      </c>
      <c r="C266" s="1" t="s">
        <v>3028</v>
      </c>
      <c r="D266" s="1" t="s">
        <v>3644</v>
      </c>
      <c r="E266" s="1" t="s">
        <v>6131</v>
      </c>
      <c r="F266" s="1" t="s">
        <v>6132</v>
      </c>
      <c r="G266" s="1" t="s">
        <v>6105</v>
      </c>
      <c r="H266" s="1" t="s">
        <v>6133</v>
      </c>
      <c r="I266" s="1" t="s">
        <v>6134</v>
      </c>
      <c r="J266" s="1" t="s">
        <v>6135</v>
      </c>
      <c r="K266" s="1" t="s">
        <v>6136</v>
      </c>
      <c r="L266" s="1" t="s">
        <v>6137</v>
      </c>
      <c r="M266" s="1" t="s">
        <v>6138</v>
      </c>
      <c r="N266" s="1" t="s">
        <v>6133</v>
      </c>
      <c r="O266" s="1" t="s">
        <v>6105</v>
      </c>
      <c r="P266" s="1" t="s">
        <v>2984</v>
      </c>
      <c r="Q266" s="1" t="s">
        <v>2984</v>
      </c>
      <c r="R266" s="1" t="s">
        <v>2985</v>
      </c>
      <c r="S266" s="1" t="s">
        <v>2985</v>
      </c>
      <c r="T266" s="1" t="s">
        <v>6059</v>
      </c>
      <c r="U266" s="1" t="s">
        <v>6115</v>
      </c>
      <c r="V266" s="1" t="s">
        <v>6139</v>
      </c>
      <c r="W266" s="1" t="s">
        <v>2985</v>
      </c>
    </row>
    <row r="267" spans="1:23" x14ac:dyDescent="0.45">
      <c r="A267" s="1" t="s">
        <v>6140</v>
      </c>
      <c r="B267" s="1" t="s">
        <v>6141</v>
      </c>
      <c r="C267" s="1" t="s">
        <v>3878</v>
      </c>
      <c r="D267" s="1" t="s">
        <v>6142</v>
      </c>
      <c r="E267" s="1" t="s">
        <v>6143</v>
      </c>
      <c r="F267" s="1" t="s">
        <v>6144</v>
      </c>
      <c r="G267" s="1" t="s">
        <v>6145</v>
      </c>
      <c r="H267" s="1" t="s">
        <v>6146</v>
      </c>
      <c r="I267" s="1" t="s">
        <v>3605</v>
      </c>
      <c r="J267" s="1" t="s">
        <v>6147</v>
      </c>
      <c r="K267" s="1" t="s">
        <v>4334</v>
      </c>
      <c r="L267" s="1" t="s">
        <v>2982</v>
      </c>
      <c r="M267" s="1" t="s">
        <v>6148</v>
      </c>
      <c r="N267" s="1" t="s">
        <v>4128</v>
      </c>
      <c r="O267" s="1" t="s">
        <v>6145</v>
      </c>
      <c r="P267" s="1" t="s">
        <v>6149</v>
      </c>
      <c r="Q267" s="1" t="s">
        <v>6150</v>
      </c>
      <c r="R267" s="1" t="s">
        <v>2985</v>
      </c>
      <c r="S267" s="1" t="s">
        <v>5977</v>
      </c>
      <c r="T267" s="1" t="s">
        <v>6151</v>
      </c>
      <c r="U267" s="1" t="s">
        <v>6152</v>
      </c>
      <c r="V267" s="1" t="s">
        <v>6153</v>
      </c>
      <c r="W267" s="1" t="s">
        <v>3103</v>
      </c>
    </row>
    <row r="268" spans="1:23" x14ac:dyDescent="0.45">
      <c r="A268" s="1" t="s">
        <v>6154</v>
      </c>
      <c r="B268" s="1" t="s">
        <v>6155</v>
      </c>
      <c r="C268" s="1" t="s">
        <v>3043</v>
      </c>
      <c r="D268" s="1" t="s">
        <v>3043</v>
      </c>
      <c r="E268" s="1" t="s">
        <v>3043</v>
      </c>
      <c r="F268" s="1" t="s">
        <v>2985</v>
      </c>
      <c r="G268" s="1" t="s">
        <v>3043</v>
      </c>
      <c r="H268" s="1" t="s">
        <v>2985</v>
      </c>
      <c r="I268" s="1" t="s">
        <v>3017</v>
      </c>
      <c r="J268" s="1" t="s">
        <v>3017</v>
      </c>
      <c r="K268" s="1" t="s">
        <v>2985</v>
      </c>
      <c r="L268" s="1" t="s">
        <v>3017</v>
      </c>
      <c r="M268" s="1" t="s">
        <v>3017</v>
      </c>
      <c r="N268" s="1" t="s">
        <v>3043</v>
      </c>
      <c r="O268" s="1" t="s">
        <v>3043</v>
      </c>
      <c r="P268" s="1" t="s">
        <v>2984</v>
      </c>
      <c r="Q268" s="1" t="s">
        <v>2984</v>
      </c>
      <c r="R268" s="1" t="s">
        <v>2985</v>
      </c>
      <c r="S268" s="1" t="s">
        <v>4053</v>
      </c>
      <c r="T268" s="1" t="s">
        <v>6156</v>
      </c>
      <c r="U268" s="1" t="s">
        <v>4865</v>
      </c>
      <c r="V268" s="1" t="s">
        <v>5072</v>
      </c>
      <c r="W268" s="1" t="s">
        <v>2985</v>
      </c>
    </row>
    <row r="269" spans="1:23" x14ac:dyDescent="0.45">
      <c r="A269" s="1" t="s">
        <v>6157</v>
      </c>
      <c r="B269" s="1" t="s">
        <v>6158</v>
      </c>
      <c r="C269" s="1" t="s">
        <v>3043</v>
      </c>
      <c r="D269" s="1" t="s">
        <v>3043</v>
      </c>
      <c r="E269" s="1" t="s">
        <v>3043</v>
      </c>
      <c r="F269" s="1" t="s">
        <v>6159</v>
      </c>
      <c r="G269" s="1" t="s">
        <v>3043</v>
      </c>
      <c r="H269" s="1" t="s">
        <v>6160</v>
      </c>
      <c r="I269" s="1" t="s">
        <v>6161</v>
      </c>
      <c r="J269" s="1" t="s">
        <v>6162</v>
      </c>
      <c r="K269" s="1" t="s">
        <v>6159</v>
      </c>
      <c r="L269" s="1" t="s">
        <v>3017</v>
      </c>
      <c r="M269" s="1" t="s">
        <v>3017</v>
      </c>
      <c r="N269" s="1" t="s">
        <v>3043</v>
      </c>
      <c r="O269" s="1" t="s">
        <v>3043</v>
      </c>
      <c r="P269" s="1" t="s">
        <v>2984</v>
      </c>
      <c r="Q269" s="1" t="s">
        <v>2984</v>
      </c>
      <c r="R269" s="1" t="s">
        <v>3043</v>
      </c>
      <c r="S269" s="1" t="s">
        <v>3043</v>
      </c>
      <c r="T269" s="1" t="s">
        <v>3044</v>
      </c>
      <c r="U269" s="1" t="s">
        <v>6163</v>
      </c>
      <c r="V269" s="1" t="s">
        <v>6164</v>
      </c>
      <c r="W269" s="1" t="s">
        <v>2977</v>
      </c>
    </row>
    <row r="270" spans="1:23" x14ac:dyDescent="0.45">
      <c r="A270" s="1" t="s">
        <v>6165</v>
      </c>
      <c r="B270" s="1" t="s">
        <v>6166</v>
      </c>
      <c r="C270" s="1" t="s">
        <v>3219</v>
      </c>
      <c r="D270" s="1" t="s">
        <v>6167</v>
      </c>
      <c r="E270" s="1" t="s">
        <v>6168</v>
      </c>
      <c r="F270" s="1" t="s">
        <v>6169</v>
      </c>
      <c r="G270" s="1" t="s">
        <v>6170</v>
      </c>
      <c r="H270" s="1" t="s">
        <v>6171</v>
      </c>
      <c r="I270" s="1" t="s">
        <v>3849</v>
      </c>
      <c r="J270" s="1" t="s">
        <v>3850</v>
      </c>
      <c r="K270" s="1" t="s">
        <v>6171</v>
      </c>
      <c r="L270" s="1" t="s">
        <v>3849</v>
      </c>
      <c r="M270" s="1" t="s">
        <v>3850</v>
      </c>
      <c r="N270" s="1" t="s">
        <v>6171</v>
      </c>
      <c r="O270" s="1" t="s">
        <v>6170</v>
      </c>
      <c r="P270" s="1" t="s">
        <v>2984</v>
      </c>
      <c r="Q270" s="1" t="s">
        <v>2984</v>
      </c>
      <c r="R270" s="1" t="s">
        <v>3943</v>
      </c>
      <c r="S270" s="1" t="s">
        <v>6172</v>
      </c>
      <c r="T270" s="1" t="s">
        <v>6173</v>
      </c>
      <c r="U270" s="1" t="s">
        <v>6174</v>
      </c>
      <c r="V270" s="1" t="s">
        <v>6175</v>
      </c>
      <c r="W270" s="1" t="s">
        <v>5075</v>
      </c>
    </row>
    <row r="271" spans="1:23" x14ac:dyDescent="0.45">
      <c r="A271" s="1" t="s">
        <v>6176</v>
      </c>
      <c r="B271" s="1" t="s">
        <v>6177</v>
      </c>
      <c r="C271" s="1" t="s">
        <v>4134</v>
      </c>
      <c r="D271" s="1" t="s">
        <v>6178</v>
      </c>
      <c r="E271" s="1" t="s">
        <v>6179</v>
      </c>
      <c r="F271" s="1" t="s">
        <v>6180</v>
      </c>
      <c r="G271" s="1" t="s">
        <v>6181</v>
      </c>
      <c r="H271" s="1" t="s">
        <v>3828</v>
      </c>
      <c r="I271" s="1" t="s">
        <v>4007</v>
      </c>
      <c r="J271" s="1" t="s">
        <v>6182</v>
      </c>
      <c r="K271" s="1" t="s">
        <v>3828</v>
      </c>
      <c r="L271" s="1" t="s">
        <v>4007</v>
      </c>
      <c r="M271" s="1" t="s">
        <v>6182</v>
      </c>
      <c r="N271" s="1" t="s">
        <v>6181</v>
      </c>
      <c r="O271" s="1" t="s">
        <v>6183</v>
      </c>
      <c r="P271" s="1" t="s">
        <v>2978</v>
      </c>
      <c r="Q271" s="1" t="s">
        <v>6184</v>
      </c>
      <c r="R271" s="1" t="s">
        <v>6185</v>
      </c>
      <c r="S271" s="1" t="s">
        <v>6186</v>
      </c>
      <c r="T271" s="1" t="s">
        <v>6187</v>
      </c>
      <c r="U271" s="1" t="s">
        <v>6188</v>
      </c>
      <c r="V271" s="1" t="s">
        <v>6189</v>
      </c>
      <c r="W271" s="1" t="s">
        <v>2985</v>
      </c>
    </row>
    <row r="272" spans="1:23" x14ac:dyDescent="0.45">
      <c r="A272" s="1" t="s">
        <v>6190</v>
      </c>
      <c r="B272" s="1" t="s">
        <v>6191</v>
      </c>
      <c r="C272" s="1" t="s">
        <v>4152</v>
      </c>
      <c r="D272" s="1" t="s">
        <v>6192</v>
      </c>
      <c r="E272" s="1" t="s">
        <v>6193</v>
      </c>
      <c r="F272" s="1" t="s">
        <v>6194</v>
      </c>
      <c r="G272" s="1" t="s">
        <v>6195</v>
      </c>
      <c r="H272" s="1" t="s">
        <v>6196</v>
      </c>
      <c r="I272" s="1" t="s">
        <v>4067</v>
      </c>
      <c r="J272" s="1" t="s">
        <v>4840</v>
      </c>
      <c r="K272" s="1" t="s">
        <v>6197</v>
      </c>
      <c r="L272" s="1" t="s">
        <v>6198</v>
      </c>
      <c r="M272" s="1" t="s">
        <v>6199</v>
      </c>
      <c r="N272" s="1" t="s">
        <v>6195</v>
      </c>
      <c r="O272" s="1" t="s">
        <v>6200</v>
      </c>
      <c r="P272" s="1" t="s">
        <v>6201</v>
      </c>
      <c r="Q272" s="1" t="s">
        <v>6202</v>
      </c>
      <c r="R272" s="1" t="s">
        <v>2985</v>
      </c>
      <c r="S272" s="1" t="s">
        <v>3127</v>
      </c>
      <c r="T272" s="1" t="s">
        <v>6203</v>
      </c>
      <c r="U272" s="1" t="s">
        <v>6204</v>
      </c>
      <c r="V272" s="1" t="s">
        <v>2980</v>
      </c>
      <c r="W272" s="1" t="s">
        <v>3028</v>
      </c>
    </row>
    <row r="273" spans="1:23" x14ac:dyDescent="0.45">
      <c r="A273" s="1" t="s">
        <v>6205</v>
      </c>
      <c r="B273" s="1" t="s">
        <v>6206</v>
      </c>
      <c r="C273" s="1" t="s">
        <v>5375</v>
      </c>
      <c r="D273" s="1" t="s">
        <v>6207</v>
      </c>
      <c r="E273" s="1" t="s">
        <v>6208</v>
      </c>
      <c r="F273" s="1" t="s">
        <v>6209</v>
      </c>
      <c r="G273" s="1" t="s">
        <v>6210</v>
      </c>
      <c r="H273" s="1" t="s">
        <v>6211</v>
      </c>
      <c r="I273" s="1" t="s">
        <v>4777</v>
      </c>
      <c r="J273" s="1" t="s">
        <v>3850</v>
      </c>
      <c r="K273" s="1" t="s">
        <v>6211</v>
      </c>
      <c r="L273" s="1" t="s">
        <v>4777</v>
      </c>
      <c r="M273" s="1" t="s">
        <v>3850</v>
      </c>
      <c r="N273" s="1" t="s">
        <v>6211</v>
      </c>
      <c r="O273" s="1" t="s">
        <v>6212</v>
      </c>
      <c r="P273" s="1" t="s">
        <v>2984</v>
      </c>
      <c r="Q273" s="1" t="s">
        <v>2984</v>
      </c>
      <c r="R273" s="1" t="s">
        <v>3124</v>
      </c>
      <c r="S273" s="1" t="s">
        <v>6213</v>
      </c>
      <c r="T273" s="1" t="s">
        <v>6214</v>
      </c>
      <c r="U273" s="1" t="s">
        <v>6215</v>
      </c>
      <c r="V273" s="1" t="s">
        <v>6216</v>
      </c>
      <c r="W273" s="1" t="s">
        <v>2985</v>
      </c>
    </row>
    <row r="274" spans="1:23" x14ac:dyDescent="0.45">
      <c r="A274" s="1" t="s">
        <v>6217</v>
      </c>
      <c r="B274" s="1" t="s">
        <v>6218</v>
      </c>
      <c r="C274" s="1" t="s">
        <v>6219</v>
      </c>
      <c r="D274" s="1" t="s">
        <v>6220</v>
      </c>
      <c r="E274" s="1" t="s">
        <v>6221</v>
      </c>
      <c r="F274" s="1" t="s">
        <v>4437</v>
      </c>
      <c r="G274" s="1" t="s">
        <v>3522</v>
      </c>
      <c r="H274" s="1" t="s">
        <v>3522</v>
      </c>
      <c r="I274" s="1" t="s">
        <v>5046</v>
      </c>
      <c r="J274" s="1" t="s">
        <v>6222</v>
      </c>
      <c r="K274" s="1" t="s">
        <v>3893</v>
      </c>
      <c r="L274" s="1" t="s">
        <v>6223</v>
      </c>
      <c r="M274" s="1" t="s">
        <v>6224</v>
      </c>
      <c r="N274" s="1" t="s">
        <v>4760</v>
      </c>
      <c r="O274" s="1" t="s">
        <v>4252</v>
      </c>
      <c r="P274" s="1" t="s">
        <v>2984</v>
      </c>
      <c r="Q274" s="1" t="s">
        <v>2984</v>
      </c>
      <c r="R274" s="1" t="s">
        <v>2985</v>
      </c>
      <c r="S274" s="1" t="s">
        <v>4622</v>
      </c>
      <c r="T274" s="1" t="s">
        <v>4946</v>
      </c>
      <c r="U274" s="1" t="s">
        <v>6225</v>
      </c>
      <c r="V274" s="1" t="s">
        <v>3943</v>
      </c>
      <c r="W274" s="1" t="s">
        <v>2985</v>
      </c>
    </row>
    <row r="275" spans="1:23" x14ac:dyDescent="0.45">
      <c r="A275" s="1" t="s">
        <v>6226</v>
      </c>
      <c r="B275" s="1" t="s">
        <v>6227</v>
      </c>
      <c r="C275" s="1" t="s">
        <v>6228</v>
      </c>
      <c r="D275" s="1" t="s">
        <v>6229</v>
      </c>
      <c r="E275" s="1" t="s">
        <v>6230</v>
      </c>
      <c r="F275" s="1" t="s">
        <v>6231</v>
      </c>
      <c r="G275" s="1" t="s">
        <v>6232</v>
      </c>
      <c r="H275" s="1" t="s">
        <v>6233</v>
      </c>
      <c r="I275" s="1" t="s">
        <v>4876</v>
      </c>
      <c r="J275" s="1" t="s">
        <v>6234</v>
      </c>
      <c r="K275" s="1" t="s">
        <v>6235</v>
      </c>
      <c r="L275" s="1" t="s">
        <v>5713</v>
      </c>
      <c r="M275" s="1" t="s">
        <v>6236</v>
      </c>
      <c r="N275" s="1" t="s">
        <v>6237</v>
      </c>
      <c r="O275" s="1" t="s">
        <v>6238</v>
      </c>
      <c r="P275" s="1" t="s">
        <v>6239</v>
      </c>
      <c r="Q275" s="1" t="s">
        <v>6240</v>
      </c>
      <c r="R275" s="1" t="s">
        <v>2985</v>
      </c>
      <c r="S275" s="1" t="s">
        <v>6241</v>
      </c>
      <c r="T275" s="1" t="s">
        <v>6242</v>
      </c>
      <c r="U275" s="1" t="s">
        <v>6243</v>
      </c>
      <c r="V275" s="1" t="s">
        <v>6244</v>
      </c>
      <c r="W275" s="1" t="s">
        <v>2985</v>
      </c>
    </row>
    <row r="276" spans="1:23" x14ac:dyDescent="0.45">
      <c r="A276" s="1" t="s">
        <v>6245</v>
      </c>
      <c r="B276" s="1" t="s">
        <v>6246</v>
      </c>
      <c r="C276" s="1" t="s">
        <v>3230</v>
      </c>
      <c r="D276" s="1" t="s">
        <v>5644</v>
      </c>
      <c r="E276" s="1" t="s">
        <v>6247</v>
      </c>
      <c r="F276" s="1" t="s">
        <v>6248</v>
      </c>
      <c r="G276" s="1" t="s">
        <v>6249</v>
      </c>
      <c r="H276" s="1" t="s">
        <v>6250</v>
      </c>
      <c r="I276" s="1" t="s">
        <v>6251</v>
      </c>
      <c r="J276" s="1" t="s">
        <v>6252</v>
      </c>
      <c r="K276" s="1" t="s">
        <v>6253</v>
      </c>
      <c r="L276" s="1" t="s">
        <v>6254</v>
      </c>
      <c r="M276" s="1" t="s">
        <v>6255</v>
      </c>
      <c r="N276" s="1" t="s">
        <v>6256</v>
      </c>
      <c r="O276" s="1" t="s">
        <v>6257</v>
      </c>
      <c r="P276" s="1" t="s">
        <v>2984</v>
      </c>
      <c r="Q276" s="1" t="s">
        <v>2984</v>
      </c>
      <c r="R276" s="1" t="s">
        <v>2977</v>
      </c>
      <c r="S276" s="1" t="s">
        <v>4801</v>
      </c>
      <c r="T276" s="1" t="s">
        <v>6258</v>
      </c>
      <c r="U276" s="1" t="s">
        <v>6259</v>
      </c>
      <c r="V276" s="1" t="s">
        <v>4801</v>
      </c>
      <c r="W276" s="1" t="s">
        <v>3028</v>
      </c>
    </row>
    <row r="277" spans="1:23" x14ac:dyDescent="0.45">
      <c r="A277" s="1" t="s">
        <v>6260</v>
      </c>
      <c r="B277" s="1" t="s">
        <v>6261</v>
      </c>
      <c r="C277" s="1" t="s">
        <v>6262</v>
      </c>
      <c r="D277" s="1" t="s">
        <v>3541</v>
      </c>
      <c r="E277" s="1" t="s">
        <v>6263</v>
      </c>
      <c r="F277" s="1" t="s">
        <v>6264</v>
      </c>
      <c r="G277" s="1" t="s">
        <v>6265</v>
      </c>
      <c r="H277" s="1" t="s">
        <v>6266</v>
      </c>
      <c r="I277" s="1" t="s">
        <v>6267</v>
      </c>
      <c r="J277" s="1" t="s">
        <v>6268</v>
      </c>
      <c r="K277" s="1" t="s">
        <v>6269</v>
      </c>
      <c r="L277" s="1" t="s">
        <v>6270</v>
      </c>
      <c r="M277" s="1" t="s">
        <v>6271</v>
      </c>
      <c r="N277" s="1" t="s">
        <v>6265</v>
      </c>
      <c r="O277" s="1" t="s">
        <v>6272</v>
      </c>
      <c r="P277" s="1" t="s">
        <v>2984</v>
      </c>
      <c r="Q277" s="1" t="s">
        <v>2984</v>
      </c>
      <c r="R277" s="1" t="s">
        <v>2985</v>
      </c>
      <c r="S277" s="1" t="s">
        <v>3230</v>
      </c>
      <c r="T277" s="1" t="s">
        <v>6273</v>
      </c>
      <c r="U277" s="1" t="s">
        <v>6274</v>
      </c>
      <c r="V277" s="1" t="s">
        <v>3417</v>
      </c>
      <c r="W277" s="1" t="s">
        <v>2985</v>
      </c>
    </row>
    <row r="278" spans="1:23" x14ac:dyDescent="0.45">
      <c r="A278" s="1" t="s">
        <v>6275</v>
      </c>
      <c r="B278" s="1" t="s">
        <v>6276</v>
      </c>
      <c r="C278" s="1" t="s">
        <v>3043</v>
      </c>
      <c r="D278" s="1" t="s">
        <v>3043</v>
      </c>
      <c r="E278" s="1" t="s">
        <v>3043</v>
      </c>
      <c r="F278" s="1" t="s">
        <v>6277</v>
      </c>
      <c r="G278" s="1" t="s">
        <v>3043</v>
      </c>
      <c r="H278" s="1" t="s">
        <v>6278</v>
      </c>
      <c r="I278" s="1" t="s">
        <v>6279</v>
      </c>
      <c r="J278" s="1" t="s">
        <v>6280</v>
      </c>
      <c r="K278" s="1" t="s">
        <v>6277</v>
      </c>
      <c r="L278" s="1" t="s">
        <v>3017</v>
      </c>
      <c r="M278" s="1" t="s">
        <v>3017</v>
      </c>
      <c r="N278" s="1" t="s">
        <v>3043</v>
      </c>
      <c r="O278" s="1" t="s">
        <v>3043</v>
      </c>
      <c r="P278" s="1" t="s">
        <v>2984</v>
      </c>
      <c r="Q278" s="1" t="s">
        <v>2984</v>
      </c>
      <c r="R278" s="1" t="s">
        <v>3043</v>
      </c>
      <c r="S278" s="1" t="s">
        <v>3043</v>
      </c>
      <c r="T278" s="1" t="s">
        <v>3044</v>
      </c>
      <c r="U278" s="1" t="s">
        <v>6281</v>
      </c>
      <c r="V278" s="1" t="s">
        <v>4437</v>
      </c>
      <c r="W278" s="1" t="s">
        <v>3028</v>
      </c>
    </row>
    <row r="279" spans="1:23" x14ac:dyDescent="0.45">
      <c r="A279" s="1" t="s">
        <v>6282</v>
      </c>
      <c r="B279" s="1" t="s">
        <v>6283</v>
      </c>
      <c r="C279" s="1" t="s">
        <v>6284</v>
      </c>
      <c r="D279" s="1" t="s">
        <v>6285</v>
      </c>
      <c r="E279" s="1" t="s">
        <v>6286</v>
      </c>
      <c r="F279" s="1" t="s">
        <v>6287</v>
      </c>
      <c r="G279" s="1" t="s">
        <v>6288</v>
      </c>
      <c r="H279" s="1" t="s">
        <v>6289</v>
      </c>
      <c r="I279" s="1" t="s">
        <v>6290</v>
      </c>
      <c r="J279" s="1" t="s">
        <v>6291</v>
      </c>
      <c r="K279" s="1" t="s">
        <v>6292</v>
      </c>
      <c r="L279" s="1" t="s">
        <v>3079</v>
      </c>
      <c r="M279" s="1" t="s">
        <v>4610</v>
      </c>
      <c r="N279" s="1" t="s">
        <v>6293</v>
      </c>
      <c r="O279" s="1" t="s">
        <v>6294</v>
      </c>
      <c r="P279" s="1" t="s">
        <v>6295</v>
      </c>
      <c r="Q279" s="1" t="s">
        <v>6296</v>
      </c>
      <c r="R279" s="1" t="s">
        <v>2985</v>
      </c>
      <c r="S279" s="1" t="s">
        <v>5858</v>
      </c>
      <c r="T279" s="1" t="s">
        <v>6297</v>
      </c>
      <c r="U279" s="1" t="s">
        <v>6298</v>
      </c>
      <c r="V279" s="1" t="s">
        <v>6299</v>
      </c>
      <c r="W279" s="1" t="s">
        <v>5223</v>
      </c>
    </row>
    <row r="280" spans="1:23" x14ac:dyDescent="0.45">
      <c r="A280" s="1" t="s">
        <v>6300</v>
      </c>
      <c r="B280" s="1" t="s">
        <v>6301</v>
      </c>
      <c r="C280" s="1" t="s">
        <v>3043</v>
      </c>
      <c r="D280" s="1" t="s">
        <v>3043</v>
      </c>
      <c r="E280" s="1" t="s">
        <v>3043</v>
      </c>
      <c r="F280" s="1" t="s">
        <v>6302</v>
      </c>
      <c r="G280" s="1" t="s">
        <v>3043</v>
      </c>
      <c r="H280" s="1" t="s">
        <v>6302</v>
      </c>
      <c r="I280" s="1" t="s">
        <v>3017</v>
      </c>
      <c r="J280" s="1" t="s">
        <v>3017</v>
      </c>
      <c r="K280" s="1" t="s">
        <v>6302</v>
      </c>
      <c r="L280" s="1" t="s">
        <v>3017</v>
      </c>
      <c r="M280" s="1" t="s">
        <v>3017</v>
      </c>
      <c r="N280" s="1" t="s">
        <v>3043</v>
      </c>
      <c r="O280" s="1" t="s">
        <v>3043</v>
      </c>
      <c r="P280" s="1" t="s">
        <v>2984</v>
      </c>
      <c r="Q280" s="1" t="s">
        <v>2984</v>
      </c>
      <c r="R280" s="1" t="s">
        <v>3043</v>
      </c>
      <c r="S280" s="1" t="s">
        <v>3043</v>
      </c>
      <c r="T280" s="1" t="s">
        <v>3044</v>
      </c>
      <c r="U280" s="1" t="s">
        <v>6303</v>
      </c>
      <c r="V280" s="1" t="s">
        <v>3103</v>
      </c>
      <c r="W280" s="1" t="s">
        <v>2985</v>
      </c>
    </row>
    <row r="281" spans="1:23" x14ac:dyDescent="0.45">
      <c r="A281" s="1" t="s">
        <v>6304</v>
      </c>
      <c r="B281" s="1" t="s">
        <v>6305</v>
      </c>
      <c r="C281" s="1" t="s">
        <v>6306</v>
      </c>
      <c r="D281" s="1" t="s">
        <v>6307</v>
      </c>
      <c r="E281" s="1" t="s">
        <v>6308</v>
      </c>
      <c r="F281" s="1" t="s">
        <v>6309</v>
      </c>
      <c r="G281" s="1" t="s">
        <v>6310</v>
      </c>
      <c r="H281" s="1" t="s">
        <v>6311</v>
      </c>
      <c r="I281" s="1" t="s">
        <v>6312</v>
      </c>
      <c r="J281" s="1" t="s">
        <v>3642</v>
      </c>
      <c r="K281" s="1" t="s">
        <v>6310</v>
      </c>
      <c r="L281" s="1" t="s">
        <v>6313</v>
      </c>
      <c r="M281" s="1" t="s">
        <v>5176</v>
      </c>
      <c r="N281" s="1" t="s">
        <v>6311</v>
      </c>
      <c r="O281" s="1" t="s">
        <v>6314</v>
      </c>
      <c r="P281" s="1" t="s">
        <v>2984</v>
      </c>
      <c r="Q281" s="1" t="s">
        <v>2984</v>
      </c>
      <c r="R281" s="1" t="s">
        <v>6315</v>
      </c>
      <c r="S281" s="1" t="s">
        <v>6316</v>
      </c>
      <c r="T281" s="1" t="s">
        <v>6317</v>
      </c>
      <c r="U281" s="1" t="s">
        <v>6318</v>
      </c>
      <c r="V281" s="1" t="s">
        <v>6319</v>
      </c>
      <c r="W281" s="1" t="s">
        <v>4012</v>
      </c>
    </row>
    <row r="282" spans="1:23" x14ac:dyDescent="0.45">
      <c r="A282" s="1" t="s">
        <v>6320</v>
      </c>
      <c r="B282" s="1" t="s">
        <v>6321</v>
      </c>
      <c r="C282" s="1" t="s">
        <v>6322</v>
      </c>
      <c r="D282" s="1" t="s">
        <v>6323</v>
      </c>
      <c r="E282" s="1" t="s">
        <v>6324</v>
      </c>
      <c r="F282" s="1" t="s">
        <v>6325</v>
      </c>
      <c r="G282" s="1" t="s">
        <v>6326</v>
      </c>
      <c r="H282" s="1" t="s">
        <v>6327</v>
      </c>
      <c r="I282" s="1" t="s">
        <v>6328</v>
      </c>
      <c r="J282" s="1" t="s">
        <v>4653</v>
      </c>
      <c r="K282" s="1" t="s">
        <v>6329</v>
      </c>
      <c r="L282" s="1" t="s">
        <v>6330</v>
      </c>
      <c r="M282" s="1" t="s">
        <v>6331</v>
      </c>
      <c r="N282" s="1" t="s">
        <v>6327</v>
      </c>
      <c r="O282" s="1" t="s">
        <v>6326</v>
      </c>
      <c r="P282" s="1" t="s">
        <v>6332</v>
      </c>
      <c r="Q282" s="1" t="s">
        <v>6333</v>
      </c>
      <c r="R282" s="1" t="s">
        <v>2977</v>
      </c>
      <c r="S282" s="1" t="s">
        <v>6334</v>
      </c>
      <c r="T282" s="1" t="s">
        <v>6335</v>
      </c>
      <c r="U282" s="1" t="s">
        <v>6336</v>
      </c>
      <c r="V282" s="1" t="s">
        <v>6337</v>
      </c>
      <c r="W282" s="1" t="s">
        <v>2985</v>
      </c>
    </row>
    <row r="283" spans="1:23" x14ac:dyDescent="0.45">
      <c r="A283" s="1" t="s">
        <v>6338</v>
      </c>
      <c r="B283" s="1" t="s">
        <v>6339</v>
      </c>
      <c r="C283" s="1" t="s">
        <v>2985</v>
      </c>
      <c r="D283" s="1" t="s">
        <v>6340</v>
      </c>
      <c r="E283" s="1" t="s">
        <v>6341</v>
      </c>
      <c r="F283" s="1" t="s">
        <v>6342</v>
      </c>
      <c r="G283" s="1" t="s">
        <v>6343</v>
      </c>
      <c r="H283" s="1" t="s">
        <v>6343</v>
      </c>
      <c r="I283" s="1" t="s">
        <v>4908</v>
      </c>
      <c r="J283" s="1" t="s">
        <v>3017</v>
      </c>
      <c r="K283" s="1" t="s">
        <v>6343</v>
      </c>
      <c r="L283" s="1" t="s">
        <v>4908</v>
      </c>
      <c r="M283" s="1" t="s">
        <v>3017</v>
      </c>
      <c r="N283" s="1" t="s">
        <v>6343</v>
      </c>
      <c r="O283" s="1" t="s">
        <v>6343</v>
      </c>
      <c r="P283" s="1" t="s">
        <v>2984</v>
      </c>
      <c r="Q283" s="1" t="s">
        <v>2984</v>
      </c>
      <c r="R283" s="1" t="s">
        <v>3043</v>
      </c>
      <c r="S283" s="1" t="s">
        <v>3043</v>
      </c>
      <c r="T283" s="1" t="s">
        <v>3044</v>
      </c>
      <c r="U283" s="1" t="s">
        <v>3044</v>
      </c>
      <c r="V283" s="1" t="s">
        <v>3043</v>
      </c>
      <c r="W283" s="1" t="s">
        <v>3043</v>
      </c>
    </row>
    <row r="284" spans="1:23" x14ac:dyDescent="0.45">
      <c r="A284" s="1" t="s">
        <v>6344</v>
      </c>
      <c r="B284" s="1" t="s">
        <v>6345</v>
      </c>
      <c r="C284" s="1" t="s">
        <v>3978</v>
      </c>
      <c r="D284" s="1" t="s">
        <v>6346</v>
      </c>
      <c r="E284" s="1" t="s">
        <v>6347</v>
      </c>
      <c r="F284" s="1" t="s">
        <v>6348</v>
      </c>
      <c r="G284" s="1" t="s">
        <v>6349</v>
      </c>
      <c r="H284" s="1" t="s">
        <v>6350</v>
      </c>
      <c r="I284" s="1" t="s">
        <v>6351</v>
      </c>
      <c r="J284" s="1" t="s">
        <v>6352</v>
      </c>
      <c r="K284" s="1" t="s">
        <v>6353</v>
      </c>
      <c r="L284" s="1" t="s">
        <v>6106</v>
      </c>
      <c r="M284" s="1" t="s">
        <v>6354</v>
      </c>
      <c r="N284" s="1" t="s">
        <v>6355</v>
      </c>
      <c r="O284" s="1" t="s">
        <v>3725</v>
      </c>
      <c r="P284" s="1" t="s">
        <v>6356</v>
      </c>
      <c r="Q284" s="1" t="s">
        <v>6357</v>
      </c>
      <c r="R284" s="1" t="s">
        <v>2985</v>
      </c>
      <c r="S284" s="1" t="s">
        <v>5644</v>
      </c>
      <c r="T284" s="1" t="s">
        <v>6358</v>
      </c>
      <c r="U284" s="1" t="s">
        <v>6359</v>
      </c>
      <c r="V284" s="1" t="s">
        <v>6360</v>
      </c>
      <c r="W284" s="1" t="s">
        <v>2985</v>
      </c>
    </row>
    <row r="285" spans="1:23" x14ac:dyDescent="0.45">
      <c r="A285" s="1" t="s">
        <v>6361</v>
      </c>
      <c r="B285" s="1" t="s">
        <v>6362</v>
      </c>
      <c r="C285" s="1" t="s">
        <v>6363</v>
      </c>
      <c r="D285" s="1" t="s">
        <v>6364</v>
      </c>
      <c r="E285" s="1" t="s">
        <v>6365</v>
      </c>
      <c r="F285" s="1" t="s">
        <v>6366</v>
      </c>
      <c r="G285" s="1" t="s">
        <v>6367</v>
      </c>
      <c r="H285" s="1" t="s">
        <v>6368</v>
      </c>
      <c r="I285" s="1" t="s">
        <v>6369</v>
      </c>
      <c r="J285" s="1" t="s">
        <v>4724</v>
      </c>
      <c r="K285" s="1" t="s">
        <v>6370</v>
      </c>
      <c r="L285" s="1" t="s">
        <v>4106</v>
      </c>
      <c r="M285" s="1" t="s">
        <v>6371</v>
      </c>
      <c r="N285" s="1" t="s">
        <v>6372</v>
      </c>
      <c r="O285" s="1" t="s">
        <v>6367</v>
      </c>
      <c r="P285" s="1" t="s">
        <v>3627</v>
      </c>
      <c r="Q285" s="1" t="s">
        <v>4414</v>
      </c>
      <c r="R285" s="1" t="s">
        <v>5223</v>
      </c>
      <c r="S285" s="1" t="s">
        <v>6373</v>
      </c>
      <c r="T285" s="1" t="s">
        <v>6374</v>
      </c>
      <c r="U285" s="1" t="s">
        <v>6374</v>
      </c>
      <c r="V285" s="1" t="s">
        <v>6116</v>
      </c>
      <c r="W285" s="1" t="s">
        <v>2977</v>
      </c>
    </row>
    <row r="286" spans="1:23" x14ac:dyDescent="0.45">
      <c r="A286" s="1" t="s">
        <v>6375</v>
      </c>
      <c r="B286" s="1" t="s">
        <v>6376</v>
      </c>
      <c r="C286" s="1" t="s">
        <v>6377</v>
      </c>
      <c r="D286" s="1" t="s">
        <v>6378</v>
      </c>
      <c r="E286" s="1" t="s">
        <v>6379</v>
      </c>
      <c r="F286" s="1" t="s">
        <v>6380</v>
      </c>
      <c r="G286" s="1" t="s">
        <v>6381</v>
      </c>
      <c r="H286" s="1" t="s">
        <v>6382</v>
      </c>
      <c r="I286" s="1" t="s">
        <v>6383</v>
      </c>
      <c r="J286" s="1" t="s">
        <v>4203</v>
      </c>
      <c r="K286" s="1" t="s">
        <v>4770</v>
      </c>
      <c r="L286" s="1" t="s">
        <v>6384</v>
      </c>
      <c r="M286" s="1" t="s">
        <v>6385</v>
      </c>
      <c r="N286" s="1" t="s">
        <v>6382</v>
      </c>
      <c r="O286" s="1" t="s">
        <v>6386</v>
      </c>
      <c r="P286" s="1" t="s">
        <v>6387</v>
      </c>
      <c r="Q286" s="1" t="s">
        <v>6388</v>
      </c>
      <c r="R286" s="1" t="s">
        <v>2985</v>
      </c>
      <c r="S286" s="1" t="s">
        <v>3574</v>
      </c>
      <c r="T286" s="1" t="s">
        <v>6389</v>
      </c>
      <c r="U286" s="1" t="s">
        <v>6390</v>
      </c>
      <c r="V286" s="1" t="s">
        <v>6391</v>
      </c>
      <c r="W286" s="1" t="s">
        <v>2977</v>
      </c>
    </row>
    <row r="287" spans="1:23" x14ac:dyDescent="0.45">
      <c r="A287" s="1" t="s">
        <v>6392</v>
      </c>
      <c r="B287" s="1" t="s">
        <v>6393</v>
      </c>
      <c r="C287" s="1" t="s">
        <v>3043</v>
      </c>
      <c r="D287" s="1" t="s">
        <v>3043</v>
      </c>
      <c r="E287" s="1" t="s">
        <v>3043</v>
      </c>
      <c r="F287" s="1" t="s">
        <v>3456</v>
      </c>
      <c r="G287" s="1" t="s">
        <v>3043</v>
      </c>
      <c r="H287" s="1" t="s">
        <v>3456</v>
      </c>
      <c r="I287" s="1" t="s">
        <v>3017</v>
      </c>
      <c r="J287" s="1" t="s">
        <v>3017</v>
      </c>
      <c r="K287" s="1" t="s">
        <v>3456</v>
      </c>
      <c r="L287" s="1" t="s">
        <v>3017</v>
      </c>
      <c r="M287" s="1" t="s">
        <v>3017</v>
      </c>
      <c r="N287" s="1" t="s">
        <v>3043</v>
      </c>
      <c r="O287" s="1" t="s">
        <v>3043</v>
      </c>
      <c r="P287" s="1" t="s">
        <v>2984</v>
      </c>
      <c r="Q287" s="1" t="s">
        <v>2984</v>
      </c>
      <c r="R287" s="1" t="s">
        <v>2977</v>
      </c>
      <c r="S287" s="1" t="s">
        <v>5438</v>
      </c>
      <c r="T287" s="1" t="s">
        <v>5828</v>
      </c>
      <c r="U287" s="1" t="s">
        <v>3044</v>
      </c>
      <c r="V287" s="1" t="s">
        <v>3043</v>
      </c>
      <c r="W287" s="1" t="s">
        <v>3043</v>
      </c>
    </row>
    <row r="288" spans="1:23" x14ac:dyDescent="0.45">
      <c r="A288" s="1" t="s">
        <v>6394</v>
      </c>
      <c r="B288" s="1" t="s">
        <v>6395</v>
      </c>
      <c r="C288" s="1" t="s">
        <v>6396</v>
      </c>
      <c r="D288" s="1" t="s">
        <v>6397</v>
      </c>
      <c r="E288" s="1" t="s">
        <v>6398</v>
      </c>
      <c r="F288" s="1" t="s">
        <v>6399</v>
      </c>
      <c r="G288" s="1" t="s">
        <v>4987</v>
      </c>
      <c r="H288" s="1" t="s">
        <v>6400</v>
      </c>
      <c r="I288" s="1" t="s">
        <v>4349</v>
      </c>
      <c r="J288" s="1" t="s">
        <v>6352</v>
      </c>
      <c r="K288" s="1" t="s">
        <v>6401</v>
      </c>
      <c r="L288" s="1" t="s">
        <v>2982</v>
      </c>
      <c r="M288" s="1" t="s">
        <v>6402</v>
      </c>
      <c r="N288" s="1" t="s">
        <v>6403</v>
      </c>
      <c r="O288" s="1" t="s">
        <v>4987</v>
      </c>
      <c r="P288" s="1" t="s">
        <v>2984</v>
      </c>
      <c r="Q288" s="1" t="s">
        <v>2984</v>
      </c>
      <c r="R288" s="1" t="s">
        <v>2985</v>
      </c>
      <c r="S288" s="1" t="s">
        <v>4164</v>
      </c>
      <c r="T288" s="1" t="s">
        <v>6404</v>
      </c>
      <c r="U288" s="1" t="s">
        <v>6405</v>
      </c>
      <c r="V288" s="1" t="s">
        <v>3985</v>
      </c>
      <c r="W288" s="1" t="s">
        <v>2977</v>
      </c>
    </row>
    <row r="289" spans="1:23" x14ac:dyDescent="0.45">
      <c r="A289" s="1" t="s">
        <v>6406</v>
      </c>
      <c r="B289" s="1" t="s">
        <v>6407</v>
      </c>
      <c r="C289" s="1" t="s">
        <v>4547</v>
      </c>
      <c r="D289" s="1" t="s">
        <v>6408</v>
      </c>
      <c r="E289" s="1" t="s">
        <v>6409</v>
      </c>
      <c r="F289" s="1" t="s">
        <v>5236</v>
      </c>
      <c r="G289" s="1" t="s">
        <v>5072</v>
      </c>
      <c r="H289" s="1" t="s">
        <v>4547</v>
      </c>
      <c r="I289" s="1" t="s">
        <v>6410</v>
      </c>
      <c r="J289" s="1" t="s">
        <v>6411</v>
      </c>
      <c r="K289" s="1" t="s">
        <v>6075</v>
      </c>
      <c r="L289" s="1" t="s">
        <v>6412</v>
      </c>
      <c r="M289" s="1" t="s">
        <v>6413</v>
      </c>
      <c r="N289" s="1" t="s">
        <v>6414</v>
      </c>
      <c r="O289" s="1" t="s">
        <v>6415</v>
      </c>
      <c r="P289" s="1" t="s">
        <v>2984</v>
      </c>
      <c r="Q289" s="1" t="s">
        <v>2984</v>
      </c>
      <c r="R289" s="1" t="s">
        <v>2985</v>
      </c>
      <c r="S289" s="1" t="s">
        <v>5072</v>
      </c>
      <c r="T289" s="1" t="s">
        <v>6416</v>
      </c>
      <c r="U289" s="1" t="s">
        <v>6417</v>
      </c>
      <c r="V289" s="1" t="s">
        <v>3151</v>
      </c>
      <c r="W289" s="1" t="s">
        <v>2985</v>
      </c>
    </row>
    <row r="290" spans="1:23" x14ac:dyDescent="0.45">
      <c r="A290" s="1" t="s">
        <v>6418</v>
      </c>
      <c r="B290" s="1" t="s">
        <v>6419</v>
      </c>
      <c r="C290" s="1" t="s">
        <v>6420</v>
      </c>
      <c r="D290" s="1" t="s">
        <v>6421</v>
      </c>
      <c r="E290" s="1" t="s">
        <v>6422</v>
      </c>
      <c r="F290" s="1" t="s">
        <v>6423</v>
      </c>
      <c r="G290" s="1" t="s">
        <v>6424</v>
      </c>
      <c r="H290" s="1" t="s">
        <v>6425</v>
      </c>
      <c r="I290" s="1" t="s">
        <v>6426</v>
      </c>
      <c r="J290" s="1" t="s">
        <v>3742</v>
      </c>
      <c r="K290" s="1" t="s">
        <v>6427</v>
      </c>
      <c r="L290" s="1" t="s">
        <v>6428</v>
      </c>
      <c r="M290" s="1" t="s">
        <v>5663</v>
      </c>
      <c r="N290" s="1" t="s">
        <v>6429</v>
      </c>
      <c r="O290" s="1" t="s">
        <v>5210</v>
      </c>
      <c r="P290" s="1" t="s">
        <v>6430</v>
      </c>
      <c r="Q290" s="1" t="s">
        <v>6431</v>
      </c>
      <c r="R290" s="1" t="s">
        <v>3219</v>
      </c>
      <c r="S290" s="1" t="s">
        <v>6432</v>
      </c>
      <c r="T290" s="1" t="s">
        <v>6433</v>
      </c>
      <c r="U290" s="1" t="s">
        <v>6434</v>
      </c>
      <c r="V290" s="1" t="s">
        <v>6435</v>
      </c>
      <c r="W290" s="1" t="s">
        <v>2977</v>
      </c>
    </row>
    <row r="291" spans="1:23" x14ac:dyDescent="0.45">
      <c r="A291" s="1" t="s">
        <v>6436</v>
      </c>
      <c r="B291" s="1" t="s">
        <v>6437</v>
      </c>
      <c r="C291" s="1" t="s">
        <v>2985</v>
      </c>
      <c r="D291" s="1" t="s">
        <v>2996</v>
      </c>
      <c r="E291" s="1" t="s">
        <v>6438</v>
      </c>
      <c r="F291" s="1" t="s">
        <v>6439</v>
      </c>
      <c r="G291" s="1" t="s">
        <v>6440</v>
      </c>
      <c r="H291" s="1" t="s">
        <v>6440</v>
      </c>
      <c r="I291" s="1" t="s">
        <v>6441</v>
      </c>
      <c r="J291" s="1" t="s">
        <v>3850</v>
      </c>
      <c r="K291" s="1" t="s">
        <v>6440</v>
      </c>
      <c r="L291" s="1" t="s">
        <v>6441</v>
      </c>
      <c r="M291" s="1" t="s">
        <v>3850</v>
      </c>
      <c r="N291" s="1" t="s">
        <v>6440</v>
      </c>
      <c r="O291" s="1" t="s">
        <v>6440</v>
      </c>
      <c r="P291" s="1" t="s">
        <v>2984</v>
      </c>
      <c r="Q291" s="1" t="s">
        <v>2984</v>
      </c>
      <c r="R291" s="1" t="s">
        <v>2985</v>
      </c>
      <c r="S291" s="1" t="s">
        <v>3299</v>
      </c>
      <c r="T291" s="1" t="s">
        <v>6442</v>
      </c>
      <c r="U291" s="1" t="s">
        <v>3044</v>
      </c>
      <c r="V291" s="1" t="s">
        <v>3043</v>
      </c>
      <c r="W291" s="1" t="s">
        <v>3043</v>
      </c>
    </row>
    <row r="292" spans="1:23" x14ac:dyDescent="0.45">
      <c r="A292" s="1" t="s">
        <v>6443</v>
      </c>
      <c r="B292" s="1" t="s">
        <v>6444</v>
      </c>
      <c r="C292" s="1" t="s">
        <v>6445</v>
      </c>
      <c r="D292" s="1" t="s">
        <v>6446</v>
      </c>
      <c r="E292" s="1" t="s">
        <v>6447</v>
      </c>
      <c r="F292" s="1" t="s">
        <v>6448</v>
      </c>
      <c r="G292" s="1" t="s">
        <v>3779</v>
      </c>
      <c r="H292" s="1" t="s">
        <v>3781</v>
      </c>
      <c r="I292" s="1" t="s">
        <v>4067</v>
      </c>
      <c r="J292" s="1" t="s">
        <v>6449</v>
      </c>
      <c r="K292" s="1" t="s">
        <v>6450</v>
      </c>
      <c r="L292" s="1" t="s">
        <v>3384</v>
      </c>
      <c r="M292" s="1" t="s">
        <v>6451</v>
      </c>
      <c r="N292" s="1" t="s">
        <v>3781</v>
      </c>
      <c r="O292" s="1" t="s">
        <v>3973</v>
      </c>
      <c r="P292" s="1" t="s">
        <v>5993</v>
      </c>
      <c r="Q292" s="1" t="s">
        <v>6452</v>
      </c>
      <c r="R292" s="1" t="s">
        <v>3043</v>
      </c>
      <c r="S292" s="1" t="s">
        <v>3043</v>
      </c>
      <c r="T292" s="1" t="s">
        <v>3044</v>
      </c>
      <c r="U292" s="1" t="s">
        <v>6453</v>
      </c>
      <c r="V292" s="1" t="s">
        <v>6454</v>
      </c>
      <c r="W292" s="1" t="s">
        <v>2977</v>
      </c>
    </row>
    <row r="293" spans="1:23" x14ac:dyDescent="0.45">
      <c r="A293" s="1" t="s">
        <v>6455</v>
      </c>
      <c r="B293" s="1" t="s">
        <v>6456</v>
      </c>
      <c r="C293" s="1" t="s">
        <v>2985</v>
      </c>
      <c r="D293" s="1" t="s">
        <v>4529</v>
      </c>
      <c r="E293" s="1" t="s">
        <v>6457</v>
      </c>
      <c r="F293" s="1" t="s">
        <v>6458</v>
      </c>
      <c r="G293" s="1" t="s">
        <v>6459</v>
      </c>
      <c r="H293" s="1" t="s">
        <v>6459</v>
      </c>
      <c r="I293" s="1" t="s">
        <v>6460</v>
      </c>
      <c r="J293" s="1" t="s">
        <v>6354</v>
      </c>
      <c r="K293" s="1" t="s">
        <v>6459</v>
      </c>
      <c r="L293" s="1" t="s">
        <v>6460</v>
      </c>
      <c r="M293" s="1" t="s">
        <v>6354</v>
      </c>
      <c r="N293" s="1" t="s">
        <v>6459</v>
      </c>
      <c r="O293" s="1" t="s">
        <v>6459</v>
      </c>
      <c r="P293" s="1" t="s">
        <v>2984</v>
      </c>
      <c r="Q293" s="1" t="s">
        <v>2984</v>
      </c>
      <c r="R293" s="1" t="s">
        <v>2985</v>
      </c>
      <c r="S293" s="1" t="s">
        <v>6461</v>
      </c>
      <c r="T293" s="1" t="s">
        <v>6462</v>
      </c>
      <c r="U293" s="1" t="s">
        <v>6463</v>
      </c>
      <c r="V293" s="1" t="s">
        <v>6464</v>
      </c>
      <c r="W293" s="1" t="s">
        <v>2977</v>
      </c>
    </row>
    <row r="294" spans="1:23" x14ac:dyDescent="0.45">
      <c r="A294" s="1" t="s">
        <v>6465</v>
      </c>
      <c r="B294" s="1" t="s">
        <v>6466</v>
      </c>
      <c r="C294" s="1" t="s">
        <v>3420</v>
      </c>
      <c r="D294" s="1" t="s">
        <v>6467</v>
      </c>
      <c r="E294" s="1" t="s">
        <v>6468</v>
      </c>
      <c r="F294" s="1" t="s">
        <v>6469</v>
      </c>
      <c r="G294" s="1" t="s">
        <v>6470</v>
      </c>
      <c r="H294" s="1" t="s">
        <v>6471</v>
      </c>
      <c r="I294" s="1" t="s">
        <v>6472</v>
      </c>
      <c r="J294" s="1" t="s">
        <v>3444</v>
      </c>
      <c r="K294" s="1" t="s">
        <v>6473</v>
      </c>
      <c r="L294" s="1" t="s">
        <v>5713</v>
      </c>
      <c r="M294" s="1" t="s">
        <v>4037</v>
      </c>
      <c r="N294" s="1" t="s">
        <v>6471</v>
      </c>
      <c r="O294" s="1" t="s">
        <v>6474</v>
      </c>
      <c r="P294" s="1" t="s">
        <v>6475</v>
      </c>
      <c r="Q294" s="1" t="s">
        <v>6476</v>
      </c>
      <c r="R294" s="1" t="s">
        <v>3028</v>
      </c>
      <c r="S294" s="1" t="s">
        <v>6477</v>
      </c>
      <c r="T294" s="1" t="s">
        <v>6478</v>
      </c>
      <c r="U294" s="1" t="s">
        <v>6479</v>
      </c>
      <c r="V294" s="1" t="s">
        <v>6480</v>
      </c>
      <c r="W294" s="1" t="s">
        <v>2985</v>
      </c>
    </row>
    <row r="295" spans="1:23" x14ac:dyDescent="0.45">
      <c r="A295" s="1" t="s">
        <v>6481</v>
      </c>
      <c r="B295" s="1" t="s">
        <v>6482</v>
      </c>
      <c r="C295" s="1" t="s">
        <v>6483</v>
      </c>
      <c r="D295" s="1" t="s">
        <v>6484</v>
      </c>
      <c r="E295" s="1" t="s">
        <v>6485</v>
      </c>
      <c r="F295" s="1" t="s">
        <v>6486</v>
      </c>
      <c r="G295" s="1" t="s">
        <v>2981</v>
      </c>
      <c r="H295" s="1" t="s">
        <v>2981</v>
      </c>
      <c r="I295" s="1" t="s">
        <v>6487</v>
      </c>
      <c r="J295" s="1" t="s">
        <v>6488</v>
      </c>
      <c r="K295" s="1" t="s">
        <v>6489</v>
      </c>
      <c r="L295" s="1" t="s">
        <v>4009</v>
      </c>
      <c r="M295" s="1" t="s">
        <v>3538</v>
      </c>
      <c r="N295" s="1" t="s">
        <v>6490</v>
      </c>
      <c r="O295" s="1" t="s">
        <v>6105</v>
      </c>
      <c r="P295" s="1" t="s">
        <v>6491</v>
      </c>
      <c r="Q295" s="1" t="s">
        <v>6492</v>
      </c>
      <c r="R295" s="1" t="s">
        <v>2985</v>
      </c>
      <c r="S295" s="1" t="s">
        <v>6493</v>
      </c>
      <c r="T295" s="1" t="s">
        <v>6494</v>
      </c>
      <c r="U295" s="1" t="s">
        <v>6495</v>
      </c>
      <c r="V295" s="1" t="s">
        <v>6496</v>
      </c>
      <c r="W295" s="1" t="s">
        <v>2977</v>
      </c>
    </row>
    <row r="296" spans="1:23" x14ac:dyDescent="0.45">
      <c r="A296" s="1" t="s">
        <v>6497</v>
      </c>
      <c r="B296" s="1" t="s">
        <v>6498</v>
      </c>
      <c r="C296" s="1" t="s">
        <v>6499</v>
      </c>
      <c r="D296" s="1" t="s">
        <v>6500</v>
      </c>
      <c r="E296" s="1" t="s">
        <v>6501</v>
      </c>
      <c r="F296" s="1" t="s">
        <v>6502</v>
      </c>
      <c r="G296" s="1" t="s">
        <v>6503</v>
      </c>
      <c r="H296" s="1" t="s">
        <v>6504</v>
      </c>
      <c r="I296" s="1" t="s">
        <v>6505</v>
      </c>
      <c r="J296" s="1" t="s">
        <v>6506</v>
      </c>
      <c r="K296" s="1" t="s">
        <v>6507</v>
      </c>
      <c r="L296" s="1" t="s">
        <v>3426</v>
      </c>
      <c r="M296" s="1" t="s">
        <v>6508</v>
      </c>
      <c r="N296" s="1" t="s">
        <v>6509</v>
      </c>
      <c r="O296" s="1" t="s">
        <v>6510</v>
      </c>
      <c r="P296" s="1" t="s">
        <v>3031</v>
      </c>
      <c r="Q296" s="1" t="s">
        <v>6511</v>
      </c>
      <c r="R296" s="1" t="s">
        <v>3043</v>
      </c>
      <c r="S296" s="1" t="s">
        <v>3043</v>
      </c>
      <c r="T296" s="1" t="s">
        <v>3044</v>
      </c>
      <c r="U296" s="1" t="s">
        <v>5509</v>
      </c>
      <c r="V296" s="1" t="s">
        <v>6512</v>
      </c>
      <c r="W296" s="1" t="s">
        <v>2985</v>
      </c>
    </row>
    <row r="297" spans="1:23" x14ac:dyDescent="0.45">
      <c r="A297" s="1" t="s">
        <v>6513</v>
      </c>
      <c r="B297" s="1" t="s">
        <v>6514</v>
      </c>
      <c r="C297" s="1" t="s">
        <v>3043</v>
      </c>
      <c r="D297" s="1" t="s">
        <v>3043</v>
      </c>
      <c r="E297" s="1" t="s">
        <v>3043</v>
      </c>
      <c r="F297" s="1" t="s">
        <v>3456</v>
      </c>
      <c r="G297" s="1" t="s">
        <v>3043</v>
      </c>
      <c r="H297" s="1" t="s">
        <v>3456</v>
      </c>
      <c r="I297" s="1" t="s">
        <v>3017</v>
      </c>
      <c r="J297" s="1" t="s">
        <v>3017</v>
      </c>
      <c r="K297" s="1" t="s">
        <v>3456</v>
      </c>
      <c r="L297" s="1" t="s">
        <v>3017</v>
      </c>
      <c r="M297" s="1" t="s">
        <v>3017</v>
      </c>
      <c r="N297" s="1" t="s">
        <v>3043</v>
      </c>
      <c r="O297" s="1" t="s">
        <v>3043</v>
      </c>
      <c r="P297" s="1" t="s">
        <v>2984</v>
      </c>
      <c r="Q297" s="1" t="s">
        <v>2984</v>
      </c>
      <c r="R297" s="1" t="s">
        <v>2985</v>
      </c>
      <c r="S297" s="1" t="s">
        <v>6515</v>
      </c>
      <c r="T297" s="1" t="s">
        <v>3459</v>
      </c>
      <c r="U297" s="1" t="s">
        <v>3044</v>
      </c>
      <c r="V297" s="1" t="s">
        <v>3043</v>
      </c>
      <c r="W297" s="1" t="s">
        <v>3043</v>
      </c>
    </row>
    <row r="298" spans="1:23" x14ac:dyDescent="0.45">
      <c r="A298" s="1" t="s">
        <v>6516</v>
      </c>
      <c r="B298" s="1" t="s">
        <v>6517</v>
      </c>
      <c r="C298" s="1" t="s">
        <v>3043</v>
      </c>
      <c r="D298" s="1" t="s">
        <v>3043</v>
      </c>
      <c r="E298" s="1" t="s">
        <v>3043</v>
      </c>
      <c r="F298" s="1" t="s">
        <v>4269</v>
      </c>
      <c r="G298" s="1" t="s">
        <v>3043</v>
      </c>
      <c r="H298" s="1" t="s">
        <v>4269</v>
      </c>
      <c r="I298" s="1" t="s">
        <v>3017</v>
      </c>
      <c r="J298" s="1" t="s">
        <v>3017</v>
      </c>
      <c r="K298" s="1" t="s">
        <v>4269</v>
      </c>
      <c r="L298" s="1" t="s">
        <v>3017</v>
      </c>
      <c r="M298" s="1" t="s">
        <v>3017</v>
      </c>
      <c r="N298" s="1" t="s">
        <v>3043</v>
      </c>
      <c r="O298" s="1" t="s">
        <v>3043</v>
      </c>
      <c r="P298" s="1" t="s">
        <v>2984</v>
      </c>
      <c r="Q298" s="1" t="s">
        <v>2984</v>
      </c>
      <c r="R298" s="1" t="s">
        <v>3043</v>
      </c>
      <c r="S298" s="1" t="s">
        <v>3043</v>
      </c>
      <c r="T298" s="1" t="s">
        <v>3044</v>
      </c>
      <c r="U298" s="1" t="s">
        <v>6518</v>
      </c>
      <c r="V298" s="1" t="s">
        <v>3319</v>
      </c>
      <c r="W298" s="1" t="s">
        <v>2985</v>
      </c>
    </row>
    <row r="299" spans="1:23" x14ac:dyDescent="0.45">
      <c r="A299" s="1" t="s">
        <v>6519</v>
      </c>
      <c r="B299" s="1" t="s">
        <v>6520</v>
      </c>
      <c r="C299" s="1" t="s">
        <v>3267</v>
      </c>
      <c r="D299" s="1" t="s">
        <v>6521</v>
      </c>
      <c r="E299" s="1" t="s">
        <v>6522</v>
      </c>
      <c r="F299" s="1" t="s">
        <v>6523</v>
      </c>
      <c r="G299" s="1" t="s">
        <v>6524</v>
      </c>
      <c r="H299" s="1" t="s">
        <v>6525</v>
      </c>
      <c r="I299" s="1" t="s">
        <v>3231</v>
      </c>
      <c r="J299" s="1" t="s">
        <v>6526</v>
      </c>
      <c r="K299" s="1" t="s">
        <v>5378</v>
      </c>
      <c r="L299" s="1" t="s">
        <v>4036</v>
      </c>
      <c r="M299" s="1" t="s">
        <v>3429</v>
      </c>
      <c r="N299" s="1" t="s">
        <v>3985</v>
      </c>
      <c r="O299" s="1" t="s">
        <v>6524</v>
      </c>
      <c r="P299" s="1" t="s">
        <v>2984</v>
      </c>
      <c r="Q299" s="1" t="s">
        <v>2984</v>
      </c>
      <c r="R299" s="1" t="s">
        <v>2985</v>
      </c>
      <c r="S299" s="1" t="s">
        <v>3436</v>
      </c>
      <c r="T299" s="1" t="s">
        <v>6527</v>
      </c>
      <c r="U299" s="1" t="s">
        <v>3044</v>
      </c>
      <c r="V299" s="1" t="s">
        <v>3043</v>
      </c>
      <c r="W299" s="1" t="s">
        <v>3043</v>
      </c>
    </row>
    <row r="300" spans="1:23" x14ac:dyDescent="0.45">
      <c r="A300" s="1" t="s">
        <v>6528</v>
      </c>
      <c r="B300" s="1" t="s">
        <v>6529</v>
      </c>
      <c r="C300" s="1" t="s">
        <v>6530</v>
      </c>
      <c r="D300" s="1" t="s">
        <v>6531</v>
      </c>
      <c r="E300" s="1" t="s">
        <v>6532</v>
      </c>
      <c r="F300" s="1" t="s">
        <v>6533</v>
      </c>
      <c r="G300" s="1" t="s">
        <v>6534</v>
      </c>
      <c r="H300" s="1" t="s">
        <v>6535</v>
      </c>
      <c r="I300" s="1" t="s">
        <v>6536</v>
      </c>
      <c r="J300" s="1" t="s">
        <v>6537</v>
      </c>
      <c r="K300" s="1" t="s">
        <v>6538</v>
      </c>
      <c r="L300" s="1" t="s">
        <v>4067</v>
      </c>
      <c r="M300" s="1" t="s">
        <v>6539</v>
      </c>
      <c r="N300" s="1" t="s">
        <v>6540</v>
      </c>
      <c r="O300" s="1" t="s">
        <v>6541</v>
      </c>
      <c r="P300" s="1" t="s">
        <v>5460</v>
      </c>
      <c r="Q300" s="1" t="s">
        <v>6542</v>
      </c>
      <c r="R300" s="1" t="s">
        <v>2985</v>
      </c>
      <c r="S300" s="1" t="s">
        <v>6543</v>
      </c>
      <c r="T300" s="1" t="s">
        <v>6544</v>
      </c>
      <c r="U300" s="1" t="s">
        <v>6545</v>
      </c>
      <c r="V300" s="1" t="s">
        <v>4121</v>
      </c>
      <c r="W300" s="1" t="s">
        <v>2985</v>
      </c>
    </row>
    <row r="301" spans="1:23" x14ac:dyDescent="0.45">
      <c r="A301" s="1" t="s">
        <v>6546</v>
      </c>
      <c r="B301" s="1" t="s">
        <v>6547</v>
      </c>
      <c r="C301" s="1" t="s">
        <v>3043</v>
      </c>
      <c r="D301" s="1" t="s">
        <v>3043</v>
      </c>
      <c r="E301" s="1" t="s">
        <v>3043</v>
      </c>
      <c r="F301" s="1" t="s">
        <v>2985</v>
      </c>
      <c r="G301" s="1" t="s">
        <v>3043</v>
      </c>
      <c r="H301" s="1" t="s">
        <v>2985</v>
      </c>
      <c r="I301" s="1" t="s">
        <v>3017</v>
      </c>
      <c r="J301" s="1" t="s">
        <v>3017</v>
      </c>
      <c r="K301" s="1" t="s">
        <v>2985</v>
      </c>
      <c r="L301" s="1" t="s">
        <v>3017</v>
      </c>
      <c r="M301" s="1" t="s">
        <v>3017</v>
      </c>
      <c r="N301" s="1" t="s">
        <v>3043</v>
      </c>
      <c r="O301" s="1" t="s">
        <v>3043</v>
      </c>
      <c r="P301" s="1" t="s">
        <v>2984</v>
      </c>
      <c r="Q301" s="1" t="s">
        <v>2984</v>
      </c>
      <c r="R301" s="1" t="s">
        <v>3043</v>
      </c>
      <c r="S301" s="1" t="s">
        <v>3043</v>
      </c>
      <c r="T301" s="1" t="s">
        <v>3044</v>
      </c>
      <c r="U301" s="1" t="s">
        <v>5094</v>
      </c>
      <c r="V301" s="1" t="s">
        <v>2986</v>
      </c>
      <c r="W301" s="1" t="s">
        <v>2985</v>
      </c>
    </row>
    <row r="302" spans="1:23" x14ac:dyDescent="0.45">
      <c r="A302" s="1" t="s">
        <v>6548</v>
      </c>
      <c r="B302" s="1" t="s">
        <v>6549</v>
      </c>
      <c r="C302" s="1" t="s">
        <v>6550</v>
      </c>
      <c r="D302" s="1" t="s">
        <v>6551</v>
      </c>
      <c r="E302" s="1" t="s">
        <v>6552</v>
      </c>
      <c r="F302" s="1" t="s">
        <v>6553</v>
      </c>
      <c r="G302" s="1" t="s">
        <v>6554</v>
      </c>
      <c r="H302" s="1" t="s">
        <v>5008</v>
      </c>
      <c r="I302" s="1" t="s">
        <v>4970</v>
      </c>
      <c r="J302" s="1" t="s">
        <v>6555</v>
      </c>
      <c r="K302" s="1" t="s">
        <v>6556</v>
      </c>
      <c r="L302" s="1" t="s">
        <v>4540</v>
      </c>
      <c r="M302" s="1" t="s">
        <v>3625</v>
      </c>
      <c r="N302" s="1" t="s">
        <v>6557</v>
      </c>
      <c r="O302" s="1" t="s">
        <v>6554</v>
      </c>
      <c r="P302" s="1" t="s">
        <v>6558</v>
      </c>
      <c r="Q302" s="1" t="s">
        <v>6559</v>
      </c>
      <c r="R302" s="1" t="s">
        <v>2985</v>
      </c>
      <c r="S302" s="1" t="s">
        <v>3341</v>
      </c>
      <c r="T302" s="1" t="s">
        <v>6560</v>
      </c>
      <c r="U302" s="1" t="s">
        <v>6561</v>
      </c>
      <c r="V302" s="1" t="s">
        <v>5076</v>
      </c>
      <c r="W302" s="1" t="s">
        <v>2985</v>
      </c>
    </row>
    <row r="303" spans="1:23" x14ac:dyDescent="0.45">
      <c r="A303" s="1" t="s">
        <v>6562</v>
      </c>
      <c r="B303" s="1" t="s">
        <v>6563</v>
      </c>
      <c r="C303" s="1" t="s">
        <v>6564</v>
      </c>
      <c r="D303" s="1" t="s">
        <v>6565</v>
      </c>
      <c r="E303" s="1" t="s">
        <v>6566</v>
      </c>
      <c r="F303" s="1" t="s">
        <v>6567</v>
      </c>
      <c r="G303" s="1" t="s">
        <v>6568</v>
      </c>
      <c r="H303" s="1" t="s">
        <v>6569</v>
      </c>
      <c r="I303" s="1" t="s">
        <v>6570</v>
      </c>
      <c r="J303" s="1" t="s">
        <v>6571</v>
      </c>
      <c r="K303" s="1" t="s">
        <v>4486</v>
      </c>
      <c r="L303" s="1" t="s">
        <v>6572</v>
      </c>
      <c r="M303" s="1" t="s">
        <v>6573</v>
      </c>
      <c r="N303" s="1" t="s">
        <v>6574</v>
      </c>
      <c r="O303" s="1" t="s">
        <v>5056</v>
      </c>
      <c r="P303" s="1" t="s">
        <v>6575</v>
      </c>
      <c r="Q303" s="1" t="s">
        <v>6576</v>
      </c>
      <c r="R303" s="1" t="s">
        <v>2985</v>
      </c>
      <c r="S303" s="1" t="s">
        <v>6577</v>
      </c>
      <c r="T303" s="1" t="s">
        <v>6578</v>
      </c>
      <c r="U303" s="1" t="s">
        <v>6579</v>
      </c>
      <c r="V303" s="1" t="s">
        <v>6580</v>
      </c>
      <c r="W303" s="1" t="s">
        <v>2985</v>
      </c>
    </row>
    <row r="304" spans="1:23" x14ac:dyDescent="0.45">
      <c r="A304" s="1" t="s">
        <v>6581</v>
      </c>
      <c r="B304" s="1" t="s">
        <v>6582</v>
      </c>
      <c r="C304" s="1" t="s">
        <v>3043</v>
      </c>
      <c r="D304" s="1" t="s">
        <v>3043</v>
      </c>
      <c r="E304" s="1" t="s">
        <v>3043</v>
      </c>
      <c r="F304" s="1" t="s">
        <v>4164</v>
      </c>
      <c r="G304" s="1" t="s">
        <v>3043</v>
      </c>
      <c r="H304" s="1" t="s">
        <v>4164</v>
      </c>
      <c r="I304" s="1" t="s">
        <v>3017</v>
      </c>
      <c r="J304" s="1" t="s">
        <v>3017</v>
      </c>
      <c r="K304" s="1" t="s">
        <v>4164</v>
      </c>
      <c r="L304" s="1" t="s">
        <v>3017</v>
      </c>
      <c r="M304" s="1" t="s">
        <v>3017</v>
      </c>
      <c r="N304" s="1" t="s">
        <v>3043</v>
      </c>
      <c r="O304" s="1" t="s">
        <v>3043</v>
      </c>
      <c r="P304" s="1" t="s">
        <v>2984</v>
      </c>
      <c r="Q304" s="1" t="s">
        <v>2984</v>
      </c>
      <c r="R304" s="1" t="s">
        <v>2985</v>
      </c>
      <c r="S304" s="1" t="s">
        <v>3649</v>
      </c>
      <c r="T304" s="1" t="s">
        <v>4244</v>
      </c>
      <c r="U304" s="1" t="s">
        <v>5060</v>
      </c>
      <c r="V304" s="1" t="s">
        <v>4053</v>
      </c>
      <c r="W304" s="1" t="s">
        <v>2985</v>
      </c>
    </row>
    <row r="305" spans="1:23" x14ac:dyDescent="0.45">
      <c r="A305" s="1" t="s">
        <v>6583</v>
      </c>
      <c r="B305" s="1" t="s">
        <v>6584</v>
      </c>
      <c r="C305" s="1" t="s">
        <v>3043</v>
      </c>
      <c r="D305" s="1" t="s">
        <v>3043</v>
      </c>
      <c r="E305" s="1" t="s">
        <v>3043</v>
      </c>
      <c r="F305" s="1" t="s">
        <v>6585</v>
      </c>
      <c r="G305" s="1" t="s">
        <v>3043</v>
      </c>
      <c r="H305" s="1" t="s">
        <v>6585</v>
      </c>
      <c r="I305" s="1" t="s">
        <v>3017</v>
      </c>
      <c r="J305" s="1" t="s">
        <v>3017</v>
      </c>
      <c r="K305" s="1" t="s">
        <v>6585</v>
      </c>
      <c r="L305" s="1" t="s">
        <v>3017</v>
      </c>
      <c r="M305" s="1" t="s">
        <v>3017</v>
      </c>
      <c r="N305" s="1" t="s">
        <v>3043</v>
      </c>
      <c r="O305" s="1" t="s">
        <v>3043</v>
      </c>
      <c r="P305" s="1" t="s">
        <v>6332</v>
      </c>
      <c r="Q305" s="1" t="s">
        <v>6586</v>
      </c>
      <c r="R305" s="1" t="s">
        <v>3043</v>
      </c>
      <c r="S305" s="1" t="s">
        <v>3043</v>
      </c>
      <c r="T305" s="1" t="s">
        <v>3044</v>
      </c>
      <c r="U305" s="1" t="s">
        <v>6587</v>
      </c>
      <c r="V305" s="1" t="s">
        <v>6588</v>
      </c>
      <c r="W305" s="1" t="s">
        <v>5676</v>
      </c>
    </row>
    <row r="306" spans="1:23" x14ac:dyDescent="0.45">
      <c r="A306" s="1" t="s">
        <v>6589</v>
      </c>
      <c r="B306" s="1" t="s">
        <v>6590</v>
      </c>
      <c r="C306" s="1" t="s">
        <v>5506</v>
      </c>
      <c r="D306" s="1" t="s">
        <v>6591</v>
      </c>
      <c r="E306" s="1" t="s">
        <v>6592</v>
      </c>
      <c r="F306" s="1" t="s">
        <v>6593</v>
      </c>
      <c r="G306" s="1" t="s">
        <v>6594</v>
      </c>
      <c r="H306" s="1" t="s">
        <v>6595</v>
      </c>
      <c r="I306" s="1" t="s">
        <v>4876</v>
      </c>
      <c r="J306" s="1" t="s">
        <v>3040</v>
      </c>
      <c r="K306" s="1" t="s">
        <v>6596</v>
      </c>
      <c r="L306" s="1" t="s">
        <v>6597</v>
      </c>
      <c r="M306" s="1" t="s">
        <v>3709</v>
      </c>
      <c r="N306" s="1" t="s">
        <v>6598</v>
      </c>
      <c r="O306" s="1" t="s">
        <v>6599</v>
      </c>
      <c r="P306" s="1" t="s">
        <v>2984</v>
      </c>
      <c r="Q306" s="1" t="s">
        <v>2984</v>
      </c>
      <c r="R306" s="1" t="s">
        <v>2985</v>
      </c>
      <c r="S306" s="1" t="s">
        <v>3299</v>
      </c>
      <c r="T306" s="1" t="s">
        <v>6600</v>
      </c>
      <c r="U306" s="1" t="s">
        <v>6601</v>
      </c>
      <c r="V306" s="1" t="s">
        <v>3151</v>
      </c>
      <c r="W306" s="1" t="s">
        <v>2985</v>
      </c>
    </row>
    <row r="307" spans="1:23" x14ac:dyDescent="0.45">
      <c r="A307" s="1" t="s">
        <v>6602</v>
      </c>
      <c r="B307" s="1" t="s">
        <v>6603</v>
      </c>
      <c r="C307" s="1" t="s">
        <v>6604</v>
      </c>
      <c r="D307" s="1" t="s">
        <v>6605</v>
      </c>
      <c r="E307" s="1" t="s">
        <v>6606</v>
      </c>
      <c r="F307" s="1" t="s">
        <v>6607</v>
      </c>
      <c r="G307" s="1" t="s">
        <v>6608</v>
      </c>
      <c r="H307" s="1" t="s">
        <v>6609</v>
      </c>
      <c r="I307" s="1" t="s">
        <v>6610</v>
      </c>
      <c r="J307" s="1" t="s">
        <v>6611</v>
      </c>
      <c r="K307" s="1" t="s">
        <v>6612</v>
      </c>
      <c r="L307" s="1" t="s">
        <v>6613</v>
      </c>
      <c r="M307" s="1" t="s">
        <v>6614</v>
      </c>
      <c r="N307" s="1" t="s">
        <v>6615</v>
      </c>
      <c r="O307" s="1" t="s">
        <v>6616</v>
      </c>
      <c r="P307" s="1" t="s">
        <v>6617</v>
      </c>
      <c r="Q307" s="1" t="s">
        <v>6618</v>
      </c>
      <c r="R307" s="1" t="s">
        <v>2985</v>
      </c>
      <c r="S307" s="1" t="s">
        <v>5644</v>
      </c>
      <c r="T307" s="1" t="s">
        <v>6619</v>
      </c>
      <c r="U307" s="1" t="s">
        <v>6620</v>
      </c>
      <c r="V307" s="1" t="s">
        <v>6621</v>
      </c>
      <c r="W307" s="1" t="s">
        <v>2985</v>
      </c>
    </row>
    <row r="308" spans="1:23" x14ac:dyDescent="0.45">
      <c r="A308" s="1" t="s">
        <v>6622</v>
      </c>
      <c r="B308" s="1" t="s">
        <v>6623</v>
      </c>
      <c r="C308" s="1" t="s">
        <v>3204</v>
      </c>
      <c r="D308" s="1" t="s">
        <v>6624</v>
      </c>
      <c r="E308" s="1" t="s">
        <v>6625</v>
      </c>
      <c r="F308" s="1" t="s">
        <v>6626</v>
      </c>
      <c r="G308" s="1" t="s">
        <v>6627</v>
      </c>
      <c r="H308" s="1" t="s">
        <v>6627</v>
      </c>
      <c r="I308" s="1" t="s">
        <v>4509</v>
      </c>
      <c r="J308" s="1" t="s">
        <v>4203</v>
      </c>
      <c r="K308" s="1" t="s">
        <v>4892</v>
      </c>
      <c r="L308" s="1" t="s">
        <v>3493</v>
      </c>
      <c r="M308" s="1" t="s">
        <v>6628</v>
      </c>
      <c r="N308" s="1" t="s">
        <v>6627</v>
      </c>
      <c r="O308" s="1" t="s">
        <v>6627</v>
      </c>
      <c r="P308" s="1" t="s">
        <v>6629</v>
      </c>
      <c r="Q308" s="1" t="s">
        <v>6630</v>
      </c>
      <c r="R308" s="1" t="s">
        <v>3043</v>
      </c>
      <c r="S308" s="1" t="s">
        <v>3043</v>
      </c>
      <c r="T308" s="1" t="s">
        <v>3044</v>
      </c>
      <c r="U308" s="1" t="s">
        <v>6631</v>
      </c>
      <c r="V308" s="1" t="s">
        <v>6632</v>
      </c>
      <c r="W308" s="1" t="s">
        <v>3615</v>
      </c>
    </row>
    <row r="309" spans="1:23" x14ac:dyDescent="0.45">
      <c r="A309" s="1" t="s">
        <v>6633</v>
      </c>
      <c r="B309" s="1" t="s">
        <v>6634</v>
      </c>
      <c r="C309" s="1" t="s">
        <v>6635</v>
      </c>
      <c r="D309" s="1" t="s">
        <v>6636</v>
      </c>
      <c r="E309" s="1" t="s">
        <v>6637</v>
      </c>
      <c r="F309" s="1" t="s">
        <v>6638</v>
      </c>
      <c r="G309" s="1" t="s">
        <v>6638</v>
      </c>
      <c r="H309" s="1" t="s">
        <v>6639</v>
      </c>
      <c r="I309" s="1" t="s">
        <v>5135</v>
      </c>
      <c r="J309" s="1" t="s">
        <v>4127</v>
      </c>
      <c r="K309" s="1" t="s">
        <v>6640</v>
      </c>
      <c r="L309" s="1" t="s">
        <v>6641</v>
      </c>
      <c r="M309" s="1" t="s">
        <v>6642</v>
      </c>
      <c r="N309" s="1" t="s">
        <v>5032</v>
      </c>
      <c r="O309" s="1" t="s">
        <v>6638</v>
      </c>
      <c r="P309" s="1" t="s">
        <v>6643</v>
      </c>
      <c r="Q309" s="1" t="s">
        <v>6644</v>
      </c>
      <c r="R309" s="1" t="s">
        <v>2977</v>
      </c>
      <c r="S309" s="1" t="s">
        <v>6645</v>
      </c>
      <c r="T309" s="1" t="s">
        <v>6646</v>
      </c>
      <c r="U309" s="1" t="s">
        <v>6647</v>
      </c>
      <c r="V309" s="1" t="s">
        <v>6648</v>
      </c>
      <c r="W309" s="1" t="s">
        <v>3028</v>
      </c>
    </row>
    <row r="310" spans="1:23" x14ac:dyDescent="0.45">
      <c r="A310" s="1" t="s">
        <v>6649</v>
      </c>
      <c r="B310" s="1" t="s">
        <v>6650</v>
      </c>
      <c r="C310" s="1" t="s">
        <v>3043</v>
      </c>
      <c r="D310" s="1" t="s">
        <v>3043</v>
      </c>
      <c r="E310" s="1" t="s">
        <v>3043</v>
      </c>
      <c r="F310" s="1" t="s">
        <v>6651</v>
      </c>
      <c r="G310" s="1" t="s">
        <v>3043</v>
      </c>
      <c r="H310" s="1" t="s">
        <v>6651</v>
      </c>
      <c r="I310" s="1" t="s">
        <v>3017</v>
      </c>
      <c r="J310" s="1" t="s">
        <v>3017</v>
      </c>
      <c r="K310" s="1" t="s">
        <v>6651</v>
      </c>
      <c r="L310" s="1" t="s">
        <v>3017</v>
      </c>
      <c r="M310" s="1" t="s">
        <v>3017</v>
      </c>
      <c r="N310" s="1" t="s">
        <v>3043</v>
      </c>
      <c r="O310" s="1" t="s">
        <v>3043</v>
      </c>
      <c r="P310" s="1" t="s">
        <v>2984</v>
      </c>
      <c r="Q310" s="1" t="s">
        <v>2984</v>
      </c>
      <c r="R310" s="1" t="s">
        <v>2985</v>
      </c>
      <c r="S310" s="1" t="s">
        <v>3229</v>
      </c>
      <c r="T310" s="1" t="s">
        <v>6652</v>
      </c>
      <c r="U310" s="1" t="s">
        <v>3044</v>
      </c>
      <c r="V310" s="1" t="s">
        <v>3043</v>
      </c>
      <c r="W310" s="1" t="s">
        <v>3043</v>
      </c>
    </row>
    <row r="311" spans="1:23" x14ac:dyDescent="0.45">
      <c r="A311" s="1" t="s">
        <v>6653</v>
      </c>
      <c r="B311" s="1" t="s">
        <v>6654</v>
      </c>
      <c r="C311" s="1" t="s">
        <v>6655</v>
      </c>
      <c r="D311" s="1" t="s">
        <v>6656</v>
      </c>
      <c r="E311" s="1" t="s">
        <v>6657</v>
      </c>
      <c r="F311" s="1" t="s">
        <v>6658</v>
      </c>
      <c r="G311" s="1" t="s">
        <v>6659</v>
      </c>
      <c r="H311" s="1" t="s">
        <v>6660</v>
      </c>
      <c r="I311" s="1" t="s">
        <v>6661</v>
      </c>
      <c r="J311" s="1" t="s">
        <v>3642</v>
      </c>
      <c r="K311" s="1" t="s">
        <v>6660</v>
      </c>
      <c r="L311" s="1" t="s">
        <v>6661</v>
      </c>
      <c r="M311" s="1" t="s">
        <v>3642</v>
      </c>
      <c r="N311" s="1" t="s">
        <v>6659</v>
      </c>
      <c r="O311" s="1" t="s">
        <v>6662</v>
      </c>
      <c r="P311" s="1" t="s">
        <v>2984</v>
      </c>
      <c r="Q311" s="1" t="s">
        <v>2984</v>
      </c>
      <c r="R311" s="1" t="s">
        <v>6663</v>
      </c>
      <c r="S311" s="1" t="s">
        <v>6664</v>
      </c>
      <c r="T311" s="1" t="s">
        <v>6665</v>
      </c>
      <c r="U311" s="1" t="s">
        <v>6666</v>
      </c>
      <c r="V311" s="1" t="s">
        <v>6667</v>
      </c>
      <c r="W311" s="1" t="s">
        <v>3101</v>
      </c>
    </row>
    <row r="312" spans="1:23" x14ac:dyDescent="0.45">
      <c r="A312" s="1" t="s">
        <v>6668</v>
      </c>
      <c r="B312" s="1" t="s">
        <v>6669</v>
      </c>
      <c r="C312" s="1" t="s">
        <v>6670</v>
      </c>
      <c r="D312" s="1" t="s">
        <v>6671</v>
      </c>
      <c r="E312" s="1" t="s">
        <v>6672</v>
      </c>
      <c r="F312" s="1" t="s">
        <v>6673</v>
      </c>
      <c r="G312" s="1" t="s">
        <v>6674</v>
      </c>
      <c r="H312" s="1" t="s">
        <v>6675</v>
      </c>
      <c r="I312" s="1" t="s">
        <v>3119</v>
      </c>
      <c r="J312" s="1" t="s">
        <v>3184</v>
      </c>
      <c r="K312" s="1" t="s">
        <v>6676</v>
      </c>
      <c r="L312" s="1" t="s">
        <v>5046</v>
      </c>
      <c r="M312" s="1" t="s">
        <v>6677</v>
      </c>
      <c r="N312" s="1" t="s">
        <v>6678</v>
      </c>
      <c r="O312" s="1" t="s">
        <v>6679</v>
      </c>
      <c r="P312" s="1" t="s">
        <v>6680</v>
      </c>
      <c r="Q312" s="1" t="s">
        <v>6681</v>
      </c>
      <c r="R312" s="1" t="s">
        <v>2985</v>
      </c>
      <c r="S312" s="1" t="s">
        <v>6682</v>
      </c>
      <c r="T312" s="1" t="s">
        <v>6683</v>
      </c>
      <c r="U312" s="1" t="s">
        <v>6684</v>
      </c>
      <c r="V312" s="1" t="s">
        <v>6685</v>
      </c>
      <c r="W312" s="1" t="s">
        <v>2977</v>
      </c>
    </row>
    <row r="313" spans="1:23" x14ac:dyDescent="0.45">
      <c r="A313" s="1" t="s">
        <v>6686</v>
      </c>
      <c r="B313" s="1" t="s">
        <v>6687</v>
      </c>
      <c r="C313" s="1" t="s">
        <v>4053</v>
      </c>
      <c r="D313" s="1" t="s">
        <v>5989</v>
      </c>
      <c r="E313" s="1" t="s">
        <v>6688</v>
      </c>
      <c r="F313" s="1" t="s">
        <v>6689</v>
      </c>
      <c r="G313" s="1" t="s">
        <v>6690</v>
      </c>
      <c r="H313" s="1" t="s">
        <v>6690</v>
      </c>
      <c r="I313" s="1" t="s">
        <v>6691</v>
      </c>
      <c r="J313" s="1" t="s">
        <v>6692</v>
      </c>
      <c r="K313" s="1" t="s">
        <v>6690</v>
      </c>
      <c r="L313" s="1" t="s">
        <v>6691</v>
      </c>
      <c r="M313" s="1" t="s">
        <v>6692</v>
      </c>
      <c r="N313" s="1" t="s">
        <v>6690</v>
      </c>
      <c r="O313" s="1" t="s">
        <v>6690</v>
      </c>
      <c r="P313" s="1" t="s">
        <v>2984</v>
      </c>
      <c r="Q313" s="1" t="s">
        <v>2984</v>
      </c>
      <c r="R313" s="1" t="s">
        <v>2985</v>
      </c>
      <c r="S313" s="1" t="s">
        <v>2986</v>
      </c>
      <c r="T313" s="1" t="s">
        <v>6693</v>
      </c>
      <c r="U313" s="1" t="s">
        <v>6694</v>
      </c>
      <c r="V313" s="1" t="s">
        <v>3230</v>
      </c>
      <c r="W313" s="1" t="s">
        <v>2985</v>
      </c>
    </row>
    <row r="314" spans="1:23" x14ac:dyDescent="0.45">
      <c r="A314" s="1" t="s">
        <v>6695</v>
      </c>
      <c r="B314" s="1" t="s">
        <v>6696</v>
      </c>
      <c r="C314" s="1" t="s">
        <v>3253</v>
      </c>
      <c r="D314" s="1" t="s">
        <v>6464</v>
      </c>
      <c r="E314" s="1" t="s">
        <v>6697</v>
      </c>
      <c r="F314" s="1" t="s">
        <v>6698</v>
      </c>
      <c r="G314" s="1" t="s">
        <v>6699</v>
      </c>
      <c r="H314" s="1" t="s">
        <v>6699</v>
      </c>
      <c r="I314" s="1" t="s">
        <v>6700</v>
      </c>
      <c r="J314" s="1" t="s">
        <v>6701</v>
      </c>
      <c r="K314" s="1" t="s">
        <v>6699</v>
      </c>
      <c r="L314" s="1" t="s">
        <v>6700</v>
      </c>
      <c r="M314" s="1" t="s">
        <v>6701</v>
      </c>
      <c r="N314" s="1" t="s">
        <v>6699</v>
      </c>
      <c r="O314" s="1" t="s">
        <v>6699</v>
      </c>
      <c r="P314" s="1" t="s">
        <v>2984</v>
      </c>
      <c r="Q314" s="1" t="s">
        <v>2984</v>
      </c>
      <c r="R314" s="1" t="s">
        <v>3204</v>
      </c>
      <c r="S314" s="1" t="s">
        <v>5918</v>
      </c>
      <c r="T314" s="1" t="s">
        <v>6702</v>
      </c>
      <c r="U314" s="1" t="s">
        <v>6703</v>
      </c>
      <c r="V314" s="1" t="s">
        <v>2986</v>
      </c>
      <c r="W314" s="1" t="s">
        <v>2985</v>
      </c>
    </row>
    <row r="315" spans="1:23" x14ac:dyDescent="0.45">
      <c r="A315" s="1" t="s">
        <v>6704</v>
      </c>
      <c r="B315" s="1" t="s">
        <v>6705</v>
      </c>
      <c r="C315" s="1" t="s">
        <v>3043</v>
      </c>
      <c r="D315" s="1" t="s">
        <v>3043</v>
      </c>
      <c r="E315" s="1" t="s">
        <v>3043</v>
      </c>
      <c r="F315" s="1" t="s">
        <v>6706</v>
      </c>
      <c r="G315" s="1" t="s">
        <v>3043</v>
      </c>
      <c r="H315" s="1" t="s">
        <v>6706</v>
      </c>
      <c r="I315" s="1" t="s">
        <v>3017</v>
      </c>
      <c r="J315" s="1" t="s">
        <v>3017</v>
      </c>
      <c r="K315" s="1" t="s">
        <v>6706</v>
      </c>
      <c r="L315" s="1" t="s">
        <v>3017</v>
      </c>
      <c r="M315" s="1" t="s">
        <v>3017</v>
      </c>
      <c r="N315" s="1" t="s">
        <v>3043</v>
      </c>
      <c r="O315" s="1" t="s">
        <v>3043</v>
      </c>
      <c r="P315" s="1" t="s">
        <v>2984</v>
      </c>
      <c r="Q315" s="1" t="s">
        <v>2984</v>
      </c>
      <c r="R315" s="1" t="s">
        <v>2985</v>
      </c>
      <c r="S315" s="1" t="s">
        <v>3299</v>
      </c>
      <c r="T315" s="1" t="s">
        <v>6707</v>
      </c>
      <c r="U315" s="1" t="s">
        <v>4233</v>
      </c>
      <c r="V315" s="1" t="s">
        <v>4305</v>
      </c>
      <c r="W315" s="1" t="s">
        <v>2985</v>
      </c>
    </row>
    <row r="316" spans="1:23" x14ac:dyDescent="0.45">
      <c r="A316" s="1" t="s">
        <v>6708</v>
      </c>
      <c r="B316" s="1" t="s">
        <v>6709</v>
      </c>
      <c r="C316" s="1" t="s">
        <v>4572</v>
      </c>
      <c r="D316" s="1" t="s">
        <v>6710</v>
      </c>
      <c r="E316" s="1" t="s">
        <v>6711</v>
      </c>
      <c r="F316" s="1" t="s">
        <v>6712</v>
      </c>
      <c r="G316" s="1" t="s">
        <v>5588</v>
      </c>
      <c r="H316" s="1" t="s">
        <v>5588</v>
      </c>
      <c r="I316" s="1" t="s">
        <v>3624</v>
      </c>
      <c r="J316" s="1" t="s">
        <v>4653</v>
      </c>
      <c r="K316" s="1" t="s">
        <v>6713</v>
      </c>
      <c r="L316" s="1" t="s">
        <v>3231</v>
      </c>
      <c r="M316" s="1" t="s">
        <v>4352</v>
      </c>
      <c r="N316" s="1" t="s">
        <v>5588</v>
      </c>
      <c r="O316" s="1" t="s">
        <v>5588</v>
      </c>
      <c r="P316" s="1" t="s">
        <v>6228</v>
      </c>
      <c r="Q316" s="1" t="s">
        <v>6714</v>
      </c>
      <c r="R316" s="1" t="s">
        <v>3043</v>
      </c>
      <c r="S316" s="1" t="s">
        <v>3043</v>
      </c>
      <c r="T316" s="1" t="s">
        <v>3044</v>
      </c>
      <c r="U316" s="1" t="s">
        <v>6715</v>
      </c>
      <c r="V316" s="1" t="s">
        <v>6716</v>
      </c>
      <c r="W316" s="1" t="s">
        <v>3876</v>
      </c>
    </row>
    <row r="317" spans="1:23" x14ac:dyDescent="0.45">
      <c r="A317" s="1" t="s">
        <v>6717</v>
      </c>
      <c r="B317" s="1" t="s">
        <v>6718</v>
      </c>
      <c r="C317" s="1" t="s">
        <v>4529</v>
      </c>
      <c r="D317" s="1" t="s">
        <v>6719</v>
      </c>
      <c r="E317" s="1" t="s">
        <v>6720</v>
      </c>
      <c r="F317" s="1" t="s">
        <v>6145</v>
      </c>
      <c r="G317" s="1" t="s">
        <v>6721</v>
      </c>
      <c r="H317" s="1" t="s">
        <v>6721</v>
      </c>
      <c r="I317" s="1" t="s">
        <v>6472</v>
      </c>
      <c r="J317" s="1" t="s">
        <v>6722</v>
      </c>
      <c r="K317" s="1" t="s">
        <v>6235</v>
      </c>
      <c r="L317" s="1" t="s">
        <v>6723</v>
      </c>
      <c r="M317" s="1" t="s">
        <v>6724</v>
      </c>
      <c r="N317" s="1" t="s">
        <v>6721</v>
      </c>
      <c r="O317" s="1" t="s">
        <v>4329</v>
      </c>
      <c r="P317" s="1" t="s">
        <v>6725</v>
      </c>
      <c r="Q317" s="1" t="s">
        <v>6726</v>
      </c>
      <c r="R317" s="1" t="s">
        <v>3043</v>
      </c>
      <c r="S317" s="1" t="s">
        <v>3043</v>
      </c>
      <c r="T317" s="1" t="s">
        <v>3044</v>
      </c>
      <c r="U317" s="1" t="s">
        <v>6727</v>
      </c>
      <c r="V317" s="1" t="s">
        <v>6728</v>
      </c>
      <c r="W317" s="1" t="s">
        <v>5676</v>
      </c>
    </row>
    <row r="318" spans="1:23" x14ac:dyDescent="0.45">
      <c r="A318" s="1" t="s">
        <v>6729</v>
      </c>
      <c r="B318" s="1" t="s">
        <v>6730</v>
      </c>
      <c r="C318" s="1" t="s">
        <v>6731</v>
      </c>
      <c r="D318" s="1" t="s">
        <v>4293</v>
      </c>
      <c r="E318" s="1" t="s">
        <v>6732</v>
      </c>
      <c r="F318" s="1" t="s">
        <v>6733</v>
      </c>
      <c r="G318" s="1" t="s">
        <v>6734</v>
      </c>
      <c r="H318" s="1" t="s">
        <v>6734</v>
      </c>
      <c r="I318" s="1" t="s">
        <v>3324</v>
      </c>
      <c r="J318" s="1" t="s">
        <v>4753</v>
      </c>
      <c r="K318" s="1" t="s">
        <v>6734</v>
      </c>
      <c r="L318" s="1" t="s">
        <v>3324</v>
      </c>
      <c r="M318" s="1" t="s">
        <v>4753</v>
      </c>
      <c r="N318" s="1" t="s">
        <v>6734</v>
      </c>
      <c r="O318" s="1" t="s">
        <v>6733</v>
      </c>
      <c r="P318" s="1" t="s">
        <v>6735</v>
      </c>
      <c r="Q318" s="1" t="s">
        <v>6736</v>
      </c>
      <c r="R318" s="1" t="s">
        <v>2985</v>
      </c>
      <c r="S318" s="1" t="s">
        <v>6737</v>
      </c>
      <c r="T318" s="1" t="s">
        <v>6738</v>
      </c>
      <c r="U318" s="1" t="s">
        <v>6739</v>
      </c>
      <c r="V318" s="1" t="s">
        <v>6740</v>
      </c>
      <c r="W318" s="1" t="s">
        <v>2977</v>
      </c>
    </row>
    <row r="319" spans="1:23" x14ac:dyDescent="0.45">
      <c r="A319" s="1" t="s">
        <v>6741</v>
      </c>
      <c r="B319" s="1" t="s">
        <v>6742</v>
      </c>
      <c r="C319" s="1" t="s">
        <v>3043</v>
      </c>
      <c r="D319" s="1" t="s">
        <v>3043</v>
      </c>
      <c r="E319" s="1" t="s">
        <v>3043</v>
      </c>
      <c r="F319" s="1" t="s">
        <v>4035</v>
      </c>
      <c r="G319" s="1" t="s">
        <v>3043</v>
      </c>
      <c r="H319" s="1" t="s">
        <v>4035</v>
      </c>
      <c r="I319" s="1" t="s">
        <v>3017</v>
      </c>
      <c r="J319" s="1" t="s">
        <v>3017</v>
      </c>
      <c r="K319" s="1" t="s">
        <v>4035</v>
      </c>
      <c r="L319" s="1" t="s">
        <v>3017</v>
      </c>
      <c r="M319" s="1" t="s">
        <v>3017</v>
      </c>
      <c r="N319" s="1" t="s">
        <v>3043</v>
      </c>
      <c r="O319" s="1" t="s">
        <v>3043</v>
      </c>
      <c r="P319" s="1" t="s">
        <v>2984</v>
      </c>
      <c r="Q319" s="1" t="s">
        <v>2984</v>
      </c>
      <c r="R319" s="1" t="s">
        <v>3043</v>
      </c>
      <c r="S319" s="1" t="s">
        <v>3043</v>
      </c>
      <c r="T319" s="1" t="s">
        <v>3044</v>
      </c>
      <c r="U319" s="1" t="s">
        <v>6743</v>
      </c>
      <c r="V319" s="1" t="s">
        <v>2985</v>
      </c>
      <c r="W319" s="1" t="s">
        <v>2985</v>
      </c>
    </row>
    <row r="320" spans="1:23" x14ac:dyDescent="0.45">
      <c r="A320" s="1" t="s">
        <v>6744</v>
      </c>
      <c r="B320" s="1" t="s">
        <v>6745</v>
      </c>
      <c r="C320" s="1" t="s">
        <v>3043</v>
      </c>
      <c r="D320" s="1" t="s">
        <v>3043</v>
      </c>
      <c r="E320" s="1" t="s">
        <v>3043</v>
      </c>
      <c r="F320" s="1" t="s">
        <v>6746</v>
      </c>
      <c r="G320" s="1" t="s">
        <v>3043</v>
      </c>
      <c r="H320" s="1" t="s">
        <v>6746</v>
      </c>
      <c r="I320" s="1" t="s">
        <v>3017</v>
      </c>
      <c r="J320" s="1" t="s">
        <v>3017</v>
      </c>
      <c r="K320" s="1" t="s">
        <v>6746</v>
      </c>
      <c r="L320" s="1" t="s">
        <v>3017</v>
      </c>
      <c r="M320" s="1" t="s">
        <v>3017</v>
      </c>
      <c r="N320" s="1" t="s">
        <v>3043</v>
      </c>
      <c r="O320" s="1" t="s">
        <v>3043</v>
      </c>
      <c r="P320" s="1" t="s">
        <v>2984</v>
      </c>
      <c r="Q320" s="1" t="s">
        <v>2984</v>
      </c>
      <c r="R320" s="1" t="s">
        <v>2985</v>
      </c>
      <c r="S320" s="1" t="s">
        <v>3147</v>
      </c>
      <c r="T320" s="1" t="s">
        <v>3909</v>
      </c>
      <c r="U320" s="1" t="s">
        <v>3044</v>
      </c>
      <c r="V320" s="1" t="s">
        <v>3043</v>
      </c>
      <c r="W320" s="1" t="s">
        <v>3043</v>
      </c>
    </row>
    <row r="321" spans="1:23" x14ac:dyDescent="0.45">
      <c r="A321" s="1" t="s">
        <v>6747</v>
      </c>
      <c r="B321" s="1" t="s">
        <v>6748</v>
      </c>
      <c r="C321" s="1" t="s">
        <v>3043</v>
      </c>
      <c r="D321" s="1" t="s">
        <v>3043</v>
      </c>
      <c r="E321" s="1" t="s">
        <v>3043</v>
      </c>
      <c r="F321" s="1" t="s">
        <v>6749</v>
      </c>
      <c r="G321" s="1" t="s">
        <v>3043</v>
      </c>
      <c r="H321" s="1" t="s">
        <v>6749</v>
      </c>
      <c r="I321" s="1" t="s">
        <v>3017</v>
      </c>
      <c r="J321" s="1" t="s">
        <v>3017</v>
      </c>
      <c r="K321" s="1" t="s">
        <v>6749</v>
      </c>
      <c r="L321" s="1" t="s">
        <v>3017</v>
      </c>
      <c r="M321" s="1" t="s">
        <v>3017</v>
      </c>
      <c r="N321" s="1" t="s">
        <v>3043</v>
      </c>
      <c r="O321" s="1" t="s">
        <v>3043</v>
      </c>
      <c r="P321" s="1" t="s">
        <v>2984</v>
      </c>
      <c r="Q321" s="1" t="s">
        <v>2984</v>
      </c>
      <c r="R321" s="1" t="s">
        <v>3043</v>
      </c>
      <c r="S321" s="1" t="s">
        <v>3043</v>
      </c>
      <c r="T321" s="1" t="s">
        <v>3044</v>
      </c>
      <c r="U321" s="1" t="s">
        <v>6750</v>
      </c>
      <c r="V321" s="1" t="s">
        <v>3230</v>
      </c>
      <c r="W321" s="1" t="s">
        <v>2985</v>
      </c>
    </row>
    <row r="322" spans="1:23" x14ac:dyDescent="0.45">
      <c r="A322" s="1" t="s">
        <v>6751</v>
      </c>
      <c r="B322" s="1" t="s">
        <v>6752</v>
      </c>
      <c r="C322" s="1" t="s">
        <v>6753</v>
      </c>
      <c r="D322" s="1" t="s">
        <v>6754</v>
      </c>
      <c r="E322" s="1" t="s">
        <v>6755</v>
      </c>
      <c r="F322" s="1" t="s">
        <v>5387</v>
      </c>
      <c r="G322" s="1" t="s">
        <v>3003</v>
      </c>
      <c r="H322" s="1" t="s">
        <v>6756</v>
      </c>
      <c r="I322" s="1" t="s">
        <v>6757</v>
      </c>
      <c r="J322" s="1" t="s">
        <v>6758</v>
      </c>
      <c r="K322" s="1" t="s">
        <v>6756</v>
      </c>
      <c r="L322" s="1" t="s">
        <v>6757</v>
      </c>
      <c r="M322" s="1" t="s">
        <v>6758</v>
      </c>
      <c r="N322" s="1" t="s">
        <v>6759</v>
      </c>
      <c r="O322" s="1" t="s">
        <v>6760</v>
      </c>
      <c r="P322" s="1" t="s">
        <v>6761</v>
      </c>
      <c r="Q322" s="1" t="s">
        <v>6762</v>
      </c>
      <c r="R322" s="1" t="s">
        <v>2985</v>
      </c>
      <c r="S322" s="1" t="s">
        <v>3127</v>
      </c>
      <c r="T322" s="1" t="s">
        <v>6763</v>
      </c>
      <c r="U322" s="1" t="s">
        <v>6764</v>
      </c>
      <c r="V322" s="1" t="s">
        <v>6765</v>
      </c>
      <c r="W322" s="1" t="s">
        <v>3028</v>
      </c>
    </row>
    <row r="323" spans="1:23" x14ac:dyDescent="0.45">
      <c r="A323" s="1" t="s">
        <v>6766</v>
      </c>
      <c r="B323" s="1" t="s">
        <v>6767</v>
      </c>
      <c r="C323" s="1" t="s">
        <v>6768</v>
      </c>
      <c r="D323" s="1" t="s">
        <v>6769</v>
      </c>
      <c r="E323" s="1" t="s">
        <v>6770</v>
      </c>
      <c r="F323" s="1" t="s">
        <v>6771</v>
      </c>
      <c r="G323" s="1" t="s">
        <v>6772</v>
      </c>
      <c r="H323" s="1" t="s">
        <v>6773</v>
      </c>
      <c r="I323" s="1" t="s">
        <v>6774</v>
      </c>
      <c r="J323" s="1" t="s">
        <v>6775</v>
      </c>
      <c r="K323" s="1" t="s">
        <v>6776</v>
      </c>
      <c r="L323" s="1" t="s">
        <v>6536</v>
      </c>
      <c r="M323" s="1" t="s">
        <v>3037</v>
      </c>
      <c r="N323" s="1" t="s">
        <v>6777</v>
      </c>
      <c r="O323" s="1" t="s">
        <v>6778</v>
      </c>
      <c r="P323" s="1" t="s">
        <v>6779</v>
      </c>
      <c r="Q323" s="1" t="s">
        <v>6780</v>
      </c>
      <c r="R323" s="1" t="s">
        <v>2985</v>
      </c>
      <c r="S323" s="1" t="s">
        <v>6781</v>
      </c>
      <c r="T323" s="1" t="s">
        <v>6782</v>
      </c>
      <c r="U323" s="1" t="s">
        <v>6783</v>
      </c>
      <c r="V323" s="1" t="s">
        <v>6784</v>
      </c>
      <c r="W323" s="1" t="s">
        <v>2977</v>
      </c>
    </row>
    <row r="324" spans="1:23" x14ac:dyDescent="0.45">
      <c r="A324" s="1" t="s">
        <v>6785</v>
      </c>
      <c r="B324" s="1" t="s">
        <v>6786</v>
      </c>
      <c r="C324" s="1" t="s">
        <v>3043</v>
      </c>
      <c r="D324" s="1" t="s">
        <v>3043</v>
      </c>
      <c r="E324" s="1" t="s">
        <v>3043</v>
      </c>
      <c r="F324" s="1" t="s">
        <v>6787</v>
      </c>
      <c r="G324" s="1" t="s">
        <v>3043</v>
      </c>
      <c r="H324" s="1" t="s">
        <v>6787</v>
      </c>
      <c r="I324" s="1" t="s">
        <v>3017</v>
      </c>
      <c r="J324" s="1" t="s">
        <v>3017</v>
      </c>
      <c r="K324" s="1" t="s">
        <v>6787</v>
      </c>
      <c r="L324" s="1" t="s">
        <v>3017</v>
      </c>
      <c r="M324" s="1" t="s">
        <v>3017</v>
      </c>
      <c r="N324" s="1" t="s">
        <v>3043</v>
      </c>
      <c r="O324" s="1" t="s">
        <v>3043</v>
      </c>
      <c r="P324" s="1" t="s">
        <v>2984</v>
      </c>
      <c r="Q324" s="1" t="s">
        <v>2984</v>
      </c>
      <c r="R324" s="1" t="s">
        <v>2985</v>
      </c>
      <c r="S324" s="1" t="s">
        <v>6788</v>
      </c>
      <c r="T324" s="1" t="s">
        <v>6789</v>
      </c>
      <c r="U324" s="1" t="s">
        <v>3044</v>
      </c>
      <c r="V324" s="1" t="s">
        <v>3043</v>
      </c>
      <c r="W324" s="1" t="s">
        <v>3043</v>
      </c>
    </row>
    <row r="325" spans="1:23" x14ac:dyDescent="0.45">
      <c r="A325" s="1" t="s">
        <v>6790</v>
      </c>
      <c r="B325" s="1" t="s">
        <v>6791</v>
      </c>
      <c r="C325" s="1" t="s">
        <v>2977</v>
      </c>
      <c r="D325" s="1" t="s">
        <v>3436</v>
      </c>
      <c r="E325" s="1" t="s">
        <v>6792</v>
      </c>
      <c r="F325" s="1" t="s">
        <v>6793</v>
      </c>
      <c r="G325" s="1" t="s">
        <v>6794</v>
      </c>
      <c r="H325" s="1" t="s">
        <v>3526</v>
      </c>
      <c r="I325" s="1" t="s">
        <v>6795</v>
      </c>
      <c r="J325" s="1" t="s">
        <v>6796</v>
      </c>
      <c r="K325" s="1" t="s">
        <v>6797</v>
      </c>
      <c r="L325" s="1" t="s">
        <v>6798</v>
      </c>
      <c r="M325" s="1" t="s">
        <v>3478</v>
      </c>
      <c r="N325" s="1" t="s">
        <v>3526</v>
      </c>
      <c r="O325" s="1" t="s">
        <v>6794</v>
      </c>
      <c r="P325" s="1" t="s">
        <v>2984</v>
      </c>
      <c r="Q325" s="1" t="s">
        <v>2984</v>
      </c>
      <c r="R325" s="1" t="s">
        <v>2977</v>
      </c>
      <c r="S325" s="1" t="s">
        <v>3436</v>
      </c>
      <c r="T325" s="1" t="s">
        <v>6799</v>
      </c>
      <c r="U325" s="1" t="s">
        <v>6800</v>
      </c>
      <c r="V325" s="1" t="s">
        <v>3127</v>
      </c>
      <c r="W325" s="1" t="s">
        <v>2985</v>
      </c>
    </row>
    <row r="326" spans="1:23" x14ac:dyDescent="0.45">
      <c r="A326" s="1" t="s">
        <v>6801</v>
      </c>
      <c r="B326" s="1" t="s">
        <v>6802</v>
      </c>
      <c r="C326" s="1" t="s">
        <v>3043</v>
      </c>
      <c r="D326" s="1" t="s">
        <v>3043</v>
      </c>
      <c r="E326" s="1" t="s">
        <v>3043</v>
      </c>
      <c r="F326" s="1" t="s">
        <v>2985</v>
      </c>
      <c r="G326" s="1" t="s">
        <v>3043</v>
      </c>
      <c r="H326" s="1" t="s">
        <v>2985</v>
      </c>
      <c r="I326" s="1" t="s">
        <v>3017</v>
      </c>
      <c r="J326" s="1" t="s">
        <v>3017</v>
      </c>
      <c r="K326" s="1" t="s">
        <v>2985</v>
      </c>
      <c r="L326" s="1" t="s">
        <v>3017</v>
      </c>
      <c r="M326" s="1" t="s">
        <v>3017</v>
      </c>
      <c r="N326" s="1" t="s">
        <v>3043</v>
      </c>
      <c r="O326" s="1" t="s">
        <v>3043</v>
      </c>
      <c r="P326" s="1" t="s">
        <v>2984</v>
      </c>
      <c r="Q326" s="1" t="s">
        <v>2984</v>
      </c>
      <c r="R326" s="1" t="s">
        <v>3028</v>
      </c>
      <c r="S326" s="1" t="s">
        <v>4529</v>
      </c>
      <c r="T326" s="1" t="s">
        <v>6059</v>
      </c>
      <c r="U326" s="1" t="s">
        <v>6803</v>
      </c>
      <c r="V326" s="1" t="s">
        <v>2986</v>
      </c>
      <c r="W326" s="1" t="s">
        <v>2985</v>
      </c>
    </row>
    <row r="327" spans="1:23" x14ac:dyDescent="0.45">
      <c r="A327" s="1" t="s">
        <v>6804</v>
      </c>
      <c r="B327" s="1" t="s">
        <v>6805</v>
      </c>
      <c r="C327" s="1" t="s">
        <v>3043</v>
      </c>
      <c r="D327" s="1" t="s">
        <v>3043</v>
      </c>
      <c r="E327" s="1" t="s">
        <v>3043</v>
      </c>
      <c r="F327" s="1" t="s">
        <v>2985</v>
      </c>
      <c r="G327" s="1" t="s">
        <v>3043</v>
      </c>
      <c r="H327" s="1" t="s">
        <v>2985</v>
      </c>
      <c r="I327" s="1" t="s">
        <v>3017</v>
      </c>
      <c r="J327" s="1" t="s">
        <v>3017</v>
      </c>
      <c r="K327" s="1" t="s">
        <v>2985</v>
      </c>
      <c r="L327" s="1" t="s">
        <v>3017</v>
      </c>
      <c r="M327" s="1" t="s">
        <v>3017</v>
      </c>
      <c r="N327" s="1" t="s">
        <v>3043</v>
      </c>
      <c r="O327" s="1" t="s">
        <v>3043</v>
      </c>
      <c r="P327" s="1" t="s">
        <v>2984</v>
      </c>
      <c r="Q327" s="1" t="s">
        <v>2984</v>
      </c>
      <c r="R327" s="1" t="s">
        <v>3043</v>
      </c>
      <c r="S327" s="1" t="s">
        <v>3043</v>
      </c>
      <c r="T327" s="1" t="s">
        <v>3044</v>
      </c>
      <c r="U327" s="1" t="s">
        <v>6806</v>
      </c>
      <c r="V327" s="1" t="s">
        <v>3028</v>
      </c>
      <c r="W327" s="1" t="s">
        <v>2985</v>
      </c>
    </row>
    <row r="328" spans="1:23" x14ac:dyDescent="0.45">
      <c r="A328" s="1" t="s">
        <v>6807</v>
      </c>
      <c r="B328" s="1" t="s">
        <v>6808</v>
      </c>
      <c r="C328" s="1" t="s">
        <v>5858</v>
      </c>
      <c r="D328" s="1" t="s">
        <v>6809</v>
      </c>
      <c r="E328" s="1" t="s">
        <v>6810</v>
      </c>
      <c r="F328" s="1" t="s">
        <v>6811</v>
      </c>
      <c r="G328" s="1" t="s">
        <v>6812</v>
      </c>
      <c r="H328" s="1" t="s">
        <v>6813</v>
      </c>
      <c r="I328" s="1" t="s">
        <v>6814</v>
      </c>
      <c r="J328" s="1" t="s">
        <v>5146</v>
      </c>
      <c r="K328" s="1" t="s">
        <v>6815</v>
      </c>
      <c r="L328" s="1" t="s">
        <v>6757</v>
      </c>
      <c r="M328" s="1" t="s">
        <v>3427</v>
      </c>
      <c r="N328" s="1" t="s">
        <v>6812</v>
      </c>
      <c r="O328" s="1" t="s">
        <v>6816</v>
      </c>
      <c r="P328" s="1" t="s">
        <v>6817</v>
      </c>
      <c r="Q328" s="1" t="s">
        <v>3542</v>
      </c>
      <c r="R328" s="1" t="s">
        <v>2985</v>
      </c>
      <c r="S328" s="1" t="s">
        <v>6818</v>
      </c>
      <c r="T328" s="1" t="s">
        <v>6819</v>
      </c>
      <c r="U328" s="1" t="s">
        <v>6820</v>
      </c>
      <c r="V328" s="1" t="s">
        <v>6821</v>
      </c>
      <c r="W328" s="1" t="s">
        <v>2985</v>
      </c>
    </row>
    <row r="329" spans="1:23" x14ac:dyDescent="0.45">
      <c r="A329" s="1" t="s">
        <v>6822</v>
      </c>
      <c r="B329" s="1" t="s">
        <v>6823</v>
      </c>
      <c r="C329" s="1" t="s">
        <v>6824</v>
      </c>
      <c r="D329" s="1" t="s">
        <v>6825</v>
      </c>
      <c r="E329" s="1" t="s">
        <v>6826</v>
      </c>
      <c r="F329" s="1" t="s">
        <v>2995</v>
      </c>
      <c r="G329" s="1" t="s">
        <v>5246</v>
      </c>
      <c r="H329" s="1" t="s">
        <v>4721</v>
      </c>
      <c r="I329" s="1" t="s">
        <v>3782</v>
      </c>
      <c r="J329" s="1" t="s">
        <v>3975</v>
      </c>
      <c r="K329" s="1" t="s">
        <v>6827</v>
      </c>
      <c r="L329" s="1" t="s">
        <v>4085</v>
      </c>
      <c r="M329" s="1" t="s">
        <v>6828</v>
      </c>
      <c r="N329" s="1" t="s">
        <v>6829</v>
      </c>
      <c r="O329" s="1" t="s">
        <v>6830</v>
      </c>
      <c r="P329" s="1" t="s">
        <v>6831</v>
      </c>
      <c r="Q329" s="1" t="s">
        <v>6832</v>
      </c>
      <c r="R329" s="1" t="s">
        <v>5989</v>
      </c>
      <c r="S329" s="1" t="s">
        <v>6833</v>
      </c>
      <c r="T329" s="1" t="s">
        <v>6834</v>
      </c>
      <c r="U329" s="1" t="s">
        <v>6835</v>
      </c>
      <c r="V329" s="1" t="s">
        <v>6836</v>
      </c>
      <c r="W329" s="1" t="s">
        <v>2985</v>
      </c>
    </row>
    <row r="330" spans="1:23" x14ac:dyDescent="0.45">
      <c r="A330" s="1" t="s">
        <v>6837</v>
      </c>
      <c r="B330" s="1" t="s">
        <v>6838</v>
      </c>
      <c r="C330" s="1" t="s">
        <v>3043</v>
      </c>
      <c r="D330" s="1" t="s">
        <v>3043</v>
      </c>
      <c r="E330" s="1" t="s">
        <v>3043</v>
      </c>
      <c r="F330" s="1" t="s">
        <v>6839</v>
      </c>
      <c r="G330" s="1" t="s">
        <v>3043</v>
      </c>
      <c r="H330" s="1" t="s">
        <v>4269</v>
      </c>
      <c r="I330" s="1" t="s">
        <v>4242</v>
      </c>
      <c r="J330" s="1" t="s">
        <v>4810</v>
      </c>
      <c r="K330" s="1" t="s">
        <v>6839</v>
      </c>
      <c r="L330" s="1" t="s">
        <v>3017</v>
      </c>
      <c r="M330" s="1" t="s">
        <v>3017</v>
      </c>
      <c r="N330" s="1" t="s">
        <v>3043</v>
      </c>
      <c r="O330" s="1" t="s">
        <v>3043</v>
      </c>
      <c r="P330" s="1" t="s">
        <v>2984</v>
      </c>
      <c r="Q330" s="1" t="s">
        <v>2984</v>
      </c>
      <c r="R330" s="1" t="s">
        <v>2985</v>
      </c>
      <c r="S330" s="1" t="s">
        <v>3793</v>
      </c>
      <c r="T330" s="1" t="s">
        <v>6059</v>
      </c>
      <c r="U330" s="1" t="s">
        <v>6840</v>
      </c>
      <c r="V330" s="1" t="s">
        <v>2986</v>
      </c>
      <c r="W330" s="1" t="s">
        <v>2985</v>
      </c>
    </row>
    <row r="331" spans="1:23" x14ac:dyDescent="0.45">
      <c r="A331" s="1" t="s">
        <v>6841</v>
      </c>
      <c r="B331" s="1" t="s">
        <v>6842</v>
      </c>
      <c r="C331" s="1" t="s">
        <v>3987</v>
      </c>
      <c r="D331" s="1" t="s">
        <v>6843</v>
      </c>
      <c r="E331" s="1" t="s">
        <v>6844</v>
      </c>
      <c r="F331" s="1" t="s">
        <v>6845</v>
      </c>
      <c r="G331" s="1" t="s">
        <v>6846</v>
      </c>
      <c r="H331" s="1" t="s">
        <v>6847</v>
      </c>
      <c r="I331" s="1" t="s">
        <v>6848</v>
      </c>
      <c r="J331" s="1" t="s">
        <v>6849</v>
      </c>
      <c r="K331" s="1" t="s">
        <v>6145</v>
      </c>
      <c r="L331" s="1" t="s">
        <v>6850</v>
      </c>
      <c r="M331" s="1" t="s">
        <v>6182</v>
      </c>
      <c r="N331" s="1" t="s">
        <v>6851</v>
      </c>
      <c r="O331" s="1" t="s">
        <v>6846</v>
      </c>
      <c r="P331" s="1" t="s">
        <v>6852</v>
      </c>
      <c r="Q331" s="1" t="s">
        <v>6853</v>
      </c>
      <c r="R331" s="1" t="s">
        <v>2985</v>
      </c>
      <c r="S331" s="1" t="s">
        <v>6854</v>
      </c>
      <c r="T331" s="1" t="s">
        <v>6855</v>
      </c>
      <c r="U331" s="1" t="s">
        <v>6856</v>
      </c>
      <c r="V331" s="1" t="s">
        <v>6857</v>
      </c>
      <c r="W331" s="1" t="s">
        <v>2977</v>
      </c>
    </row>
    <row r="332" spans="1:23" x14ac:dyDescent="0.45">
      <c r="A332" s="1" t="s">
        <v>6858</v>
      </c>
      <c r="B332" s="1" t="s">
        <v>6859</v>
      </c>
      <c r="C332" s="1" t="s">
        <v>6860</v>
      </c>
      <c r="D332" s="1" t="s">
        <v>6861</v>
      </c>
      <c r="E332" s="1" t="s">
        <v>6862</v>
      </c>
      <c r="F332" s="1" t="s">
        <v>6863</v>
      </c>
      <c r="G332" s="1" t="s">
        <v>6864</v>
      </c>
      <c r="H332" s="1" t="s">
        <v>6865</v>
      </c>
      <c r="I332" s="1" t="s">
        <v>6866</v>
      </c>
      <c r="J332" s="1" t="s">
        <v>6867</v>
      </c>
      <c r="K332" s="1" t="s">
        <v>6868</v>
      </c>
      <c r="L332" s="1" t="s">
        <v>3744</v>
      </c>
      <c r="M332" s="1" t="s">
        <v>6869</v>
      </c>
      <c r="N332" s="1" t="s">
        <v>6870</v>
      </c>
      <c r="O332" s="1" t="s">
        <v>5588</v>
      </c>
      <c r="P332" s="1" t="s">
        <v>6673</v>
      </c>
      <c r="Q332" s="1" t="s">
        <v>6871</v>
      </c>
      <c r="R332" s="1" t="s">
        <v>2985</v>
      </c>
      <c r="S332" s="1" t="s">
        <v>3127</v>
      </c>
      <c r="T332" s="1" t="s">
        <v>6872</v>
      </c>
      <c r="U332" s="1" t="s">
        <v>6873</v>
      </c>
      <c r="V332" s="1" t="s">
        <v>3127</v>
      </c>
      <c r="W332" s="1" t="s">
        <v>2985</v>
      </c>
    </row>
    <row r="333" spans="1:23" x14ac:dyDescent="0.45">
      <c r="A333" s="1" t="s">
        <v>6874</v>
      </c>
      <c r="B333" s="1" t="s">
        <v>6875</v>
      </c>
      <c r="C333" s="1" t="s">
        <v>6876</v>
      </c>
      <c r="D333" s="1" t="s">
        <v>6877</v>
      </c>
      <c r="E333" s="1" t="s">
        <v>6878</v>
      </c>
      <c r="F333" s="1" t="s">
        <v>6879</v>
      </c>
      <c r="G333" s="1" t="s">
        <v>6879</v>
      </c>
      <c r="H333" s="1" t="s">
        <v>6880</v>
      </c>
      <c r="I333" s="1" t="s">
        <v>2982</v>
      </c>
      <c r="J333" s="1" t="s">
        <v>6881</v>
      </c>
      <c r="K333" s="1" t="s">
        <v>6882</v>
      </c>
      <c r="L333" s="1" t="s">
        <v>3445</v>
      </c>
      <c r="M333" s="1" t="s">
        <v>6883</v>
      </c>
      <c r="N333" s="1" t="s">
        <v>5291</v>
      </c>
      <c r="O333" s="1" t="s">
        <v>5246</v>
      </c>
      <c r="P333" s="1" t="s">
        <v>6884</v>
      </c>
      <c r="Q333" s="1" t="s">
        <v>6885</v>
      </c>
      <c r="R333" s="1" t="s">
        <v>3219</v>
      </c>
      <c r="S333" s="1" t="s">
        <v>6886</v>
      </c>
      <c r="T333" s="1" t="s">
        <v>5300</v>
      </c>
      <c r="U333" s="1" t="s">
        <v>5301</v>
      </c>
      <c r="V333" s="1" t="s">
        <v>6887</v>
      </c>
      <c r="W333" s="1" t="s">
        <v>2977</v>
      </c>
    </row>
    <row r="334" spans="1:23" x14ac:dyDescent="0.45">
      <c r="A334" s="1" t="s">
        <v>6888</v>
      </c>
      <c r="B334" s="1" t="s">
        <v>6889</v>
      </c>
      <c r="C334" s="1" t="s">
        <v>4694</v>
      </c>
      <c r="D334" s="1" t="s">
        <v>6890</v>
      </c>
      <c r="E334" s="1" t="s">
        <v>6891</v>
      </c>
      <c r="F334" s="1" t="s">
        <v>3381</v>
      </c>
      <c r="G334" s="1" t="s">
        <v>4171</v>
      </c>
      <c r="H334" s="1" t="s">
        <v>4171</v>
      </c>
      <c r="I334" s="1" t="s">
        <v>6892</v>
      </c>
      <c r="J334" s="1" t="s">
        <v>6893</v>
      </c>
      <c r="K334" s="1" t="s">
        <v>6894</v>
      </c>
      <c r="L334" s="1" t="s">
        <v>5682</v>
      </c>
      <c r="M334" s="1" t="s">
        <v>6895</v>
      </c>
      <c r="N334" s="1" t="s">
        <v>4171</v>
      </c>
      <c r="O334" s="1" t="s">
        <v>4171</v>
      </c>
      <c r="P334" s="1" t="s">
        <v>6896</v>
      </c>
      <c r="Q334" s="1" t="s">
        <v>6897</v>
      </c>
      <c r="R334" s="1" t="s">
        <v>5936</v>
      </c>
      <c r="S334" s="1" t="s">
        <v>6898</v>
      </c>
      <c r="T334" s="1" t="s">
        <v>6899</v>
      </c>
      <c r="U334" s="1" t="s">
        <v>5014</v>
      </c>
      <c r="V334" s="1" t="s">
        <v>5390</v>
      </c>
      <c r="W334" s="1" t="s">
        <v>2985</v>
      </c>
    </row>
    <row r="335" spans="1:23" x14ac:dyDescent="0.45">
      <c r="A335" s="1" t="s">
        <v>6900</v>
      </c>
      <c r="B335" s="1" t="s">
        <v>6901</v>
      </c>
      <c r="C335" s="1" t="s">
        <v>3615</v>
      </c>
      <c r="D335" s="1" t="s">
        <v>6902</v>
      </c>
      <c r="E335" s="1" t="s">
        <v>6903</v>
      </c>
      <c r="F335" s="1" t="s">
        <v>6904</v>
      </c>
      <c r="G335" s="1" t="s">
        <v>6905</v>
      </c>
      <c r="H335" s="1" t="s">
        <v>6906</v>
      </c>
      <c r="I335" s="1" t="s">
        <v>5440</v>
      </c>
      <c r="J335" s="1" t="s">
        <v>6907</v>
      </c>
      <c r="K335" s="1" t="s">
        <v>6908</v>
      </c>
      <c r="L335" s="1" t="s">
        <v>3232</v>
      </c>
      <c r="M335" s="1" t="s">
        <v>6088</v>
      </c>
      <c r="N335" s="1" t="s">
        <v>6909</v>
      </c>
      <c r="O335" s="1" t="s">
        <v>5145</v>
      </c>
      <c r="P335" s="1" t="s">
        <v>6910</v>
      </c>
      <c r="Q335" s="1" t="s">
        <v>6911</v>
      </c>
      <c r="R335" s="1" t="s">
        <v>2985</v>
      </c>
      <c r="S335" s="1" t="s">
        <v>3127</v>
      </c>
      <c r="T335" s="1" t="s">
        <v>5153</v>
      </c>
      <c r="U335" s="1" t="s">
        <v>6912</v>
      </c>
      <c r="V335" s="1" t="s">
        <v>6913</v>
      </c>
      <c r="W335" s="1" t="s">
        <v>2985</v>
      </c>
    </row>
    <row r="336" spans="1:23" x14ac:dyDescent="0.45">
      <c r="A336" s="1" t="s">
        <v>6914</v>
      </c>
      <c r="B336" s="1" t="s">
        <v>6915</v>
      </c>
      <c r="C336" s="1" t="s">
        <v>6916</v>
      </c>
      <c r="D336" s="1" t="s">
        <v>6917</v>
      </c>
      <c r="E336" s="1" t="s">
        <v>6918</v>
      </c>
      <c r="F336" s="1" t="s">
        <v>6919</v>
      </c>
      <c r="G336" s="1" t="s">
        <v>6920</v>
      </c>
      <c r="H336" s="1" t="s">
        <v>6921</v>
      </c>
      <c r="I336" s="1" t="s">
        <v>4908</v>
      </c>
      <c r="J336" s="1" t="s">
        <v>3642</v>
      </c>
      <c r="K336" s="1" t="s">
        <v>6922</v>
      </c>
      <c r="L336" s="1" t="s">
        <v>4349</v>
      </c>
      <c r="M336" s="1" t="s">
        <v>6923</v>
      </c>
      <c r="N336" s="1" t="s">
        <v>6924</v>
      </c>
      <c r="O336" s="1" t="s">
        <v>6925</v>
      </c>
      <c r="P336" s="1" t="s">
        <v>6926</v>
      </c>
      <c r="Q336" s="1" t="s">
        <v>6927</v>
      </c>
      <c r="R336" s="1" t="s">
        <v>3103</v>
      </c>
      <c r="S336" s="1" t="s">
        <v>6928</v>
      </c>
      <c r="T336" s="1" t="s">
        <v>6929</v>
      </c>
      <c r="U336" s="1" t="s">
        <v>6930</v>
      </c>
      <c r="V336" s="1" t="s">
        <v>6931</v>
      </c>
      <c r="W336" s="1" t="s">
        <v>2985</v>
      </c>
    </row>
    <row r="337" spans="1:23" x14ac:dyDescent="0.45">
      <c r="A337" s="1" t="s">
        <v>6932</v>
      </c>
      <c r="B337" s="1" t="s">
        <v>6933</v>
      </c>
      <c r="C337" s="1" t="s">
        <v>3615</v>
      </c>
      <c r="D337" s="1" t="s">
        <v>6934</v>
      </c>
      <c r="E337" s="1" t="s">
        <v>6935</v>
      </c>
      <c r="F337" s="1" t="s">
        <v>6936</v>
      </c>
      <c r="G337" s="1" t="s">
        <v>6937</v>
      </c>
      <c r="H337" s="1" t="s">
        <v>6938</v>
      </c>
      <c r="I337" s="1" t="s">
        <v>6939</v>
      </c>
      <c r="J337" s="1" t="s">
        <v>6940</v>
      </c>
      <c r="K337" s="1" t="s">
        <v>6941</v>
      </c>
      <c r="L337" s="1" t="s">
        <v>6942</v>
      </c>
      <c r="M337" s="1" t="s">
        <v>3921</v>
      </c>
      <c r="N337" s="1" t="s">
        <v>6937</v>
      </c>
      <c r="O337" s="1" t="s">
        <v>6943</v>
      </c>
      <c r="P337" s="1" t="s">
        <v>2984</v>
      </c>
      <c r="Q337" s="1" t="s">
        <v>2984</v>
      </c>
      <c r="R337" s="1" t="s">
        <v>2985</v>
      </c>
      <c r="S337" s="1" t="s">
        <v>3103</v>
      </c>
      <c r="T337" s="1" t="s">
        <v>6944</v>
      </c>
      <c r="U337" s="1" t="s">
        <v>6945</v>
      </c>
      <c r="V337" s="1" t="s">
        <v>4011</v>
      </c>
      <c r="W337" s="1" t="s">
        <v>2977</v>
      </c>
    </row>
    <row r="338" spans="1:23" x14ac:dyDescent="0.45">
      <c r="A338" s="1" t="s">
        <v>6946</v>
      </c>
      <c r="B338" s="1" t="s">
        <v>6947</v>
      </c>
      <c r="C338" s="1" t="s">
        <v>6948</v>
      </c>
      <c r="D338" s="1" t="s">
        <v>6949</v>
      </c>
      <c r="E338" s="1" t="s">
        <v>6950</v>
      </c>
      <c r="F338" s="1" t="s">
        <v>6951</v>
      </c>
      <c r="G338" s="1" t="s">
        <v>6952</v>
      </c>
      <c r="H338" s="1" t="s">
        <v>6953</v>
      </c>
      <c r="I338" s="1" t="s">
        <v>6954</v>
      </c>
      <c r="J338" s="1" t="s">
        <v>6955</v>
      </c>
      <c r="K338" s="1" t="s">
        <v>6956</v>
      </c>
      <c r="L338" s="1" t="s">
        <v>6957</v>
      </c>
      <c r="M338" s="1" t="s">
        <v>6958</v>
      </c>
      <c r="N338" s="1" t="s">
        <v>6959</v>
      </c>
      <c r="O338" s="1" t="s">
        <v>6952</v>
      </c>
      <c r="P338" s="1" t="s">
        <v>6960</v>
      </c>
      <c r="Q338" s="1" t="s">
        <v>6961</v>
      </c>
      <c r="R338" s="1" t="s">
        <v>4053</v>
      </c>
      <c r="S338" s="1" t="s">
        <v>6962</v>
      </c>
      <c r="T338" s="1" t="s">
        <v>6963</v>
      </c>
      <c r="U338" s="1" t="s">
        <v>6964</v>
      </c>
      <c r="V338" s="1" t="s">
        <v>6965</v>
      </c>
      <c r="W338" s="1" t="s">
        <v>2985</v>
      </c>
    </row>
    <row r="339" spans="1:23" x14ac:dyDescent="0.45">
      <c r="A339" s="1" t="s">
        <v>6966</v>
      </c>
      <c r="B339" s="1" t="s">
        <v>6967</v>
      </c>
      <c r="C339" s="1" t="s">
        <v>6968</v>
      </c>
      <c r="D339" s="1" t="s">
        <v>6969</v>
      </c>
      <c r="E339" s="1" t="s">
        <v>6970</v>
      </c>
      <c r="F339" s="1" t="s">
        <v>6971</v>
      </c>
      <c r="G339" s="1" t="s">
        <v>6972</v>
      </c>
      <c r="H339" s="1" t="s">
        <v>6973</v>
      </c>
      <c r="I339" s="1" t="s">
        <v>6974</v>
      </c>
      <c r="J339" s="1" t="s">
        <v>3622</v>
      </c>
      <c r="K339" s="1" t="s">
        <v>6975</v>
      </c>
      <c r="L339" s="1" t="s">
        <v>6976</v>
      </c>
      <c r="M339" s="1" t="s">
        <v>6977</v>
      </c>
      <c r="N339" s="1" t="s">
        <v>6973</v>
      </c>
      <c r="O339" s="1" t="s">
        <v>6978</v>
      </c>
      <c r="P339" s="1" t="s">
        <v>6979</v>
      </c>
      <c r="Q339" s="1" t="s">
        <v>5846</v>
      </c>
      <c r="R339" s="1" t="s">
        <v>3043</v>
      </c>
      <c r="S339" s="1" t="s">
        <v>3043</v>
      </c>
      <c r="T339" s="1" t="s">
        <v>3044</v>
      </c>
      <c r="U339" s="1" t="s">
        <v>6980</v>
      </c>
      <c r="V339" s="1" t="s">
        <v>6981</v>
      </c>
      <c r="W339" s="1" t="s">
        <v>3319</v>
      </c>
    </row>
    <row r="340" spans="1:23" x14ac:dyDescent="0.45">
      <c r="A340" s="1" t="s">
        <v>6982</v>
      </c>
      <c r="B340" s="1" t="s">
        <v>6983</v>
      </c>
      <c r="C340" s="1" t="s">
        <v>2985</v>
      </c>
      <c r="D340" s="1" t="s">
        <v>6984</v>
      </c>
      <c r="E340" s="1" t="s">
        <v>6985</v>
      </c>
      <c r="F340" s="1" t="s">
        <v>6306</v>
      </c>
      <c r="G340" s="1" t="s">
        <v>4640</v>
      </c>
      <c r="H340" s="1" t="s">
        <v>4640</v>
      </c>
      <c r="I340" s="1" t="s">
        <v>5070</v>
      </c>
      <c r="J340" s="1" t="s">
        <v>5251</v>
      </c>
      <c r="K340" s="1" t="s">
        <v>4640</v>
      </c>
      <c r="L340" s="1" t="s">
        <v>5070</v>
      </c>
      <c r="M340" s="1" t="s">
        <v>5251</v>
      </c>
      <c r="N340" s="1" t="s">
        <v>4640</v>
      </c>
      <c r="O340" s="1" t="s">
        <v>4640</v>
      </c>
      <c r="P340" s="1" t="s">
        <v>2984</v>
      </c>
      <c r="Q340" s="1" t="s">
        <v>2984</v>
      </c>
      <c r="R340" s="1" t="s">
        <v>2985</v>
      </c>
      <c r="S340" s="1" t="s">
        <v>3028</v>
      </c>
      <c r="T340" s="1" t="s">
        <v>6986</v>
      </c>
      <c r="U340" s="1" t="s">
        <v>6987</v>
      </c>
      <c r="V340" s="1" t="s">
        <v>4053</v>
      </c>
      <c r="W340" s="1" t="s">
        <v>2985</v>
      </c>
    </row>
    <row r="341" spans="1:23" x14ac:dyDescent="0.45">
      <c r="A341" s="1" t="s">
        <v>6988</v>
      </c>
      <c r="B341" s="1" t="s">
        <v>6989</v>
      </c>
      <c r="C341" s="1" t="s">
        <v>5170</v>
      </c>
      <c r="D341" s="1" t="s">
        <v>6990</v>
      </c>
      <c r="E341" s="1" t="s">
        <v>6991</v>
      </c>
      <c r="F341" s="1" t="s">
        <v>6992</v>
      </c>
      <c r="G341" s="1" t="s">
        <v>6993</v>
      </c>
      <c r="H341" s="1" t="s">
        <v>6994</v>
      </c>
      <c r="I341" s="1" t="s">
        <v>3116</v>
      </c>
      <c r="J341" s="1" t="s">
        <v>4753</v>
      </c>
      <c r="K341" s="1" t="s">
        <v>6993</v>
      </c>
      <c r="L341" s="1" t="s">
        <v>2997</v>
      </c>
      <c r="M341" s="1" t="s">
        <v>6995</v>
      </c>
      <c r="N341" s="1" t="s">
        <v>6994</v>
      </c>
      <c r="O341" s="1" t="s">
        <v>6992</v>
      </c>
      <c r="P341" s="1" t="s">
        <v>6996</v>
      </c>
      <c r="Q341" s="1" t="s">
        <v>6997</v>
      </c>
      <c r="R341" s="1" t="s">
        <v>4572</v>
      </c>
      <c r="S341" s="1" t="s">
        <v>6998</v>
      </c>
      <c r="T341" s="1" t="s">
        <v>6999</v>
      </c>
      <c r="U341" s="1" t="s">
        <v>7000</v>
      </c>
      <c r="V341" s="1" t="s">
        <v>7001</v>
      </c>
      <c r="W341" s="1" t="s">
        <v>2985</v>
      </c>
    </row>
    <row r="342" spans="1:23" x14ac:dyDescent="0.45">
      <c r="A342" s="1" t="s">
        <v>7002</v>
      </c>
      <c r="B342" s="1" t="s">
        <v>7003</v>
      </c>
      <c r="C342" s="1" t="s">
        <v>3043</v>
      </c>
      <c r="D342" s="1" t="s">
        <v>3043</v>
      </c>
      <c r="E342" s="1" t="s">
        <v>3043</v>
      </c>
      <c r="F342" s="1" t="s">
        <v>7004</v>
      </c>
      <c r="G342" s="1" t="s">
        <v>3043</v>
      </c>
      <c r="H342" s="1" t="s">
        <v>7004</v>
      </c>
      <c r="I342" s="1" t="s">
        <v>3017</v>
      </c>
      <c r="J342" s="1" t="s">
        <v>3017</v>
      </c>
      <c r="K342" s="1" t="s">
        <v>7004</v>
      </c>
      <c r="L342" s="1" t="s">
        <v>3017</v>
      </c>
      <c r="M342" s="1" t="s">
        <v>3017</v>
      </c>
      <c r="N342" s="1" t="s">
        <v>3043</v>
      </c>
      <c r="O342" s="1" t="s">
        <v>3043</v>
      </c>
      <c r="P342" s="1" t="s">
        <v>2984</v>
      </c>
      <c r="Q342" s="1" t="s">
        <v>2984</v>
      </c>
      <c r="R342" s="1" t="s">
        <v>2985</v>
      </c>
      <c r="S342" s="1" t="s">
        <v>3127</v>
      </c>
      <c r="T342" s="1" t="s">
        <v>7005</v>
      </c>
      <c r="U342" s="1" t="s">
        <v>3044</v>
      </c>
      <c r="V342" s="1" t="s">
        <v>3043</v>
      </c>
      <c r="W342" s="1" t="s">
        <v>3043</v>
      </c>
    </row>
    <row r="343" spans="1:23" x14ac:dyDescent="0.45">
      <c r="A343" s="1" t="s">
        <v>7006</v>
      </c>
      <c r="B343" s="1" t="s">
        <v>7007</v>
      </c>
      <c r="C343" s="1" t="s">
        <v>7008</v>
      </c>
      <c r="D343" s="1" t="s">
        <v>7009</v>
      </c>
      <c r="E343" s="1" t="s">
        <v>7010</v>
      </c>
      <c r="F343" s="1" t="s">
        <v>7011</v>
      </c>
      <c r="G343" s="1" t="s">
        <v>7012</v>
      </c>
      <c r="H343" s="1" t="s">
        <v>7013</v>
      </c>
      <c r="I343" s="1" t="s">
        <v>7014</v>
      </c>
      <c r="J343" s="1" t="s">
        <v>4653</v>
      </c>
      <c r="K343" s="1" t="s">
        <v>7015</v>
      </c>
      <c r="L343" s="1" t="s">
        <v>7016</v>
      </c>
      <c r="M343" s="1" t="s">
        <v>6977</v>
      </c>
      <c r="N343" s="1" t="s">
        <v>7013</v>
      </c>
      <c r="O343" s="1" t="s">
        <v>7017</v>
      </c>
      <c r="P343" s="1" t="s">
        <v>7018</v>
      </c>
      <c r="Q343" s="1" t="s">
        <v>7019</v>
      </c>
      <c r="R343" s="1" t="s">
        <v>2985</v>
      </c>
      <c r="S343" s="1" t="s">
        <v>4164</v>
      </c>
      <c r="T343" s="1" t="s">
        <v>7020</v>
      </c>
      <c r="U343" s="1" t="s">
        <v>7021</v>
      </c>
      <c r="V343" s="1" t="s">
        <v>7022</v>
      </c>
      <c r="W343" s="1" t="s">
        <v>4023</v>
      </c>
    </row>
    <row r="344" spans="1:23" x14ac:dyDescent="0.45">
      <c r="A344" s="1" t="s">
        <v>7023</v>
      </c>
      <c r="B344" s="1" t="s">
        <v>7024</v>
      </c>
      <c r="C344" s="1" t="s">
        <v>7025</v>
      </c>
      <c r="D344" s="1" t="s">
        <v>7026</v>
      </c>
      <c r="E344" s="1" t="s">
        <v>7027</v>
      </c>
      <c r="F344" s="1" t="s">
        <v>3549</v>
      </c>
      <c r="G344" s="1" t="s">
        <v>4208</v>
      </c>
      <c r="H344" s="1" t="s">
        <v>7028</v>
      </c>
      <c r="I344" s="1" t="s">
        <v>3744</v>
      </c>
      <c r="J344" s="1" t="s">
        <v>7029</v>
      </c>
      <c r="K344" s="1" t="s">
        <v>7030</v>
      </c>
      <c r="L344" s="1" t="s">
        <v>5961</v>
      </c>
      <c r="M344" s="1" t="s">
        <v>7031</v>
      </c>
      <c r="N344" s="1" t="s">
        <v>7032</v>
      </c>
      <c r="O344" s="1" t="s">
        <v>7033</v>
      </c>
      <c r="P344" s="1" t="s">
        <v>2984</v>
      </c>
      <c r="Q344" s="1" t="s">
        <v>2984</v>
      </c>
      <c r="R344" s="1" t="s">
        <v>2985</v>
      </c>
      <c r="S344" s="1" t="s">
        <v>5936</v>
      </c>
      <c r="T344" s="1" t="s">
        <v>7034</v>
      </c>
      <c r="U344" s="1" t="s">
        <v>7035</v>
      </c>
      <c r="V344" s="1" t="s">
        <v>7036</v>
      </c>
      <c r="W344" s="1" t="s">
        <v>3028</v>
      </c>
    </row>
    <row r="345" spans="1:23" x14ac:dyDescent="0.45">
      <c r="A345" s="1" t="s">
        <v>7037</v>
      </c>
      <c r="B345" s="1" t="s">
        <v>7038</v>
      </c>
      <c r="C345" s="1" t="s">
        <v>7039</v>
      </c>
      <c r="D345" s="1" t="s">
        <v>7040</v>
      </c>
      <c r="E345" s="1" t="s">
        <v>7041</v>
      </c>
      <c r="F345" s="1" t="s">
        <v>7042</v>
      </c>
      <c r="G345" s="1" t="s">
        <v>7043</v>
      </c>
      <c r="H345" s="1" t="s">
        <v>7044</v>
      </c>
      <c r="I345" s="1" t="s">
        <v>3445</v>
      </c>
      <c r="J345" s="1" t="s">
        <v>6449</v>
      </c>
      <c r="K345" s="1" t="s">
        <v>7045</v>
      </c>
      <c r="L345" s="1" t="s">
        <v>2997</v>
      </c>
      <c r="M345" s="1" t="s">
        <v>4411</v>
      </c>
      <c r="N345" s="1" t="s">
        <v>7044</v>
      </c>
      <c r="O345" s="1" t="s">
        <v>7046</v>
      </c>
      <c r="P345" s="1" t="s">
        <v>6824</v>
      </c>
      <c r="Q345" s="1" t="s">
        <v>7047</v>
      </c>
      <c r="R345" s="1" t="s">
        <v>3043</v>
      </c>
      <c r="S345" s="1" t="s">
        <v>3043</v>
      </c>
      <c r="T345" s="1" t="s">
        <v>3044</v>
      </c>
      <c r="U345" s="1" t="s">
        <v>7048</v>
      </c>
      <c r="V345" s="1" t="s">
        <v>7049</v>
      </c>
      <c r="W345" s="1" t="s">
        <v>5989</v>
      </c>
    </row>
    <row r="346" spans="1:23" x14ac:dyDescent="0.45">
      <c r="A346" s="1" t="s">
        <v>7050</v>
      </c>
      <c r="B346" s="1" t="s">
        <v>7051</v>
      </c>
      <c r="C346" s="1" t="s">
        <v>3701</v>
      </c>
      <c r="D346" s="1" t="s">
        <v>7052</v>
      </c>
      <c r="E346" s="1" t="s">
        <v>7053</v>
      </c>
      <c r="F346" s="1" t="s">
        <v>7054</v>
      </c>
      <c r="G346" s="1" t="s">
        <v>7055</v>
      </c>
      <c r="H346" s="1" t="s">
        <v>7056</v>
      </c>
      <c r="I346" s="1" t="s">
        <v>4187</v>
      </c>
      <c r="J346" s="1" t="s">
        <v>7057</v>
      </c>
      <c r="K346" s="1" t="s">
        <v>7058</v>
      </c>
      <c r="L346" s="1" t="s">
        <v>3957</v>
      </c>
      <c r="M346" s="1" t="s">
        <v>7059</v>
      </c>
      <c r="N346" s="1" t="s">
        <v>7060</v>
      </c>
      <c r="O346" s="1" t="s">
        <v>7055</v>
      </c>
      <c r="P346" s="1" t="s">
        <v>7061</v>
      </c>
      <c r="Q346" s="1" t="s">
        <v>7062</v>
      </c>
      <c r="R346" s="1" t="s">
        <v>2985</v>
      </c>
      <c r="S346" s="1" t="s">
        <v>2985</v>
      </c>
      <c r="T346" s="1" t="s">
        <v>7063</v>
      </c>
      <c r="U346" s="1" t="s">
        <v>7064</v>
      </c>
      <c r="V346" s="1" t="s">
        <v>7065</v>
      </c>
      <c r="W346" s="1" t="s">
        <v>2985</v>
      </c>
    </row>
    <row r="347" spans="1:23" x14ac:dyDescent="0.45">
      <c r="A347" s="1" t="s">
        <v>7066</v>
      </c>
      <c r="B347" s="1" t="s">
        <v>7067</v>
      </c>
      <c r="C347" s="1" t="s">
        <v>7068</v>
      </c>
      <c r="D347" s="1" t="s">
        <v>7069</v>
      </c>
      <c r="E347" s="1" t="s">
        <v>7070</v>
      </c>
      <c r="F347" s="1" t="s">
        <v>3973</v>
      </c>
      <c r="G347" s="1" t="s">
        <v>4726</v>
      </c>
      <c r="H347" s="1" t="s">
        <v>3783</v>
      </c>
      <c r="I347" s="1" t="s">
        <v>6757</v>
      </c>
      <c r="J347" s="1" t="s">
        <v>7071</v>
      </c>
      <c r="K347" s="1" t="s">
        <v>3783</v>
      </c>
      <c r="L347" s="1" t="s">
        <v>6757</v>
      </c>
      <c r="M347" s="1" t="s">
        <v>7071</v>
      </c>
      <c r="N347" s="1" t="s">
        <v>7072</v>
      </c>
      <c r="O347" s="1" t="s">
        <v>7073</v>
      </c>
      <c r="P347" s="1" t="s">
        <v>7074</v>
      </c>
      <c r="Q347" s="1" t="s">
        <v>7075</v>
      </c>
      <c r="R347" s="1" t="s">
        <v>2985</v>
      </c>
      <c r="S347" s="1" t="s">
        <v>4001</v>
      </c>
      <c r="T347" s="1" t="s">
        <v>6453</v>
      </c>
      <c r="U347" s="1" t="s">
        <v>7076</v>
      </c>
      <c r="V347" s="1" t="s">
        <v>7077</v>
      </c>
      <c r="W347" s="1" t="s">
        <v>2985</v>
      </c>
    </row>
    <row r="348" spans="1:23" x14ac:dyDescent="0.45">
      <c r="A348" s="1" t="s">
        <v>7078</v>
      </c>
      <c r="B348" s="1" t="s">
        <v>7079</v>
      </c>
      <c r="C348" s="1" t="s">
        <v>7080</v>
      </c>
      <c r="D348" s="1" t="s">
        <v>7081</v>
      </c>
      <c r="E348" s="1" t="s">
        <v>7082</v>
      </c>
      <c r="F348" s="1" t="s">
        <v>7083</v>
      </c>
      <c r="G348" s="1" t="s">
        <v>3794</v>
      </c>
      <c r="H348" s="1" t="s">
        <v>7084</v>
      </c>
      <c r="I348" s="1" t="s">
        <v>3971</v>
      </c>
      <c r="J348" s="1" t="s">
        <v>5366</v>
      </c>
      <c r="K348" s="1" t="s">
        <v>7085</v>
      </c>
      <c r="L348" s="1" t="s">
        <v>2997</v>
      </c>
      <c r="M348" s="1" t="s">
        <v>7086</v>
      </c>
      <c r="N348" s="1" t="s">
        <v>4907</v>
      </c>
      <c r="O348" s="1" t="s">
        <v>7087</v>
      </c>
      <c r="P348" s="1" t="s">
        <v>4309</v>
      </c>
      <c r="Q348" s="1" t="s">
        <v>7088</v>
      </c>
      <c r="R348" s="1" t="s">
        <v>3103</v>
      </c>
      <c r="S348" s="1" t="s">
        <v>7089</v>
      </c>
      <c r="T348" s="1" t="s">
        <v>7090</v>
      </c>
      <c r="U348" s="1" t="s">
        <v>7091</v>
      </c>
      <c r="V348" s="1" t="s">
        <v>7092</v>
      </c>
      <c r="W348" s="1" t="s">
        <v>2985</v>
      </c>
    </row>
    <row r="349" spans="1:23" x14ac:dyDescent="0.45">
      <c r="A349" s="1" t="s">
        <v>7093</v>
      </c>
      <c r="B349" s="1" t="s">
        <v>7094</v>
      </c>
      <c r="C349" s="1" t="s">
        <v>4432</v>
      </c>
      <c r="D349" s="1" t="s">
        <v>7095</v>
      </c>
      <c r="E349" s="1" t="s">
        <v>7096</v>
      </c>
      <c r="F349" s="1" t="s">
        <v>7097</v>
      </c>
      <c r="G349" s="1" t="s">
        <v>7098</v>
      </c>
      <c r="H349" s="1" t="s">
        <v>7099</v>
      </c>
      <c r="I349" s="1" t="s">
        <v>3232</v>
      </c>
      <c r="J349" s="1" t="s">
        <v>3918</v>
      </c>
      <c r="K349" s="1" t="s">
        <v>7100</v>
      </c>
      <c r="L349" s="1" t="s">
        <v>4540</v>
      </c>
      <c r="M349" s="1" t="s">
        <v>4284</v>
      </c>
      <c r="N349" s="1" t="s">
        <v>7101</v>
      </c>
      <c r="O349" s="1" t="s">
        <v>7102</v>
      </c>
      <c r="P349" s="1" t="s">
        <v>2984</v>
      </c>
      <c r="Q349" s="1" t="s">
        <v>2984</v>
      </c>
      <c r="R349" s="1" t="s">
        <v>2985</v>
      </c>
      <c r="S349" s="1" t="s">
        <v>7103</v>
      </c>
      <c r="T349" s="1" t="s">
        <v>7104</v>
      </c>
      <c r="U349" s="1" t="s">
        <v>7105</v>
      </c>
      <c r="V349" s="1" t="s">
        <v>3198</v>
      </c>
      <c r="W349" s="1" t="s">
        <v>2985</v>
      </c>
    </row>
    <row r="350" spans="1:23" x14ac:dyDescent="0.45">
      <c r="A350" s="1" t="s">
        <v>7106</v>
      </c>
      <c r="B350" s="1" t="s">
        <v>7107</v>
      </c>
      <c r="C350" s="1" t="s">
        <v>7108</v>
      </c>
      <c r="D350" s="1" t="s">
        <v>7109</v>
      </c>
      <c r="E350" s="1" t="s">
        <v>7110</v>
      </c>
      <c r="F350" s="1" t="s">
        <v>7111</v>
      </c>
      <c r="G350" s="1" t="s">
        <v>2980</v>
      </c>
      <c r="H350" s="1" t="s">
        <v>7112</v>
      </c>
      <c r="I350" s="1" t="s">
        <v>7113</v>
      </c>
      <c r="J350" s="1" t="s">
        <v>7114</v>
      </c>
      <c r="K350" s="1" t="s">
        <v>7115</v>
      </c>
      <c r="L350" s="1" t="s">
        <v>7116</v>
      </c>
      <c r="M350" s="1" t="s">
        <v>5047</v>
      </c>
      <c r="N350" s="1" t="s">
        <v>7117</v>
      </c>
      <c r="O350" s="1" t="s">
        <v>7118</v>
      </c>
      <c r="P350" s="1" t="s">
        <v>7119</v>
      </c>
      <c r="Q350" s="1" t="s">
        <v>7120</v>
      </c>
      <c r="R350" s="1" t="s">
        <v>2977</v>
      </c>
      <c r="S350" s="1" t="s">
        <v>3574</v>
      </c>
      <c r="T350" s="1" t="s">
        <v>7121</v>
      </c>
      <c r="U350" s="1" t="s">
        <v>7122</v>
      </c>
      <c r="V350" s="1" t="s">
        <v>7123</v>
      </c>
      <c r="W350" s="1" t="s">
        <v>2985</v>
      </c>
    </row>
    <row r="351" spans="1:23" x14ac:dyDescent="0.45">
      <c r="A351" s="1" t="s">
        <v>7124</v>
      </c>
      <c r="B351" s="1" t="s">
        <v>7125</v>
      </c>
      <c r="C351" s="1" t="s">
        <v>6241</v>
      </c>
      <c r="D351" s="1" t="s">
        <v>7126</v>
      </c>
      <c r="E351" s="1" t="s">
        <v>7127</v>
      </c>
      <c r="F351" s="1" t="s">
        <v>7128</v>
      </c>
      <c r="G351" s="1" t="s">
        <v>3862</v>
      </c>
      <c r="H351" s="1" t="s">
        <v>7129</v>
      </c>
      <c r="I351" s="1" t="s">
        <v>7130</v>
      </c>
      <c r="J351" s="1" t="s">
        <v>7131</v>
      </c>
      <c r="K351" s="1" t="s">
        <v>4921</v>
      </c>
      <c r="L351" s="1" t="s">
        <v>3996</v>
      </c>
      <c r="M351" s="1" t="s">
        <v>3850</v>
      </c>
      <c r="N351" s="1" t="s">
        <v>7132</v>
      </c>
      <c r="O351" s="1" t="s">
        <v>7133</v>
      </c>
      <c r="P351" s="1" t="s">
        <v>6550</v>
      </c>
      <c r="Q351" s="1" t="s">
        <v>7134</v>
      </c>
      <c r="R351" s="1" t="s">
        <v>2977</v>
      </c>
      <c r="S351" s="1" t="s">
        <v>7135</v>
      </c>
      <c r="T351" s="1" t="s">
        <v>3873</v>
      </c>
      <c r="U351" s="1" t="s">
        <v>4416</v>
      </c>
      <c r="V351" s="1" t="s">
        <v>7136</v>
      </c>
      <c r="W351" s="1" t="s">
        <v>3028</v>
      </c>
    </row>
    <row r="352" spans="1:23" x14ac:dyDescent="0.45">
      <c r="A352" s="1" t="s">
        <v>7137</v>
      </c>
      <c r="B352" s="1" t="s">
        <v>7138</v>
      </c>
      <c r="C352" s="1" t="s">
        <v>3043</v>
      </c>
      <c r="D352" s="1" t="s">
        <v>3043</v>
      </c>
      <c r="E352" s="1" t="s">
        <v>3043</v>
      </c>
      <c r="F352" s="1" t="s">
        <v>2985</v>
      </c>
      <c r="G352" s="1" t="s">
        <v>3043</v>
      </c>
      <c r="H352" s="1" t="s">
        <v>2985</v>
      </c>
      <c r="I352" s="1" t="s">
        <v>3017</v>
      </c>
      <c r="J352" s="1" t="s">
        <v>3017</v>
      </c>
      <c r="K352" s="1" t="s">
        <v>2985</v>
      </c>
      <c r="L352" s="1" t="s">
        <v>3017</v>
      </c>
      <c r="M352" s="1" t="s">
        <v>3017</v>
      </c>
      <c r="N352" s="1" t="s">
        <v>3043</v>
      </c>
      <c r="O352" s="1" t="s">
        <v>3043</v>
      </c>
      <c r="P352" s="1" t="s">
        <v>2984</v>
      </c>
      <c r="Q352" s="1" t="s">
        <v>2984</v>
      </c>
      <c r="R352" s="1" t="s">
        <v>3043</v>
      </c>
      <c r="S352" s="1" t="s">
        <v>3043</v>
      </c>
      <c r="T352" s="1" t="s">
        <v>3044</v>
      </c>
      <c r="U352" s="1" t="s">
        <v>7139</v>
      </c>
      <c r="V352" s="1" t="s">
        <v>4011</v>
      </c>
      <c r="W352" s="1" t="s">
        <v>2985</v>
      </c>
    </row>
    <row r="353" spans="1:23" x14ac:dyDescent="0.45">
      <c r="A353" s="1" t="s">
        <v>7140</v>
      </c>
      <c r="B353" s="1" t="s">
        <v>7141</v>
      </c>
      <c r="C353" s="1" t="s">
        <v>3043</v>
      </c>
      <c r="D353" s="1" t="s">
        <v>3043</v>
      </c>
      <c r="E353" s="1" t="s">
        <v>3043</v>
      </c>
      <c r="F353" s="1" t="s">
        <v>3456</v>
      </c>
      <c r="G353" s="1" t="s">
        <v>3043</v>
      </c>
      <c r="H353" s="1" t="s">
        <v>3456</v>
      </c>
      <c r="I353" s="1" t="s">
        <v>3017</v>
      </c>
      <c r="J353" s="1" t="s">
        <v>3017</v>
      </c>
      <c r="K353" s="1" t="s">
        <v>3456</v>
      </c>
      <c r="L353" s="1" t="s">
        <v>3017</v>
      </c>
      <c r="M353" s="1" t="s">
        <v>3017</v>
      </c>
      <c r="N353" s="1" t="s">
        <v>3043</v>
      </c>
      <c r="O353" s="1" t="s">
        <v>3043</v>
      </c>
      <c r="P353" s="1" t="s">
        <v>2984</v>
      </c>
      <c r="Q353" s="1" t="s">
        <v>2984</v>
      </c>
      <c r="R353" s="1" t="s">
        <v>2985</v>
      </c>
      <c r="S353" s="1" t="s">
        <v>3415</v>
      </c>
      <c r="T353" s="1" t="s">
        <v>7142</v>
      </c>
      <c r="U353" s="1" t="s">
        <v>3044</v>
      </c>
      <c r="V353" s="1" t="s">
        <v>3043</v>
      </c>
      <c r="W353" s="1" t="s">
        <v>3043</v>
      </c>
    </row>
    <row r="354" spans="1:23" x14ac:dyDescent="0.45">
      <c r="A354" s="1" t="s">
        <v>7143</v>
      </c>
      <c r="B354" s="1" t="s">
        <v>7144</v>
      </c>
      <c r="C354" s="1" t="s">
        <v>6670</v>
      </c>
      <c r="D354" s="1" t="s">
        <v>7145</v>
      </c>
      <c r="E354" s="1" t="s">
        <v>7146</v>
      </c>
      <c r="F354" s="1" t="s">
        <v>7147</v>
      </c>
      <c r="G354" s="1" t="s">
        <v>4723</v>
      </c>
      <c r="H354" s="1" t="s">
        <v>7148</v>
      </c>
      <c r="I354" s="1" t="s">
        <v>4349</v>
      </c>
      <c r="J354" s="1" t="s">
        <v>7149</v>
      </c>
      <c r="K354" s="1" t="s">
        <v>5296</v>
      </c>
      <c r="L354" s="1" t="s">
        <v>3310</v>
      </c>
      <c r="M354" s="1" t="s">
        <v>7150</v>
      </c>
      <c r="N354" s="1" t="s">
        <v>5291</v>
      </c>
      <c r="O354" s="1" t="s">
        <v>7147</v>
      </c>
      <c r="P354" s="1" t="s">
        <v>5732</v>
      </c>
      <c r="Q354" s="1" t="s">
        <v>7151</v>
      </c>
      <c r="R354" s="1" t="s">
        <v>2985</v>
      </c>
      <c r="S354" s="1" t="s">
        <v>7152</v>
      </c>
      <c r="T354" s="1" t="s">
        <v>7153</v>
      </c>
      <c r="U354" s="1" t="s">
        <v>7154</v>
      </c>
      <c r="V354" s="1" t="s">
        <v>7155</v>
      </c>
      <c r="W354" s="1" t="s">
        <v>2985</v>
      </c>
    </row>
    <row r="355" spans="1:23" x14ac:dyDescent="0.45">
      <c r="A355" s="1" t="s">
        <v>7156</v>
      </c>
      <c r="B355" s="1" t="s">
        <v>7157</v>
      </c>
      <c r="C355" s="1" t="s">
        <v>6228</v>
      </c>
      <c r="D355" s="1" t="s">
        <v>7158</v>
      </c>
      <c r="E355" s="1" t="s">
        <v>7159</v>
      </c>
      <c r="F355" s="1" t="s">
        <v>7160</v>
      </c>
      <c r="G355" s="1" t="s">
        <v>7161</v>
      </c>
      <c r="H355" s="1" t="s">
        <v>7162</v>
      </c>
      <c r="I355" s="1" t="s">
        <v>7163</v>
      </c>
      <c r="J355" s="1" t="s">
        <v>7164</v>
      </c>
      <c r="K355" s="1" t="s">
        <v>7165</v>
      </c>
      <c r="L355" s="1" t="s">
        <v>4009</v>
      </c>
      <c r="M355" s="1" t="s">
        <v>7166</v>
      </c>
      <c r="N355" s="1" t="s">
        <v>7167</v>
      </c>
      <c r="O355" s="1" t="s">
        <v>7161</v>
      </c>
      <c r="P355" s="1" t="s">
        <v>6262</v>
      </c>
      <c r="Q355" s="1" t="s">
        <v>7168</v>
      </c>
      <c r="R355" s="1" t="s">
        <v>2977</v>
      </c>
      <c r="S355" s="1" t="s">
        <v>7169</v>
      </c>
      <c r="T355" s="1" t="s">
        <v>7170</v>
      </c>
      <c r="U355" s="1" t="s">
        <v>7171</v>
      </c>
      <c r="V355" s="1" t="s">
        <v>7172</v>
      </c>
      <c r="W355" s="1" t="s">
        <v>2985</v>
      </c>
    </row>
    <row r="356" spans="1:23" x14ac:dyDescent="0.45">
      <c r="A356" s="1" t="s">
        <v>7173</v>
      </c>
      <c r="B356" s="1" t="s">
        <v>7174</v>
      </c>
      <c r="C356" s="1" t="s">
        <v>2985</v>
      </c>
      <c r="D356" s="1" t="s">
        <v>2978</v>
      </c>
      <c r="E356" s="1" t="s">
        <v>7175</v>
      </c>
      <c r="F356" s="1" t="s">
        <v>4643</v>
      </c>
      <c r="G356" s="1" t="s">
        <v>5276</v>
      </c>
      <c r="H356" s="1" t="s">
        <v>5276</v>
      </c>
      <c r="I356" s="1" t="s">
        <v>3881</v>
      </c>
      <c r="J356" s="1" t="s">
        <v>7176</v>
      </c>
      <c r="K356" s="1" t="s">
        <v>5276</v>
      </c>
      <c r="L356" s="1" t="s">
        <v>3881</v>
      </c>
      <c r="M356" s="1" t="s">
        <v>7176</v>
      </c>
      <c r="N356" s="1" t="s">
        <v>5276</v>
      </c>
      <c r="O356" s="1" t="s">
        <v>5276</v>
      </c>
      <c r="P356" s="1" t="s">
        <v>2984</v>
      </c>
      <c r="Q356" s="1" t="s">
        <v>2984</v>
      </c>
      <c r="R356" s="1" t="s">
        <v>3043</v>
      </c>
      <c r="S356" s="1" t="s">
        <v>3043</v>
      </c>
      <c r="T356" s="1" t="s">
        <v>3044</v>
      </c>
      <c r="U356" s="1" t="s">
        <v>7177</v>
      </c>
      <c r="V356" s="1" t="s">
        <v>5748</v>
      </c>
      <c r="W356" s="1" t="s">
        <v>2977</v>
      </c>
    </row>
    <row r="357" spans="1:23" x14ac:dyDescent="0.45">
      <c r="A357" s="1" t="s">
        <v>7178</v>
      </c>
      <c r="B357" s="1" t="s">
        <v>7179</v>
      </c>
      <c r="C357" s="1" t="s">
        <v>7180</v>
      </c>
      <c r="D357" s="1" t="s">
        <v>7181</v>
      </c>
      <c r="E357" s="1" t="s">
        <v>7182</v>
      </c>
      <c r="F357" s="1" t="s">
        <v>7183</v>
      </c>
      <c r="G357" s="1" t="s">
        <v>6626</v>
      </c>
      <c r="H357" s="1" t="s">
        <v>4560</v>
      </c>
      <c r="I357" s="1" t="s">
        <v>3880</v>
      </c>
      <c r="J357" s="1" t="s">
        <v>6268</v>
      </c>
      <c r="K357" s="1" t="s">
        <v>4975</v>
      </c>
      <c r="L357" s="1" t="s">
        <v>3493</v>
      </c>
      <c r="M357" s="1" t="s">
        <v>4610</v>
      </c>
      <c r="N357" s="1" t="s">
        <v>6626</v>
      </c>
      <c r="O357" s="1" t="s">
        <v>7184</v>
      </c>
      <c r="P357" s="1" t="s">
        <v>7185</v>
      </c>
      <c r="Q357" s="1" t="s">
        <v>7186</v>
      </c>
      <c r="R357" s="1" t="s">
        <v>2985</v>
      </c>
      <c r="S357" s="1" t="s">
        <v>5032</v>
      </c>
      <c r="T357" s="1" t="s">
        <v>4564</v>
      </c>
      <c r="U357" s="1" t="s">
        <v>7187</v>
      </c>
      <c r="V357" s="1" t="s">
        <v>7188</v>
      </c>
      <c r="W357" s="1" t="s">
        <v>3028</v>
      </c>
    </row>
    <row r="358" spans="1:23" x14ac:dyDescent="0.45">
      <c r="A358" s="1" t="s">
        <v>7189</v>
      </c>
      <c r="B358" s="1" t="s">
        <v>7190</v>
      </c>
      <c r="C358" s="1" t="s">
        <v>7191</v>
      </c>
      <c r="D358" s="1" t="s">
        <v>7192</v>
      </c>
      <c r="E358" s="1" t="s">
        <v>7193</v>
      </c>
      <c r="F358" s="1" t="s">
        <v>7194</v>
      </c>
      <c r="G358" s="1" t="s">
        <v>7195</v>
      </c>
      <c r="H358" s="1" t="s">
        <v>5668</v>
      </c>
      <c r="I358" s="1" t="s">
        <v>7196</v>
      </c>
      <c r="J358" s="1" t="s">
        <v>3622</v>
      </c>
      <c r="K358" s="1" t="s">
        <v>7197</v>
      </c>
      <c r="L358" s="1" t="s">
        <v>7198</v>
      </c>
      <c r="M358" s="1" t="s">
        <v>5163</v>
      </c>
      <c r="N358" s="1" t="s">
        <v>5668</v>
      </c>
      <c r="O358" s="1" t="s">
        <v>7199</v>
      </c>
      <c r="P358" s="1" t="s">
        <v>3043</v>
      </c>
      <c r="Q358" s="1" t="s">
        <v>2984</v>
      </c>
      <c r="R358" s="1" t="s">
        <v>3043</v>
      </c>
      <c r="S358" s="1" t="s">
        <v>3043</v>
      </c>
      <c r="T358" s="1" t="s">
        <v>3044</v>
      </c>
      <c r="U358" s="1" t="s">
        <v>7200</v>
      </c>
      <c r="V358" s="1" t="s">
        <v>7201</v>
      </c>
      <c r="W358" s="1" t="s">
        <v>5707</v>
      </c>
    </row>
    <row r="359" spans="1:23" x14ac:dyDescent="0.45">
      <c r="A359" s="1" t="s">
        <v>7202</v>
      </c>
      <c r="B359" s="1" t="s">
        <v>7203</v>
      </c>
      <c r="C359" s="1" t="s">
        <v>3043</v>
      </c>
      <c r="D359" s="1" t="s">
        <v>3043</v>
      </c>
      <c r="E359" s="1" t="s">
        <v>3043</v>
      </c>
      <c r="F359" s="1" t="s">
        <v>4788</v>
      </c>
      <c r="G359" s="1" t="s">
        <v>3043</v>
      </c>
      <c r="H359" s="1" t="s">
        <v>4788</v>
      </c>
      <c r="I359" s="1" t="s">
        <v>3017</v>
      </c>
      <c r="J359" s="1" t="s">
        <v>3017</v>
      </c>
      <c r="K359" s="1" t="s">
        <v>4788</v>
      </c>
      <c r="L359" s="1" t="s">
        <v>3017</v>
      </c>
      <c r="M359" s="1" t="s">
        <v>3017</v>
      </c>
      <c r="N359" s="1" t="s">
        <v>3043</v>
      </c>
      <c r="O359" s="1" t="s">
        <v>3043</v>
      </c>
      <c r="P359" s="1" t="s">
        <v>2984</v>
      </c>
      <c r="Q359" s="1" t="s">
        <v>2984</v>
      </c>
      <c r="R359" s="1" t="s">
        <v>3043</v>
      </c>
      <c r="S359" s="1" t="s">
        <v>3043</v>
      </c>
      <c r="T359" s="1" t="s">
        <v>3044</v>
      </c>
      <c r="U359" s="1" t="s">
        <v>3459</v>
      </c>
      <c r="V359" s="1" t="s">
        <v>3198</v>
      </c>
      <c r="W359" s="1" t="s">
        <v>2985</v>
      </c>
    </row>
    <row r="360" spans="1:23" x14ac:dyDescent="0.45">
      <c r="A360" s="1" t="s">
        <v>7204</v>
      </c>
      <c r="B360" s="1" t="s">
        <v>7205</v>
      </c>
      <c r="C360" s="1" t="s">
        <v>7206</v>
      </c>
      <c r="D360" s="1" t="s">
        <v>7207</v>
      </c>
      <c r="E360" s="1" t="s">
        <v>7208</v>
      </c>
      <c r="F360" s="1" t="s">
        <v>6910</v>
      </c>
      <c r="G360" s="1" t="s">
        <v>7209</v>
      </c>
      <c r="H360" s="1" t="s">
        <v>7210</v>
      </c>
      <c r="I360" s="1" t="s">
        <v>7211</v>
      </c>
      <c r="J360" s="1" t="s">
        <v>4577</v>
      </c>
      <c r="K360" s="1" t="s">
        <v>7212</v>
      </c>
      <c r="L360" s="1" t="s">
        <v>3849</v>
      </c>
      <c r="M360" s="1" t="s">
        <v>7213</v>
      </c>
      <c r="N360" s="1" t="s">
        <v>7209</v>
      </c>
      <c r="O360" s="1" t="s">
        <v>7214</v>
      </c>
      <c r="P360" s="1" t="s">
        <v>7215</v>
      </c>
      <c r="Q360" s="1" t="s">
        <v>7216</v>
      </c>
      <c r="R360" s="1" t="s">
        <v>2985</v>
      </c>
      <c r="S360" s="1" t="s">
        <v>7217</v>
      </c>
      <c r="T360" s="1" t="s">
        <v>7218</v>
      </c>
      <c r="U360" s="1" t="s">
        <v>3374</v>
      </c>
      <c r="V360" s="1" t="s">
        <v>3147</v>
      </c>
      <c r="W360" s="1" t="s">
        <v>2985</v>
      </c>
    </row>
    <row r="361" spans="1:23" x14ac:dyDescent="0.45">
      <c r="A361" s="1" t="s">
        <v>7219</v>
      </c>
      <c r="B361" s="1" t="s">
        <v>7220</v>
      </c>
      <c r="C361" s="1" t="s">
        <v>7221</v>
      </c>
      <c r="D361" s="1" t="s">
        <v>7222</v>
      </c>
      <c r="E361" s="1" t="s">
        <v>7223</v>
      </c>
      <c r="F361" s="1" t="s">
        <v>7224</v>
      </c>
      <c r="G361" s="1" t="s">
        <v>7225</v>
      </c>
      <c r="H361" s="1" t="s">
        <v>7226</v>
      </c>
      <c r="I361" s="1" t="s">
        <v>3116</v>
      </c>
      <c r="J361" s="1" t="s">
        <v>7227</v>
      </c>
      <c r="K361" s="1" t="s">
        <v>7228</v>
      </c>
      <c r="L361" s="1" t="s">
        <v>6426</v>
      </c>
      <c r="M361" s="1" t="s">
        <v>3096</v>
      </c>
      <c r="N361" s="1" t="s">
        <v>7229</v>
      </c>
      <c r="O361" s="1" t="s">
        <v>7230</v>
      </c>
      <c r="P361" s="1" t="s">
        <v>7231</v>
      </c>
      <c r="Q361" s="1" t="s">
        <v>7232</v>
      </c>
      <c r="R361" s="1" t="s">
        <v>3043</v>
      </c>
      <c r="S361" s="1" t="s">
        <v>3043</v>
      </c>
      <c r="T361" s="1" t="s">
        <v>3044</v>
      </c>
      <c r="U361" s="1" t="s">
        <v>7233</v>
      </c>
      <c r="V361" s="1" t="s">
        <v>7234</v>
      </c>
      <c r="W361" s="1" t="s">
        <v>2985</v>
      </c>
    </row>
    <row r="362" spans="1:23" x14ac:dyDescent="0.45">
      <c r="A362" s="1" t="s">
        <v>7235</v>
      </c>
      <c r="B362" s="1" t="s">
        <v>7236</v>
      </c>
      <c r="C362" s="1" t="s">
        <v>7119</v>
      </c>
      <c r="D362" s="1" t="s">
        <v>7237</v>
      </c>
      <c r="E362" s="1" t="s">
        <v>7238</v>
      </c>
      <c r="F362" s="1" t="s">
        <v>5785</v>
      </c>
      <c r="G362" s="1" t="s">
        <v>7239</v>
      </c>
      <c r="H362" s="1" t="s">
        <v>5210</v>
      </c>
      <c r="I362" s="1" t="s">
        <v>2997</v>
      </c>
      <c r="J362" s="1" t="s">
        <v>7240</v>
      </c>
      <c r="K362" s="1" t="s">
        <v>7241</v>
      </c>
      <c r="L362" s="1" t="s">
        <v>3215</v>
      </c>
      <c r="M362" s="1" t="s">
        <v>5768</v>
      </c>
      <c r="N362" s="1" t="s">
        <v>5972</v>
      </c>
      <c r="O362" s="1" t="s">
        <v>7242</v>
      </c>
      <c r="P362" s="1" t="s">
        <v>6063</v>
      </c>
      <c r="Q362" s="1" t="s">
        <v>7243</v>
      </c>
      <c r="R362" s="1" t="s">
        <v>2985</v>
      </c>
      <c r="S362" s="1" t="s">
        <v>7244</v>
      </c>
      <c r="T362" s="1" t="s">
        <v>4166</v>
      </c>
      <c r="U362" s="1" t="s">
        <v>7245</v>
      </c>
      <c r="V362" s="1" t="s">
        <v>7246</v>
      </c>
      <c r="W362" s="1" t="s">
        <v>2985</v>
      </c>
    </row>
    <row r="363" spans="1:23" x14ac:dyDescent="0.45">
      <c r="A363" s="1" t="s">
        <v>7247</v>
      </c>
      <c r="B363" s="1" t="s">
        <v>7248</v>
      </c>
      <c r="C363" s="1" t="s">
        <v>4622</v>
      </c>
      <c r="D363" s="1" t="s">
        <v>3809</v>
      </c>
      <c r="E363" s="1" t="s">
        <v>7249</v>
      </c>
      <c r="F363" s="1" t="s">
        <v>7250</v>
      </c>
      <c r="G363" s="1" t="s">
        <v>7251</v>
      </c>
      <c r="H363" s="1" t="s">
        <v>7252</v>
      </c>
      <c r="I363" s="1" t="s">
        <v>7253</v>
      </c>
      <c r="J363" s="1" t="s">
        <v>5266</v>
      </c>
      <c r="K363" s="1" t="s">
        <v>7254</v>
      </c>
      <c r="L363" s="1" t="s">
        <v>7255</v>
      </c>
      <c r="M363" s="1" t="s">
        <v>6088</v>
      </c>
      <c r="N363" s="1" t="s">
        <v>7251</v>
      </c>
      <c r="O363" s="1" t="s">
        <v>7256</v>
      </c>
      <c r="P363" s="1" t="s">
        <v>2984</v>
      </c>
      <c r="Q363" s="1" t="s">
        <v>2984</v>
      </c>
      <c r="R363" s="1" t="s">
        <v>2985</v>
      </c>
      <c r="S363" s="1" t="s">
        <v>5676</v>
      </c>
      <c r="T363" s="1" t="s">
        <v>7257</v>
      </c>
      <c r="U363" s="1" t="s">
        <v>7258</v>
      </c>
      <c r="V363" s="1" t="s">
        <v>3836</v>
      </c>
      <c r="W363" s="1" t="s">
        <v>2985</v>
      </c>
    </row>
    <row r="364" spans="1:23" x14ac:dyDescent="0.45">
      <c r="A364" s="1" t="s">
        <v>7259</v>
      </c>
      <c r="B364" s="1" t="s">
        <v>7260</v>
      </c>
      <c r="C364" s="1" t="s">
        <v>3043</v>
      </c>
      <c r="D364" s="1" t="s">
        <v>3043</v>
      </c>
      <c r="E364" s="1" t="s">
        <v>3043</v>
      </c>
      <c r="F364" s="1" t="s">
        <v>7261</v>
      </c>
      <c r="G364" s="1" t="s">
        <v>3043</v>
      </c>
      <c r="H364" s="1" t="s">
        <v>7261</v>
      </c>
      <c r="I364" s="1" t="s">
        <v>3017</v>
      </c>
      <c r="J364" s="1" t="s">
        <v>3017</v>
      </c>
      <c r="K364" s="1" t="s">
        <v>7261</v>
      </c>
      <c r="L364" s="1" t="s">
        <v>3017</v>
      </c>
      <c r="M364" s="1" t="s">
        <v>3017</v>
      </c>
      <c r="N364" s="1" t="s">
        <v>3043</v>
      </c>
      <c r="O364" s="1" t="s">
        <v>3043</v>
      </c>
      <c r="P364" s="1" t="s">
        <v>2984</v>
      </c>
      <c r="Q364" s="1" t="s">
        <v>2984</v>
      </c>
      <c r="R364" s="1" t="s">
        <v>2985</v>
      </c>
      <c r="S364" s="1" t="s">
        <v>4053</v>
      </c>
      <c r="T364" s="1" t="s">
        <v>5645</v>
      </c>
      <c r="U364" s="1" t="s">
        <v>7262</v>
      </c>
      <c r="V364" s="1" t="s">
        <v>6996</v>
      </c>
      <c r="W364" s="1" t="s">
        <v>2985</v>
      </c>
    </row>
    <row r="365" spans="1:23" x14ac:dyDescent="0.45">
      <c r="A365" s="1" t="s">
        <v>7263</v>
      </c>
      <c r="B365" s="1" t="s">
        <v>7264</v>
      </c>
      <c r="C365" s="1" t="s">
        <v>6396</v>
      </c>
      <c r="D365" s="1" t="s">
        <v>7265</v>
      </c>
      <c r="E365" s="1" t="s">
        <v>7266</v>
      </c>
      <c r="F365" s="1" t="s">
        <v>5328</v>
      </c>
      <c r="G365" s="1" t="s">
        <v>4842</v>
      </c>
      <c r="H365" s="1" t="s">
        <v>4842</v>
      </c>
      <c r="I365" s="1" t="s">
        <v>7267</v>
      </c>
      <c r="J365" s="1" t="s">
        <v>7268</v>
      </c>
      <c r="K365" s="1" t="s">
        <v>5442</v>
      </c>
      <c r="L365" s="1" t="s">
        <v>7269</v>
      </c>
      <c r="M365" s="1" t="s">
        <v>7270</v>
      </c>
      <c r="N365" s="1" t="s">
        <v>4842</v>
      </c>
      <c r="O365" s="1" t="s">
        <v>4842</v>
      </c>
      <c r="P365" s="1" t="s">
        <v>7271</v>
      </c>
      <c r="Q365" s="1" t="s">
        <v>7272</v>
      </c>
      <c r="R365" s="1" t="s">
        <v>6731</v>
      </c>
      <c r="S365" s="1" t="s">
        <v>7273</v>
      </c>
      <c r="T365" s="1" t="s">
        <v>5335</v>
      </c>
      <c r="U365" s="1" t="s">
        <v>3044</v>
      </c>
      <c r="V365" s="1" t="s">
        <v>3043</v>
      </c>
      <c r="W365" s="1" t="s">
        <v>3043</v>
      </c>
    </row>
    <row r="366" spans="1:23" x14ac:dyDescent="0.45">
      <c r="A366" s="1" t="s">
        <v>7274</v>
      </c>
      <c r="B366" s="1" t="s">
        <v>7275</v>
      </c>
      <c r="C366" s="1" t="s">
        <v>7276</v>
      </c>
      <c r="D366" s="1" t="s">
        <v>7277</v>
      </c>
      <c r="E366" s="1" t="s">
        <v>7278</v>
      </c>
      <c r="F366" s="1" t="s">
        <v>7279</v>
      </c>
      <c r="G366" s="1" t="s">
        <v>4249</v>
      </c>
      <c r="H366" s="1" t="s">
        <v>4354</v>
      </c>
      <c r="I366" s="1" t="s">
        <v>7280</v>
      </c>
      <c r="J366" s="1" t="s">
        <v>6758</v>
      </c>
      <c r="K366" s="1" t="s">
        <v>7281</v>
      </c>
      <c r="L366" s="1" t="s">
        <v>7282</v>
      </c>
      <c r="M366" s="1" t="s">
        <v>7283</v>
      </c>
      <c r="N366" s="1" t="s">
        <v>7284</v>
      </c>
      <c r="O366" s="1" t="s">
        <v>7285</v>
      </c>
      <c r="P366" s="1" t="s">
        <v>7286</v>
      </c>
      <c r="Q366" s="1" t="s">
        <v>7287</v>
      </c>
      <c r="R366" s="1" t="s">
        <v>2977</v>
      </c>
      <c r="S366" s="1" t="s">
        <v>7288</v>
      </c>
      <c r="T366" s="1" t="s">
        <v>7289</v>
      </c>
      <c r="U366" s="1" t="s">
        <v>7290</v>
      </c>
      <c r="V366" s="1" t="s">
        <v>7291</v>
      </c>
      <c r="W366" s="1" t="s">
        <v>2985</v>
      </c>
    </row>
    <row r="367" spans="1:23" x14ac:dyDescent="0.45">
      <c r="A367" s="1" t="s">
        <v>7292</v>
      </c>
      <c r="B367" s="1" t="s">
        <v>7293</v>
      </c>
      <c r="C367" s="1" t="s">
        <v>3729</v>
      </c>
      <c r="D367" s="1" t="s">
        <v>7294</v>
      </c>
      <c r="E367" s="1" t="s">
        <v>7295</v>
      </c>
      <c r="F367" s="1" t="s">
        <v>6894</v>
      </c>
      <c r="G367" s="1" t="s">
        <v>7296</v>
      </c>
      <c r="H367" s="1" t="s">
        <v>7297</v>
      </c>
      <c r="I367" s="1" t="s">
        <v>3019</v>
      </c>
      <c r="J367" s="1" t="s">
        <v>3311</v>
      </c>
      <c r="K367" s="1" t="s">
        <v>7298</v>
      </c>
      <c r="L367" s="1" t="s">
        <v>4036</v>
      </c>
      <c r="M367" s="1" t="s">
        <v>7299</v>
      </c>
      <c r="N367" s="1" t="s">
        <v>7297</v>
      </c>
      <c r="O367" s="1" t="s">
        <v>4853</v>
      </c>
      <c r="P367" s="1" t="s">
        <v>7300</v>
      </c>
      <c r="Q367" s="1" t="s">
        <v>7301</v>
      </c>
      <c r="R367" s="1" t="s">
        <v>2977</v>
      </c>
      <c r="S367" s="1" t="s">
        <v>7302</v>
      </c>
      <c r="T367" s="1" t="s">
        <v>7303</v>
      </c>
      <c r="U367" s="1" t="s">
        <v>7304</v>
      </c>
      <c r="V367" s="1" t="s">
        <v>3127</v>
      </c>
      <c r="W367" s="1" t="s">
        <v>2985</v>
      </c>
    </row>
    <row r="368" spans="1:23" x14ac:dyDescent="0.45">
      <c r="A368" s="1" t="s">
        <v>7305</v>
      </c>
      <c r="B368" s="1" t="s">
        <v>7306</v>
      </c>
      <c r="C368" s="1" t="s">
        <v>4572</v>
      </c>
      <c r="D368" s="1" t="s">
        <v>3844</v>
      </c>
      <c r="E368" s="1" t="s">
        <v>7307</v>
      </c>
      <c r="F368" s="1" t="s">
        <v>3229</v>
      </c>
      <c r="G368" s="1" t="s">
        <v>3253</v>
      </c>
      <c r="H368" s="1" t="s">
        <v>3372</v>
      </c>
      <c r="I368" s="1" t="s">
        <v>5548</v>
      </c>
      <c r="J368" s="1" t="s">
        <v>7308</v>
      </c>
      <c r="K368" s="1" t="s">
        <v>5958</v>
      </c>
      <c r="L368" s="1" t="s">
        <v>3917</v>
      </c>
      <c r="M368" s="1" t="s">
        <v>5548</v>
      </c>
      <c r="N368" s="1" t="s">
        <v>3372</v>
      </c>
      <c r="O368" s="1" t="s">
        <v>3253</v>
      </c>
      <c r="P368" s="1" t="s">
        <v>2984</v>
      </c>
      <c r="Q368" s="1" t="s">
        <v>2984</v>
      </c>
      <c r="R368" s="1" t="s">
        <v>2985</v>
      </c>
      <c r="S368" s="1" t="s">
        <v>2986</v>
      </c>
      <c r="T368" s="1" t="s">
        <v>7309</v>
      </c>
      <c r="U368" s="1" t="s">
        <v>5645</v>
      </c>
      <c r="V368" s="1" t="s">
        <v>5707</v>
      </c>
      <c r="W368" s="1" t="s">
        <v>2985</v>
      </c>
    </row>
    <row r="369" spans="1:23" x14ac:dyDescent="0.45">
      <c r="A369" s="1" t="s">
        <v>7310</v>
      </c>
      <c r="B369" s="1" t="s">
        <v>7311</v>
      </c>
      <c r="C369" s="1" t="s">
        <v>7312</v>
      </c>
      <c r="D369" s="1" t="s">
        <v>7313</v>
      </c>
      <c r="E369" s="1" t="s">
        <v>7314</v>
      </c>
      <c r="F369" s="1" t="s">
        <v>7315</v>
      </c>
      <c r="G369" s="1" t="s">
        <v>6448</v>
      </c>
      <c r="H369" s="1" t="s">
        <v>7316</v>
      </c>
      <c r="I369" s="1" t="s">
        <v>2982</v>
      </c>
      <c r="J369" s="1" t="s">
        <v>7317</v>
      </c>
      <c r="K369" s="1" t="s">
        <v>3973</v>
      </c>
      <c r="L369" s="1" t="s">
        <v>6850</v>
      </c>
      <c r="M369" s="1" t="s">
        <v>3184</v>
      </c>
      <c r="N369" s="1" t="s">
        <v>7318</v>
      </c>
      <c r="O369" s="1" t="s">
        <v>6448</v>
      </c>
      <c r="P369" s="1" t="s">
        <v>7319</v>
      </c>
      <c r="Q369" s="1" t="s">
        <v>4738</v>
      </c>
      <c r="R369" s="1" t="s">
        <v>2985</v>
      </c>
      <c r="S369" s="1" t="s">
        <v>7320</v>
      </c>
      <c r="T369" s="1" t="s">
        <v>7321</v>
      </c>
      <c r="U369" s="1" t="s">
        <v>6587</v>
      </c>
      <c r="V369" s="1" t="s">
        <v>7322</v>
      </c>
      <c r="W369" s="1" t="s">
        <v>2977</v>
      </c>
    </row>
    <row r="370" spans="1:23" x14ac:dyDescent="0.45">
      <c r="A370" s="1" t="s">
        <v>7323</v>
      </c>
      <c r="B370" s="1" t="s">
        <v>7324</v>
      </c>
      <c r="C370" s="1" t="s">
        <v>3043</v>
      </c>
      <c r="D370" s="1" t="s">
        <v>3043</v>
      </c>
      <c r="E370" s="1" t="s">
        <v>3043</v>
      </c>
      <c r="F370" s="1" t="s">
        <v>7325</v>
      </c>
      <c r="G370" s="1" t="s">
        <v>3043</v>
      </c>
      <c r="H370" s="1" t="s">
        <v>7325</v>
      </c>
      <c r="I370" s="1" t="s">
        <v>3017</v>
      </c>
      <c r="J370" s="1" t="s">
        <v>3017</v>
      </c>
      <c r="K370" s="1" t="s">
        <v>7325</v>
      </c>
      <c r="L370" s="1" t="s">
        <v>3017</v>
      </c>
      <c r="M370" s="1" t="s">
        <v>3017</v>
      </c>
      <c r="N370" s="1" t="s">
        <v>3043</v>
      </c>
      <c r="O370" s="1" t="s">
        <v>3043</v>
      </c>
      <c r="P370" s="1" t="s">
        <v>2984</v>
      </c>
      <c r="Q370" s="1" t="s">
        <v>2984</v>
      </c>
      <c r="R370" s="1" t="s">
        <v>3043</v>
      </c>
      <c r="S370" s="1" t="s">
        <v>3043</v>
      </c>
      <c r="T370" s="1" t="s">
        <v>3044</v>
      </c>
      <c r="U370" s="1" t="s">
        <v>5538</v>
      </c>
      <c r="V370" s="1" t="s">
        <v>3299</v>
      </c>
      <c r="W370" s="1" t="s">
        <v>2985</v>
      </c>
    </row>
    <row r="371" spans="1:23" x14ac:dyDescent="0.45">
      <c r="A371" s="1" t="s">
        <v>7326</v>
      </c>
      <c r="B371" s="1" t="s">
        <v>7327</v>
      </c>
      <c r="C371" s="1" t="s">
        <v>3043</v>
      </c>
      <c r="D371" s="1" t="s">
        <v>3043</v>
      </c>
      <c r="E371" s="1" t="s">
        <v>3043</v>
      </c>
      <c r="F371" s="1" t="s">
        <v>3456</v>
      </c>
      <c r="G371" s="1" t="s">
        <v>3043</v>
      </c>
      <c r="H371" s="1" t="s">
        <v>3456</v>
      </c>
      <c r="I371" s="1" t="s">
        <v>3017</v>
      </c>
      <c r="J371" s="1" t="s">
        <v>3017</v>
      </c>
      <c r="K371" s="1" t="s">
        <v>3456</v>
      </c>
      <c r="L371" s="1" t="s">
        <v>3017</v>
      </c>
      <c r="M371" s="1" t="s">
        <v>3017</v>
      </c>
      <c r="N371" s="1" t="s">
        <v>3043</v>
      </c>
      <c r="O371" s="1" t="s">
        <v>3043</v>
      </c>
      <c r="P371" s="1" t="s">
        <v>2984</v>
      </c>
      <c r="Q371" s="1" t="s">
        <v>2984</v>
      </c>
      <c r="R371" s="1" t="s">
        <v>2985</v>
      </c>
      <c r="S371" s="1" t="s">
        <v>7328</v>
      </c>
      <c r="T371" s="1" t="s">
        <v>3459</v>
      </c>
      <c r="U371" s="1" t="s">
        <v>3044</v>
      </c>
      <c r="V371" s="1" t="s">
        <v>3043</v>
      </c>
      <c r="W371" s="1" t="s">
        <v>3043</v>
      </c>
    </row>
    <row r="372" spans="1:23" x14ac:dyDescent="0.45">
      <c r="A372" s="1" t="s">
        <v>7329</v>
      </c>
      <c r="B372" s="1" t="s">
        <v>7330</v>
      </c>
      <c r="C372" s="1" t="s">
        <v>3043</v>
      </c>
      <c r="D372" s="1" t="s">
        <v>3043</v>
      </c>
      <c r="E372" s="1" t="s">
        <v>3043</v>
      </c>
      <c r="F372" s="1" t="s">
        <v>6480</v>
      </c>
      <c r="G372" s="1" t="s">
        <v>3043</v>
      </c>
      <c r="H372" s="1" t="s">
        <v>6480</v>
      </c>
      <c r="I372" s="1" t="s">
        <v>3017</v>
      </c>
      <c r="J372" s="1" t="s">
        <v>3017</v>
      </c>
      <c r="K372" s="1" t="s">
        <v>6480</v>
      </c>
      <c r="L372" s="1" t="s">
        <v>3017</v>
      </c>
      <c r="M372" s="1" t="s">
        <v>3017</v>
      </c>
      <c r="N372" s="1" t="s">
        <v>3043</v>
      </c>
      <c r="O372" s="1" t="s">
        <v>3043</v>
      </c>
      <c r="P372" s="1" t="s">
        <v>2984</v>
      </c>
      <c r="Q372" s="1" t="s">
        <v>2984</v>
      </c>
      <c r="R372" s="1" t="s">
        <v>2985</v>
      </c>
      <c r="S372" s="1" t="s">
        <v>3230</v>
      </c>
      <c r="T372" s="1" t="s">
        <v>5094</v>
      </c>
      <c r="U372" s="1" t="s">
        <v>4785</v>
      </c>
      <c r="V372" s="1" t="s">
        <v>4012</v>
      </c>
      <c r="W372" s="1" t="s">
        <v>2985</v>
      </c>
    </row>
    <row r="373" spans="1:23" x14ac:dyDescent="0.45">
      <c r="A373" s="1" t="s">
        <v>7331</v>
      </c>
      <c r="B373" s="1" t="s">
        <v>7332</v>
      </c>
      <c r="C373" s="1" t="s">
        <v>5676</v>
      </c>
      <c r="D373" s="1" t="s">
        <v>7333</v>
      </c>
      <c r="E373" s="1" t="s">
        <v>7334</v>
      </c>
      <c r="F373" s="1" t="s">
        <v>7335</v>
      </c>
      <c r="G373" s="1" t="s">
        <v>5855</v>
      </c>
      <c r="H373" s="1" t="s">
        <v>7336</v>
      </c>
      <c r="I373" s="1" t="s">
        <v>7337</v>
      </c>
      <c r="J373" s="1" t="s">
        <v>7338</v>
      </c>
      <c r="K373" s="1" t="s">
        <v>7336</v>
      </c>
      <c r="L373" s="1" t="s">
        <v>7337</v>
      </c>
      <c r="M373" s="1" t="s">
        <v>7338</v>
      </c>
      <c r="N373" s="1" t="s">
        <v>4781</v>
      </c>
      <c r="O373" s="1" t="s">
        <v>7339</v>
      </c>
      <c r="P373" s="1" t="s">
        <v>2984</v>
      </c>
      <c r="Q373" s="1" t="s">
        <v>2984</v>
      </c>
      <c r="R373" s="1" t="s">
        <v>2985</v>
      </c>
      <c r="S373" s="1" t="s">
        <v>3230</v>
      </c>
      <c r="T373" s="1" t="s">
        <v>7340</v>
      </c>
      <c r="U373" s="1" t="s">
        <v>7341</v>
      </c>
      <c r="V373" s="1" t="s">
        <v>3127</v>
      </c>
      <c r="W373" s="1" t="s">
        <v>2985</v>
      </c>
    </row>
    <row r="374" spans="1:23" x14ac:dyDescent="0.45">
      <c r="A374" s="1" t="s">
        <v>7342</v>
      </c>
      <c r="B374" s="1" t="s">
        <v>7343</v>
      </c>
      <c r="C374" s="1" t="s">
        <v>7344</v>
      </c>
      <c r="D374" s="1" t="s">
        <v>7345</v>
      </c>
      <c r="E374" s="1" t="s">
        <v>7346</v>
      </c>
      <c r="F374" s="1" t="s">
        <v>7347</v>
      </c>
      <c r="G374" s="1" t="s">
        <v>7348</v>
      </c>
      <c r="H374" s="1" t="s">
        <v>7349</v>
      </c>
      <c r="I374" s="1" t="s">
        <v>7350</v>
      </c>
      <c r="J374" s="1" t="s">
        <v>5137</v>
      </c>
      <c r="K374" s="1" t="s">
        <v>7351</v>
      </c>
      <c r="L374" s="1" t="s">
        <v>5682</v>
      </c>
      <c r="M374" s="1" t="s">
        <v>6268</v>
      </c>
      <c r="N374" s="1" t="s">
        <v>7348</v>
      </c>
      <c r="O374" s="1" t="s">
        <v>7352</v>
      </c>
      <c r="P374" s="1" t="s">
        <v>6580</v>
      </c>
      <c r="Q374" s="1" t="s">
        <v>7353</v>
      </c>
      <c r="R374" s="1" t="s">
        <v>2985</v>
      </c>
      <c r="S374" s="1" t="s">
        <v>3031</v>
      </c>
      <c r="T374" s="1" t="s">
        <v>7354</v>
      </c>
      <c r="U374" s="1" t="s">
        <v>7355</v>
      </c>
      <c r="V374" s="1" t="s">
        <v>7356</v>
      </c>
      <c r="W374" s="1" t="s">
        <v>2985</v>
      </c>
    </row>
    <row r="375" spans="1:23" x14ac:dyDescent="0.45">
      <c r="A375" s="1" t="s">
        <v>7357</v>
      </c>
      <c r="B375" s="1" t="s">
        <v>7358</v>
      </c>
      <c r="C375" s="1" t="s">
        <v>7359</v>
      </c>
      <c r="D375" s="1" t="s">
        <v>7360</v>
      </c>
      <c r="E375" s="1" t="s">
        <v>7361</v>
      </c>
      <c r="F375" s="1" t="s">
        <v>7362</v>
      </c>
      <c r="G375" s="1" t="s">
        <v>7363</v>
      </c>
      <c r="H375" s="1" t="s">
        <v>7364</v>
      </c>
      <c r="I375" s="1" t="s">
        <v>4214</v>
      </c>
      <c r="J375" s="1" t="s">
        <v>7365</v>
      </c>
      <c r="K375" s="1" t="s">
        <v>7366</v>
      </c>
      <c r="L375" s="1" t="s">
        <v>7367</v>
      </c>
      <c r="M375" s="1" t="s">
        <v>3037</v>
      </c>
      <c r="N375" s="1" t="s">
        <v>7368</v>
      </c>
      <c r="O375" s="1" t="s">
        <v>7363</v>
      </c>
      <c r="P375" s="1" t="s">
        <v>7369</v>
      </c>
      <c r="Q375" s="1" t="s">
        <v>7370</v>
      </c>
      <c r="R375" s="1" t="s">
        <v>2985</v>
      </c>
      <c r="S375" s="1" t="s">
        <v>3147</v>
      </c>
      <c r="T375" s="1" t="s">
        <v>7371</v>
      </c>
      <c r="U375" s="1" t="s">
        <v>7372</v>
      </c>
      <c r="V375" s="1" t="s">
        <v>7373</v>
      </c>
      <c r="W375" s="1" t="s">
        <v>2977</v>
      </c>
    </row>
    <row r="376" spans="1:23" x14ac:dyDescent="0.45">
      <c r="A376" s="1" t="s">
        <v>7374</v>
      </c>
      <c r="B376" s="1" t="s">
        <v>7375</v>
      </c>
      <c r="C376" s="1" t="s">
        <v>7376</v>
      </c>
      <c r="D376" s="1" t="s">
        <v>7377</v>
      </c>
      <c r="E376" s="1" t="s">
        <v>7378</v>
      </c>
      <c r="F376" s="1" t="s">
        <v>3448</v>
      </c>
      <c r="G376" s="1" t="s">
        <v>7379</v>
      </c>
      <c r="H376" s="1" t="s">
        <v>4676</v>
      </c>
      <c r="I376" s="1" t="s">
        <v>2997</v>
      </c>
      <c r="J376" s="1" t="s">
        <v>4527</v>
      </c>
      <c r="K376" s="1" t="s">
        <v>7380</v>
      </c>
      <c r="L376" s="1" t="s">
        <v>3232</v>
      </c>
      <c r="M376" s="1" t="s">
        <v>5266</v>
      </c>
      <c r="N376" s="1" t="s">
        <v>7381</v>
      </c>
      <c r="O376" s="1" t="s">
        <v>7379</v>
      </c>
      <c r="P376" s="1" t="s">
        <v>7382</v>
      </c>
      <c r="Q376" s="1" t="s">
        <v>7383</v>
      </c>
      <c r="R376" s="1" t="s">
        <v>3103</v>
      </c>
      <c r="S376" s="1" t="s">
        <v>7384</v>
      </c>
      <c r="T376" s="1" t="s">
        <v>7385</v>
      </c>
      <c r="U376" s="1" t="s">
        <v>7386</v>
      </c>
      <c r="V376" s="1" t="s">
        <v>7387</v>
      </c>
      <c r="W376" s="1" t="s">
        <v>2985</v>
      </c>
    </row>
    <row r="377" spans="1:23" x14ac:dyDescent="0.45">
      <c r="A377" s="1" t="s">
        <v>7388</v>
      </c>
      <c r="B377" s="1" t="s">
        <v>7389</v>
      </c>
      <c r="C377" s="1" t="s">
        <v>3043</v>
      </c>
      <c r="D377" s="1" t="s">
        <v>3043</v>
      </c>
      <c r="E377" s="1" t="s">
        <v>3043</v>
      </c>
      <c r="F377" s="1" t="s">
        <v>3456</v>
      </c>
      <c r="G377" s="1" t="s">
        <v>3043</v>
      </c>
      <c r="H377" s="1" t="s">
        <v>3456</v>
      </c>
      <c r="I377" s="1" t="s">
        <v>3017</v>
      </c>
      <c r="J377" s="1" t="s">
        <v>3017</v>
      </c>
      <c r="K377" s="1" t="s">
        <v>3456</v>
      </c>
      <c r="L377" s="1" t="s">
        <v>3017</v>
      </c>
      <c r="M377" s="1" t="s">
        <v>3017</v>
      </c>
      <c r="N377" s="1" t="s">
        <v>3043</v>
      </c>
      <c r="O377" s="1" t="s">
        <v>3043</v>
      </c>
      <c r="P377" s="1" t="s">
        <v>2984</v>
      </c>
      <c r="Q377" s="1" t="s">
        <v>2984</v>
      </c>
      <c r="R377" s="1" t="s">
        <v>2977</v>
      </c>
      <c r="S377" s="1" t="s">
        <v>7390</v>
      </c>
      <c r="T377" s="1" t="s">
        <v>3459</v>
      </c>
      <c r="U377" s="1" t="s">
        <v>3044</v>
      </c>
      <c r="V377" s="1" t="s">
        <v>3043</v>
      </c>
      <c r="W377" s="1" t="s">
        <v>3043</v>
      </c>
    </row>
    <row r="378" spans="1:23" x14ac:dyDescent="0.45">
      <c r="A378" s="1" t="s">
        <v>7391</v>
      </c>
      <c r="B378" s="1" t="s">
        <v>7392</v>
      </c>
      <c r="C378" s="1" t="s">
        <v>7393</v>
      </c>
      <c r="D378" s="1" t="s">
        <v>7394</v>
      </c>
      <c r="E378" s="1" t="s">
        <v>7395</v>
      </c>
      <c r="F378" s="1" t="s">
        <v>7396</v>
      </c>
      <c r="G378" s="1" t="s">
        <v>4035</v>
      </c>
      <c r="H378" s="1" t="s">
        <v>7397</v>
      </c>
      <c r="I378" s="1" t="s">
        <v>4709</v>
      </c>
      <c r="J378" s="1" t="s">
        <v>7398</v>
      </c>
      <c r="K378" s="1" t="s">
        <v>6953</v>
      </c>
      <c r="L378" s="1" t="s">
        <v>6850</v>
      </c>
      <c r="M378" s="1" t="s">
        <v>7399</v>
      </c>
      <c r="N378" s="1" t="s">
        <v>7400</v>
      </c>
      <c r="O378" s="1" t="s">
        <v>7396</v>
      </c>
      <c r="P378" s="1" t="s">
        <v>3966</v>
      </c>
      <c r="Q378" s="1" t="s">
        <v>7401</v>
      </c>
      <c r="R378" s="1" t="s">
        <v>5223</v>
      </c>
      <c r="S378" s="1" t="s">
        <v>7402</v>
      </c>
      <c r="T378" s="1" t="s">
        <v>7403</v>
      </c>
      <c r="U378" s="1" t="s">
        <v>7404</v>
      </c>
      <c r="V378" s="1" t="s">
        <v>7405</v>
      </c>
      <c r="W378" s="1" t="s">
        <v>2977</v>
      </c>
    </row>
    <row r="379" spans="1:23" x14ac:dyDescent="0.45">
      <c r="A379" s="1" t="s">
        <v>7406</v>
      </c>
      <c r="B379" s="1" t="s">
        <v>7407</v>
      </c>
      <c r="C379" s="1" t="s">
        <v>7408</v>
      </c>
      <c r="D379" s="1" t="s">
        <v>7409</v>
      </c>
      <c r="E379" s="1" t="s">
        <v>7410</v>
      </c>
      <c r="F379" s="1" t="s">
        <v>3170</v>
      </c>
      <c r="G379" s="1" t="s">
        <v>7411</v>
      </c>
      <c r="H379" s="1" t="s">
        <v>7412</v>
      </c>
      <c r="I379" s="1" t="s">
        <v>7413</v>
      </c>
      <c r="J379" s="1" t="s">
        <v>3585</v>
      </c>
      <c r="K379" s="1" t="s">
        <v>7414</v>
      </c>
      <c r="L379" s="1" t="s">
        <v>4373</v>
      </c>
      <c r="M379" s="1" t="s">
        <v>4895</v>
      </c>
      <c r="N379" s="1" t="s">
        <v>7415</v>
      </c>
      <c r="O379" s="1" t="s">
        <v>7416</v>
      </c>
      <c r="P379" s="1" t="s">
        <v>7417</v>
      </c>
      <c r="Q379" s="1" t="s">
        <v>7418</v>
      </c>
      <c r="R379" s="1" t="s">
        <v>2985</v>
      </c>
      <c r="S379" s="1" t="s">
        <v>6515</v>
      </c>
      <c r="T379" s="1" t="s">
        <v>7419</v>
      </c>
      <c r="U379" s="1" t="s">
        <v>7420</v>
      </c>
      <c r="V379" s="1" t="s">
        <v>3127</v>
      </c>
      <c r="W379" s="1" t="s">
        <v>2985</v>
      </c>
    </row>
    <row r="380" spans="1:23" x14ac:dyDescent="0.45">
      <c r="A380" s="1" t="s">
        <v>7421</v>
      </c>
      <c r="B380" s="1" t="s">
        <v>7422</v>
      </c>
      <c r="C380" s="1" t="s">
        <v>7423</v>
      </c>
      <c r="D380" s="1" t="s">
        <v>7424</v>
      </c>
      <c r="E380" s="1" t="s">
        <v>7425</v>
      </c>
      <c r="F380" s="1" t="s">
        <v>7426</v>
      </c>
      <c r="G380" s="1" t="s">
        <v>7427</v>
      </c>
      <c r="H380" s="1" t="s">
        <v>7428</v>
      </c>
      <c r="I380" s="1" t="s">
        <v>5403</v>
      </c>
      <c r="J380" s="1" t="s">
        <v>4580</v>
      </c>
      <c r="K380" s="1" t="s">
        <v>7429</v>
      </c>
      <c r="L380" s="1" t="s">
        <v>7198</v>
      </c>
      <c r="M380" s="1" t="s">
        <v>7430</v>
      </c>
      <c r="N380" s="1" t="s">
        <v>7431</v>
      </c>
      <c r="O380" s="1" t="s">
        <v>6105</v>
      </c>
      <c r="P380" s="1" t="s">
        <v>3522</v>
      </c>
      <c r="Q380" s="1" t="s">
        <v>7432</v>
      </c>
      <c r="R380" s="1" t="s">
        <v>2985</v>
      </c>
      <c r="S380" s="1" t="s">
        <v>7433</v>
      </c>
      <c r="T380" s="1" t="s">
        <v>7434</v>
      </c>
      <c r="U380" s="1" t="s">
        <v>7435</v>
      </c>
      <c r="V380" s="1" t="s">
        <v>7436</v>
      </c>
      <c r="W380" s="1" t="s">
        <v>2985</v>
      </c>
    </row>
    <row r="381" spans="1:23" x14ac:dyDescent="0.45">
      <c r="A381" s="1" t="s">
        <v>7437</v>
      </c>
      <c r="B381" s="1" t="s">
        <v>7438</v>
      </c>
      <c r="C381" s="1" t="s">
        <v>3043</v>
      </c>
      <c r="D381" s="1" t="s">
        <v>3043</v>
      </c>
      <c r="E381" s="1" t="s">
        <v>3043</v>
      </c>
      <c r="F381" s="1" t="s">
        <v>3456</v>
      </c>
      <c r="G381" s="1" t="s">
        <v>3043</v>
      </c>
      <c r="H381" s="1" t="s">
        <v>3456</v>
      </c>
      <c r="I381" s="1" t="s">
        <v>3017</v>
      </c>
      <c r="J381" s="1" t="s">
        <v>3017</v>
      </c>
      <c r="K381" s="1" t="s">
        <v>3456</v>
      </c>
      <c r="L381" s="1" t="s">
        <v>3017</v>
      </c>
      <c r="M381" s="1" t="s">
        <v>3017</v>
      </c>
      <c r="N381" s="1" t="s">
        <v>3043</v>
      </c>
      <c r="O381" s="1" t="s">
        <v>3043</v>
      </c>
      <c r="P381" s="1" t="s">
        <v>2984</v>
      </c>
      <c r="Q381" s="1" t="s">
        <v>2984</v>
      </c>
      <c r="R381" s="1" t="s">
        <v>2985</v>
      </c>
      <c r="S381" s="1" t="s">
        <v>3985</v>
      </c>
      <c r="T381" s="1" t="s">
        <v>3459</v>
      </c>
      <c r="U381" s="1" t="s">
        <v>3044</v>
      </c>
      <c r="V381" s="1" t="s">
        <v>3043</v>
      </c>
      <c r="W381" s="1" t="s">
        <v>3043</v>
      </c>
    </row>
    <row r="382" spans="1:23" x14ac:dyDescent="0.45">
      <c r="A382" s="1" t="s">
        <v>7439</v>
      </c>
      <c r="B382" s="1" t="s">
        <v>7440</v>
      </c>
      <c r="C382" s="1" t="s">
        <v>3151</v>
      </c>
      <c r="D382" s="1" t="s">
        <v>7441</v>
      </c>
      <c r="E382" s="1" t="s">
        <v>7442</v>
      </c>
      <c r="F382" s="1" t="s">
        <v>7443</v>
      </c>
      <c r="G382" s="1" t="s">
        <v>7444</v>
      </c>
      <c r="H382" s="1" t="s">
        <v>7445</v>
      </c>
      <c r="I382" s="1" t="s">
        <v>4410</v>
      </c>
      <c r="J382" s="1" t="s">
        <v>7446</v>
      </c>
      <c r="K382" s="1" t="s">
        <v>7447</v>
      </c>
      <c r="L382" s="1" t="s">
        <v>3744</v>
      </c>
      <c r="M382" s="1" t="s">
        <v>7448</v>
      </c>
      <c r="N382" s="1" t="s">
        <v>7444</v>
      </c>
      <c r="O382" s="1" t="s">
        <v>5123</v>
      </c>
      <c r="P382" s="1" t="s">
        <v>6387</v>
      </c>
      <c r="Q382" s="1" t="s">
        <v>4728</v>
      </c>
      <c r="R382" s="1" t="s">
        <v>2985</v>
      </c>
      <c r="S382" s="1" t="s">
        <v>7449</v>
      </c>
      <c r="T382" s="1" t="s">
        <v>7450</v>
      </c>
      <c r="U382" s="1" t="s">
        <v>7451</v>
      </c>
      <c r="V382" s="1" t="s">
        <v>7452</v>
      </c>
      <c r="W382" s="1" t="s">
        <v>2985</v>
      </c>
    </row>
    <row r="383" spans="1:23" x14ac:dyDescent="0.45">
      <c r="A383" s="1" t="s">
        <v>7453</v>
      </c>
      <c r="B383" s="1" t="s">
        <v>7454</v>
      </c>
      <c r="C383" s="1" t="s">
        <v>7455</v>
      </c>
      <c r="D383" s="1" t="s">
        <v>7456</v>
      </c>
      <c r="E383" s="1" t="s">
        <v>7457</v>
      </c>
      <c r="F383" s="1" t="s">
        <v>7458</v>
      </c>
      <c r="G383" s="1" t="s">
        <v>7459</v>
      </c>
      <c r="H383" s="1" t="s">
        <v>5438</v>
      </c>
      <c r="I383" s="1" t="s">
        <v>4085</v>
      </c>
      <c r="J383" s="1" t="s">
        <v>3117</v>
      </c>
      <c r="K383" s="1" t="s">
        <v>7460</v>
      </c>
      <c r="L383" s="1" t="s">
        <v>4709</v>
      </c>
      <c r="M383" s="1" t="s">
        <v>7461</v>
      </c>
      <c r="N383" s="1" t="s">
        <v>7462</v>
      </c>
      <c r="O383" s="1" t="s">
        <v>7463</v>
      </c>
      <c r="P383" s="1" t="s">
        <v>7464</v>
      </c>
      <c r="Q383" s="1" t="s">
        <v>7465</v>
      </c>
      <c r="R383" s="1" t="s">
        <v>2985</v>
      </c>
      <c r="S383" s="1" t="s">
        <v>7466</v>
      </c>
      <c r="T383" s="1" t="s">
        <v>5597</v>
      </c>
      <c r="U383" s="1" t="s">
        <v>7467</v>
      </c>
      <c r="V383" s="1" t="s">
        <v>4475</v>
      </c>
      <c r="W383" s="1" t="s">
        <v>2985</v>
      </c>
    </row>
    <row r="384" spans="1:23" x14ac:dyDescent="0.45">
      <c r="A384" s="1" t="s">
        <v>7468</v>
      </c>
      <c r="B384" s="1" t="s">
        <v>7469</v>
      </c>
      <c r="C384" s="1" t="s">
        <v>3043</v>
      </c>
      <c r="D384" s="1" t="s">
        <v>3043</v>
      </c>
      <c r="E384" s="1" t="s">
        <v>3043</v>
      </c>
      <c r="F384" s="1" t="s">
        <v>3456</v>
      </c>
      <c r="G384" s="1" t="s">
        <v>3043</v>
      </c>
      <c r="H384" s="1" t="s">
        <v>3456</v>
      </c>
      <c r="I384" s="1" t="s">
        <v>3017</v>
      </c>
      <c r="J384" s="1" t="s">
        <v>3017</v>
      </c>
      <c r="K384" s="1" t="s">
        <v>3456</v>
      </c>
      <c r="L384" s="1" t="s">
        <v>3017</v>
      </c>
      <c r="M384" s="1" t="s">
        <v>3017</v>
      </c>
      <c r="N384" s="1" t="s">
        <v>3043</v>
      </c>
      <c r="O384" s="1" t="s">
        <v>3043</v>
      </c>
      <c r="P384" s="1" t="s">
        <v>2984</v>
      </c>
      <c r="Q384" s="1" t="s">
        <v>2984</v>
      </c>
      <c r="R384" s="1" t="s">
        <v>2985</v>
      </c>
      <c r="S384" s="1" t="s">
        <v>7470</v>
      </c>
      <c r="T384" s="1" t="s">
        <v>3459</v>
      </c>
      <c r="U384" s="1" t="s">
        <v>5538</v>
      </c>
      <c r="V384" s="1" t="s">
        <v>7471</v>
      </c>
      <c r="W384" s="1" t="s">
        <v>2985</v>
      </c>
    </row>
    <row r="385" spans="1:23" x14ac:dyDescent="0.45">
      <c r="A385" s="1" t="s">
        <v>7472</v>
      </c>
      <c r="B385" s="1" t="s">
        <v>7473</v>
      </c>
      <c r="C385" s="1" t="s">
        <v>5541</v>
      </c>
      <c r="D385" s="1" t="s">
        <v>7474</v>
      </c>
      <c r="E385" s="1" t="s">
        <v>7475</v>
      </c>
      <c r="F385" s="1" t="s">
        <v>7476</v>
      </c>
      <c r="G385" s="1" t="s">
        <v>3006</v>
      </c>
      <c r="H385" s="1" t="s">
        <v>7477</v>
      </c>
      <c r="I385" s="1" t="s">
        <v>3537</v>
      </c>
      <c r="J385" s="1" t="s">
        <v>7478</v>
      </c>
      <c r="K385" s="1" t="s">
        <v>7479</v>
      </c>
      <c r="L385" s="1" t="s">
        <v>6223</v>
      </c>
      <c r="M385" s="1" t="s">
        <v>6611</v>
      </c>
      <c r="N385" s="1" t="s">
        <v>7480</v>
      </c>
      <c r="O385" s="1" t="s">
        <v>7481</v>
      </c>
      <c r="P385" s="1" t="s">
        <v>7482</v>
      </c>
      <c r="Q385" s="1" t="s">
        <v>7483</v>
      </c>
      <c r="R385" s="1" t="s">
        <v>3103</v>
      </c>
      <c r="S385" s="1" t="s">
        <v>7484</v>
      </c>
      <c r="T385" s="1" t="s">
        <v>7485</v>
      </c>
      <c r="U385" s="1" t="s">
        <v>7486</v>
      </c>
      <c r="V385" s="1" t="s">
        <v>7487</v>
      </c>
      <c r="W385" s="1" t="s">
        <v>2985</v>
      </c>
    </row>
    <row r="386" spans="1:23" x14ac:dyDescent="0.45">
      <c r="A386" s="1" t="s">
        <v>7488</v>
      </c>
      <c r="B386" s="1" t="s">
        <v>7489</v>
      </c>
      <c r="C386" s="1" t="s">
        <v>3103</v>
      </c>
      <c r="D386" s="1" t="s">
        <v>7490</v>
      </c>
      <c r="E386" s="1" t="s">
        <v>7491</v>
      </c>
      <c r="F386" s="1" t="s">
        <v>7492</v>
      </c>
      <c r="G386" s="1" t="s">
        <v>3751</v>
      </c>
      <c r="H386" s="1" t="s">
        <v>7493</v>
      </c>
      <c r="I386" s="1" t="s">
        <v>7494</v>
      </c>
      <c r="J386" s="1" t="s">
        <v>7495</v>
      </c>
      <c r="K386" s="1" t="s">
        <v>7496</v>
      </c>
      <c r="L386" s="1" t="s">
        <v>7497</v>
      </c>
      <c r="M386" s="1" t="s">
        <v>7498</v>
      </c>
      <c r="N386" s="1" t="s">
        <v>7499</v>
      </c>
      <c r="O386" s="1" t="s">
        <v>3751</v>
      </c>
      <c r="P386" s="1" t="s">
        <v>2984</v>
      </c>
      <c r="Q386" s="1" t="s">
        <v>2984</v>
      </c>
      <c r="R386" s="1" t="s">
        <v>2985</v>
      </c>
      <c r="S386" s="1" t="s">
        <v>5188</v>
      </c>
      <c r="T386" s="1" t="s">
        <v>7500</v>
      </c>
      <c r="U386" s="1" t="s">
        <v>7501</v>
      </c>
      <c r="V386" s="1" t="s">
        <v>3574</v>
      </c>
      <c r="W386" s="1" t="s">
        <v>2985</v>
      </c>
    </row>
    <row r="387" spans="1:23" x14ac:dyDescent="0.45">
      <c r="A387" s="1" t="s">
        <v>7502</v>
      </c>
      <c r="B387" s="1" t="s">
        <v>7503</v>
      </c>
      <c r="C387" s="1" t="s">
        <v>3043</v>
      </c>
      <c r="D387" s="1" t="s">
        <v>3043</v>
      </c>
      <c r="E387" s="1" t="s">
        <v>3043</v>
      </c>
      <c r="F387" s="1" t="s">
        <v>7504</v>
      </c>
      <c r="G387" s="1" t="s">
        <v>3043</v>
      </c>
      <c r="H387" s="1" t="s">
        <v>7504</v>
      </c>
      <c r="I387" s="1" t="s">
        <v>3017</v>
      </c>
      <c r="J387" s="1" t="s">
        <v>3017</v>
      </c>
      <c r="K387" s="1" t="s">
        <v>7504</v>
      </c>
      <c r="L387" s="1" t="s">
        <v>3017</v>
      </c>
      <c r="M387" s="1" t="s">
        <v>3017</v>
      </c>
      <c r="N387" s="1" t="s">
        <v>3043</v>
      </c>
      <c r="O387" s="1" t="s">
        <v>3043</v>
      </c>
      <c r="P387" s="1" t="s">
        <v>2984</v>
      </c>
      <c r="Q387" s="1" t="s">
        <v>2984</v>
      </c>
      <c r="R387" s="1" t="s">
        <v>2985</v>
      </c>
      <c r="S387" s="1" t="s">
        <v>5707</v>
      </c>
      <c r="T387" s="1" t="s">
        <v>3462</v>
      </c>
      <c r="U387" s="1" t="s">
        <v>7505</v>
      </c>
      <c r="V387" s="1" t="s">
        <v>2977</v>
      </c>
      <c r="W387" s="1" t="s">
        <v>2985</v>
      </c>
    </row>
    <row r="388" spans="1:23" x14ac:dyDescent="0.45">
      <c r="A388" s="1" t="s">
        <v>7506</v>
      </c>
      <c r="B388" s="1" t="s">
        <v>7507</v>
      </c>
      <c r="C388" s="1" t="s">
        <v>7508</v>
      </c>
      <c r="D388" s="1" t="s">
        <v>7509</v>
      </c>
      <c r="E388" s="1" t="s">
        <v>7510</v>
      </c>
      <c r="F388" s="1" t="s">
        <v>7511</v>
      </c>
      <c r="G388" s="1" t="s">
        <v>7512</v>
      </c>
      <c r="H388" s="1" t="s">
        <v>7513</v>
      </c>
      <c r="I388" s="1" t="s">
        <v>4187</v>
      </c>
      <c r="J388" s="1" t="s">
        <v>6354</v>
      </c>
      <c r="K388" s="1" t="s">
        <v>7514</v>
      </c>
      <c r="L388" s="1" t="s">
        <v>6757</v>
      </c>
      <c r="M388" s="1" t="s">
        <v>6182</v>
      </c>
      <c r="N388" s="1" t="s">
        <v>7515</v>
      </c>
      <c r="O388" s="1" t="s">
        <v>7516</v>
      </c>
      <c r="P388" s="1" t="s">
        <v>7517</v>
      </c>
      <c r="Q388" s="1" t="s">
        <v>7518</v>
      </c>
      <c r="R388" s="1" t="s">
        <v>4622</v>
      </c>
      <c r="S388" s="1" t="s">
        <v>7519</v>
      </c>
      <c r="T388" s="1" t="s">
        <v>7520</v>
      </c>
      <c r="U388" s="1" t="s">
        <v>7521</v>
      </c>
      <c r="V388" s="1" t="s">
        <v>7522</v>
      </c>
      <c r="W388" s="1" t="s">
        <v>3028</v>
      </c>
    </row>
    <row r="389" spans="1:23" x14ac:dyDescent="0.45">
      <c r="A389" s="1" t="s">
        <v>7523</v>
      </c>
      <c r="B389" s="1" t="s">
        <v>7524</v>
      </c>
      <c r="C389" s="1" t="s">
        <v>7525</v>
      </c>
      <c r="D389" s="1" t="s">
        <v>7526</v>
      </c>
      <c r="E389" s="1" t="s">
        <v>7527</v>
      </c>
      <c r="F389" s="1" t="s">
        <v>5291</v>
      </c>
      <c r="G389" s="1" t="s">
        <v>7528</v>
      </c>
      <c r="H389" s="1" t="s">
        <v>5289</v>
      </c>
      <c r="I389" s="1" t="s">
        <v>4540</v>
      </c>
      <c r="J389" s="1" t="s">
        <v>6371</v>
      </c>
      <c r="K389" s="1" t="s">
        <v>7529</v>
      </c>
      <c r="L389" s="1" t="s">
        <v>4857</v>
      </c>
      <c r="M389" s="1" t="s">
        <v>7530</v>
      </c>
      <c r="N389" s="1" t="s">
        <v>7531</v>
      </c>
      <c r="O389" s="1" t="s">
        <v>7532</v>
      </c>
      <c r="P389" s="1" t="s">
        <v>7533</v>
      </c>
      <c r="Q389" s="1" t="s">
        <v>7534</v>
      </c>
      <c r="R389" s="1" t="s">
        <v>2977</v>
      </c>
      <c r="S389" s="1" t="s">
        <v>7535</v>
      </c>
      <c r="T389" s="1" t="s">
        <v>7536</v>
      </c>
      <c r="U389" s="1" t="s">
        <v>7536</v>
      </c>
      <c r="V389" s="1" t="s">
        <v>7537</v>
      </c>
      <c r="W389" s="1" t="s">
        <v>3226</v>
      </c>
    </row>
    <row r="390" spans="1:23" x14ac:dyDescent="0.45">
      <c r="A390" s="1" t="s">
        <v>7538</v>
      </c>
      <c r="B390" s="1" t="s">
        <v>7539</v>
      </c>
      <c r="C390" s="1" t="s">
        <v>3043</v>
      </c>
      <c r="D390" s="1" t="s">
        <v>3043</v>
      </c>
      <c r="E390" s="1" t="s">
        <v>3043</v>
      </c>
      <c r="F390" s="1" t="s">
        <v>3417</v>
      </c>
      <c r="G390" s="1" t="s">
        <v>3043</v>
      </c>
      <c r="H390" s="1" t="s">
        <v>3793</v>
      </c>
      <c r="I390" s="1" t="s">
        <v>3917</v>
      </c>
      <c r="J390" s="1" t="s">
        <v>7540</v>
      </c>
      <c r="K390" s="1" t="s">
        <v>3417</v>
      </c>
      <c r="L390" s="1" t="s">
        <v>3017</v>
      </c>
      <c r="M390" s="1" t="s">
        <v>3017</v>
      </c>
      <c r="N390" s="1" t="s">
        <v>3043</v>
      </c>
      <c r="O390" s="1" t="s">
        <v>3043</v>
      </c>
      <c r="P390" s="1" t="s">
        <v>2984</v>
      </c>
      <c r="Q390" s="1" t="s">
        <v>2984</v>
      </c>
      <c r="R390" s="1" t="s">
        <v>2985</v>
      </c>
      <c r="S390" s="1" t="s">
        <v>3629</v>
      </c>
      <c r="T390" s="1" t="s">
        <v>7541</v>
      </c>
      <c r="U390" s="1" t="s">
        <v>4014</v>
      </c>
      <c r="V390" s="1" t="s">
        <v>2986</v>
      </c>
      <c r="W390" s="1" t="s">
        <v>2985</v>
      </c>
    </row>
    <row r="391" spans="1:23" x14ac:dyDescent="0.45">
      <c r="A391" s="1" t="s">
        <v>7542</v>
      </c>
      <c r="B391" s="1" t="s">
        <v>7543</v>
      </c>
      <c r="C391" s="1" t="s">
        <v>4100</v>
      </c>
      <c r="D391" s="1" t="s">
        <v>7544</v>
      </c>
      <c r="E391" s="1" t="s">
        <v>7545</v>
      </c>
      <c r="F391" s="1" t="s">
        <v>7546</v>
      </c>
      <c r="G391" s="1" t="s">
        <v>7547</v>
      </c>
      <c r="H391" s="1" t="s">
        <v>7548</v>
      </c>
      <c r="I391" s="1" t="s">
        <v>7549</v>
      </c>
      <c r="J391" s="1" t="s">
        <v>7550</v>
      </c>
      <c r="K391" s="1" t="s">
        <v>7551</v>
      </c>
      <c r="L391" s="1" t="s">
        <v>7552</v>
      </c>
      <c r="M391" s="1" t="s">
        <v>7553</v>
      </c>
      <c r="N391" s="1" t="s">
        <v>7547</v>
      </c>
      <c r="O391" s="1" t="s">
        <v>7554</v>
      </c>
      <c r="P391" s="1" t="s">
        <v>2984</v>
      </c>
      <c r="Q391" s="1" t="s">
        <v>2984</v>
      </c>
      <c r="R391" s="1" t="s">
        <v>2985</v>
      </c>
      <c r="S391" s="1" t="s">
        <v>5707</v>
      </c>
      <c r="T391" s="1" t="s">
        <v>7555</v>
      </c>
      <c r="U391" s="1" t="s">
        <v>7556</v>
      </c>
      <c r="V391" s="1" t="s">
        <v>4271</v>
      </c>
      <c r="W391" s="1" t="s">
        <v>3028</v>
      </c>
    </row>
    <row r="392" spans="1:23" x14ac:dyDescent="0.45">
      <c r="A392" s="1" t="s">
        <v>7557</v>
      </c>
      <c r="B392" s="1" t="s">
        <v>7558</v>
      </c>
      <c r="C392" s="1" t="s">
        <v>2985</v>
      </c>
      <c r="D392" s="1" t="s">
        <v>3943</v>
      </c>
      <c r="E392" s="1" t="s">
        <v>7559</v>
      </c>
      <c r="F392" s="1" t="s">
        <v>7560</v>
      </c>
      <c r="G392" s="1" t="s">
        <v>4746</v>
      </c>
      <c r="H392" s="1" t="s">
        <v>4746</v>
      </c>
      <c r="I392" s="1" t="s">
        <v>3426</v>
      </c>
      <c r="J392" s="1" t="s">
        <v>7561</v>
      </c>
      <c r="K392" s="1" t="s">
        <v>4746</v>
      </c>
      <c r="L392" s="1" t="s">
        <v>3426</v>
      </c>
      <c r="M392" s="1" t="s">
        <v>7561</v>
      </c>
      <c r="N392" s="1" t="s">
        <v>4746</v>
      </c>
      <c r="O392" s="1" t="s">
        <v>4746</v>
      </c>
      <c r="P392" s="1" t="s">
        <v>2984</v>
      </c>
      <c r="Q392" s="1" t="s">
        <v>2984</v>
      </c>
      <c r="R392" s="1" t="s">
        <v>2985</v>
      </c>
      <c r="S392" s="1" t="s">
        <v>3230</v>
      </c>
      <c r="T392" s="1" t="s">
        <v>5094</v>
      </c>
      <c r="U392" s="1" t="s">
        <v>7562</v>
      </c>
      <c r="V392" s="1" t="s">
        <v>2986</v>
      </c>
      <c r="W392" s="1" t="s">
        <v>2985</v>
      </c>
    </row>
    <row r="393" spans="1:23" x14ac:dyDescent="0.45">
      <c r="A393" s="1" t="s">
        <v>7563</v>
      </c>
      <c r="B393" s="1" t="s">
        <v>7564</v>
      </c>
      <c r="C393" s="1" t="s">
        <v>3043</v>
      </c>
      <c r="D393" s="1" t="s">
        <v>3043</v>
      </c>
      <c r="E393" s="1" t="s">
        <v>3043</v>
      </c>
      <c r="F393" s="1" t="s">
        <v>7565</v>
      </c>
      <c r="G393" s="1" t="s">
        <v>3043</v>
      </c>
      <c r="H393" s="1" t="s">
        <v>7565</v>
      </c>
      <c r="I393" s="1" t="s">
        <v>3017</v>
      </c>
      <c r="J393" s="1" t="s">
        <v>3017</v>
      </c>
      <c r="K393" s="1" t="s">
        <v>7565</v>
      </c>
      <c r="L393" s="1" t="s">
        <v>3017</v>
      </c>
      <c r="M393" s="1" t="s">
        <v>3017</v>
      </c>
      <c r="N393" s="1" t="s">
        <v>3043</v>
      </c>
      <c r="O393" s="1" t="s">
        <v>3043</v>
      </c>
      <c r="P393" s="1" t="s">
        <v>2984</v>
      </c>
      <c r="Q393" s="1" t="s">
        <v>2984</v>
      </c>
      <c r="R393" s="1" t="s">
        <v>3043</v>
      </c>
      <c r="S393" s="1" t="s">
        <v>3043</v>
      </c>
      <c r="T393" s="1" t="s">
        <v>3044</v>
      </c>
      <c r="U393" s="1" t="s">
        <v>7566</v>
      </c>
      <c r="V393" s="1" t="s">
        <v>3103</v>
      </c>
      <c r="W393" s="1" t="s">
        <v>2985</v>
      </c>
    </row>
    <row r="394" spans="1:23" x14ac:dyDescent="0.45">
      <c r="A394" s="1" t="s">
        <v>7567</v>
      </c>
      <c r="B394" s="1" t="s">
        <v>7568</v>
      </c>
      <c r="C394" s="1" t="s">
        <v>3043</v>
      </c>
      <c r="D394" s="1" t="s">
        <v>3043</v>
      </c>
      <c r="E394" s="1" t="s">
        <v>3043</v>
      </c>
      <c r="F394" s="1" t="s">
        <v>3456</v>
      </c>
      <c r="G394" s="1" t="s">
        <v>3043</v>
      </c>
      <c r="H394" s="1" t="s">
        <v>3456</v>
      </c>
      <c r="I394" s="1" t="s">
        <v>3017</v>
      </c>
      <c r="J394" s="1" t="s">
        <v>3017</v>
      </c>
      <c r="K394" s="1" t="s">
        <v>3456</v>
      </c>
      <c r="L394" s="1" t="s">
        <v>3017</v>
      </c>
      <c r="M394" s="1" t="s">
        <v>3017</v>
      </c>
      <c r="N394" s="1" t="s">
        <v>3043</v>
      </c>
      <c r="O394" s="1" t="s">
        <v>3043</v>
      </c>
      <c r="P394" s="1" t="s">
        <v>2984</v>
      </c>
      <c r="Q394" s="1" t="s">
        <v>2984</v>
      </c>
      <c r="R394" s="1" t="s">
        <v>3028</v>
      </c>
      <c r="S394" s="1" t="s">
        <v>7569</v>
      </c>
      <c r="T394" s="1" t="s">
        <v>3458</v>
      </c>
      <c r="U394" s="1" t="s">
        <v>3459</v>
      </c>
      <c r="V394" s="1" t="s">
        <v>7569</v>
      </c>
      <c r="W394" s="1" t="s">
        <v>3028</v>
      </c>
    </row>
    <row r="395" spans="1:23" x14ac:dyDescent="0.45">
      <c r="A395" s="1" t="s">
        <v>7570</v>
      </c>
      <c r="B395" s="1" t="s">
        <v>7571</v>
      </c>
      <c r="C395" s="1" t="s">
        <v>7572</v>
      </c>
      <c r="D395" s="1" t="s">
        <v>7573</v>
      </c>
      <c r="E395" s="1" t="s">
        <v>7574</v>
      </c>
      <c r="F395" s="1" t="s">
        <v>7575</v>
      </c>
      <c r="G395" s="1" t="s">
        <v>3499</v>
      </c>
      <c r="H395" s="1" t="s">
        <v>7576</v>
      </c>
      <c r="I395" s="1" t="s">
        <v>4468</v>
      </c>
      <c r="J395" s="1" t="s">
        <v>7577</v>
      </c>
      <c r="K395" s="1" t="s">
        <v>7578</v>
      </c>
      <c r="L395" s="1" t="s">
        <v>4668</v>
      </c>
      <c r="M395" s="1" t="s">
        <v>4124</v>
      </c>
      <c r="N395" s="1" t="s">
        <v>7579</v>
      </c>
      <c r="O395" s="1" t="s">
        <v>3499</v>
      </c>
      <c r="P395" s="1" t="s">
        <v>7580</v>
      </c>
      <c r="Q395" s="1" t="s">
        <v>6113</v>
      </c>
      <c r="R395" s="1" t="s">
        <v>3028</v>
      </c>
      <c r="S395" s="1" t="s">
        <v>7581</v>
      </c>
      <c r="T395" s="1" t="s">
        <v>7582</v>
      </c>
      <c r="U395" s="1" t="s">
        <v>7583</v>
      </c>
      <c r="V395" s="1" t="s">
        <v>7584</v>
      </c>
      <c r="W395" s="1" t="s">
        <v>2977</v>
      </c>
    </row>
    <row r="396" spans="1:23" x14ac:dyDescent="0.45">
      <c r="A396" s="1" t="s">
        <v>7585</v>
      </c>
      <c r="B396" s="1" t="s">
        <v>7586</v>
      </c>
      <c r="C396" s="1" t="s">
        <v>3043</v>
      </c>
      <c r="D396" s="1" t="s">
        <v>3043</v>
      </c>
      <c r="E396" s="1" t="s">
        <v>3043</v>
      </c>
      <c r="F396" s="1" t="s">
        <v>7587</v>
      </c>
      <c r="G396" s="1" t="s">
        <v>3043</v>
      </c>
      <c r="H396" s="1" t="s">
        <v>7587</v>
      </c>
      <c r="I396" s="1" t="s">
        <v>3017</v>
      </c>
      <c r="J396" s="1" t="s">
        <v>3017</v>
      </c>
      <c r="K396" s="1" t="s">
        <v>7587</v>
      </c>
      <c r="L396" s="1" t="s">
        <v>3017</v>
      </c>
      <c r="M396" s="1" t="s">
        <v>3017</v>
      </c>
      <c r="N396" s="1" t="s">
        <v>3043</v>
      </c>
      <c r="O396" s="1" t="s">
        <v>3043</v>
      </c>
      <c r="P396" s="1" t="s">
        <v>2984</v>
      </c>
      <c r="Q396" s="1" t="s">
        <v>2984</v>
      </c>
      <c r="R396" s="1" t="s">
        <v>2977</v>
      </c>
      <c r="S396" s="1" t="s">
        <v>3574</v>
      </c>
      <c r="T396" s="1" t="s">
        <v>5828</v>
      </c>
      <c r="U396" s="1" t="s">
        <v>3458</v>
      </c>
      <c r="V396" s="1" t="s">
        <v>3574</v>
      </c>
      <c r="W396" s="1" t="s">
        <v>2977</v>
      </c>
    </row>
    <row r="397" spans="1:23" x14ac:dyDescent="0.45">
      <c r="A397" s="1" t="s">
        <v>7588</v>
      </c>
      <c r="B397" s="1" t="s">
        <v>7589</v>
      </c>
      <c r="C397" s="1" t="s">
        <v>3043</v>
      </c>
      <c r="D397" s="1" t="s">
        <v>3043</v>
      </c>
      <c r="E397" s="1" t="s">
        <v>3043</v>
      </c>
      <c r="F397" s="1" t="s">
        <v>7590</v>
      </c>
      <c r="G397" s="1" t="s">
        <v>3043</v>
      </c>
      <c r="H397" s="1" t="s">
        <v>7590</v>
      </c>
      <c r="I397" s="1" t="s">
        <v>3017</v>
      </c>
      <c r="J397" s="1" t="s">
        <v>3017</v>
      </c>
      <c r="K397" s="1" t="s">
        <v>7590</v>
      </c>
      <c r="L397" s="1" t="s">
        <v>3017</v>
      </c>
      <c r="M397" s="1" t="s">
        <v>3017</v>
      </c>
      <c r="N397" s="1" t="s">
        <v>3043</v>
      </c>
      <c r="O397" s="1" t="s">
        <v>3043</v>
      </c>
      <c r="P397" s="1" t="s">
        <v>2984</v>
      </c>
      <c r="Q397" s="1" t="s">
        <v>2984</v>
      </c>
      <c r="R397" s="1" t="s">
        <v>2985</v>
      </c>
      <c r="S397" s="1" t="s">
        <v>3436</v>
      </c>
      <c r="T397" s="1" t="s">
        <v>7591</v>
      </c>
      <c r="U397" s="1" t="s">
        <v>3044</v>
      </c>
      <c r="V397" s="1" t="s">
        <v>3043</v>
      </c>
      <c r="W397" s="1" t="s">
        <v>3043</v>
      </c>
    </row>
    <row r="398" spans="1:23" x14ac:dyDescent="0.45">
      <c r="A398" s="1" t="s">
        <v>7592</v>
      </c>
      <c r="B398" s="1" t="s">
        <v>7593</v>
      </c>
      <c r="C398" s="1" t="s">
        <v>7594</v>
      </c>
      <c r="D398" s="1" t="s">
        <v>7595</v>
      </c>
      <c r="E398" s="1" t="s">
        <v>7596</v>
      </c>
      <c r="F398" s="1" t="s">
        <v>7597</v>
      </c>
      <c r="G398" s="1" t="s">
        <v>3168</v>
      </c>
      <c r="H398" s="1" t="s">
        <v>3180</v>
      </c>
      <c r="I398" s="1" t="s">
        <v>5729</v>
      </c>
      <c r="J398" s="1" t="s">
        <v>7598</v>
      </c>
      <c r="K398" s="1" t="s">
        <v>3448</v>
      </c>
      <c r="L398" s="1" t="s">
        <v>7599</v>
      </c>
      <c r="M398" s="1" t="s">
        <v>5873</v>
      </c>
      <c r="N398" s="1" t="s">
        <v>3448</v>
      </c>
      <c r="O398" s="1" t="s">
        <v>3168</v>
      </c>
      <c r="P398" s="1" t="s">
        <v>5323</v>
      </c>
      <c r="Q398" s="1" t="s">
        <v>7600</v>
      </c>
      <c r="R398" s="1" t="s">
        <v>2985</v>
      </c>
      <c r="S398" s="1" t="s">
        <v>5858</v>
      </c>
      <c r="T398" s="1" t="s">
        <v>7601</v>
      </c>
      <c r="U398" s="1" t="s">
        <v>7602</v>
      </c>
      <c r="V398" s="1" t="s">
        <v>4987</v>
      </c>
      <c r="W398" s="1" t="s">
        <v>3230</v>
      </c>
    </row>
    <row r="399" spans="1:23" x14ac:dyDescent="0.45">
      <c r="A399" s="1" t="s">
        <v>7603</v>
      </c>
      <c r="B399" s="1" t="s">
        <v>7604</v>
      </c>
      <c r="C399" s="1" t="s">
        <v>3043</v>
      </c>
      <c r="D399" s="1" t="s">
        <v>3043</v>
      </c>
      <c r="E399" s="1" t="s">
        <v>3043</v>
      </c>
      <c r="F399" s="1" t="s">
        <v>4794</v>
      </c>
      <c r="G399" s="1" t="s">
        <v>3043</v>
      </c>
      <c r="H399" s="1" t="s">
        <v>4794</v>
      </c>
      <c r="I399" s="1" t="s">
        <v>3017</v>
      </c>
      <c r="J399" s="1" t="s">
        <v>3017</v>
      </c>
      <c r="K399" s="1" t="s">
        <v>4794</v>
      </c>
      <c r="L399" s="1" t="s">
        <v>3017</v>
      </c>
      <c r="M399" s="1" t="s">
        <v>3017</v>
      </c>
      <c r="N399" s="1" t="s">
        <v>3043</v>
      </c>
      <c r="O399" s="1" t="s">
        <v>3043</v>
      </c>
      <c r="P399" s="1" t="s">
        <v>2984</v>
      </c>
      <c r="Q399" s="1" t="s">
        <v>2984</v>
      </c>
      <c r="R399" s="1" t="s">
        <v>2985</v>
      </c>
      <c r="S399" s="1" t="s">
        <v>3230</v>
      </c>
      <c r="T399" s="1" t="s">
        <v>7605</v>
      </c>
      <c r="U399" s="1" t="s">
        <v>7606</v>
      </c>
      <c r="V399" s="1" t="s">
        <v>3230</v>
      </c>
      <c r="W399" s="1" t="s">
        <v>2985</v>
      </c>
    </row>
    <row r="400" spans="1:23" x14ac:dyDescent="0.45">
      <c r="A400" s="1" t="s">
        <v>7607</v>
      </c>
      <c r="B400" s="1" t="s">
        <v>7608</v>
      </c>
      <c r="C400" s="1" t="s">
        <v>7609</v>
      </c>
      <c r="D400" s="1" t="s">
        <v>7610</v>
      </c>
      <c r="E400" s="1" t="s">
        <v>7611</v>
      </c>
      <c r="F400" s="1" t="s">
        <v>5814</v>
      </c>
      <c r="G400" s="1" t="s">
        <v>6450</v>
      </c>
      <c r="H400" s="1" t="s">
        <v>7612</v>
      </c>
      <c r="I400" s="1" t="s">
        <v>3941</v>
      </c>
      <c r="J400" s="1" t="s">
        <v>5889</v>
      </c>
      <c r="K400" s="1" t="s">
        <v>7613</v>
      </c>
      <c r="L400" s="1" t="s">
        <v>7614</v>
      </c>
      <c r="M400" s="1" t="s">
        <v>7615</v>
      </c>
      <c r="N400" s="1" t="s">
        <v>6827</v>
      </c>
      <c r="O400" s="1" t="s">
        <v>7612</v>
      </c>
      <c r="P400" s="1" t="s">
        <v>7616</v>
      </c>
      <c r="Q400" s="1" t="s">
        <v>7617</v>
      </c>
      <c r="R400" s="1" t="s">
        <v>7618</v>
      </c>
      <c r="S400" s="1" t="s">
        <v>7619</v>
      </c>
      <c r="T400" s="1" t="s">
        <v>7620</v>
      </c>
      <c r="U400" s="1" t="s">
        <v>7621</v>
      </c>
      <c r="V400" s="1" t="s">
        <v>7622</v>
      </c>
      <c r="W400" s="1" t="s">
        <v>2985</v>
      </c>
    </row>
    <row r="401" spans="1:23" x14ac:dyDescent="0.45">
      <c r="A401" s="1" t="s">
        <v>7623</v>
      </c>
      <c r="B401" s="1" t="s">
        <v>7624</v>
      </c>
      <c r="C401" s="1" t="s">
        <v>7191</v>
      </c>
      <c r="D401" s="1" t="s">
        <v>7625</v>
      </c>
      <c r="E401" s="1" t="s">
        <v>7626</v>
      </c>
      <c r="F401" s="1" t="s">
        <v>7627</v>
      </c>
      <c r="G401" s="1" t="s">
        <v>6266</v>
      </c>
      <c r="H401" s="1" t="s">
        <v>6266</v>
      </c>
      <c r="I401" s="1" t="s">
        <v>7628</v>
      </c>
      <c r="J401" s="1" t="s">
        <v>6268</v>
      </c>
      <c r="K401" s="1" t="s">
        <v>7629</v>
      </c>
      <c r="L401" s="1" t="s">
        <v>7630</v>
      </c>
      <c r="M401" s="1" t="s">
        <v>5424</v>
      </c>
      <c r="N401" s="1" t="s">
        <v>6266</v>
      </c>
      <c r="O401" s="1" t="s">
        <v>7631</v>
      </c>
      <c r="P401" s="1" t="s">
        <v>2984</v>
      </c>
      <c r="Q401" s="1" t="s">
        <v>2984</v>
      </c>
      <c r="R401" s="1" t="s">
        <v>2977</v>
      </c>
      <c r="S401" s="1" t="s">
        <v>4012</v>
      </c>
      <c r="T401" s="1" t="s">
        <v>6273</v>
      </c>
      <c r="U401" s="1" t="s">
        <v>4322</v>
      </c>
      <c r="V401" s="1" t="s">
        <v>5707</v>
      </c>
      <c r="W401" s="1" t="s">
        <v>2985</v>
      </c>
    </row>
    <row r="402" spans="1:23" x14ac:dyDescent="0.45">
      <c r="A402" s="1" t="s">
        <v>7632</v>
      </c>
      <c r="B402" s="1" t="s">
        <v>7633</v>
      </c>
      <c r="C402" s="1" t="s">
        <v>7634</v>
      </c>
      <c r="D402" s="1" t="s">
        <v>7635</v>
      </c>
      <c r="E402" s="1" t="s">
        <v>7636</v>
      </c>
      <c r="F402" s="1" t="s">
        <v>7637</v>
      </c>
      <c r="G402" s="1" t="s">
        <v>7638</v>
      </c>
      <c r="H402" s="1" t="s">
        <v>7639</v>
      </c>
      <c r="I402" s="1" t="s">
        <v>3293</v>
      </c>
      <c r="J402" s="1" t="s">
        <v>7540</v>
      </c>
      <c r="K402" s="1" t="s">
        <v>5362</v>
      </c>
      <c r="L402" s="1" t="s">
        <v>7640</v>
      </c>
      <c r="M402" s="1" t="s">
        <v>5663</v>
      </c>
      <c r="N402" s="1" t="s">
        <v>7641</v>
      </c>
      <c r="O402" s="1" t="s">
        <v>7638</v>
      </c>
      <c r="P402" s="1" t="s">
        <v>3110</v>
      </c>
      <c r="Q402" s="1" t="s">
        <v>7642</v>
      </c>
      <c r="R402" s="1" t="s">
        <v>2977</v>
      </c>
      <c r="S402" s="1" t="s">
        <v>7643</v>
      </c>
      <c r="T402" s="1" t="s">
        <v>7644</v>
      </c>
      <c r="U402" s="1" t="s">
        <v>7645</v>
      </c>
      <c r="V402" s="1" t="s">
        <v>3985</v>
      </c>
      <c r="W402" s="1" t="s">
        <v>2985</v>
      </c>
    </row>
    <row r="403" spans="1:23" x14ac:dyDescent="0.45">
      <c r="A403" s="1" t="s">
        <v>7646</v>
      </c>
      <c r="B403" s="1" t="s">
        <v>7647</v>
      </c>
      <c r="C403" s="1" t="s">
        <v>4271</v>
      </c>
      <c r="D403" s="1" t="s">
        <v>7648</v>
      </c>
      <c r="E403" s="1" t="s">
        <v>7649</v>
      </c>
      <c r="F403" s="1" t="s">
        <v>7650</v>
      </c>
      <c r="G403" s="1" t="s">
        <v>7651</v>
      </c>
      <c r="H403" s="1" t="s">
        <v>7652</v>
      </c>
      <c r="I403" s="1" t="s">
        <v>3493</v>
      </c>
      <c r="J403" s="1" t="s">
        <v>3040</v>
      </c>
      <c r="K403" s="1" t="s">
        <v>7653</v>
      </c>
      <c r="L403" s="1" t="s">
        <v>3231</v>
      </c>
      <c r="M403" s="1" t="s">
        <v>4352</v>
      </c>
      <c r="N403" s="1" t="s">
        <v>7651</v>
      </c>
      <c r="O403" s="1" t="s">
        <v>7654</v>
      </c>
      <c r="P403" s="1" t="s">
        <v>7655</v>
      </c>
      <c r="Q403" s="1" t="s">
        <v>7151</v>
      </c>
      <c r="R403" s="1" t="s">
        <v>2985</v>
      </c>
      <c r="S403" s="1" t="s">
        <v>7656</v>
      </c>
      <c r="T403" s="1" t="s">
        <v>7657</v>
      </c>
      <c r="U403" s="1" t="s">
        <v>7658</v>
      </c>
      <c r="V403" s="1" t="s">
        <v>7659</v>
      </c>
      <c r="W403" s="1" t="s">
        <v>2985</v>
      </c>
    </row>
    <row r="404" spans="1:23" x14ac:dyDescent="0.45">
      <c r="A404" s="1" t="s">
        <v>7660</v>
      </c>
      <c r="B404" s="1" t="s">
        <v>7661</v>
      </c>
      <c r="C404" s="1" t="s">
        <v>6564</v>
      </c>
      <c r="D404" s="1" t="s">
        <v>7662</v>
      </c>
      <c r="E404" s="1" t="s">
        <v>7663</v>
      </c>
      <c r="F404" s="1" t="s">
        <v>6574</v>
      </c>
      <c r="G404" s="1" t="s">
        <v>7664</v>
      </c>
      <c r="H404" s="1" t="s">
        <v>5438</v>
      </c>
      <c r="I404" s="1" t="s">
        <v>5232</v>
      </c>
      <c r="J404" s="1" t="s">
        <v>4653</v>
      </c>
      <c r="K404" s="1" t="s">
        <v>4490</v>
      </c>
      <c r="L404" s="1" t="s">
        <v>7665</v>
      </c>
      <c r="M404" s="1" t="s">
        <v>3831</v>
      </c>
      <c r="N404" s="1" t="s">
        <v>5438</v>
      </c>
      <c r="O404" s="1" t="s">
        <v>7666</v>
      </c>
      <c r="P404" s="1" t="s">
        <v>7667</v>
      </c>
      <c r="Q404" s="1" t="s">
        <v>7668</v>
      </c>
      <c r="R404" s="1" t="s">
        <v>2977</v>
      </c>
      <c r="S404" s="1" t="s">
        <v>3154</v>
      </c>
      <c r="T404" s="1" t="s">
        <v>5597</v>
      </c>
      <c r="U404" s="1" t="s">
        <v>5597</v>
      </c>
      <c r="V404" s="1" t="s">
        <v>7669</v>
      </c>
      <c r="W404" s="1" t="s">
        <v>5676</v>
      </c>
    </row>
    <row r="405" spans="1:23" x14ac:dyDescent="0.45">
      <c r="A405" s="1" t="s">
        <v>7670</v>
      </c>
      <c r="B405" s="1" t="s">
        <v>7671</v>
      </c>
      <c r="C405" s="1" t="s">
        <v>3043</v>
      </c>
      <c r="D405" s="1" t="s">
        <v>3043</v>
      </c>
      <c r="E405" s="1" t="s">
        <v>3043</v>
      </c>
      <c r="F405" s="1" t="s">
        <v>7672</v>
      </c>
      <c r="G405" s="1" t="s">
        <v>3043</v>
      </c>
      <c r="H405" s="1" t="s">
        <v>7672</v>
      </c>
      <c r="I405" s="1" t="s">
        <v>3017</v>
      </c>
      <c r="J405" s="1" t="s">
        <v>3017</v>
      </c>
      <c r="K405" s="1" t="s">
        <v>7672</v>
      </c>
      <c r="L405" s="1" t="s">
        <v>3017</v>
      </c>
      <c r="M405" s="1" t="s">
        <v>3017</v>
      </c>
      <c r="N405" s="1" t="s">
        <v>3043</v>
      </c>
      <c r="O405" s="1" t="s">
        <v>3043</v>
      </c>
      <c r="P405" s="1" t="s">
        <v>2984</v>
      </c>
      <c r="Q405" s="1" t="s">
        <v>2984</v>
      </c>
      <c r="R405" s="1" t="s">
        <v>3043</v>
      </c>
      <c r="S405" s="1" t="s">
        <v>3043</v>
      </c>
      <c r="T405" s="1" t="s">
        <v>3044</v>
      </c>
      <c r="U405" s="1" t="s">
        <v>3459</v>
      </c>
      <c r="V405" s="1" t="s">
        <v>7673</v>
      </c>
      <c r="W405" s="1" t="s">
        <v>2985</v>
      </c>
    </row>
    <row r="406" spans="1:23" x14ac:dyDescent="0.45">
      <c r="A406" s="1" t="s">
        <v>7674</v>
      </c>
      <c r="B406" s="1" t="s">
        <v>7675</v>
      </c>
      <c r="C406" s="1" t="s">
        <v>3043</v>
      </c>
      <c r="D406" s="1" t="s">
        <v>3043</v>
      </c>
      <c r="E406" s="1" t="s">
        <v>3043</v>
      </c>
      <c r="F406" s="1" t="s">
        <v>2985</v>
      </c>
      <c r="G406" s="1" t="s">
        <v>3043</v>
      </c>
      <c r="H406" s="1" t="s">
        <v>2985</v>
      </c>
      <c r="I406" s="1" t="s">
        <v>3017</v>
      </c>
      <c r="J406" s="1" t="s">
        <v>3017</v>
      </c>
      <c r="K406" s="1" t="s">
        <v>2985</v>
      </c>
      <c r="L406" s="1" t="s">
        <v>3017</v>
      </c>
      <c r="M406" s="1" t="s">
        <v>3017</v>
      </c>
      <c r="N406" s="1" t="s">
        <v>3043</v>
      </c>
      <c r="O406" s="1" t="s">
        <v>3043</v>
      </c>
      <c r="P406" s="1" t="s">
        <v>2984</v>
      </c>
      <c r="Q406" s="1" t="s">
        <v>2984</v>
      </c>
      <c r="R406" s="1" t="s">
        <v>2985</v>
      </c>
      <c r="S406" s="1" t="s">
        <v>3230</v>
      </c>
      <c r="T406" s="1" t="s">
        <v>7676</v>
      </c>
      <c r="U406" s="1" t="s">
        <v>7677</v>
      </c>
      <c r="V406" s="1" t="s">
        <v>4622</v>
      </c>
      <c r="W406" s="1" t="s">
        <v>2985</v>
      </c>
    </row>
    <row r="407" spans="1:23" x14ac:dyDescent="0.45">
      <c r="A407" s="1" t="s">
        <v>7678</v>
      </c>
      <c r="B407" s="1" t="s">
        <v>7679</v>
      </c>
      <c r="C407" s="1" t="s">
        <v>3879</v>
      </c>
      <c r="D407" s="1" t="s">
        <v>7680</v>
      </c>
      <c r="E407" s="1" t="s">
        <v>7681</v>
      </c>
      <c r="F407" s="1" t="s">
        <v>7682</v>
      </c>
      <c r="G407" s="1" t="s">
        <v>7683</v>
      </c>
      <c r="H407" s="1" t="s">
        <v>7684</v>
      </c>
      <c r="I407" s="1" t="s">
        <v>6106</v>
      </c>
      <c r="J407" s="1" t="s">
        <v>3020</v>
      </c>
      <c r="K407" s="1" t="s">
        <v>7572</v>
      </c>
      <c r="L407" s="1" t="s">
        <v>4777</v>
      </c>
      <c r="M407" s="1" t="s">
        <v>6268</v>
      </c>
      <c r="N407" s="1" t="s">
        <v>7683</v>
      </c>
      <c r="O407" s="1" t="s">
        <v>7685</v>
      </c>
      <c r="P407" s="1" t="s">
        <v>7686</v>
      </c>
      <c r="Q407" s="1" t="s">
        <v>7687</v>
      </c>
      <c r="R407" s="1" t="s">
        <v>2985</v>
      </c>
      <c r="S407" s="1" t="s">
        <v>4001</v>
      </c>
      <c r="T407" s="1" t="s">
        <v>7688</v>
      </c>
      <c r="U407" s="1" t="s">
        <v>5052</v>
      </c>
      <c r="V407" s="1" t="s">
        <v>7689</v>
      </c>
      <c r="W407" s="1" t="s">
        <v>2985</v>
      </c>
    </row>
    <row r="408" spans="1:23" x14ac:dyDescent="0.45">
      <c r="A408" s="1" t="s">
        <v>7690</v>
      </c>
      <c r="B408" s="1" t="s">
        <v>7691</v>
      </c>
      <c r="C408" s="1" t="s">
        <v>3043</v>
      </c>
      <c r="D408" s="1" t="s">
        <v>3043</v>
      </c>
      <c r="E408" s="1" t="s">
        <v>3043</v>
      </c>
      <c r="F408" s="1" t="s">
        <v>3127</v>
      </c>
      <c r="G408" s="1" t="s">
        <v>3043</v>
      </c>
      <c r="H408" s="1" t="s">
        <v>3127</v>
      </c>
      <c r="I408" s="1" t="s">
        <v>3017</v>
      </c>
      <c r="J408" s="1" t="s">
        <v>3017</v>
      </c>
      <c r="K408" s="1" t="s">
        <v>3127</v>
      </c>
      <c r="L408" s="1" t="s">
        <v>3017</v>
      </c>
      <c r="M408" s="1" t="s">
        <v>3017</v>
      </c>
      <c r="N408" s="1" t="s">
        <v>3043</v>
      </c>
      <c r="O408" s="1" t="s">
        <v>3043</v>
      </c>
      <c r="P408" s="1" t="s">
        <v>2984</v>
      </c>
      <c r="Q408" s="1" t="s">
        <v>2984</v>
      </c>
      <c r="R408" s="1" t="s">
        <v>2985</v>
      </c>
      <c r="S408" s="1" t="s">
        <v>4053</v>
      </c>
      <c r="T408" s="1" t="s">
        <v>4763</v>
      </c>
      <c r="U408" s="1" t="s">
        <v>7692</v>
      </c>
      <c r="V408" s="1" t="s">
        <v>3028</v>
      </c>
      <c r="W408" s="1" t="s">
        <v>2985</v>
      </c>
    </row>
    <row r="409" spans="1:23" x14ac:dyDescent="0.45">
      <c r="A409" s="1" t="s">
        <v>7693</v>
      </c>
      <c r="B409" s="1" t="s">
        <v>7694</v>
      </c>
      <c r="C409" s="1" t="s">
        <v>2985</v>
      </c>
      <c r="D409" s="1" t="s">
        <v>3230</v>
      </c>
      <c r="E409" s="1" t="s">
        <v>7695</v>
      </c>
      <c r="F409" s="1" t="s">
        <v>7696</v>
      </c>
      <c r="G409" s="1" t="s">
        <v>5210</v>
      </c>
      <c r="H409" s="1" t="s">
        <v>5210</v>
      </c>
      <c r="I409" s="1" t="s">
        <v>7697</v>
      </c>
      <c r="J409" s="1" t="s">
        <v>7698</v>
      </c>
      <c r="K409" s="1" t="s">
        <v>5210</v>
      </c>
      <c r="L409" s="1" t="s">
        <v>7697</v>
      </c>
      <c r="M409" s="1" t="s">
        <v>7698</v>
      </c>
      <c r="N409" s="1" t="s">
        <v>5210</v>
      </c>
      <c r="O409" s="1" t="s">
        <v>5210</v>
      </c>
      <c r="P409" s="1" t="s">
        <v>2984</v>
      </c>
      <c r="Q409" s="1" t="s">
        <v>2984</v>
      </c>
      <c r="R409" s="1" t="s">
        <v>2985</v>
      </c>
      <c r="S409" s="1" t="s">
        <v>2977</v>
      </c>
      <c r="T409" s="1" t="s">
        <v>7699</v>
      </c>
      <c r="U409" s="1" t="s">
        <v>4166</v>
      </c>
      <c r="V409" s="1" t="s">
        <v>7700</v>
      </c>
      <c r="W409" s="1" t="s">
        <v>2985</v>
      </c>
    </row>
    <row r="410" spans="1:23" x14ac:dyDescent="0.45">
      <c r="A410" s="1" t="s">
        <v>7701</v>
      </c>
      <c r="B410" s="1" t="s">
        <v>7702</v>
      </c>
      <c r="C410" s="1" t="s">
        <v>7703</v>
      </c>
      <c r="D410" s="1" t="s">
        <v>7704</v>
      </c>
      <c r="E410" s="1" t="s">
        <v>7705</v>
      </c>
      <c r="F410" s="1" t="s">
        <v>7706</v>
      </c>
      <c r="G410" s="1" t="s">
        <v>7641</v>
      </c>
      <c r="H410" s="1" t="s">
        <v>7707</v>
      </c>
      <c r="I410" s="1" t="s">
        <v>7708</v>
      </c>
      <c r="J410" s="1" t="s">
        <v>3117</v>
      </c>
      <c r="K410" s="1" t="s">
        <v>7709</v>
      </c>
      <c r="L410" s="1" t="s">
        <v>5961</v>
      </c>
      <c r="M410" s="1" t="s">
        <v>7710</v>
      </c>
      <c r="N410" s="1" t="s">
        <v>6839</v>
      </c>
      <c r="O410" s="1" t="s">
        <v>7638</v>
      </c>
      <c r="P410" s="1" t="s">
        <v>7711</v>
      </c>
      <c r="Q410" s="1" t="s">
        <v>7712</v>
      </c>
      <c r="R410" s="1" t="s">
        <v>2977</v>
      </c>
      <c r="S410" s="1" t="s">
        <v>7713</v>
      </c>
      <c r="T410" s="1" t="s">
        <v>7645</v>
      </c>
      <c r="U410" s="1" t="s">
        <v>7714</v>
      </c>
      <c r="V410" s="1" t="s">
        <v>7715</v>
      </c>
      <c r="W410" s="1" t="s">
        <v>2985</v>
      </c>
    </row>
    <row r="411" spans="1:23" x14ac:dyDescent="0.45">
      <c r="A411" s="1" t="s">
        <v>7716</v>
      </c>
      <c r="B411" s="1" t="s">
        <v>7717</v>
      </c>
      <c r="C411" s="1" t="s">
        <v>3043</v>
      </c>
      <c r="D411" s="1" t="s">
        <v>3043</v>
      </c>
      <c r="E411" s="1" t="s">
        <v>3043</v>
      </c>
      <c r="F411" s="1" t="s">
        <v>7718</v>
      </c>
      <c r="G411" s="1" t="s">
        <v>3043</v>
      </c>
      <c r="H411" s="1" t="s">
        <v>7718</v>
      </c>
      <c r="I411" s="1" t="s">
        <v>3017</v>
      </c>
      <c r="J411" s="1" t="s">
        <v>3017</v>
      </c>
      <c r="K411" s="1" t="s">
        <v>7718</v>
      </c>
      <c r="L411" s="1" t="s">
        <v>3017</v>
      </c>
      <c r="M411" s="1" t="s">
        <v>3017</v>
      </c>
      <c r="N411" s="1" t="s">
        <v>3043</v>
      </c>
      <c r="O411" s="1" t="s">
        <v>3043</v>
      </c>
      <c r="P411" s="1" t="s">
        <v>2984</v>
      </c>
      <c r="Q411" s="1" t="s">
        <v>2984</v>
      </c>
      <c r="R411" s="1" t="s">
        <v>3226</v>
      </c>
      <c r="S411" s="1" t="s">
        <v>7719</v>
      </c>
      <c r="T411" s="1" t="s">
        <v>7720</v>
      </c>
      <c r="U411" s="1" t="s">
        <v>3527</v>
      </c>
      <c r="V411" s="1" t="s">
        <v>3526</v>
      </c>
      <c r="W411" s="1" t="s">
        <v>5223</v>
      </c>
    </row>
    <row r="412" spans="1:23" x14ac:dyDescent="0.45">
      <c r="A412" s="1" t="s">
        <v>7721</v>
      </c>
      <c r="B412" s="1" t="s">
        <v>7722</v>
      </c>
      <c r="C412" s="1" t="s">
        <v>7723</v>
      </c>
      <c r="D412" s="1" t="s">
        <v>7724</v>
      </c>
      <c r="E412" s="1" t="s">
        <v>7725</v>
      </c>
      <c r="F412" s="1" t="s">
        <v>7726</v>
      </c>
      <c r="G412" s="1" t="s">
        <v>7726</v>
      </c>
      <c r="H412" s="1" t="s">
        <v>7727</v>
      </c>
      <c r="I412" s="1" t="s">
        <v>3426</v>
      </c>
      <c r="J412" s="1" t="s">
        <v>4524</v>
      </c>
      <c r="K412" s="1" t="s">
        <v>7728</v>
      </c>
      <c r="L412" s="1" t="s">
        <v>4036</v>
      </c>
      <c r="M412" s="1" t="s">
        <v>7729</v>
      </c>
      <c r="N412" s="1" t="s">
        <v>7730</v>
      </c>
      <c r="O412" s="1" t="s">
        <v>7731</v>
      </c>
      <c r="P412" s="1" t="s">
        <v>7732</v>
      </c>
      <c r="Q412" s="1" t="s">
        <v>7733</v>
      </c>
      <c r="R412" s="1" t="s">
        <v>3103</v>
      </c>
      <c r="S412" s="1" t="s">
        <v>7734</v>
      </c>
      <c r="T412" s="1" t="s">
        <v>7735</v>
      </c>
      <c r="U412" s="1" t="s">
        <v>7736</v>
      </c>
      <c r="V412" s="1" t="s">
        <v>7737</v>
      </c>
      <c r="W412" s="1" t="s">
        <v>3103</v>
      </c>
    </row>
    <row r="413" spans="1:23" x14ac:dyDescent="0.45">
      <c r="A413" s="1" t="s">
        <v>7738</v>
      </c>
      <c r="B413" s="1" t="s">
        <v>7739</v>
      </c>
      <c r="C413" s="1" t="s">
        <v>3043</v>
      </c>
      <c r="D413" s="1" t="s">
        <v>3043</v>
      </c>
      <c r="E413" s="1" t="s">
        <v>3043</v>
      </c>
      <c r="F413" s="1" t="s">
        <v>7740</v>
      </c>
      <c r="G413" s="1" t="s">
        <v>3043</v>
      </c>
      <c r="H413" s="1" t="s">
        <v>7740</v>
      </c>
      <c r="I413" s="1" t="s">
        <v>3017</v>
      </c>
      <c r="J413" s="1" t="s">
        <v>3017</v>
      </c>
      <c r="K413" s="1" t="s">
        <v>7740</v>
      </c>
      <c r="L413" s="1" t="s">
        <v>3017</v>
      </c>
      <c r="M413" s="1" t="s">
        <v>3017</v>
      </c>
      <c r="N413" s="1" t="s">
        <v>3043</v>
      </c>
      <c r="O413" s="1" t="s">
        <v>3043</v>
      </c>
      <c r="P413" s="1" t="s">
        <v>2984</v>
      </c>
      <c r="Q413" s="1" t="s">
        <v>2984</v>
      </c>
      <c r="R413" s="1" t="s">
        <v>2985</v>
      </c>
      <c r="S413" s="1" t="s">
        <v>3299</v>
      </c>
      <c r="T413" s="1" t="s">
        <v>5827</v>
      </c>
      <c r="U413" s="1" t="s">
        <v>7741</v>
      </c>
      <c r="V413" s="1" t="s">
        <v>3299</v>
      </c>
      <c r="W413" s="1" t="s">
        <v>2985</v>
      </c>
    </row>
    <row r="414" spans="1:23" x14ac:dyDescent="0.45">
      <c r="A414" s="1" t="s">
        <v>7742</v>
      </c>
      <c r="B414" s="1" t="s">
        <v>7743</v>
      </c>
      <c r="C414" s="1" t="s">
        <v>5858</v>
      </c>
      <c r="D414" s="1" t="s">
        <v>7744</v>
      </c>
      <c r="E414" s="1" t="s">
        <v>7745</v>
      </c>
      <c r="F414" s="1" t="s">
        <v>7746</v>
      </c>
      <c r="G414" s="1" t="s">
        <v>7318</v>
      </c>
      <c r="H414" s="1" t="s">
        <v>7747</v>
      </c>
      <c r="I414" s="1" t="s">
        <v>3116</v>
      </c>
      <c r="J414" s="1" t="s">
        <v>7748</v>
      </c>
      <c r="K414" s="1" t="s">
        <v>7612</v>
      </c>
      <c r="L414" s="1" t="s">
        <v>3602</v>
      </c>
      <c r="M414" s="1" t="s">
        <v>3834</v>
      </c>
      <c r="N414" s="1" t="s">
        <v>7747</v>
      </c>
      <c r="O414" s="1" t="s">
        <v>7318</v>
      </c>
      <c r="P414" s="1" t="s">
        <v>7749</v>
      </c>
      <c r="Q414" s="1" t="s">
        <v>7750</v>
      </c>
      <c r="R414" s="1" t="s">
        <v>3043</v>
      </c>
      <c r="S414" s="1" t="s">
        <v>3043</v>
      </c>
      <c r="T414" s="1" t="s">
        <v>3044</v>
      </c>
      <c r="U414" s="1" t="s">
        <v>7751</v>
      </c>
      <c r="V414" s="1" t="s">
        <v>7752</v>
      </c>
      <c r="W414" s="1" t="s">
        <v>6996</v>
      </c>
    </row>
    <row r="415" spans="1:23" x14ac:dyDescent="0.45">
      <c r="A415" s="1" t="s">
        <v>7753</v>
      </c>
      <c r="B415" s="1" t="s">
        <v>7754</v>
      </c>
      <c r="C415" s="1" t="s">
        <v>4100</v>
      </c>
      <c r="D415" s="1" t="s">
        <v>7755</v>
      </c>
      <c r="E415" s="1" t="s">
        <v>7756</v>
      </c>
      <c r="F415" s="1" t="s">
        <v>7757</v>
      </c>
      <c r="G415" s="1" t="s">
        <v>7758</v>
      </c>
      <c r="H415" s="1" t="s">
        <v>7759</v>
      </c>
      <c r="I415" s="1" t="s">
        <v>4540</v>
      </c>
      <c r="J415" s="1" t="s">
        <v>4284</v>
      </c>
      <c r="K415" s="1" t="s">
        <v>7760</v>
      </c>
      <c r="L415" s="1" t="s">
        <v>3880</v>
      </c>
      <c r="M415" s="1" t="s">
        <v>3997</v>
      </c>
      <c r="N415" s="1" t="s">
        <v>7761</v>
      </c>
      <c r="O415" s="1" t="s">
        <v>7762</v>
      </c>
      <c r="P415" s="1" t="s">
        <v>2984</v>
      </c>
      <c r="Q415" s="1" t="s">
        <v>2984</v>
      </c>
      <c r="R415" s="1" t="s">
        <v>2985</v>
      </c>
      <c r="S415" s="1" t="s">
        <v>3299</v>
      </c>
      <c r="T415" s="1" t="s">
        <v>7763</v>
      </c>
      <c r="U415" s="1" t="s">
        <v>7764</v>
      </c>
      <c r="V415" s="1" t="s">
        <v>3151</v>
      </c>
      <c r="W415" s="1" t="s">
        <v>2985</v>
      </c>
    </row>
    <row r="416" spans="1:23" x14ac:dyDescent="0.45">
      <c r="A416" s="1" t="s">
        <v>7765</v>
      </c>
      <c r="B416" s="1" t="s">
        <v>7766</v>
      </c>
      <c r="C416" s="1" t="s">
        <v>7767</v>
      </c>
      <c r="D416" s="1" t="s">
        <v>7768</v>
      </c>
      <c r="E416" s="1" t="s">
        <v>7769</v>
      </c>
      <c r="F416" s="1" t="s">
        <v>7770</v>
      </c>
      <c r="G416" s="1" t="s">
        <v>7771</v>
      </c>
      <c r="H416" s="1" t="s">
        <v>5239</v>
      </c>
      <c r="I416" s="1" t="s">
        <v>6850</v>
      </c>
      <c r="J416" s="1" t="s">
        <v>5909</v>
      </c>
      <c r="K416" s="1" t="s">
        <v>7772</v>
      </c>
      <c r="L416" s="1" t="s">
        <v>2997</v>
      </c>
      <c r="M416" s="1" t="s">
        <v>7773</v>
      </c>
      <c r="N416" s="1" t="s">
        <v>3382</v>
      </c>
      <c r="O416" s="1" t="s">
        <v>7771</v>
      </c>
      <c r="P416" s="1" t="s">
        <v>7774</v>
      </c>
      <c r="Q416" s="1" t="s">
        <v>3063</v>
      </c>
      <c r="R416" s="1" t="s">
        <v>2985</v>
      </c>
      <c r="S416" s="1" t="s">
        <v>7775</v>
      </c>
      <c r="T416" s="1" t="s">
        <v>7776</v>
      </c>
      <c r="U416" s="1" t="s">
        <v>7777</v>
      </c>
      <c r="V416" s="1" t="s">
        <v>7778</v>
      </c>
      <c r="W416" s="1" t="s">
        <v>2977</v>
      </c>
    </row>
    <row r="417" spans="1:23" x14ac:dyDescent="0.45">
      <c r="A417" s="1" t="s">
        <v>7779</v>
      </c>
      <c r="B417" s="1" t="s">
        <v>7780</v>
      </c>
      <c r="C417" s="1" t="s">
        <v>3103</v>
      </c>
      <c r="D417" s="1" t="s">
        <v>7781</v>
      </c>
      <c r="E417" s="1" t="s">
        <v>7782</v>
      </c>
      <c r="F417" s="1" t="s">
        <v>7783</v>
      </c>
      <c r="G417" s="1" t="s">
        <v>7784</v>
      </c>
      <c r="H417" s="1" t="s">
        <v>7784</v>
      </c>
      <c r="I417" s="1" t="s">
        <v>3833</v>
      </c>
      <c r="J417" s="1" t="s">
        <v>6508</v>
      </c>
      <c r="K417" s="1" t="s">
        <v>7785</v>
      </c>
      <c r="L417" s="1" t="s">
        <v>3917</v>
      </c>
      <c r="M417" s="1" t="s">
        <v>7786</v>
      </c>
      <c r="N417" s="1" t="s">
        <v>7784</v>
      </c>
      <c r="O417" s="1" t="s">
        <v>7784</v>
      </c>
      <c r="P417" s="1" t="s">
        <v>7344</v>
      </c>
      <c r="Q417" s="1" t="s">
        <v>7787</v>
      </c>
      <c r="R417" s="1" t="s">
        <v>3043</v>
      </c>
      <c r="S417" s="1" t="s">
        <v>3043</v>
      </c>
      <c r="T417" s="1" t="s">
        <v>3044</v>
      </c>
      <c r="U417" s="1" t="s">
        <v>7788</v>
      </c>
      <c r="V417" s="1" t="s">
        <v>7789</v>
      </c>
      <c r="W417" s="1" t="s">
        <v>3793</v>
      </c>
    </row>
    <row r="418" spans="1:23" x14ac:dyDescent="0.45">
      <c r="A418" s="1" t="s">
        <v>7790</v>
      </c>
      <c r="B418" s="1" t="s">
        <v>7791</v>
      </c>
      <c r="C418" s="1" t="s">
        <v>3237</v>
      </c>
      <c r="D418" s="1" t="s">
        <v>7792</v>
      </c>
      <c r="E418" s="1" t="s">
        <v>7793</v>
      </c>
      <c r="F418" s="1" t="s">
        <v>7794</v>
      </c>
      <c r="G418" s="1" t="s">
        <v>4992</v>
      </c>
      <c r="H418" s="1" t="s">
        <v>7795</v>
      </c>
      <c r="I418" s="1" t="s">
        <v>6086</v>
      </c>
      <c r="J418" s="1" t="s">
        <v>3385</v>
      </c>
      <c r="K418" s="1" t="s">
        <v>7796</v>
      </c>
      <c r="L418" s="1" t="s">
        <v>3707</v>
      </c>
      <c r="M418" s="1" t="s">
        <v>7797</v>
      </c>
      <c r="N418" s="1" t="s">
        <v>7795</v>
      </c>
      <c r="O418" s="1" t="s">
        <v>4988</v>
      </c>
      <c r="P418" s="1" t="s">
        <v>7798</v>
      </c>
      <c r="Q418" s="1" t="s">
        <v>7799</v>
      </c>
      <c r="R418" s="1" t="s">
        <v>2985</v>
      </c>
      <c r="S418" s="1" t="s">
        <v>7800</v>
      </c>
      <c r="T418" s="1" t="s">
        <v>4166</v>
      </c>
      <c r="U418" s="1" t="s">
        <v>7245</v>
      </c>
      <c r="V418" s="1" t="s">
        <v>7801</v>
      </c>
      <c r="W418" s="1" t="s">
        <v>7802</v>
      </c>
    </row>
    <row r="419" spans="1:23" x14ac:dyDescent="0.45">
      <c r="A419" s="1" t="s">
        <v>7803</v>
      </c>
      <c r="B419" s="1" t="s">
        <v>7804</v>
      </c>
      <c r="C419" s="1" t="s">
        <v>7805</v>
      </c>
      <c r="D419" s="1" t="s">
        <v>7806</v>
      </c>
      <c r="E419" s="1" t="s">
        <v>7807</v>
      </c>
      <c r="F419" s="1" t="s">
        <v>7808</v>
      </c>
      <c r="G419" s="1" t="s">
        <v>7809</v>
      </c>
      <c r="H419" s="1" t="s">
        <v>7810</v>
      </c>
      <c r="I419" s="1" t="s">
        <v>7811</v>
      </c>
      <c r="J419" s="1" t="s">
        <v>4753</v>
      </c>
      <c r="K419" s="1" t="s">
        <v>7812</v>
      </c>
      <c r="L419" s="1" t="s">
        <v>4540</v>
      </c>
      <c r="M419" s="1" t="s">
        <v>7813</v>
      </c>
      <c r="N419" s="1" t="s">
        <v>7814</v>
      </c>
      <c r="O419" s="1" t="s">
        <v>7809</v>
      </c>
      <c r="P419" s="1" t="s">
        <v>7815</v>
      </c>
      <c r="Q419" s="1" t="s">
        <v>7816</v>
      </c>
      <c r="R419" s="1" t="s">
        <v>2985</v>
      </c>
      <c r="S419" s="1" t="s">
        <v>7817</v>
      </c>
      <c r="T419" s="1" t="s">
        <v>7818</v>
      </c>
      <c r="U419" s="1" t="s">
        <v>7819</v>
      </c>
      <c r="V419" s="1" t="s">
        <v>7820</v>
      </c>
      <c r="W419" s="1" t="s">
        <v>2977</v>
      </c>
    </row>
    <row r="420" spans="1:23" x14ac:dyDescent="0.45">
      <c r="A420" s="1" t="s">
        <v>7821</v>
      </c>
      <c r="B420" s="1" t="s">
        <v>7822</v>
      </c>
      <c r="C420" s="1" t="s">
        <v>3226</v>
      </c>
      <c r="D420" s="1" t="s">
        <v>7823</v>
      </c>
      <c r="E420" s="1" t="s">
        <v>7824</v>
      </c>
      <c r="F420" s="1" t="s">
        <v>7825</v>
      </c>
      <c r="G420" s="1" t="s">
        <v>7826</v>
      </c>
      <c r="H420" s="1" t="s">
        <v>7827</v>
      </c>
      <c r="I420" s="1" t="s">
        <v>3744</v>
      </c>
      <c r="J420" s="1" t="s">
        <v>7786</v>
      </c>
      <c r="K420" s="1" t="s">
        <v>7827</v>
      </c>
      <c r="L420" s="1" t="s">
        <v>3744</v>
      </c>
      <c r="M420" s="1" t="s">
        <v>7786</v>
      </c>
      <c r="N420" s="1" t="s">
        <v>7826</v>
      </c>
      <c r="O420" s="1" t="s">
        <v>7827</v>
      </c>
      <c r="P420" s="1" t="s">
        <v>2984</v>
      </c>
      <c r="Q420" s="1" t="s">
        <v>2984</v>
      </c>
      <c r="R420" s="1" t="s">
        <v>2985</v>
      </c>
      <c r="S420" s="1" t="s">
        <v>3468</v>
      </c>
      <c r="T420" s="1" t="s">
        <v>7828</v>
      </c>
      <c r="U420" s="1" t="s">
        <v>7829</v>
      </c>
      <c r="V420" s="1" t="s">
        <v>6499</v>
      </c>
      <c r="W420" s="1" t="s">
        <v>2985</v>
      </c>
    </row>
    <row r="421" spans="1:23" x14ac:dyDescent="0.45">
      <c r="A421" s="1" t="s">
        <v>7830</v>
      </c>
      <c r="B421" s="1" t="s">
        <v>7831</v>
      </c>
      <c r="C421" s="1" t="s">
        <v>7832</v>
      </c>
      <c r="D421" s="1" t="s">
        <v>7833</v>
      </c>
      <c r="E421" s="1" t="s">
        <v>7834</v>
      </c>
      <c r="F421" s="1" t="s">
        <v>7835</v>
      </c>
      <c r="G421" s="1" t="s">
        <v>7836</v>
      </c>
      <c r="H421" s="1" t="s">
        <v>5343</v>
      </c>
      <c r="I421" s="1" t="s">
        <v>4857</v>
      </c>
      <c r="J421" s="1" t="s">
        <v>4487</v>
      </c>
      <c r="K421" s="1" t="s">
        <v>7837</v>
      </c>
      <c r="L421" s="1" t="s">
        <v>4839</v>
      </c>
      <c r="M421" s="1" t="s">
        <v>4874</v>
      </c>
      <c r="N421" s="1" t="s">
        <v>7770</v>
      </c>
      <c r="O421" s="1" t="s">
        <v>7727</v>
      </c>
      <c r="P421" s="1" t="s">
        <v>7838</v>
      </c>
      <c r="Q421" s="1" t="s">
        <v>7839</v>
      </c>
      <c r="R421" s="1" t="s">
        <v>3028</v>
      </c>
      <c r="S421" s="1" t="s">
        <v>7840</v>
      </c>
      <c r="T421" s="1" t="s">
        <v>7841</v>
      </c>
      <c r="U421" s="1" t="s">
        <v>7842</v>
      </c>
      <c r="V421" s="1" t="s">
        <v>7843</v>
      </c>
      <c r="W421" s="1" t="s">
        <v>2985</v>
      </c>
    </row>
    <row r="422" spans="1:23" x14ac:dyDescent="0.45">
      <c r="A422" s="1" t="s">
        <v>7844</v>
      </c>
      <c r="B422" s="1" t="s">
        <v>7845</v>
      </c>
      <c r="C422" s="1" t="s">
        <v>3043</v>
      </c>
      <c r="D422" s="1" t="s">
        <v>3043</v>
      </c>
      <c r="E422" s="1" t="s">
        <v>3043</v>
      </c>
      <c r="F422" s="1" t="s">
        <v>3456</v>
      </c>
      <c r="G422" s="1" t="s">
        <v>3043</v>
      </c>
      <c r="H422" s="1" t="s">
        <v>3456</v>
      </c>
      <c r="I422" s="1" t="s">
        <v>3017</v>
      </c>
      <c r="J422" s="1" t="s">
        <v>3017</v>
      </c>
      <c r="K422" s="1" t="s">
        <v>3456</v>
      </c>
      <c r="L422" s="1" t="s">
        <v>3017</v>
      </c>
      <c r="M422" s="1" t="s">
        <v>3017</v>
      </c>
      <c r="N422" s="1" t="s">
        <v>3043</v>
      </c>
      <c r="O422" s="1" t="s">
        <v>3043</v>
      </c>
      <c r="P422" s="1" t="s">
        <v>2984</v>
      </c>
      <c r="Q422" s="1" t="s">
        <v>2984</v>
      </c>
      <c r="R422" s="1" t="s">
        <v>2985</v>
      </c>
      <c r="S422" s="1" t="s">
        <v>3147</v>
      </c>
      <c r="T422" s="1" t="s">
        <v>7846</v>
      </c>
      <c r="U422" s="1" t="s">
        <v>3044</v>
      </c>
      <c r="V422" s="1" t="s">
        <v>3043</v>
      </c>
      <c r="W422" s="1" t="s">
        <v>3043</v>
      </c>
    </row>
    <row r="423" spans="1:23" x14ac:dyDescent="0.45">
      <c r="A423" s="1" t="s">
        <v>7847</v>
      </c>
      <c r="B423" s="1" t="s">
        <v>7848</v>
      </c>
      <c r="C423" s="1" t="s">
        <v>2985</v>
      </c>
      <c r="D423" s="1" t="s">
        <v>2985</v>
      </c>
      <c r="E423" s="1" t="s">
        <v>3127</v>
      </c>
      <c r="F423" s="1" t="s">
        <v>2985</v>
      </c>
      <c r="G423" s="1" t="s">
        <v>2985</v>
      </c>
      <c r="H423" s="1" t="s">
        <v>2985</v>
      </c>
      <c r="I423" s="1" t="s">
        <v>3017</v>
      </c>
      <c r="J423" s="1" t="s">
        <v>3017</v>
      </c>
      <c r="K423" s="1" t="s">
        <v>2985</v>
      </c>
      <c r="L423" s="1" t="s">
        <v>3017</v>
      </c>
      <c r="M423" s="1" t="s">
        <v>3017</v>
      </c>
      <c r="N423" s="1" t="s">
        <v>2985</v>
      </c>
      <c r="O423" s="1" t="s">
        <v>2985</v>
      </c>
      <c r="P423" s="1" t="s">
        <v>2984</v>
      </c>
      <c r="Q423" s="1" t="s">
        <v>2984</v>
      </c>
      <c r="R423" s="1" t="s">
        <v>3043</v>
      </c>
      <c r="S423" s="1" t="s">
        <v>3043</v>
      </c>
      <c r="T423" s="1" t="s">
        <v>3044</v>
      </c>
      <c r="U423" s="1" t="s">
        <v>3465</v>
      </c>
      <c r="V423" s="1" t="s">
        <v>3439</v>
      </c>
      <c r="W423" s="1" t="s">
        <v>3028</v>
      </c>
    </row>
    <row r="424" spans="1:23" x14ac:dyDescent="0.45">
      <c r="A424" s="1" t="s">
        <v>7849</v>
      </c>
      <c r="B424" s="1" t="s">
        <v>7850</v>
      </c>
      <c r="C424" s="1" t="s">
        <v>2977</v>
      </c>
      <c r="D424" s="1" t="s">
        <v>7851</v>
      </c>
      <c r="E424" s="1" t="s">
        <v>7851</v>
      </c>
      <c r="F424" s="1" t="s">
        <v>7852</v>
      </c>
      <c r="G424" s="1" t="s">
        <v>2985</v>
      </c>
      <c r="H424" s="1" t="s">
        <v>2985</v>
      </c>
      <c r="I424" s="1" t="s">
        <v>7853</v>
      </c>
      <c r="J424" s="1" t="s">
        <v>3679</v>
      </c>
      <c r="K424" s="1" t="s">
        <v>2985</v>
      </c>
      <c r="L424" s="1" t="s">
        <v>7853</v>
      </c>
      <c r="M424" s="1" t="s">
        <v>3679</v>
      </c>
      <c r="N424" s="1" t="s">
        <v>2985</v>
      </c>
      <c r="O424" s="1" t="s">
        <v>2985</v>
      </c>
      <c r="P424" s="1" t="s">
        <v>2984</v>
      </c>
      <c r="Q424" s="1" t="s">
        <v>2984</v>
      </c>
      <c r="R424" s="1" t="s">
        <v>3043</v>
      </c>
      <c r="S424" s="1" t="s">
        <v>3043</v>
      </c>
      <c r="T424" s="1" t="s">
        <v>3044</v>
      </c>
      <c r="U424" s="1" t="s">
        <v>3044</v>
      </c>
      <c r="V424" s="1" t="s">
        <v>3043</v>
      </c>
      <c r="W424" s="1" t="s">
        <v>3043</v>
      </c>
    </row>
    <row r="425" spans="1:23" x14ac:dyDescent="0.45">
      <c r="A425" s="1" t="s">
        <v>7854</v>
      </c>
      <c r="B425" s="1" t="s">
        <v>7855</v>
      </c>
      <c r="C425" s="1" t="s">
        <v>2985</v>
      </c>
      <c r="D425" s="1" t="s">
        <v>3198</v>
      </c>
      <c r="E425" s="1" t="s">
        <v>7856</v>
      </c>
      <c r="F425" s="1" t="s">
        <v>7857</v>
      </c>
      <c r="G425" s="1" t="s">
        <v>7858</v>
      </c>
      <c r="H425" s="1" t="s">
        <v>7858</v>
      </c>
      <c r="I425" s="1" t="s">
        <v>7859</v>
      </c>
      <c r="J425" s="1" t="s">
        <v>7860</v>
      </c>
      <c r="K425" s="1" t="s">
        <v>7858</v>
      </c>
      <c r="L425" s="1" t="s">
        <v>7859</v>
      </c>
      <c r="M425" s="1" t="s">
        <v>7860</v>
      </c>
      <c r="N425" s="1" t="s">
        <v>7858</v>
      </c>
      <c r="O425" s="1" t="s">
        <v>7858</v>
      </c>
      <c r="P425" s="1" t="s">
        <v>2984</v>
      </c>
      <c r="Q425" s="1" t="s">
        <v>2984</v>
      </c>
      <c r="R425" s="1" t="s">
        <v>3043</v>
      </c>
      <c r="S425" s="1" t="s">
        <v>3043</v>
      </c>
      <c r="T425" s="1" t="s">
        <v>3044</v>
      </c>
      <c r="U425" s="1" t="s">
        <v>3044</v>
      </c>
      <c r="V425" s="1" t="s">
        <v>3043</v>
      </c>
      <c r="W425" s="1" t="s">
        <v>3043</v>
      </c>
    </row>
    <row r="426" spans="1:23" x14ac:dyDescent="0.45">
      <c r="A426" s="1" t="s">
        <v>7861</v>
      </c>
      <c r="B426" s="1" t="s">
        <v>3206</v>
      </c>
      <c r="C426" s="1" t="s">
        <v>4053</v>
      </c>
      <c r="D426" s="1" t="s">
        <v>7862</v>
      </c>
      <c r="E426" s="1" t="s">
        <v>7862</v>
      </c>
      <c r="F426" s="1" t="s">
        <v>3210</v>
      </c>
      <c r="G426" s="1" t="s">
        <v>2985</v>
      </c>
      <c r="H426" s="1" t="s">
        <v>2985</v>
      </c>
      <c r="I426" s="1" t="s">
        <v>7863</v>
      </c>
      <c r="J426" s="1" t="s">
        <v>3679</v>
      </c>
      <c r="K426" s="1" t="s">
        <v>2985</v>
      </c>
      <c r="L426" s="1" t="s">
        <v>7863</v>
      </c>
      <c r="M426" s="1" t="s">
        <v>3679</v>
      </c>
      <c r="N426" s="1" t="s">
        <v>2985</v>
      </c>
      <c r="O426" s="1" t="s">
        <v>2985</v>
      </c>
      <c r="P426" s="1" t="s">
        <v>2984</v>
      </c>
      <c r="Q426" s="1" t="s">
        <v>2984</v>
      </c>
      <c r="R426" s="1" t="s">
        <v>3043</v>
      </c>
      <c r="S426" s="1" t="s">
        <v>3043</v>
      </c>
      <c r="T426" s="1" t="s">
        <v>3044</v>
      </c>
      <c r="U426" s="1" t="s">
        <v>3044</v>
      </c>
      <c r="V426" s="1" t="s">
        <v>3043</v>
      </c>
      <c r="W426" s="1" t="s">
        <v>3043</v>
      </c>
    </row>
    <row r="427" spans="1:23" x14ac:dyDescent="0.45">
      <c r="A427" s="1" t="s">
        <v>7864</v>
      </c>
      <c r="B427" s="1" t="s">
        <v>7865</v>
      </c>
      <c r="C427" s="1" t="s">
        <v>3043</v>
      </c>
      <c r="D427" s="1" t="s">
        <v>3043</v>
      </c>
      <c r="E427" s="1" t="s">
        <v>3043</v>
      </c>
      <c r="F427" s="1" t="s">
        <v>2985</v>
      </c>
      <c r="G427" s="1" t="s">
        <v>3043</v>
      </c>
      <c r="H427" s="1" t="s">
        <v>2985</v>
      </c>
      <c r="I427" s="1" t="s">
        <v>3017</v>
      </c>
      <c r="J427" s="1" t="s">
        <v>3017</v>
      </c>
      <c r="K427" s="1" t="s">
        <v>2985</v>
      </c>
      <c r="L427" s="1" t="s">
        <v>3017</v>
      </c>
      <c r="M427" s="1" t="s">
        <v>3017</v>
      </c>
      <c r="N427" s="1" t="s">
        <v>3043</v>
      </c>
      <c r="O427" s="1" t="s">
        <v>3043</v>
      </c>
      <c r="P427" s="1" t="s">
        <v>2984</v>
      </c>
      <c r="Q427" s="1" t="s">
        <v>2984</v>
      </c>
      <c r="R427" s="1" t="s">
        <v>3028</v>
      </c>
      <c r="S427" s="1" t="s">
        <v>4529</v>
      </c>
      <c r="T427" s="1" t="s">
        <v>3411</v>
      </c>
      <c r="U427" s="1" t="s">
        <v>7866</v>
      </c>
      <c r="V427" s="1" t="s">
        <v>3230</v>
      </c>
      <c r="W427" s="1" t="s">
        <v>2985</v>
      </c>
    </row>
    <row r="428" spans="1:23" x14ac:dyDescent="0.45">
      <c r="A428" s="1" t="s">
        <v>7867</v>
      </c>
      <c r="B428" s="1" t="s">
        <v>7868</v>
      </c>
      <c r="C428" s="1" t="s">
        <v>7869</v>
      </c>
      <c r="D428" s="1" t="s">
        <v>7870</v>
      </c>
      <c r="E428" s="1" t="s">
        <v>7871</v>
      </c>
      <c r="F428" s="1" t="s">
        <v>7872</v>
      </c>
      <c r="G428" s="1" t="s">
        <v>7873</v>
      </c>
      <c r="H428" s="1" t="s">
        <v>7873</v>
      </c>
      <c r="I428" s="1" t="s">
        <v>7874</v>
      </c>
      <c r="J428" s="1" t="s">
        <v>4653</v>
      </c>
      <c r="K428" s="1" t="s">
        <v>7873</v>
      </c>
      <c r="L428" s="1" t="s">
        <v>7874</v>
      </c>
      <c r="M428" s="1" t="s">
        <v>4653</v>
      </c>
      <c r="N428" s="1" t="s">
        <v>7873</v>
      </c>
      <c r="O428" s="1" t="s">
        <v>7873</v>
      </c>
      <c r="P428" s="1" t="s">
        <v>7875</v>
      </c>
      <c r="Q428" s="1" t="s">
        <v>7876</v>
      </c>
      <c r="R428" s="1" t="s">
        <v>3043</v>
      </c>
      <c r="S428" s="1" t="s">
        <v>3043</v>
      </c>
      <c r="T428" s="1" t="s">
        <v>3044</v>
      </c>
      <c r="U428" s="1" t="s">
        <v>7877</v>
      </c>
      <c r="V428" s="1" t="s">
        <v>7878</v>
      </c>
      <c r="W428" s="1" t="s">
        <v>7879</v>
      </c>
    </row>
    <row r="429" spans="1:23" x14ac:dyDescent="0.45">
      <c r="A429" s="1" t="s">
        <v>7880</v>
      </c>
      <c r="B429" s="1" t="s">
        <v>7881</v>
      </c>
      <c r="C429" s="1" t="s">
        <v>3043</v>
      </c>
      <c r="D429" s="1" t="s">
        <v>3043</v>
      </c>
      <c r="E429" s="1" t="s">
        <v>3043</v>
      </c>
      <c r="F429" s="1" t="s">
        <v>3151</v>
      </c>
      <c r="G429" s="1" t="s">
        <v>3043</v>
      </c>
      <c r="H429" s="1" t="s">
        <v>3151</v>
      </c>
      <c r="I429" s="1" t="s">
        <v>3017</v>
      </c>
      <c r="J429" s="1" t="s">
        <v>3017</v>
      </c>
      <c r="K429" s="1" t="s">
        <v>3151</v>
      </c>
      <c r="L429" s="1" t="s">
        <v>3017</v>
      </c>
      <c r="M429" s="1" t="s">
        <v>3017</v>
      </c>
      <c r="N429" s="1" t="s">
        <v>3043</v>
      </c>
      <c r="O429" s="1" t="s">
        <v>3043</v>
      </c>
      <c r="P429" s="1" t="s">
        <v>2984</v>
      </c>
      <c r="Q429" s="1" t="s">
        <v>2984</v>
      </c>
      <c r="R429" s="1" t="s">
        <v>3043</v>
      </c>
      <c r="S429" s="1" t="s">
        <v>3043</v>
      </c>
      <c r="T429" s="1" t="s">
        <v>3044</v>
      </c>
      <c r="U429" s="1" t="s">
        <v>7882</v>
      </c>
      <c r="V429" s="1" t="s">
        <v>3230</v>
      </c>
      <c r="W429" s="1" t="s">
        <v>2985</v>
      </c>
    </row>
    <row r="430" spans="1:23" x14ac:dyDescent="0.45">
      <c r="A430" s="1" t="s">
        <v>7883</v>
      </c>
      <c r="B430" s="1" t="s">
        <v>7884</v>
      </c>
      <c r="C430" s="1" t="s">
        <v>3043</v>
      </c>
      <c r="D430" s="1" t="s">
        <v>3043</v>
      </c>
      <c r="E430" s="1" t="s">
        <v>3043</v>
      </c>
      <c r="F430" s="1" t="s">
        <v>2985</v>
      </c>
      <c r="G430" s="1" t="s">
        <v>3043</v>
      </c>
      <c r="H430" s="1" t="s">
        <v>2985</v>
      </c>
      <c r="I430" s="1" t="s">
        <v>3017</v>
      </c>
      <c r="J430" s="1" t="s">
        <v>3017</v>
      </c>
      <c r="K430" s="1" t="s">
        <v>2985</v>
      </c>
      <c r="L430" s="1" t="s">
        <v>3017</v>
      </c>
      <c r="M430" s="1" t="s">
        <v>3017</v>
      </c>
      <c r="N430" s="1" t="s">
        <v>3043</v>
      </c>
      <c r="O430" s="1" t="s">
        <v>3043</v>
      </c>
      <c r="P430" s="1" t="s">
        <v>2984</v>
      </c>
      <c r="Q430" s="1" t="s">
        <v>2984</v>
      </c>
      <c r="R430" s="1" t="s">
        <v>2985</v>
      </c>
      <c r="S430" s="1" t="s">
        <v>3103</v>
      </c>
      <c r="T430" s="1" t="s">
        <v>6059</v>
      </c>
      <c r="U430" s="1" t="s">
        <v>7885</v>
      </c>
      <c r="V430" s="1" t="s">
        <v>5223</v>
      </c>
      <c r="W430" s="1" t="s">
        <v>2985</v>
      </c>
    </row>
    <row r="431" spans="1:23" x14ac:dyDescent="0.45">
      <c r="A431" s="1" t="s">
        <v>7886</v>
      </c>
      <c r="B431" s="1" t="s">
        <v>7887</v>
      </c>
      <c r="C431" s="1" t="s">
        <v>5181</v>
      </c>
      <c r="D431" s="1" t="s">
        <v>7888</v>
      </c>
      <c r="E431" s="1" t="s">
        <v>7889</v>
      </c>
      <c r="F431" s="1" t="s">
        <v>7890</v>
      </c>
      <c r="G431" s="1" t="s">
        <v>7891</v>
      </c>
      <c r="H431" s="1" t="s">
        <v>7892</v>
      </c>
      <c r="I431" s="1" t="s">
        <v>7893</v>
      </c>
      <c r="J431" s="1" t="s">
        <v>3850</v>
      </c>
      <c r="K431" s="1" t="s">
        <v>7891</v>
      </c>
      <c r="L431" s="1" t="s">
        <v>4260</v>
      </c>
      <c r="M431" s="1" t="s">
        <v>3850</v>
      </c>
      <c r="N431" s="1" t="s">
        <v>7892</v>
      </c>
      <c r="O431" s="1" t="s">
        <v>7891</v>
      </c>
      <c r="P431" s="1" t="s">
        <v>2984</v>
      </c>
      <c r="Q431" s="1" t="s">
        <v>2984</v>
      </c>
      <c r="R431" s="1" t="s">
        <v>7894</v>
      </c>
      <c r="S431" s="1" t="s">
        <v>7895</v>
      </c>
      <c r="T431" s="1" t="s">
        <v>7896</v>
      </c>
      <c r="U431" s="1" t="s">
        <v>7897</v>
      </c>
      <c r="V431" s="1" t="s">
        <v>7898</v>
      </c>
      <c r="W431" s="1" t="s">
        <v>7191</v>
      </c>
    </row>
    <row r="432" spans="1:23" x14ac:dyDescent="0.45">
      <c r="A432" s="1" t="s">
        <v>7899</v>
      </c>
      <c r="B432" s="1" t="s">
        <v>7900</v>
      </c>
      <c r="C432" s="1" t="s">
        <v>3649</v>
      </c>
      <c r="D432" s="1" t="s">
        <v>7901</v>
      </c>
      <c r="E432" s="1" t="s">
        <v>7902</v>
      </c>
      <c r="F432" s="1" t="s">
        <v>7903</v>
      </c>
      <c r="G432" s="1" t="s">
        <v>7904</v>
      </c>
      <c r="H432" s="1" t="s">
        <v>7904</v>
      </c>
      <c r="I432" s="1" t="s">
        <v>7905</v>
      </c>
      <c r="J432" s="1" t="s">
        <v>7906</v>
      </c>
      <c r="K432" s="1" t="s">
        <v>7907</v>
      </c>
      <c r="L432" s="1" t="s">
        <v>7908</v>
      </c>
      <c r="M432" s="1" t="s">
        <v>7909</v>
      </c>
      <c r="N432" s="1" t="s">
        <v>7904</v>
      </c>
      <c r="O432" s="1" t="s">
        <v>7904</v>
      </c>
      <c r="P432" s="1" t="s">
        <v>7910</v>
      </c>
      <c r="Q432" s="1" t="s">
        <v>7911</v>
      </c>
      <c r="R432" s="1" t="s">
        <v>3644</v>
      </c>
      <c r="S432" s="1" t="s">
        <v>7912</v>
      </c>
      <c r="T432" s="1" t="s">
        <v>7913</v>
      </c>
      <c r="U432" s="1" t="s">
        <v>7914</v>
      </c>
      <c r="V432" s="1" t="s">
        <v>2980</v>
      </c>
      <c r="W432" s="1" t="s">
        <v>2985</v>
      </c>
    </row>
    <row r="433" spans="1:23" x14ac:dyDescent="0.45">
      <c r="A433" s="1" t="s">
        <v>7915</v>
      </c>
      <c r="B433" s="1" t="s">
        <v>7916</v>
      </c>
      <c r="C433" s="1" t="s">
        <v>7917</v>
      </c>
      <c r="D433" s="1" t="s">
        <v>7918</v>
      </c>
      <c r="E433" s="1" t="s">
        <v>7919</v>
      </c>
      <c r="F433" s="1" t="s">
        <v>7920</v>
      </c>
      <c r="G433" s="1" t="s">
        <v>7920</v>
      </c>
      <c r="H433" s="1" t="s">
        <v>7921</v>
      </c>
      <c r="I433" s="1" t="s">
        <v>4738</v>
      </c>
      <c r="J433" s="1" t="s">
        <v>7922</v>
      </c>
      <c r="K433" s="1" t="s">
        <v>4634</v>
      </c>
      <c r="L433" s="1" t="s">
        <v>3057</v>
      </c>
      <c r="M433" s="1" t="s">
        <v>6526</v>
      </c>
      <c r="N433" s="1" t="s">
        <v>7923</v>
      </c>
      <c r="O433" s="1" t="s">
        <v>7921</v>
      </c>
      <c r="P433" s="1" t="s">
        <v>3395</v>
      </c>
      <c r="Q433" s="1" t="s">
        <v>7924</v>
      </c>
      <c r="R433" s="1" t="s">
        <v>2985</v>
      </c>
      <c r="S433" s="1" t="s">
        <v>6538</v>
      </c>
      <c r="T433" s="1" t="s">
        <v>7925</v>
      </c>
      <c r="U433" s="1" t="s">
        <v>7926</v>
      </c>
      <c r="V433" s="1" t="s">
        <v>7927</v>
      </c>
      <c r="W433" s="1" t="s">
        <v>2977</v>
      </c>
    </row>
    <row r="434" spans="1:23" x14ac:dyDescent="0.45">
      <c r="A434" s="1" t="s">
        <v>7928</v>
      </c>
      <c r="B434" s="1" t="s">
        <v>7929</v>
      </c>
      <c r="C434" s="1" t="s">
        <v>2977</v>
      </c>
      <c r="D434" s="1" t="s">
        <v>7930</v>
      </c>
      <c r="E434" s="1" t="s">
        <v>7931</v>
      </c>
      <c r="F434" s="1" t="s">
        <v>7932</v>
      </c>
      <c r="G434" s="1" t="s">
        <v>7933</v>
      </c>
      <c r="H434" s="1" t="s">
        <v>7932</v>
      </c>
      <c r="I434" s="1" t="s">
        <v>3017</v>
      </c>
      <c r="J434" s="1" t="s">
        <v>3017</v>
      </c>
      <c r="K434" s="1" t="s">
        <v>7934</v>
      </c>
      <c r="L434" s="1" t="s">
        <v>3537</v>
      </c>
      <c r="M434" s="1" t="s">
        <v>3017</v>
      </c>
      <c r="N434" s="1" t="s">
        <v>7933</v>
      </c>
      <c r="O434" s="1" t="s">
        <v>7932</v>
      </c>
      <c r="P434" s="1" t="s">
        <v>2984</v>
      </c>
      <c r="Q434" s="1" t="s">
        <v>2984</v>
      </c>
      <c r="R434" s="1" t="s">
        <v>3043</v>
      </c>
      <c r="S434" s="1" t="s">
        <v>3043</v>
      </c>
      <c r="T434" s="1" t="s">
        <v>3044</v>
      </c>
      <c r="U434" s="1" t="s">
        <v>3044</v>
      </c>
      <c r="V434" s="1" t="s">
        <v>3043</v>
      </c>
      <c r="W434" s="1" t="s">
        <v>3043</v>
      </c>
    </row>
    <row r="435" spans="1:23" x14ac:dyDescent="0.45">
      <c r="A435" s="1" t="s">
        <v>7935</v>
      </c>
      <c r="B435" s="1" t="s">
        <v>7936</v>
      </c>
      <c r="C435" s="1" t="s">
        <v>7937</v>
      </c>
      <c r="D435" s="1" t="s">
        <v>7938</v>
      </c>
      <c r="E435" s="1" t="s">
        <v>7939</v>
      </c>
      <c r="F435" s="1" t="s">
        <v>7940</v>
      </c>
      <c r="G435" s="1" t="s">
        <v>7941</v>
      </c>
      <c r="H435" s="1" t="s">
        <v>7942</v>
      </c>
      <c r="I435" s="1" t="s">
        <v>4257</v>
      </c>
      <c r="J435" s="1" t="s">
        <v>7943</v>
      </c>
      <c r="K435" s="1" t="s">
        <v>7944</v>
      </c>
      <c r="L435" s="1" t="s">
        <v>7337</v>
      </c>
      <c r="M435" s="1" t="s">
        <v>4840</v>
      </c>
      <c r="N435" s="1" t="s">
        <v>4751</v>
      </c>
      <c r="O435" s="1" t="s">
        <v>7945</v>
      </c>
      <c r="P435" s="1" t="s">
        <v>7946</v>
      </c>
      <c r="Q435" s="1" t="s">
        <v>7947</v>
      </c>
      <c r="R435" s="1" t="s">
        <v>2977</v>
      </c>
      <c r="S435" s="1" t="s">
        <v>7948</v>
      </c>
      <c r="T435" s="1" t="s">
        <v>7949</v>
      </c>
      <c r="U435" s="1" t="s">
        <v>7950</v>
      </c>
      <c r="V435" s="1" t="s">
        <v>7951</v>
      </c>
      <c r="W435" s="1" t="s">
        <v>2985</v>
      </c>
    </row>
    <row r="436" spans="1:23" x14ac:dyDescent="0.45">
      <c r="A436" s="1" t="s">
        <v>7952</v>
      </c>
      <c r="B436" s="1" t="s">
        <v>7953</v>
      </c>
      <c r="C436" s="1" t="s">
        <v>3043</v>
      </c>
      <c r="D436" s="1" t="s">
        <v>3043</v>
      </c>
      <c r="E436" s="1" t="s">
        <v>3043</v>
      </c>
      <c r="F436" s="1" t="s">
        <v>7954</v>
      </c>
      <c r="G436" s="1" t="s">
        <v>3043</v>
      </c>
      <c r="H436" s="1" t="s">
        <v>7700</v>
      </c>
      <c r="I436" s="1" t="s">
        <v>6661</v>
      </c>
      <c r="J436" s="1" t="s">
        <v>7955</v>
      </c>
      <c r="K436" s="1" t="s">
        <v>7954</v>
      </c>
      <c r="L436" s="1" t="s">
        <v>3017</v>
      </c>
      <c r="M436" s="1" t="s">
        <v>3017</v>
      </c>
      <c r="N436" s="1" t="s">
        <v>3043</v>
      </c>
      <c r="O436" s="1" t="s">
        <v>3043</v>
      </c>
      <c r="P436" s="1" t="s">
        <v>2984</v>
      </c>
      <c r="Q436" s="1" t="s">
        <v>2984</v>
      </c>
      <c r="R436" s="1" t="s">
        <v>4053</v>
      </c>
      <c r="S436" s="1" t="s">
        <v>4344</v>
      </c>
      <c r="T436" s="1" t="s">
        <v>7956</v>
      </c>
      <c r="U436" s="1" t="s">
        <v>7957</v>
      </c>
      <c r="V436" s="1" t="s">
        <v>2986</v>
      </c>
      <c r="W436" s="1" t="s">
        <v>2985</v>
      </c>
    </row>
    <row r="437" spans="1:23" x14ac:dyDescent="0.45">
      <c r="A437" s="1" t="s">
        <v>7958</v>
      </c>
      <c r="B437" s="1" t="s">
        <v>7959</v>
      </c>
      <c r="C437" s="1" t="s">
        <v>3043</v>
      </c>
      <c r="D437" s="1" t="s">
        <v>3043</v>
      </c>
      <c r="E437" s="1" t="s">
        <v>3043</v>
      </c>
      <c r="F437" s="1" t="s">
        <v>3456</v>
      </c>
      <c r="G437" s="1" t="s">
        <v>3043</v>
      </c>
      <c r="H437" s="1" t="s">
        <v>3456</v>
      </c>
      <c r="I437" s="1" t="s">
        <v>3017</v>
      </c>
      <c r="J437" s="1" t="s">
        <v>3017</v>
      </c>
      <c r="K437" s="1" t="s">
        <v>3456</v>
      </c>
      <c r="L437" s="1" t="s">
        <v>3017</v>
      </c>
      <c r="M437" s="1" t="s">
        <v>3017</v>
      </c>
      <c r="N437" s="1" t="s">
        <v>3043</v>
      </c>
      <c r="O437" s="1" t="s">
        <v>3043</v>
      </c>
      <c r="P437" s="1" t="s">
        <v>2984</v>
      </c>
      <c r="Q437" s="1" t="s">
        <v>2984</v>
      </c>
      <c r="R437" s="1" t="s">
        <v>3043</v>
      </c>
      <c r="S437" s="1" t="s">
        <v>3043</v>
      </c>
      <c r="T437" s="1" t="s">
        <v>3044</v>
      </c>
      <c r="U437" s="1" t="s">
        <v>3459</v>
      </c>
      <c r="V437" s="1" t="s">
        <v>3198</v>
      </c>
      <c r="W437" s="1" t="s">
        <v>2985</v>
      </c>
    </row>
    <row r="438" spans="1:23" x14ac:dyDescent="0.45">
      <c r="A438" s="1" t="s">
        <v>7960</v>
      </c>
      <c r="B438" s="1" t="s">
        <v>7961</v>
      </c>
      <c r="C438" s="1" t="s">
        <v>7962</v>
      </c>
      <c r="D438" s="1" t="s">
        <v>7963</v>
      </c>
      <c r="E438" s="1" t="s">
        <v>7964</v>
      </c>
      <c r="F438" s="1" t="s">
        <v>7965</v>
      </c>
      <c r="G438" s="1" t="s">
        <v>7966</v>
      </c>
      <c r="H438" s="1" t="s">
        <v>5027</v>
      </c>
      <c r="I438" s="1" t="s">
        <v>4036</v>
      </c>
      <c r="J438" s="1" t="s">
        <v>7967</v>
      </c>
      <c r="K438" s="1" t="s">
        <v>7968</v>
      </c>
      <c r="L438" s="1" t="s">
        <v>7969</v>
      </c>
      <c r="M438" s="1" t="s">
        <v>7970</v>
      </c>
      <c r="N438" s="1" t="s">
        <v>3341</v>
      </c>
      <c r="O438" s="1" t="s">
        <v>7971</v>
      </c>
      <c r="P438" s="1" t="s">
        <v>7972</v>
      </c>
      <c r="Q438" s="1" t="s">
        <v>7973</v>
      </c>
      <c r="R438" s="1" t="s">
        <v>4622</v>
      </c>
      <c r="S438" s="1" t="s">
        <v>7974</v>
      </c>
      <c r="T438" s="1" t="s">
        <v>5035</v>
      </c>
      <c r="U438" s="1" t="s">
        <v>7975</v>
      </c>
      <c r="V438" s="1" t="s">
        <v>7976</v>
      </c>
      <c r="W438" s="1" t="s">
        <v>3028</v>
      </c>
    </row>
    <row r="439" spans="1:23" x14ac:dyDescent="0.45">
      <c r="A439" s="1" t="s">
        <v>7977</v>
      </c>
      <c r="B439" s="1" t="s">
        <v>7978</v>
      </c>
      <c r="C439" s="1" t="s">
        <v>3043</v>
      </c>
      <c r="D439" s="1" t="s">
        <v>3043</v>
      </c>
      <c r="E439" s="1" t="s">
        <v>3043</v>
      </c>
      <c r="F439" s="1" t="s">
        <v>7979</v>
      </c>
      <c r="G439" s="1" t="s">
        <v>3043</v>
      </c>
      <c r="H439" s="1" t="s">
        <v>7979</v>
      </c>
      <c r="I439" s="1" t="s">
        <v>3017</v>
      </c>
      <c r="J439" s="1" t="s">
        <v>3017</v>
      </c>
      <c r="K439" s="1" t="s">
        <v>7979</v>
      </c>
      <c r="L439" s="1" t="s">
        <v>3017</v>
      </c>
      <c r="M439" s="1" t="s">
        <v>3017</v>
      </c>
      <c r="N439" s="1" t="s">
        <v>3043</v>
      </c>
      <c r="O439" s="1" t="s">
        <v>3043</v>
      </c>
      <c r="P439" s="1" t="s">
        <v>2984</v>
      </c>
      <c r="Q439" s="1" t="s">
        <v>2984</v>
      </c>
      <c r="R439" s="1" t="s">
        <v>2985</v>
      </c>
      <c r="S439" s="1" t="s">
        <v>7980</v>
      </c>
      <c r="T439" s="1" t="s">
        <v>7981</v>
      </c>
      <c r="U439" s="1" t="s">
        <v>3044</v>
      </c>
      <c r="V439" s="1" t="s">
        <v>3043</v>
      </c>
      <c r="W439" s="1" t="s">
        <v>3043</v>
      </c>
    </row>
    <row r="440" spans="1:23" x14ac:dyDescent="0.45">
      <c r="A440" s="1" t="s">
        <v>7982</v>
      </c>
      <c r="B440" s="1" t="s">
        <v>7983</v>
      </c>
      <c r="C440" s="1" t="s">
        <v>7984</v>
      </c>
      <c r="D440" s="1" t="s">
        <v>7985</v>
      </c>
      <c r="E440" s="1" t="s">
        <v>7986</v>
      </c>
      <c r="F440" s="1" t="s">
        <v>7987</v>
      </c>
      <c r="G440" s="1" t="s">
        <v>7988</v>
      </c>
      <c r="H440" s="1" t="s">
        <v>7989</v>
      </c>
      <c r="I440" s="1" t="s">
        <v>7990</v>
      </c>
      <c r="J440" s="1" t="s">
        <v>7991</v>
      </c>
      <c r="K440" s="1" t="s">
        <v>7992</v>
      </c>
      <c r="L440" s="1" t="s">
        <v>7993</v>
      </c>
      <c r="M440" s="1" t="s">
        <v>4298</v>
      </c>
      <c r="N440" s="1" t="s">
        <v>7994</v>
      </c>
      <c r="O440" s="1" t="s">
        <v>7988</v>
      </c>
      <c r="P440" s="1" t="s">
        <v>7995</v>
      </c>
      <c r="Q440" s="1" t="s">
        <v>7996</v>
      </c>
      <c r="R440" s="1" t="s">
        <v>2985</v>
      </c>
      <c r="S440" s="1" t="s">
        <v>3151</v>
      </c>
      <c r="T440" s="1" t="s">
        <v>7997</v>
      </c>
      <c r="U440" s="1" t="s">
        <v>7998</v>
      </c>
      <c r="V440" s="1" t="s">
        <v>3436</v>
      </c>
      <c r="W440" s="1" t="s">
        <v>2985</v>
      </c>
    </row>
    <row r="441" spans="1:23" x14ac:dyDescent="0.45">
      <c r="A441" s="1" t="s">
        <v>7999</v>
      </c>
      <c r="B441" s="1" t="s">
        <v>8000</v>
      </c>
      <c r="C441" s="1" t="s">
        <v>8001</v>
      </c>
      <c r="D441" s="1" t="s">
        <v>8002</v>
      </c>
      <c r="E441" s="1" t="s">
        <v>8003</v>
      </c>
      <c r="F441" s="1" t="s">
        <v>8004</v>
      </c>
      <c r="G441" s="1" t="s">
        <v>7579</v>
      </c>
      <c r="H441" s="1" t="s">
        <v>7576</v>
      </c>
      <c r="I441" s="1" t="s">
        <v>8005</v>
      </c>
      <c r="J441" s="1" t="s">
        <v>4315</v>
      </c>
      <c r="K441" s="1" t="s">
        <v>8006</v>
      </c>
      <c r="L441" s="1" t="s">
        <v>3232</v>
      </c>
      <c r="M441" s="1" t="s">
        <v>3265</v>
      </c>
      <c r="N441" s="1" t="s">
        <v>8007</v>
      </c>
      <c r="O441" s="1" t="s">
        <v>7576</v>
      </c>
      <c r="P441" s="1" t="s">
        <v>8008</v>
      </c>
      <c r="Q441" s="1" t="s">
        <v>6150</v>
      </c>
      <c r="R441" s="1" t="s">
        <v>2985</v>
      </c>
      <c r="S441" s="1" t="s">
        <v>3797</v>
      </c>
      <c r="T441" s="1" t="s">
        <v>8009</v>
      </c>
      <c r="U441" s="1" t="s">
        <v>8010</v>
      </c>
      <c r="V441" s="1" t="s">
        <v>8011</v>
      </c>
      <c r="W441" s="1" t="s">
        <v>2977</v>
      </c>
    </row>
    <row r="442" spans="1:23" x14ac:dyDescent="0.45">
      <c r="A442" s="1" t="s">
        <v>8012</v>
      </c>
      <c r="B442" s="1" t="s">
        <v>8013</v>
      </c>
      <c r="C442" s="1" t="s">
        <v>2985</v>
      </c>
      <c r="D442" s="1" t="s">
        <v>8014</v>
      </c>
      <c r="E442" s="1" t="s">
        <v>8015</v>
      </c>
      <c r="F442" s="1" t="s">
        <v>8016</v>
      </c>
      <c r="G442" s="1" t="s">
        <v>8017</v>
      </c>
      <c r="H442" s="1" t="s">
        <v>8017</v>
      </c>
      <c r="I442" s="1" t="s">
        <v>4468</v>
      </c>
      <c r="J442" s="1" t="s">
        <v>8018</v>
      </c>
      <c r="K442" s="1" t="s">
        <v>8017</v>
      </c>
      <c r="L442" s="1" t="s">
        <v>4468</v>
      </c>
      <c r="M442" s="1" t="s">
        <v>8018</v>
      </c>
      <c r="N442" s="1" t="s">
        <v>8017</v>
      </c>
      <c r="O442" s="1" t="s">
        <v>8017</v>
      </c>
      <c r="P442" s="1" t="s">
        <v>8019</v>
      </c>
      <c r="Q442" s="1" t="s">
        <v>8020</v>
      </c>
      <c r="R442" s="1" t="s">
        <v>3043</v>
      </c>
      <c r="S442" s="1" t="s">
        <v>3043</v>
      </c>
      <c r="T442" s="1" t="s">
        <v>3044</v>
      </c>
      <c r="U442" s="1" t="s">
        <v>3044</v>
      </c>
      <c r="V442" s="1" t="s">
        <v>3043</v>
      </c>
      <c r="W442" s="1" t="s">
        <v>3043</v>
      </c>
    </row>
    <row r="443" spans="1:23" x14ac:dyDescent="0.45">
      <c r="A443" s="1" t="s">
        <v>8021</v>
      </c>
      <c r="B443" s="1" t="s">
        <v>8022</v>
      </c>
      <c r="C443" s="1" t="s">
        <v>3043</v>
      </c>
      <c r="D443" s="1" t="s">
        <v>3043</v>
      </c>
      <c r="E443" s="1" t="s">
        <v>3043</v>
      </c>
      <c r="F443" s="1" t="s">
        <v>8023</v>
      </c>
      <c r="G443" s="1" t="s">
        <v>3043</v>
      </c>
      <c r="H443" s="1" t="s">
        <v>8023</v>
      </c>
      <c r="I443" s="1" t="s">
        <v>3017</v>
      </c>
      <c r="J443" s="1" t="s">
        <v>3017</v>
      </c>
      <c r="K443" s="1" t="s">
        <v>8023</v>
      </c>
      <c r="L443" s="1" t="s">
        <v>3017</v>
      </c>
      <c r="M443" s="1" t="s">
        <v>3017</v>
      </c>
      <c r="N443" s="1" t="s">
        <v>3043</v>
      </c>
      <c r="O443" s="1" t="s">
        <v>3043</v>
      </c>
      <c r="P443" s="1" t="s">
        <v>2984</v>
      </c>
      <c r="Q443" s="1" t="s">
        <v>2984</v>
      </c>
      <c r="R443" s="1" t="s">
        <v>3043</v>
      </c>
      <c r="S443" s="1" t="s">
        <v>3043</v>
      </c>
      <c r="T443" s="1" t="s">
        <v>3044</v>
      </c>
      <c r="U443" s="1" t="s">
        <v>8024</v>
      </c>
      <c r="V443" s="1" t="s">
        <v>3229</v>
      </c>
      <c r="W443" s="1" t="s">
        <v>2985</v>
      </c>
    </row>
    <row r="444" spans="1:23" x14ac:dyDescent="0.45">
      <c r="A444" s="1" t="s">
        <v>8025</v>
      </c>
      <c r="B444" s="1" t="s">
        <v>8026</v>
      </c>
      <c r="C444" s="1" t="s">
        <v>8027</v>
      </c>
      <c r="D444" s="1" t="s">
        <v>8028</v>
      </c>
      <c r="E444" s="1" t="s">
        <v>8029</v>
      </c>
      <c r="F444" s="1" t="s">
        <v>8030</v>
      </c>
      <c r="G444" s="1" t="s">
        <v>8031</v>
      </c>
      <c r="H444" s="1" t="s">
        <v>5043</v>
      </c>
      <c r="I444" s="1" t="s">
        <v>3232</v>
      </c>
      <c r="J444" s="1" t="s">
        <v>3311</v>
      </c>
      <c r="K444" s="1" t="s">
        <v>8032</v>
      </c>
      <c r="L444" s="1" t="s">
        <v>8033</v>
      </c>
      <c r="M444" s="1" t="s">
        <v>8034</v>
      </c>
      <c r="N444" s="1" t="s">
        <v>5043</v>
      </c>
      <c r="O444" s="1" t="s">
        <v>8031</v>
      </c>
      <c r="P444" s="1" t="s">
        <v>4223</v>
      </c>
      <c r="Q444" s="1" t="s">
        <v>8035</v>
      </c>
      <c r="R444" s="1" t="s">
        <v>3043</v>
      </c>
      <c r="S444" s="1" t="s">
        <v>3043</v>
      </c>
      <c r="T444" s="1" t="s">
        <v>3044</v>
      </c>
      <c r="U444" s="1" t="s">
        <v>8036</v>
      </c>
      <c r="V444" s="1" t="s">
        <v>8037</v>
      </c>
      <c r="W444" s="1" t="s">
        <v>3028</v>
      </c>
    </row>
    <row r="445" spans="1:23" x14ac:dyDescent="0.45">
      <c r="A445" s="1" t="s">
        <v>8038</v>
      </c>
      <c r="B445" s="1" t="s">
        <v>8039</v>
      </c>
      <c r="C445" s="1" t="s">
        <v>3043</v>
      </c>
      <c r="D445" s="1" t="s">
        <v>3043</v>
      </c>
      <c r="E445" s="1" t="s">
        <v>3043</v>
      </c>
      <c r="F445" s="1" t="s">
        <v>2985</v>
      </c>
      <c r="G445" s="1" t="s">
        <v>3043</v>
      </c>
      <c r="H445" s="1" t="s">
        <v>2985</v>
      </c>
      <c r="I445" s="1" t="s">
        <v>3017</v>
      </c>
      <c r="J445" s="1" t="s">
        <v>3017</v>
      </c>
      <c r="K445" s="1" t="s">
        <v>2985</v>
      </c>
      <c r="L445" s="1" t="s">
        <v>3017</v>
      </c>
      <c r="M445" s="1" t="s">
        <v>3017</v>
      </c>
      <c r="N445" s="1" t="s">
        <v>3043</v>
      </c>
      <c r="O445" s="1" t="s">
        <v>3043</v>
      </c>
      <c r="P445" s="1" t="s">
        <v>2984</v>
      </c>
      <c r="Q445" s="1" t="s">
        <v>2984</v>
      </c>
      <c r="R445" s="1" t="s">
        <v>3043</v>
      </c>
      <c r="S445" s="1" t="s">
        <v>3043</v>
      </c>
      <c r="T445" s="1" t="s">
        <v>3044</v>
      </c>
      <c r="U445" s="1" t="s">
        <v>8040</v>
      </c>
      <c r="V445" s="1" t="s">
        <v>4271</v>
      </c>
      <c r="W445" s="1" t="s">
        <v>2985</v>
      </c>
    </row>
    <row r="446" spans="1:23" x14ac:dyDescent="0.45">
      <c r="A446" s="1" t="s">
        <v>8041</v>
      </c>
      <c r="B446" s="1" t="s">
        <v>8042</v>
      </c>
      <c r="C446" s="1" t="s">
        <v>3043</v>
      </c>
      <c r="D446" s="1" t="s">
        <v>3043</v>
      </c>
      <c r="E446" s="1" t="s">
        <v>3043</v>
      </c>
      <c r="F446" s="1" t="s">
        <v>8043</v>
      </c>
      <c r="G446" s="1" t="s">
        <v>3043</v>
      </c>
      <c r="H446" s="1" t="s">
        <v>8043</v>
      </c>
      <c r="I446" s="1" t="s">
        <v>3017</v>
      </c>
      <c r="J446" s="1" t="s">
        <v>3017</v>
      </c>
      <c r="K446" s="1" t="s">
        <v>8043</v>
      </c>
      <c r="L446" s="1" t="s">
        <v>3017</v>
      </c>
      <c r="M446" s="1" t="s">
        <v>3017</v>
      </c>
      <c r="N446" s="1" t="s">
        <v>3043</v>
      </c>
      <c r="O446" s="1" t="s">
        <v>3043</v>
      </c>
      <c r="P446" s="1" t="s">
        <v>2984</v>
      </c>
      <c r="Q446" s="1" t="s">
        <v>2984</v>
      </c>
      <c r="R446" s="1" t="s">
        <v>3043</v>
      </c>
      <c r="S446" s="1" t="s">
        <v>3043</v>
      </c>
      <c r="T446" s="1" t="s">
        <v>3044</v>
      </c>
      <c r="U446" s="1" t="s">
        <v>8044</v>
      </c>
      <c r="V446" s="1" t="s">
        <v>8045</v>
      </c>
      <c r="W446" s="1" t="s">
        <v>2985</v>
      </c>
    </row>
    <row r="447" spans="1:23" x14ac:dyDescent="0.45">
      <c r="A447" s="1" t="s">
        <v>8046</v>
      </c>
      <c r="B447" s="1" t="s">
        <v>8047</v>
      </c>
      <c r="C447" s="1" t="s">
        <v>4931</v>
      </c>
      <c r="D447" s="1" t="s">
        <v>8048</v>
      </c>
      <c r="E447" s="1" t="s">
        <v>8049</v>
      </c>
      <c r="F447" s="1" t="s">
        <v>8050</v>
      </c>
      <c r="G447" s="1" t="s">
        <v>8051</v>
      </c>
      <c r="H447" s="1" t="s">
        <v>8052</v>
      </c>
      <c r="I447" s="1" t="s">
        <v>4429</v>
      </c>
      <c r="J447" s="1" t="s">
        <v>8053</v>
      </c>
      <c r="K447" s="1" t="s">
        <v>8054</v>
      </c>
      <c r="L447" s="1" t="s">
        <v>8055</v>
      </c>
      <c r="M447" s="1" t="s">
        <v>8056</v>
      </c>
      <c r="N447" s="1" t="s">
        <v>5332</v>
      </c>
      <c r="O447" s="1" t="s">
        <v>8051</v>
      </c>
      <c r="P447" s="1" t="s">
        <v>8057</v>
      </c>
      <c r="Q447" s="1" t="s">
        <v>8058</v>
      </c>
      <c r="R447" s="1" t="s">
        <v>2985</v>
      </c>
      <c r="S447" s="1" t="s">
        <v>8059</v>
      </c>
      <c r="T447" s="1" t="s">
        <v>8060</v>
      </c>
      <c r="U447" s="1" t="s">
        <v>8060</v>
      </c>
      <c r="V447" s="1" t="s">
        <v>3127</v>
      </c>
      <c r="W447" s="1" t="s">
        <v>2985</v>
      </c>
    </row>
    <row r="448" spans="1:23" x14ac:dyDescent="0.45">
      <c r="A448" s="1" t="s">
        <v>8061</v>
      </c>
      <c r="B448" s="1" t="s">
        <v>8062</v>
      </c>
      <c r="C448" s="1" t="s">
        <v>8063</v>
      </c>
      <c r="D448" s="1" t="s">
        <v>8064</v>
      </c>
      <c r="E448" s="1" t="s">
        <v>8065</v>
      </c>
      <c r="F448" s="1" t="s">
        <v>8066</v>
      </c>
      <c r="G448" s="1" t="s">
        <v>8067</v>
      </c>
      <c r="H448" s="1" t="s">
        <v>8068</v>
      </c>
      <c r="I448" s="1" t="s">
        <v>5832</v>
      </c>
      <c r="J448" s="1" t="s">
        <v>8069</v>
      </c>
      <c r="K448" s="1" t="s">
        <v>8070</v>
      </c>
      <c r="L448" s="1" t="s">
        <v>8071</v>
      </c>
      <c r="M448" s="1" t="s">
        <v>3368</v>
      </c>
      <c r="N448" s="1" t="s">
        <v>7001</v>
      </c>
      <c r="O448" s="1" t="s">
        <v>8072</v>
      </c>
      <c r="P448" s="1" t="s">
        <v>6818</v>
      </c>
      <c r="Q448" s="1" t="s">
        <v>8073</v>
      </c>
      <c r="R448" s="1" t="s">
        <v>2985</v>
      </c>
      <c r="S448" s="1" t="s">
        <v>8074</v>
      </c>
      <c r="T448" s="1" t="s">
        <v>8075</v>
      </c>
      <c r="U448" s="1" t="s">
        <v>8076</v>
      </c>
      <c r="V448" s="1" t="s">
        <v>3409</v>
      </c>
      <c r="W448" s="1" t="s">
        <v>2977</v>
      </c>
    </row>
    <row r="449" spans="1:23" x14ac:dyDescent="0.45">
      <c r="A449" s="1" t="s">
        <v>8077</v>
      </c>
      <c r="B449" s="1" t="s">
        <v>8078</v>
      </c>
      <c r="C449" s="1" t="s">
        <v>7894</v>
      </c>
      <c r="D449" s="1" t="s">
        <v>8079</v>
      </c>
      <c r="E449" s="1" t="s">
        <v>8080</v>
      </c>
      <c r="F449" s="1" t="s">
        <v>8081</v>
      </c>
      <c r="G449" s="1" t="s">
        <v>4380</v>
      </c>
      <c r="H449" s="1" t="s">
        <v>8082</v>
      </c>
      <c r="I449" s="1" t="s">
        <v>3493</v>
      </c>
      <c r="J449" s="1" t="s">
        <v>3037</v>
      </c>
      <c r="K449" s="1" t="s">
        <v>7231</v>
      </c>
      <c r="L449" s="1" t="s">
        <v>8083</v>
      </c>
      <c r="M449" s="1" t="s">
        <v>8084</v>
      </c>
      <c r="N449" s="1" t="s">
        <v>4380</v>
      </c>
      <c r="O449" s="1" t="s">
        <v>8082</v>
      </c>
      <c r="P449" s="1" t="s">
        <v>2984</v>
      </c>
      <c r="Q449" s="1" t="s">
        <v>2984</v>
      </c>
      <c r="R449" s="1" t="s">
        <v>2985</v>
      </c>
      <c r="S449" s="1" t="s">
        <v>4053</v>
      </c>
      <c r="T449" s="1" t="s">
        <v>3945</v>
      </c>
      <c r="U449" s="1" t="s">
        <v>5649</v>
      </c>
      <c r="V449" s="1" t="s">
        <v>4529</v>
      </c>
      <c r="W449" s="1" t="s">
        <v>2985</v>
      </c>
    </row>
    <row r="450" spans="1:23" x14ac:dyDescent="0.45">
      <c r="A450" s="1" t="s">
        <v>8085</v>
      </c>
      <c r="B450" s="1" t="s">
        <v>8086</v>
      </c>
      <c r="C450" s="1" t="s">
        <v>8087</v>
      </c>
      <c r="D450" s="1" t="s">
        <v>8088</v>
      </c>
      <c r="E450" s="1" t="s">
        <v>8089</v>
      </c>
      <c r="F450" s="1" t="s">
        <v>8090</v>
      </c>
      <c r="G450" s="1" t="s">
        <v>8091</v>
      </c>
      <c r="H450" s="1" t="s">
        <v>8092</v>
      </c>
      <c r="I450" s="1" t="s">
        <v>5232</v>
      </c>
      <c r="J450" s="1" t="s">
        <v>4022</v>
      </c>
      <c r="K450" s="1" t="s">
        <v>3189</v>
      </c>
      <c r="L450" s="1" t="s">
        <v>3059</v>
      </c>
      <c r="M450" s="1" t="s">
        <v>3278</v>
      </c>
      <c r="N450" s="1" t="s">
        <v>8017</v>
      </c>
      <c r="O450" s="1" t="s">
        <v>8093</v>
      </c>
      <c r="P450" s="1" t="s">
        <v>8094</v>
      </c>
      <c r="Q450" s="1" t="s">
        <v>8095</v>
      </c>
      <c r="R450" s="1" t="s">
        <v>2985</v>
      </c>
      <c r="S450" s="1" t="s">
        <v>8096</v>
      </c>
      <c r="T450" s="1" t="s">
        <v>8097</v>
      </c>
      <c r="U450" s="1" t="s">
        <v>8098</v>
      </c>
      <c r="V450" s="1" t="s">
        <v>8099</v>
      </c>
      <c r="W450" s="1" t="s">
        <v>2977</v>
      </c>
    </row>
    <row r="451" spans="1:23" x14ac:dyDescent="0.45">
      <c r="A451" s="1" t="s">
        <v>8100</v>
      </c>
      <c r="B451" s="1" t="s">
        <v>4198</v>
      </c>
      <c r="C451" s="1" t="s">
        <v>3043</v>
      </c>
      <c r="D451" s="1" t="s">
        <v>3043</v>
      </c>
      <c r="E451" s="1" t="s">
        <v>3043</v>
      </c>
      <c r="F451" s="1" t="s">
        <v>4200</v>
      </c>
      <c r="G451" s="1" t="s">
        <v>3043</v>
      </c>
      <c r="H451" s="1" t="s">
        <v>4200</v>
      </c>
      <c r="I451" s="1" t="s">
        <v>3017</v>
      </c>
      <c r="J451" s="1" t="s">
        <v>3017</v>
      </c>
      <c r="K451" s="1" t="s">
        <v>4200</v>
      </c>
      <c r="L451" s="1" t="s">
        <v>3017</v>
      </c>
      <c r="M451" s="1" t="s">
        <v>3017</v>
      </c>
      <c r="N451" s="1" t="s">
        <v>3043</v>
      </c>
      <c r="O451" s="1" t="s">
        <v>3043</v>
      </c>
      <c r="P451" s="1" t="s">
        <v>2984</v>
      </c>
      <c r="Q451" s="1" t="s">
        <v>2984</v>
      </c>
      <c r="R451" s="1" t="s">
        <v>2985</v>
      </c>
      <c r="S451" s="1" t="s">
        <v>3299</v>
      </c>
      <c r="T451" s="1" t="s">
        <v>8101</v>
      </c>
      <c r="U451" s="1" t="s">
        <v>8102</v>
      </c>
      <c r="V451" s="1" t="s">
        <v>2986</v>
      </c>
      <c r="W451" s="1" t="s">
        <v>2985</v>
      </c>
    </row>
    <row r="452" spans="1:23" x14ac:dyDescent="0.45">
      <c r="A452" s="1" t="s">
        <v>8103</v>
      </c>
      <c r="B452" s="1" t="s">
        <v>8104</v>
      </c>
      <c r="C452" s="1" t="s">
        <v>3043</v>
      </c>
      <c r="D452" s="1" t="s">
        <v>3043</v>
      </c>
      <c r="E452" s="1" t="s">
        <v>3043</v>
      </c>
      <c r="F452" s="1" t="s">
        <v>8105</v>
      </c>
      <c r="G452" s="1" t="s">
        <v>3043</v>
      </c>
      <c r="H452" s="1" t="s">
        <v>8105</v>
      </c>
      <c r="I452" s="1" t="s">
        <v>3017</v>
      </c>
      <c r="J452" s="1" t="s">
        <v>3017</v>
      </c>
      <c r="K452" s="1" t="s">
        <v>8105</v>
      </c>
      <c r="L452" s="1" t="s">
        <v>3017</v>
      </c>
      <c r="M452" s="1" t="s">
        <v>3017</v>
      </c>
      <c r="N452" s="1" t="s">
        <v>3043</v>
      </c>
      <c r="O452" s="1" t="s">
        <v>3043</v>
      </c>
      <c r="P452" s="1" t="s">
        <v>2984</v>
      </c>
      <c r="Q452" s="1" t="s">
        <v>2984</v>
      </c>
      <c r="R452" s="1" t="s">
        <v>3043</v>
      </c>
      <c r="S452" s="1" t="s">
        <v>3043</v>
      </c>
      <c r="T452" s="1" t="s">
        <v>3044</v>
      </c>
      <c r="U452" s="1" t="s">
        <v>8106</v>
      </c>
      <c r="V452" s="1" t="s">
        <v>3127</v>
      </c>
      <c r="W452" s="1" t="s">
        <v>2985</v>
      </c>
    </row>
    <row r="453" spans="1:23" x14ac:dyDescent="0.45">
      <c r="A453" s="1" t="s">
        <v>8107</v>
      </c>
      <c r="B453" s="1" t="s">
        <v>8108</v>
      </c>
      <c r="C453" s="1" t="s">
        <v>3043</v>
      </c>
      <c r="D453" s="1" t="s">
        <v>3043</v>
      </c>
      <c r="E453" s="1" t="s">
        <v>3043</v>
      </c>
      <c r="F453" s="1" t="s">
        <v>3456</v>
      </c>
      <c r="G453" s="1" t="s">
        <v>3043</v>
      </c>
      <c r="H453" s="1" t="s">
        <v>3456</v>
      </c>
      <c r="I453" s="1" t="s">
        <v>3017</v>
      </c>
      <c r="J453" s="1" t="s">
        <v>3017</v>
      </c>
      <c r="K453" s="1" t="s">
        <v>3456</v>
      </c>
      <c r="L453" s="1" t="s">
        <v>3017</v>
      </c>
      <c r="M453" s="1" t="s">
        <v>3017</v>
      </c>
      <c r="N453" s="1" t="s">
        <v>3043</v>
      </c>
      <c r="O453" s="1" t="s">
        <v>3043</v>
      </c>
      <c r="P453" s="1" t="s">
        <v>2984</v>
      </c>
      <c r="Q453" s="1" t="s">
        <v>2984</v>
      </c>
      <c r="R453" s="1" t="s">
        <v>2977</v>
      </c>
      <c r="S453" s="1" t="s">
        <v>5727</v>
      </c>
      <c r="T453" s="1" t="s">
        <v>3459</v>
      </c>
      <c r="U453" s="1" t="s">
        <v>3044</v>
      </c>
      <c r="V453" s="1" t="s">
        <v>3043</v>
      </c>
      <c r="W453" s="1" t="s">
        <v>3043</v>
      </c>
    </row>
    <row r="454" spans="1:23" x14ac:dyDescent="0.45">
      <c r="A454" s="1" t="s">
        <v>8109</v>
      </c>
      <c r="B454" s="1" t="s">
        <v>8110</v>
      </c>
      <c r="C454" s="1" t="s">
        <v>5748</v>
      </c>
      <c r="D454" s="1" t="s">
        <v>8111</v>
      </c>
      <c r="E454" s="1" t="s">
        <v>8112</v>
      </c>
      <c r="F454" s="1" t="s">
        <v>5950</v>
      </c>
      <c r="G454" s="1" t="s">
        <v>6133</v>
      </c>
      <c r="H454" s="1" t="s">
        <v>8113</v>
      </c>
      <c r="I454" s="1" t="s">
        <v>8114</v>
      </c>
      <c r="J454" s="1" t="s">
        <v>3311</v>
      </c>
      <c r="K454" s="1" t="s">
        <v>8115</v>
      </c>
      <c r="L454" s="1" t="s">
        <v>3232</v>
      </c>
      <c r="M454" s="1" t="s">
        <v>4039</v>
      </c>
      <c r="N454" s="1" t="s">
        <v>8113</v>
      </c>
      <c r="O454" s="1" t="s">
        <v>8116</v>
      </c>
      <c r="P454" s="1" t="s">
        <v>8117</v>
      </c>
      <c r="Q454" s="1" t="s">
        <v>8118</v>
      </c>
      <c r="R454" s="1" t="s">
        <v>3043</v>
      </c>
      <c r="S454" s="1" t="s">
        <v>3043</v>
      </c>
      <c r="T454" s="1" t="s">
        <v>3044</v>
      </c>
      <c r="U454" s="1" t="s">
        <v>8119</v>
      </c>
      <c r="V454" s="1" t="s">
        <v>8120</v>
      </c>
      <c r="W454" s="1" t="s">
        <v>7191</v>
      </c>
    </row>
    <row r="455" spans="1:23" x14ac:dyDescent="0.45">
      <c r="A455" s="1" t="s">
        <v>8121</v>
      </c>
      <c r="B455" s="1" t="s">
        <v>8122</v>
      </c>
      <c r="C455" s="1" t="s">
        <v>3858</v>
      </c>
      <c r="D455" s="1" t="s">
        <v>8123</v>
      </c>
      <c r="E455" s="1" t="s">
        <v>8124</v>
      </c>
      <c r="F455" s="1" t="s">
        <v>8125</v>
      </c>
      <c r="G455" s="1" t="s">
        <v>8126</v>
      </c>
      <c r="H455" s="1" t="s">
        <v>8127</v>
      </c>
      <c r="I455" s="1" t="s">
        <v>8128</v>
      </c>
      <c r="J455" s="1" t="s">
        <v>8129</v>
      </c>
      <c r="K455" s="1" t="s">
        <v>8130</v>
      </c>
      <c r="L455" s="1" t="s">
        <v>5961</v>
      </c>
      <c r="M455" s="1" t="s">
        <v>8131</v>
      </c>
      <c r="N455" s="1" t="s">
        <v>4134</v>
      </c>
      <c r="O455" s="1" t="s">
        <v>8126</v>
      </c>
      <c r="P455" s="1" t="s">
        <v>3978</v>
      </c>
      <c r="Q455" s="1" t="s">
        <v>8132</v>
      </c>
      <c r="R455" s="1" t="s">
        <v>2977</v>
      </c>
      <c r="S455" s="1" t="s">
        <v>8133</v>
      </c>
      <c r="T455" s="1" t="s">
        <v>8134</v>
      </c>
      <c r="U455" s="1" t="s">
        <v>5053</v>
      </c>
      <c r="V455" s="1" t="s">
        <v>8135</v>
      </c>
      <c r="W455" s="1" t="s">
        <v>2985</v>
      </c>
    </row>
    <row r="456" spans="1:23" x14ac:dyDescent="0.45">
      <c r="A456" s="1" t="s">
        <v>8136</v>
      </c>
      <c r="B456" s="1" t="s">
        <v>8137</v>
      </c>
      <c r="C456" s="1" t="s">
        <v>8138</v>
      </c>
      <c r="D456" s="1" t="s">
        <v>8139</v>
      </c>
      <c r="E456" s="1" t="s">
        <v>8140</v>
      </c>
      <c r="F456" s="1" t="s">
        <v>8141</v>
      </c>
      <c r="G456" s="1" t="s">
        <v>8142</v>
      </c>
      <c r="H456" s="1" t="s">
        <v>8143</v>
      </c>
      <c r="I456" s="1" t="s">
        <v>8144</v>
      </c>
      <c r="J456" s="1" t="s">
        <v>4510</v>
      </c>
      <c r="K456" s="1" t="s">
        <v>8145</v>
      </c>
      <c r="L456" s="1" t="s">
        <v>4468</v>
      </c>
      <c r="M456" s="1" t="s">
        <v>8146</v>
      </c>
      <c r="N456" s="1" t="s">
        <v>8147</v>
      </c>
      <c r="O456" s="1" t="s">
        <v>8148</v>
      </c>
      <c r="P456" s="1" t="s">
        <v>8149</v>
      </c>
      <c r="Q456" s="1" t="s">
        <v>8150</v>
      </c>
      <c r="R456" s="1" t="s">
        <v>3103</v>
      </c>
      <c r="S456" s="1" t="s">
        <v>8151</v>
      </c>
      <c r="T456" s="1" t="s">
        <v>8152</v>
      </c>
      <c r="U456" s="1" t="s">
        <v>8153</v>
      </c>
      <c r="V456" s="1" t="s">
        <v>5210</v>
      </c>
      <c r="W456" s="1" t="s">
        <v>2985</v>
      </c>
    </row>
    <row r="457" spans="1:23" x14ac:dyDescent="0.45">
      <c r="A457" s="1" t="s">
        <v>8154</v>
      </c>
      <c r="B457" s="1" t="s">
        <v>5000</v>
      </c>
      <c r="C457" s="1" t="s">
        <v>8155</v>
      </c>
      <c r="D457" s="1" t="s">
        <v>8156</v>
      </c>
      <c r="E457" s="1" t="s">
        <v>8157</v>
      </c>
      <c r="F457" s="1" t="s">
        <v>5001</v>
      </c>
      <c r="G457" s="1" t="s">
        <v>8158</v>
      </c>
      <c r="H457" s="1" t="s">
        <v>8159</v>
      </c>
      <c r="I457" s="1" t="s">
        <v>8160</v>
      </c>
      <c r="J457" s="1" t="s">
        <v>4681</v>
      </c>
      <c r="K457" s="1" t="s">
        <v>8161</v>
      </c>
      <c r="L457" s="1" t="s">
        <v>8162</v>
      </c>
      <c r="M457" s="1" t="s">
        <v>4258</v>
      </c>
      <c r="N457" s="1" t="s">
        <v>8163</v>
      </c>
      <c r="O457" s="1" t="s">
        <v>8164</v>
      </c>
      <c r="P457" s="1" t="s">
        <v>2984</v>
      </c>
      <c r="Q457" s="1" t="s">
        <v>2984</v>
      </c>
      <c r="R457" s="1" t="s">
        <v>2985</v>
      </c>
      <c r="S457" s="1" t="s">
        <v>8165</v>
      </c>
      <c r="T457" s="1" t="s">
        <v>8166</v>
      </c>
      <c r="U457" s="1" t="s">
        <v>8167</v>
      </c>
      <c r="V457" s="1" t="s">
        <v>8168</v>
      </c>
      <c r="W457" s="1" t="s">
        <v>2985</v>
      </c>
    </row>
    <row r="458" spans="1:23" x14ac:dyDescent="0.45">
      <c r="A458" s="1" t="s">
        <v>8169</v>
      </c>
      <c r="B458" s="1" t="s">
        <v>8170</v>
      </c>
      <c r="C458" s="1" t="s">
        <v>3696</v>
      </c>
      <c r="D458" s="1" t="s">
        <v>8171</v>
      </c>
      <c r="E458" s="1" t="s">
        <v>8172</v>
      </c>
      <c r="F458" s="1" t="s">
        <v>8173</v>
      </c>
      <c r="G458" s="1" t="s">
        <v>8174</v>
      </c>
      <c r="H458" s="1" t="s">
        <v>8175</v>
      </c>
      <c r="I458" s="1" t="s">
        <v>8176</v>
      </c>
      <c r="J458" s="1" t="s">
        <v>8177</v>
      </c>
      <c r="K458" s="1" t="s">
        <v>8178</v>
      </c>
      <c r="L458" s="1" t="s">
        <v>8179</v>
      </c>
      <c r="M458" s="1" t="s">
        <v>8180</v>
      </c>
      <c r="N458" s="1" t="s">
        <v>8181</v>
      </c>
      <c r="O458" s="1" t="s">
        <v>8175</v>
      </c>
      <c r="P458" s="1" t="s">
        <v>2984</v>
      </c>
      <c r="Q458" s="1" t="s">
        <v>2984</v>
      </c>
      <c r="R458" s="1" t="s">
        <v>2985</v>
      </c>
      <c r="S458" s="1" t="s">
        <v>2986</v>
      </c>
      <c r="T458" s="1" t="s">
        <v>8182</v>
      </c>
      <c r="U458" s="1" t="s">
        <v>8183</v>
      </c>
      <c r="V458" s="1" t="s">
        <v>5958</v>
      </c>
      <c r="W458" s="1" t="s">
        <v>2985</v>
      </c>
    </row>
    <row r="459" spans="1:23" x14ac:dyDescent="0.45">
      <c r="A459" s="1" t="s">
        <v>8184</v>
      </c>
      <c r="B459" s="1" t="s">
        <v>8185</v>
      </c>
      <c r="C459" s="1" t="s">
        <v>8186</v>
      </c>
      <c r="D459" s="1" t="s">
        <v>8187</v>
      </c>
      <c r="E459" s="1" t="s">
        <v>8188</v>
      </c>
      <c r="F459" s="1" t="s">
        <v>8189</v>
      </c>
      <c r="G459" s="1" t="s">
        <v>5295</v>
      </c>
      <c r="H459" s="1" t="s">
        <v>3748</v>
      </c>
      <c r="I459" s="1" t="s">
        <v>8190</v>
      </c>
      <c r="J459" s="1" t="s">
        <v>8191</v>
      </c>
      <c r="K459" s="1" t="s">
        <v>3674</v>
      </c>
      <c r="L459" s="1" t="s">
        <v>6757</v>
      </c>
      <c r="M459" s="1" t="s">
        <v>8192</v>
      </c>
      <c r="N459" s="1" t="s">
        <v>8193</v>
      </c>
      <c r="O459" s="1" t="s">
        <v>6524</v>
      </c>
      <c r="P459" s="1" t="s">
        <v>8194</v>
      </c>
      <c r="Q459" s="1" t="s">
        <v>3350</v>
      </c>
      <c r="R459" s="1" t="s">
        <v>2985</v>
      </c>
      <c r="S459" s="1" t="s">
        <v>3436</v>
      </c>
      <c r="T459" s="1" t="s">
        <v>8195</v>
      </c>
      <c r="U459" s="1" t="s">
        <v>8195</v>
      </c>
      <c r="V459" s="1" t="s">
        <v>3436</v>
      </c>
      <c r="W459" s="1" t="s">
        <v>2977</v>
      </c>
    </row>
    <row r="460" spans="1:23" x14ac:dyDescent="0.45">
      <c r="A460" s="1" t="s">
        <v>8196</v>
      </c>
      <c r="B460" s="1" t="s">
        <v>8197</v>
      </c>
      <c r="C460" s="1" t="s">
        <v>3043</v>
      </c>
      <c r="D460" s="1" t="s">
        <v>3043</v>
      </c>
      <c r="E460" s="1" t="s">
        <v>3043</v>
      </c>
      <c r="F460" s="1" t="s">
        <v>3456</v>
      </c>
      <c r="G460" s="1" t="s">
        <v>3043</v>
      </c>
      <c r="H460" s="1" t="s">
        <v>3456</v>
      </c>
      <c r="I460" s="1" t="s">
        <v>3017</v>
      </c>
      <c r="J460" s="1" t="s">
        <v>3017</v>
      </c>
      <c r="K460" s="1" t="s">
        <v>3456</v>
      </c>
      <c r="L460" s="1" t="s">
        <v>3017</v>
      </c>
      <c r="M460" s="1" t="s">
        <v>3017</v>
      </c>
      <c r="N460" s="1" t="s">
        <v>3043</v>
      </c>
      <c r="O460" s="1" t="s">
        <v>3043</v>
      </c>
      <c r="P460" s="1" t="s">
        <v>2984</v>
      </c>
      <c r="Q460" s="1" t="s">
        <v>2984</v>
      </c>
      <c r="R460" s="1" t="s">
        <v>2985</v>
      </c>
      <c r="S460" s="1" t="s">
        <v>3985</v>
      </c>
      <c r="T460" s="1" t="s">
        <v>3459</v>
      </c>
      <c r="U460" s="1" t="s">
        <v>3044</v>
      </c>
      <c r="V460" s="1" t="s">
        <v>3043</v>
      </c>
      <c r="W460" s="1" t="s">
        <v>3043</v>
      </c>
    </row>
    <row r="461" spans="1:23" x14ac:dyDescent="0.45">
      <c r="A461" s="1" t="s">
        <v>8198</v>
      </c>
      <c r="B461" s="1" t="s">
        <v>7754</v>
      </c>
      <c r="C461" s="1" t="s">
        <v>5936</v>
      </c>
      <c r="D461" s="1" t="s">
        <v>8199</v>
      </c>
      <c r="E461" s="1" t="s">
        <v>8200</v>
      </c>
      <c r="F461" s="1" t="s">
        <v>7757</v>
      </c>
      <c r="G461" s="1" t="s">
        <v>8201</v>
      </c>
      <c r="H461" s="1" t="s">
        <v>8202</v>
      </c>
      <c r="I461" s="1" t="s">
        <v>6610</v>
      </c>
      <c r="J461" s="1" t="s">
        <v>6628</v>
      </c>
      <c r="K461" s="1" t="s">
        <v>8203</v>
      </c>
      <c r="L461" s="1" t="s">
        <v>8204</v>
      </c>
      <c r="M461" s="1" t="s">
        <v>4610</v>
      </c>
      <c r="N461" s="1" t="s">
        <v>8201</v>
      </c>
      <c r="O461" s="1" t="s">
        <v>7758</v>
      </c>
      <c r="P461" s="1" t="s">
        <v>2984</v>
      </c>
      <c r="Q461" s="1" t="s">
        <v>2984</v>
      </c>
      <c r="R461" s="1" t="s">
        <v>2985</v>
      </c>
      <c r="S461" s="1" t="s">
        <v>8205</v>
      </c>
      <c r="T461" s="1" t="s">
        <v>8206</v>
      </c>
      <c r="U461" s="1" t="s">
        <v>8207</v>
      </c>
      <c r="V461" s="1" t="s">
        <v>3407</v>
      </c>
      <c r="W461" s="1" t="s">
        <v>2977</v>
      </c>
    </row>
    <row r="462" spans="1:23" x14ac:dyDescent="0.45">
      <c r="A462" s="1" t="s">
        <v>8208</v>
      </c>
      <c r="B462" s="1" t="s">
        <v>8209</v>
      </c>
      <c r="C462" s="1" t="s">
        <v>6550</v>
      </c>
      <c r="D462" s="1" t="s">
        <v>8210</v>
      </c>
      <c r="E462" s="1" t="s">
        <v>8211</v>
      </c>
      <c r="F462" s="1" t="s">
        <v>8212</v>
      </c>
      <c r="G462" s="1" t="s">
        <v>8213</v>
      </c>
      <c r="H462" s="1" t="s">
        <v>8214</v>
      </c>
      <c r="I462" s="1" t="s">
        <v>3056</v>
      </c>
      <c r="J462" s="1" t="s">
        <v>8215</v>
      </c>
      <c r="K462" s="1" t="s">
        <v>8216</v>
      </c>
      <c r="L462" s="1" t="s">
        <v>5713</v>
      </c>
      <c r="M462" s="1" t="s">
        <v>6124</v>
      </c>
      <c r="N462" s="1" t="s">
        <v>8217</v>
      </c>
      <c r="O462" s="1" t="s">
        <v>8213</v>
      </c>
      <c r="P462" s="1" t="s">
        <v>8218</v>
      </c>
      <c r="Q462" s="1" t="s">
        <v>8219</v>
      </c>
      <c r="R462" s="1" t="s">
        <v>2985</v>
      </c>
      <c r="S462" s="1" t="s">
        <v>7336</v>
      </c>
      <c r="T462" s="1" t="s">
        <v>7520</v>
      </c>
      <c r="U462" s="1" t="s">
        <v>8220</v>
      </c>
      <c r="V462" s="1" t="s">
        <v>8221</v>
      </c>
      <c r="W462" s="1" t="s">
        <v>2977</v>
      </c>
    </row>
    <row r="463" spans="1:23" x14ac:dyDescent="0.45">
      <c r="A463" s="1" t="s">
        <v>8222</v>
      </c>
      <c r="B463" s="1" t="s">
        <v>8223</v>
      </c>
      <c r="C463" s="1" t="s">
        <v>3043</v>
      </c>
      <c r="D463" s="1" t="s">
        <v>3043</v>
      </c>
      <c r="E463" s="1" t="s">
        <v>3043</v>
      </c>
      <c r="F463" s="1" t="s">
        <v>3456</v>
      </c>
      <c r="G463" s="1" t="s">
        <v>3043</v>
      </c>
      <c r="H463" s="1" t="s">
        <v>3456</v>
      </c>
      <c r="I463" s="1" t="s">
        <v>3017</v>
      </c>
      <c r="J463" s="1" t="s">
        <v>3017</v>
      </c>
      <c r="K463" s="1" t="s">
        <v>3456</v>
      </c>
      <c r="L463" s="1" t="s">
        <v>3017</v>
      </c>
      <c r="M463" s="1" t="s">
        <v>3017</v>
      </c>
      <c r="N463" s="1" t="s">
        <v>3043</v>
      </c>
      <c r="O463" s="1" t="s">
        <v>3043</v>
      </c>
      <c r="P463" s="1" t="s">
        <v>2984</v>
      </c>
      <c r="Q463" s="1" t="s">
        <v>2984</v>
      </c>
      <c r="R463" s="1" t="s">
        <v>2985</v>
      </c>
      <c r="S463" s="1" t="s">
        <v>6524</v>
      </c>
      <c r="T463" s="1" t="s">
        <v>3459</v>
      </c>
      <c r="U463" s="1" t="s">
        <v>5538</v>
      </c>
      <c r="V463" s="1" t="s">
        <v>3985</v>
      </c>
      <c r="W463" s="1" t="s">
        <v>2985</v>
      </c>
    </row>
    <row r="464" spans="1:23" x14ac:dyDescent="0.45">
      <c r="A464" s="1" t="s">
        <v>8224</v>
      </c>
      <c r="B464" s="1" t="s">
        <v>8225</v>
      </c>
      <c r="C464" s="1" t="s">
        <v>3043</v>
      </c>
      <c r="D464" s="1" t="s">
        <v>3043</v>
      </c>
      <c r="E464" s="1" t="s">
        <v>3043</v>
      </c>
      <c r="F464" s="1" t="s">
        <v>8226</v>
      </c>
      <c r="G464" s="1" t="s">
        <v>3043</v>
      </c>
      <c r="H464" s="1" t="s">
        <v>8226</v>
      </c>
      <c r="I464" s="1" t="s">
        <v>3017</v>
      </c>
      <c r="J464" s="1" t="s">
        <v>3017</v>
      </c>
      <c r="K464" s="1" t="s">
        <v>8226</v>
      </c>
      <c r="L464" s="1" t="s">
        <v>3017</v>
      </c>
      <c r="M464" s="1" t="s">
        <v>3017</v>
      </c>
      <c r="N464" s="1" t="s">
        <v>3043</v>
      </c>
      <c r="O464" s="1" t="s">
        <v>3043</v>
      </c>
      <c r="P464" s="1" t="s">
        <v>2984</v>
      </c>
      <c r="Q464" s="1" t="s">
        <v>2984</v>
      </c>
      <c r="R464" s="1" t="s">
        <v>2985</v>
      </c>
      <c r="S464" s="1" t="s">
        <v>6515</v>
      </c>
      <c r="T464" s="1" t="s">
        <v>5828</v>
      </c>
      <c r="U464" s="1" t="s">
        <v>3986</v>
      </c>
      <c r="V464" s="1" t="s">
        <v>6515</v>
      </c>
      <c r="W464" s="1" t="s">
        <v>2985</v>
      </c>
    </row>
    <row r="465" spans="1:23" x14ac:dyDescent="0.45">
      <c r="A465" s="1" t="s">
        <v>8227</v>
      </c>
      <c r="B465" s="1" t="s">
        <v>8228</v>
      </c>
      <c r="C465" s="1" t="s">
        <v>8229</v>
      </c>
      <c r="D465" s="1" t="s">
        <v>8230</v>
      </c>
      <c r="E465" s="1" t="s">
        <v>8231</v>
      </c>
      <c r="F465" s="1" t="s">
        <v>8232</v>
      </c>
      <c r="G465" s="1" t="s">
        <v>3985</v>
      </c>
      <c r="H465" s="1" t="s">
        <v>6525</v>
      </c>
      <c r="I465" s="1" t="s">
        <v>4082</v>
      </c>
      <c r="J465" s="1" t="s">
        <v>3996</v>
      </c>
      <c r="K465" s="1" t="s">
        <v>8233</v>
      </c>
      <c r="L465" s="1" t="s">
        <v>3426</v>
      </c>
      <c r="M465" s="1" t="s">
        <v>5103</v>
      </c>
      <c r="N465" s="1" t="s">
        <v>8234</v>
      </c>
      <c r="O465" s="1" t="s">
        <v>8235</v>
      </c>
      <c r="P465" s="1" t="s">
        <v>6831</v>
      </c>
      <c r="Q465" s="1" t="s">
        <v>8236</v>
      </c>
      <c r="R465" s="1" t="s">
        <v>2977</v>
      </c>
      <c r="S465" s="1" t="s">
        <v>8237</v>
      </c>
      <c r="T465" s="1" t="s">
        <v>8238</v>
      </c>
      <c r="U465" s="1" t="s">
        <v>6527</v>
      </c>
      <c r="V465" s="1" t="s">
        <v>8239</v>
      </c>
      <c r="W465" s="1" t="s">
        <v>3028</v>
      </c>
    </row>
    <row r="466" spans="1:23" x14ac:dyDescent="0.45">
      <c r="A466" s="1" t="s">
        <v>8240</v>
      </c>
      <c r="B466" s="1" t="s">
        <v>8241</v>
      </c>
      <c r="C466" s="1" t="s">
        <v>3746</v>
      </c>
      <c r="D466" s="1" t="s">
        <v>8242</v>
      </c>
      <c r="E466" s="1" t="s">
        <v>8243</v>
      </c>
      <c r="F466" s="1" t="s">
        <v>8244</v>
      </c>
      <c r="G466" s="1" t="s">
        <v>8245</v>
      </c>
      <c r="H466" s="1" t="s">
        <v>8246</v>
      </c>
      <c r="I466" s="1" t="s">
        <v>8247</v>
      </c>
      <c r="J466" s="1" t="s">
        <v>4039</v>
      </c>
      <c r="K466" s="1" t="s">
        <v>8248</v>
      </c>
      <c r="L466" s="1" t="s">
        <v>4752</v>
      </c>
      <c r="M466" s="1" t="s">
        <v>7461</v>
      </c>
      <c r="N466" s="1" t="s">
        <v>3956</v>
      </c>
      <c r="O466" s="1" t="s">
        <v>8245</v>
      </c>
      <c r="P466" s="1" t="s">
        <v>8249</v>
      </c>
      <c r="Q466" s="1" t="s">
        <v>8250</v>
      </c>
      <c r="R466" s="1" t="s">
        <v>2985</v>
      </c>
      <c r="S466" s="1" t="s">
        <v>8251</v>
      </c>
      <c r="T466" s="1" t="s">
        <v>8252</v>
      </c>
      <c r="U466" s="1" t="s">
        <v>8253</v>
      </c>
      <c r="V466" s="1" t="s">
        <v>3147</v>
      </c>
      <c r="W466" s="1" t="s">
        <v>2977</v>
      </c>
    </row>
    <row r="467" spans="1:23" x14ac:dyDescent="0.45">
      <c r="A467" s="1" t="s">
        <v>8254</v>
      </c>
      <c r="B467" s="1" t="s">
        <v>8255</v>
      </c>
      <c r="C467" s="1" t="s">
        <v>4308</v>
      </c>
      <c r="D467" s="1" t="s">
        <v>8256</v>
      </c>
      <c r="E467" s="1" t="s">
        <v>8257</v>
      </c>
      <c r="F467" s="1" t="s">
        <v>8258</v>
      </c>
      <c r="G467" s="1" t="s">
        <v>8259</v>
      </c>
      <c r="H467" s="1" t="s">
        <v>8259</v>
      </c>
      <c r="I467" s="1" t="s">
        <v>8260</v>
      </c>
      <c r="J467" s="1" t="s">
        <v>4753</v>
      </c>
      <c r="K467" s="1" t="s">
        <v>8261</v>
      </c>
      <c r="L467" s="1" t="s">
        <v>8262</v>
      </c>
      <c r="M467" s="1" t="s">
        <v>6995</v>
      </c>
      <c r="N467" s="1" t="s">
        <v>8259</v>
      </c>
      <c r="O467" s="1" t="s">
        <v>8259</v>
      </c>
      <c r="P467" s="1" t="s">
        <v>3729</v>
      </c>
      <c r="Q467" s="1" t="s">
        <v>8263</v>
      </c>
      <c r="R467" s="1" t="s">
        <v>3043</v>
      </c>
      <c r="S467" s="1" t="s">
        <v>3043</v>
      </c>
      <c r="T467" s="1" t="s">
        <v>3044</v>
      </c>
      <c r="U467" s="1" t="s">
        <v>8264</v>
      </c>
      <c r="V467" s="1" t="s">
        <v>8265</v>
      </c>
      <c r="W467" s="1" t="s">
        <v>8266</v>
      </c>
    </row>
    <row r="468" spans="1:23" x14ac:dyDescent="0.45">
      <c r="A468" s="1" t="s">
        <v>8267</v>
      </c>
      <c r="B468" s="1" t="s">
        <v>8268</v>
      </c>
      <c r="C468" s="1" t="s">
        <v>3043</v>
      </c>
      <c r="D468" s="1" t="s">
        <v>3043</v>
      </c>
      <c r="E468" s="1" t="s">
        <v>3043</v>
      </c>
      <c r="F468" s="1" t="s">
        <v>7325</v>
      </c>
      <c r="G468" s="1" t="s">
        <v>3043</v>
      </c>
      <c r="H468" s="1" t="s">
        <v>7325</v>
      </c>
      <c r="I468" s="1" t="s">
        <v>3017</v>
      </c>
      <c r="J468" s="1" t="s">
        <v>3017</v>
      </c>
      <c r="K468" s="1" t="s">
        <v>7325</v>
      </c>
      <c r="L468" s="1" t="s">
        <v>3017</v>
      </c>
      <c r="M468" s="1" t="s">
        <v>3017</v>
      </c>
      <c r="N468" s="1" t="s">
        <v>3043</v>
      </c>
      <c r="O468" s="1" t="s">
        <v>3043</v>
      </c>
      <c r="P468" s="1" t="s">
        <v>2984</v>
      </c>
      <c r="Q468" s="1" t="s">
        <v>2984</v>
      </c>
      <c r="R468" s="1" t="s">
        <v>2985</v>
      </c>
      <c r="S468" s="1" t="s">
        <v>8269</v>
      </c>
      <c r="T468" s="1" t="s">
        <v>5828</v>
      </c>
      <c r="U468" s="1" t="s">
        <v>3044</v>
      </c>
      <c r="V468" s="1" t="s">
        <v>3043</v>
      </c>
      <c r="W468" s="1" t="s">
        <v>3043</v>
      </c>
    </row>
    <row r="469" spans="1:23" x14ac:dyDescent="0.45">
      <c r="A469" s="1" t="s">
        <v>8270</v>
      </c>
      <c r="B469" s="1" t="s">
        <v>8271</v>
      </c>
      <c r="C469" s="1" t="s">
        <v>3043</v>
      </c>
      <c r="D469" s="1" t="s">
        <v>3043</v>
      </c>
      <c r="E469" s="1" t="s">
        <v>3043</v>
      </c>
      <c r="F469" s="1" t="s">
        <v>8272</v>
      </c>
      <c r="G469" s="1" t="s">
        <v>3043</v>
      </c>
      <c r="H469" s="1" t="s">
        <v>6105</v>
      </c>
      <c r="I469" s="1" t="s">
        <v>3663</v>
      </c>
      <c r="J469" s="1" t="s">
        <v>8273</v>
      </c>
      <c r="K469" s="1" t="s">
        <v>8272</v>
      </c>
      <c r="L469" s="1" t="s">
        <v>3017</v>
      </c>
      <c r="M469" s="1" t="s">
        <v>3017</v>
      </c>
      <c r="N469" s="1" t="s">
        <v>3043</v>
      </c>
      <c r="O469" s="1" t="s">
        <v>3043</v>
      </c>
      <c r="P469" s="1" t="s">
        <v>2984</v>
      </c>
      <c r="Q469" s="1" t="s">
        <v>2984</v>
      </c>
      <c r="R469" s="1" t="s">
        <v>2985</v>
      </c>
      <c r="S469" s="1" t="s">
        <v>3522</v>
      </c>
      <c r="T469" s="1" t="s">
        <v>5649</v>
      </c>
      <c r="U469" s="1" t="s">
        <v>8274</v>
      </c>
      <c r="V469" s="1" t="s">
        <v>6396</v>
      </c>
      <c r="W469" s="1" t="s">
        <v>2985</v>
      </c>
    </row>
    <row r="470" spans="1:23" x14ac:dyDescent="0.45">
      <c r="A470" s="1" t="s">
        <v>8275</v>
      </c>
      <c r="B470" s="1" t="s">
        <v>8276</v>
      </c>
      <c r="C470" s="1" t="s">
        <v>8277</v>
      </c>
      <c r="D470" s="1" t="s">
        <v>8278</v>
      </c>
      <c r="E470" s="1" t="s">
        <v>8279</v>
      </c>
      <c r="F470" s="1" t="s">
        <v>8280</v>
      </c>
      <c r="G470" s="1" t="s">
        <v>8281</v>
      </c>
      <c r="H470" s="1" t="s">
        <v>8282</v>
      </c>
      <c r="I470" s="1" t="s">
        <v>8283</v>
      </c>
      <c r="J470" s="1" t="s">
        <v>8284</v>
      </c>
      <c r="K470" s="1" t="s">
        <v>8285</v>
      </c>
      <c r="L470" s="1" t="s">
        <v>5122</v>
      </c>
      <c r="M470" s="1" t="s">
        <v>8286</v>
      </c>
      <c r="N470" s="1" t="s">
        <v>8287</v>
      </c>
      <c r="O470" s="1" t="s">
        <v>8288</v>
      </c>
      <c r="P470" s="1" t="s">
        <v>5375</v>
      </c>
      <c r="Q470" s="1" t="s">
        <v>8289</v>
      </c>
      <c r="R470" s="1" t="s">
        <v>2985</v>
      </c>
      <c r="S470" s="1" t="s">
        <v>3436</v>
      </c>
      <c r="T470" s="1" t="s">
        <v>8290</v>
      </c>
      <c r="U470" s="1" t="s">
        <v>8291</v>
      </c>
      <c r="V470" s="1" t="s">
        <v>8292</v>
      </c>
      <c r="W470" s="1" t="s">
        <v>2977</v>
      </c>
    </row>
    <row r="471" spans="1:23" x14ac:dyDescent="0.45">
      <c r="A471" s="1" t="s">
        <v>8293</v>
      </c>
      <c r="B471" s="1" t="s">
        <v>8294</v>
      </c>
      <c r="C471" s="1" t="s">
        <v>4949</v>
      </c>
      <c r="D471" s="1" t="s">
        <v>8295</v>
      </c>
      <c r="E471" s="1" t="s">
        <v>8296</v>
      </c>
      <c r="F471" s="1" t="s">
        <v>8297</v>
      </c>
      <c r="G471" s="1" t="s">
        <v>5727</v>
      </c>
      <c r="H471" s="1" t="s">
        <v>5727</v>
      </c>
      <c r="I471" s="1" t="s">
        <v>3164</v>
      </c>
      <c r="J471" s="1" t="s">
        <v>4022</v>
      </c>
      <c r="K471" s="1" t="s">
        <v>3424</v>
      </c>
      <c r="L471" s="1" t="s">
        <v>3039</v>
      </c>
      <c r="M471" s="1" t="s">
        <v>7299</v>
      </c>
      <c r="N471" s="1" t="s">
        <v>5727</v>
      </c>
      <c r="O471" s="1" t="s">
        <v>5727</v>
      </c>
      <c r="P471" s="1" t="s">
        <v>8298</v>
      </c>
      <c r="Q471" s="1" t="s">
        <v>8299</v>
      </c>
      <c r="R471" s="1" t="s">
        <v>3043</v>
      </c>
      <c r="S471" s="1" t="s">
        <v>3043</v>
      </c>
      <c r="T471" s="1" t="s">
        <v>3044</v>
      </c>
      <c r="U471" s="1" t="s">
        <v>3435</v>
      </c>
      <c r="V471" s="1" t="s">
        <v>8300</v>
      </c>
      <c r="W471" s="1" t="s">
        <v>8301</v>
      </c>
    </row>
    <row r="472" spans="1:23" x14ac:dyDescent="0.45">
      <c r="A472" s="1" t="s">
        <v>8302</v>
      </c>
      <c r="B472" s="1" t="s">
        <v>8303</v>
      </c>
      <c r="C472" s="1" t="s">
        <v>3316</v>
      </c>
      <c r="D472" s="1" t="s">
        <v>8304</v>
      </c>
      <c r="E472" s="1" t="s">
        <v>8305</v>
      </c>
      <c r="F472" s="1" t="s">
        <v>8306</v>
      </c>
      <c r="G472" s="1" t="s">
        <v>4142</v>
      </c>
      <c r="H472" s="1" t="s">
        <v>8307</v>
      </c>
      <c r="I472" s="1" t="s">
        <v>8308</v>
      </c>
      <c r="J472" s="1" t="s">
        <v>7166</v>
      </c>
      <c r="K472" s="1" t="s">
        <v>8309</v>
      </c>
      <c r="L472" s="1" t="s">
        <v>8310</v>
      </c>
      <c r="M472" s="1" t="s">
        <v>8311</v>
      </c>
      <c r="N472" s="1" t="s">
        <v>8312</v>
      </c>
      <c r="O472" s="1" t="s">
        <v>4142</v>
      </c>
      <c r="P472" s="1" t="s">
        <v>2984</v>
      </c>
      <c r="Q472" s="1" t="s">
        <v>2984</v>
      </c>
      <c r="R472" s="1" t="s">
        <v>2977</v>
      </c>
      <c r="S472" s="1" t="s">
        <v>8313</v>
      </c>
      <c r="T472" s="1" t="s">
        <v>8314</v>
      </c>
      <c r="U472" s="1" t="s">
        <v>8315</v>
      </c>
      <c r="V472" s="1" t="s">
        <v>8316</v>
      </c>
      <c r="W472" s="1" t="s">
        <v>2977</v>
      </c>
    </row>
    <row r="473" spans="1:23" x14ac:dyDescent="0.45">
      <c r="A473" s="1" t="s">
        <v>8317</v>
      </c>
      <c r="B473" s="1" t="s">
        <v>8318</v>
      </c>
      <c r="C473" s="1" t="s">
        <v>4252</v>
      </c>
      <c r="D473" s="1" t="s">
        <v>8319</v>
      </c>
      <c r="E473" s="1" t="s">
        <v>8320</v>
      </c>
      <c r="F473" s="1" t="s">
        <v>8321</v>
      </c>
      <c r="G473" s="1" t="s">
        <v>8322</v>
      </c>
      <c r="H473" s="1" t="s">
        <v>8323</v>
      </c>
      <c r="I473" s="1" t="s">
        <v>3866</v>
      </c>
      <c r="J473" s="1" t="s">
        <v>3918</v>
      </c>
      <c r="K473" s="1" t="s">
        <v>8324</v>
      </c>
      <c r="L473" s="1" t="s">
        <v>8325</v>
      </c>
      <c r="M473" s="1" t="s">
        <v>4109</v>
      </c>
      <c r="N473" s="1" t="s">
        <v>8322</v>
      </c>
      <c r="O473" s="1" t="s">
        <v>7547</v>
      </c>
      <c r="P473" s="1" t="s">
        <v>2984</v>
      </c>
      <c r="Q473" s="1" t="s">
        <v>2984</v>
      </c>
      <c r="R473" s="1" t="s">
        <v>2985</v>
      </c>
      <c r="S473" s="1" t="s">
        <v>8326</v>
      </c>
      <c r="T473" s="1" t="s">
        <v>8327</v>
      </c>
      <c r="U473" s="1" t="s">
        <v>8328</v>
      </c>
      <c r="V473" s="1" t="s">
        <v>3417</v>
      </c>
      <c r="W473" s="1" t="s">
        <v>2985</v>
      </c>
    </row>
    <row r="474" spans="1:23" x14ac:dyDescent="0.45">
      <c r="A474" s="1" t="s">
        <v>8329</v>
      </c>
      <c r="B474" s="1" t="s">
        <v>8330</v>
      </c>
      <c r="C474" s="1" t="s">
        <v>3226</v>
      </c>
      <c r="D474" s="1" t="s">
        <v>8331</v>
      </c>
      <c r="E474" s="1" t="s">
        <v>8332</v>
      </c>
      <c r="F474" s="1" t="s">
        <v>4490</v>
      </c>
      <c r="G474" s="1" t="s">
        <v>5439</v>
      </c>
      <c r="H474" s="1" t="s">
        <v>5439</v>
      </c>
      <c r="I474" s="1" t="s">
        <v>3974</v>
      </c>
      <c r="J474" s="1" t="s">
        <v>4592</v>
      </c>
      <c r="K474" s="1" t="s">
        <v>5439</v>
      </c>
      <c r="L474" s="1" t="s">
        <v>3974</v>
      </c>
      <c r="M474" s="1" t="s">
        <v>4592</v>
      </c>
      <c r="N474" s="1" t="s">
        <v>5439</v>
      </c>
      <c r="O474" s="1" t="s">
        <v>5439</v>
      </c>
      <c r="P474" s="1" t="s">
        <v>8333</v>
      </c>
      <c r="Q474" s="1" t="s">
        <v>8334</v>
      </c>
      <c r="R474" s="1" t="s">
        <v>3043</v>
      </c>
      <c r="S474" s="1" t="s">
        <v>3043</v>
      </c>
      <c r="T474" s="1" t="s">
        <v>3044</v>
      </c>
      <c r="U474" s="1" t="s">
        <v>5445</v>
      </c>
      <c r="V474" s="1" t="s">
        <v>8335</v>
      </c>
      <c r="W474" s="1" t="s">
        <v>8336</v>
      </c>
    </row>
    <row r="475" spans="1:23" x14ac:dyDescent="0.45">
      <c r="A475" s="1" t="s">
        <v>8337</v>
      </c>
      <c r="B475" s="1" t="s">
        <v>8338</v>
      </c>
      <c r="C475" s="1" t="s">
        <v>8339</v>
      </c>
      <c r="D475" s="1" t="s">
        <v>8340</v>
      </c>
      <c r="E475" s="1" t="s">
        <v>8341</v>
      </c>
      <c r="F475" s="1" t="s">
        <v>8342</v>
      </c>
      <c r="G475" s="1" t="s">
        <v>8343</v>
      </c>
      <c r="H475" s="1" t="s">
        <v>3473</v>
      </c>
      <c r="I475" s="1" t="s">
        <v>3426</v>
      </c>
      <c r="J475" s="1" t="s">
        <v>7813</v>
      </c>
      <c r="K475" s="1" t="s">
        <v>8344</v>
      </c>
      <c r="L475" s="1" t="s">
        <v>3059</v>
      </c>
      <c r="M475" s="1" t="s">
        <v>5817</v>
      </c>
      <c r="N475" s="1" t="s">
        <v>3447</v>
      </c>
      <c r="O475" s="1" t="s">
        <v>8345</v>
      </c>
      <c r="P475" s="1" t="s">
        <v>8346</v>
      </c>
      <c r="Q475" s="1" t="s">
        <v>8347</v>
      </c>
      <c r="R475" s="1" t="s">
        <v>2985</v>
      </c>
      <c r="S475" s="1" t="s">
        <v>4164</v>
      </c>
      <c r="T475" s="1" t="s">
        <v>8348</v>
      </c>
      <c r="U475" s="1" t="s">
        <v>8349</v>
      </c>
      <c r="V475" s="1" t="s">
        <v>3436</v>
      </c>
      <c r="W475" s="1" t="s">
        <v>2985</v>
      </c>
    </row>
    <row r="476" spans="1:23" x14ac:dyDescent="0.45">
      <c r="A476" s="1" t="s">
        <v>8350</v>
      </c>
      <c r="B476" s="1" t="s">
        <v>8351</v>
      </c>
      <c r="C476" s="1" t="s">
        <v>8352</v>
      </c>
      <c r="D476" s="1" t="s">
        <v>8353</v>
      </c>
      <c r="E476" s="1" t="s">
        <v>8354</v>
      </c>
      <c r="F476" s="1" t="s">
        <v>8355</v>
      </c>
      <c r="G476" s="1" t="s">
        <v>8356</v>
      </c>
      <c r="H476" s="1" t="s">
        <v>8357</v>
      </c>
      <c r="I476" s="1" t="s">
        <v>8358</v>
      </c>
      <c r="J476" s="1" t="s">
        <v>8359</v>
      </c>
      <c r="K476" s="1" t="s">
        <v>8360</v>
      </c>
      <c r="L476" s="1" t="s">
        <v>8361</v>
      </c>
      <c r="M476" s="1" t="s">
        <v>8362</v>
      </c>
      <c r="N476" s="1" t="s">
        <v>8363</v>
      </c>
      <c r="O476" s="1" t="s">
        <v>8364</v>
      </c>
      <c r="P476" s="1" t="s">
        <v>8365</v>
      </c>
      <c r="Q476" s="1" t="s">
        <v>8366</v>
      </c>
      <c r="R476" s="1" t="s">
        <v>2977</v>
      </c>
      <c r="S476" s="1" t="s">
        <v>8367</v>
      </c>
      <c r="T476" s="1" t="s">
        <v>8368</v>
      </c>
      <c r="U476" s="1" t="s">
        <v>8369</v>
      </c>
      <c r="V476" s="1" t="s">
        <v>3151</v>
      </c>
      <c r="W476" s="1" t="s">
        <v>2985</v>
      </c>
    </row>
    <row r="477" spans="1:23" x14ac:dyDescent="0.45">
      <c r="A477" s="1" t="s">
        <v>8370</v>
      </c>
      <c r="B477" s="1" t="s">
        <v>8371</v>
      </c>
      <c r="C477" s="1" t="s">
        <v>8372</v>
      </c>
      <c r="D477" s="1" t="s">
        <v>8373</v>
      </c>
      <c r="E477" s="1" t="s">
        <v>8374</v>
      </c>
      <c r="F477" s="1" t="s">
        <v>8375</v>
      </c>
      <c r="G477" s="1" t="s">
        <v>8376</v>
      </c>
      <c r="H477" s="1" t="s">
        <v>8216</v>
      </c>
      <c r="I477" s="1" t="s">
        <v>4468</v>
      </c>
      <c r="J477" s="1" t="s">
        <v>8146</v>
      </c>
      <c r="K477" s="1" t="s">
        <v>8377</v>
      </c>
      <c r="L477" s="1" t="s">
        <v>4668</v>
      </c>
      <c r="M477" s="1" t="s">
        <v>7240</v>
      </c>
      <c r="N477" s="1" t="s">
        <v>8378</v>
      </c>
      <c r="O477" s="1" t="s">
        <v>8376</v>
      </c>
      <c r="P477" s="1" t="s">
        <v>8379</v>
      </c>
      <c r="Q477" s="1" t="s">
        <v>8380</v>
      </c>
      <c r="R477" s="1" t="s">
        <v>2985</v>
      </c>
      <c r="S477" s="1" t="s">
        <v>3154</v>
      </c>
      <c r="T477" s="1" t="s">
        <v>8381</v>
      </c>
      <c r="U477" s="1" t="s">
        <v>7520</v>
      </c>
      <c r="V477" s="1" t="s">
        <v>8382</v>
      </c>
      <c r="W477" s="1" t="s">
        <v>2985</v>
      </c>
    </row>
    <row r="478" spans="1:23" x14ac:dyDescent="0.45">
      <c r="A478" s="1" t="s">
        <v>8383</v>
      </c>
      <c r="B478" s="1" t="s">
        <v>8384</v>
      </c>
      <c r="C478" s="1" t="s">
        <v>4194</v>
      </c>
      <c r="D478" s="1" t="s">
        <v>8385</v>
      </c>
      <c r="E478" s="1" t="s">
        <v>8386</v>
      </c>
      <c r="F478" s="1" t="s">
        <v>7284</v>
      </c>
      <c r="G478" s="1" t="s">
        <v>8387</v>
      </c>
      <c r="H478" s="1" t="s">
        <v>3018</v>
      </c>
      <c r="I478" s="1" t="s">
        <v>8388</v>
      </c>
      <c r="J478" s="1" t="s">
        <v>8389</v>
      </c>
      <c r="K478" s="1" t="s">
        <v>8390</v>
      </c>
      <c r="L478" s="1" t="s">
        <v>4332</v>
      </c>
      <c r="M478" s="1" t="s">
        <v>4577</v>
      </c>
      <c r="N478" s="1" t="s">
        <v>8391</v>
      </c>
      <c r="O478" s="1" t="s">
        <v>8387</v>
      </c>
      <c r="P478" s="1" t="s">
        <v>8392</v>
      </c>
      <c r="Q478" s="1" t="s">
        <v>8393</v>
      </c>
      <c r="R478" s="1" t="s">
        <v>2985</v>
      </c>
      <c r="S478" s="1" t="s">
        <v>8394</v>
      </c>
      <c r="T478" s="1" t="s">
        <v>8395</v>
      </c>
      <c r="U478" s="1" t="s">
        <v>8396</v>
      </c>
      <c r="V478" s="1" t="s">
        <v>8397</v>
      </c>
      <c r="W478" s="1" t="s">
        <v>2985</v>
      </c>
    </row>
    <row r="479" spans="1:23" x14ac:dyDescent="0.45">
      <c r="A479" s="1" t="s">
        <v>8398</v>
      </c>
      <c r="B479" s="1" t="s">
        <v>6339</v>
      </c>
      <c r="C479" s="1" t="s">
        <v>4012</v>
      </c>
      <c r="D479" s="1" t="s">
        <v>8399</v>
      </c>
      <c r="E479" s="1" t="s">
        <v>8400</v>
      </c>
      <c r="F479" s="1" t="s">
        <v>6342</v>
      </c>
      <c r="G479" s="1" t="s">
        <v>8401</v>
      </c>
      <c r="H479" s="1" t="s">
        <v>8402</v>
      </c>
      <c r="I479" s="1" t="s">
        <v>8403</v>
      </c>
      <c r="J479" s="1" t="s">
        <v>6526</v>
      </c>
      <c r="K479" s="1" t="s">
        <v>8404</v>
      </c>
      <c r="L479" s="1" t="s">
        <v>4839</v>
      </c>
      <c r="M479" s="1" t="s">
        <v>3918</v>
      </c>
      <c r="N479" s="1" t="s">
        <v>8402</v>
      </c>
      <c r="O479" s="1" t="s">
        <v>8405</v>
      </c>
      <c r="P479" s="1" t="s">
        <v>2984</v>
      </c>
      <c r="Q479" s="1" t="s">
        <v>2984</v>
      </c>
      <c r="R479" s="1" t="s">
        <v>2985</v>
      </c>
      <c r="S479" s="1" t="s">
        <v>7226</v>
      </c>
      <c r="T479" s="1" t="s">
        <v>8406</v>
      </c>
      <c r="U479" s="1" t="s">
        <v>8407</v>
      </c>
      <c r="V479" s="1" t="s">
        <v>7673</v>
      </c>
      <c r="W479" s="1" t="s">
        <v>2985</v>
      </c>
    </row>
    <row r="480" spans="1:23" x14ac:dyDescent="0.45">
      <c r="A480" s="1" t="s">
        <v>8408</v>
      </c>
      <c r="B480" s="1" t="s">
        <v>8409</v>
      </c>
      <c r="C480" s="1" t="s">
        <v>3043</v>
      </c>
      <c r="D480" s="1" t="s">
        <v>3043</v>
      </c>
      <c r="E480" s="1" t="s">
        <v>3043</v>
      </c>
      <c r="F480" s="1" t="s">
        <v>8410</v>
      </c>
      <c r="G480" s="1" t="s">
        <v>3043</v>
      </c>
      <c r="H480" s="1" t="s">
        <v>8410</v>
      </c>
      <c r="I480" s="1" t="s">
        <v>3017</v>
      </c>
      <c r="J480" s="1" t="s">
        <v>3017</v>
      </c>
      <c r="K480" s="1" t="s">
        <v>8410</v>
      </c>
      <c r="L480" s="1" t="s">
        <v>3017</v>
      </c>
      <c r="M480" s="1" t="s">
        <v>3017</v>
      </c>
      <c r="N480" s="1" t="s">
        <v>3043</v>
      </c>
      <c r="O480" s="1" t="s">
        <v>3043</v>
      </c>
      <c r="P480" s="1" t="s">
        <v>2984</v>
      </c>
      <c r="Q480" s="1" t="s">
        <v>2984</v>
      </c>
      <c r="R480" s="1" t="s">
        <v>2985</v>
      </c>
      <c r="S480" s="1" t="s">
        <v>5390</v>
      </c>
      <c r="T480" s="1" t="s">
        <v>8411</v>
      </c>
      <c r="U480" s="1" t="s">
        <v>5538</v>
      </c>
      <c r="V480" s="1" t="s">
        <v>4801</v>
      </c>
      <c r="W480" s="1" t="s">
        <v>2985</v>
      </c>
    </row>
    <row r="481" spans="1:23" x14ac:dyDescent="0.45">
      <c r="A481" s="1" t="s">
        <v>8412</v>
      </c>
      <c r="B481" s="1" t="s">
        <v>8413</v>
      </c>
      <c r="C481" s="1" t="s">
        <v>2985</v>
      </c>
      <c r="D481" s="1" t="s">
        <v>2985</v>
      </c>
      <c r="E481" s="1" t="s">
        <v>8414</v>
      </c>
      <c r="F481" s="1" t="s">
        <v>2985</v>
      </c>
      <c r="G481" s="1" t="s">
        <v>6725</v>
      </c>
      <c r="H481" s="1" t="s">
        <v>6725</v>
      </c>
      <c r="I481" s="1" t="s">
        <v>8415</v>
      </c>
      <c r="J481" s="1" t="s">
        <v>8416</v>
      </c>
      <c r="K481" s="1" t="s">
        <v>6725</v>
      </c>
      <c r="L481" s="1" t="s">
        <v>8415</v>
      </c>
      <c r="M481" s="1" t="s">
        <v>8416</v>
      </c>
      <c r="N481" s="1" t="s">
        <v>6725</v>
      </c>
      <c r="O481" s="1" t="s">
        <v>6725</v>
      </c>
      <c r="P481" s="1" t="s">
        <v>2984</v>
      </c>
      <c r="Q481" s="1" t="s">
        <v>2984</v>
      </c>
      <c r="R481" s="1" t="s">
        <v>2985</v>
      </c>
      <c r="S481" s="1" t="s">
        <v>2985</v>
      </c>
      <c r="T481" s="1" t="s">
        <v>6986</v>
      </c>
      <c r="U481" s="1" t="s">
        <v>8417</v>
      </c>
      <c r="V481" s="1" t="s">
        <v>2986</v>
      </c>
      <c r="W481" s="1" t="s">
        <v>2985</v>
      </c>
    </row>
    <row r="482" spans="1:23" x14ac:dyDescent="0.45">
      <c r="A482" s="1" t="s">
        <v>8418</v>
      </c>
      <c r="B482" s="1" t="s">
        <v>8419</v>
      </c>
      <c r="C482" s="1" t="s">
        <v>6372</v>
      </c>
      <c r="D482" s="1" t="s">
        <v>8420</v>
      </c>
      <c r="E482" s="1" t="s">
        <v>8421</v>
      </c>
      <c r="F482" s="1" t="s">
        <v>8422</v>
      </c>
      <c r="G482" s="1" t="s">
        <v>8423</v>
      </c>
      <c r="H482" s="1" t="s">
        <v>8424</v>
      </c>
      <c r="I482" s="1" t="s">
        <v>7113</v>
      </c>
      <c r="J482" s="1" t="s">
        <v>8425</v>
      </c>
      <c r="K482" s="1" t="s">
        <v>8426</v>
      </c>
      <c r="L482" s="1" t="s">
        <v>8427</v>
      </c>
      <c r="M482" s="1" t="s">
        <v>8428</v>
      </c>
      <c r="N482" s="1" t="s">
        <v>8424</v>
      </c>
      <c r="O482" s="1" t="s">
        <v>8429</v>
      </c>
      <c r="P482" s="1" t="s">
        <v>3987</v>
      </c>
      <c r="Q482" s="1" t="s">
        <v>8430</v>
      </c>
      <c r="R482" s="1" t="s">
        <v>3043</v>
      </c>
      <c r="S482" s="1" t="s">
        <v>3043</v>
      </c>
      <c r="T482" s="1" t="s">
        <v>3044</v>
      </c>
      <c r="U482" s="1" t="s">
        <v>7262</v>
      </c>
      <c r="V482" s="1" t="s">
        <v>8431</v>
      </c>
      <c r="W482" s="1" t="s">
        <v>2985</v>
      </c>
    </row>
    <row r="483" spans="1:23" x14ac:dyDescent="0.45">
      <c r="A483" s="1" t="s">
        <v>8432</v>
      </c>
      <c r="B483" s="1" t="s">
        <v>8433</v>
      </c>
      <c r="C483" s="1" t="s">
        <v>5958</v>
      </c>
      <c r="D483" s="1" t="s">
        <v>8434</v>
      </c>
      <c r="E483" s="1" t="s">
        <v>8435</v>
      </c>
      <c r="F483" s="1" t="s">
        <v>8436</v>
      </c>
      <c r="G483" s="1" t="s">
        <v>8437</v>
      </c>
      <c r="H483" s="1" t="s">
        <v>8437</v>
      </c>
      <c r="I483" s="1" t="s">
        <v>3996</v>
      </c>
      <c r="J483" s="1" t="s">
        <v>3997</v>
      </c>
      <c r="K483" s="1" t="s">
        <v>8437</v>
      </c>
      <c r="L483" s="1" t="s">
        <v>3996</v>
      </c>
      <c r="M483" s="1" t="s">
        <v>3997</v>
      </c>
      <c r="N483" s="1" t="s">
        <v>8437</v>
      </c>
      <c r="O483" s="1" t="s">
        <v>8437</v>
      </c>
      <c r="P483" s="1" t="s">
        <v>2984</v>
      </c>
      <c r="Q483" s="1" t="s">
        <v>2984</v>
      </c>
      <c r="R483" s="1" t="s">
        <v>2985</v>
      </c>
      <c r="S483" s="1" t="s">
        <v>4733</v>
      </c>
      <c r="T483" s="1" t="s">
        <v>8438</v>
      </c>
      <c r="U483" s="1" t="s">
        <v>8439</v>
      </c>
      <c r="V483" s="1" t="s">
        <v>8440</v>
      </c>
      <c r="W483" s="1" t="s">
        <v>3103</v>
      </c>
    </row>
    <row r="484" spans="1:23" x14ac:dyDescent="0.45">
      <c r="A484" s="1" t="s">
        <v>8441</v>
      </c>
      <c r="B484" s="1" t="s">
        <v>8442</v>
      </c>
      <c r="C484" s="1" t="s">
        <v>3043</v>
      </c>
      <c r="D484" s="1" t="s">
        <v>3043</v>
      </c>
      <c r="E484" s="1" t="s">
        <v>3043</v>
      </c>
      <c r="F484" s="1" t="s">
        <v>2985</v>
      </c>
      <c r="G484" s="1" t="s">
        <v>3043</v>
      </c>
      <c r="H484" s="1" t="s">
        <v>2985</v>
      </c>
      <c r="I484" s="1" t="s">
        <v>3017</v>
      </c>
      <c r="J484" s="1" t="s">
        <v>3017</v>
      </c>
      <c r="K484" s="1" t="s">
        <v>2985</v>
      </c>
      <c r="L484" s="1" t="s">
        <v>3017</v>
      </c>
      <c r="M484" s="1" t="s">
        <v>3017</v>
      </c>
      <c r="N484" s="1" t="s">
        <v>3043</v>
      </c>
      <c r="O484" s="1" t="s">
        <v>3043</v>
      </c>
      <c r="P484" s="1" t="s">
        <v>2984</v>
      </c>
      <c r="Q484" s="1" t="s">
        <v>2984</v>
      </c>
      <c r="R484" s="1" t="s">
        <v>3043</v>
      </c>
      <c r="S484" s="1" t="s">
        <v>3043</v>
      </c>
      <c r="T484" s="1" t="s">
        <v>3044</v>
      </c>
      <c r="U484" s="1" t="s">
        <v>8274</v>
      </c>
      <c r="V484" s="1" t="s">
        <v>4949</v>
      </c>
      <c r="W484" s="1" t="s">
        <v>2985</v>
      </c>
    </row>
    <row r="485" spans="1:23" x14ac:dyDescent="0.45">
      <c r="A485" s="1" t="s">
        <v>8443</v>
      </c>
      <c r="B485" s="1" t="s">
        <v>8444</v>
      </c>
      <c r="C485" s="1" t="s">
        <v>2977</v>
      </c>
      <c r="D485" s="1" t="s">
        <v>3031</v>
      </c>
      <c r="E485" s="1" t="s">
        <v>8445</v>
      </c>
      <c r="F485" s="1" t="s">
        <v>8446</v>
      </c>
      <c r="G485" s="1" t="s">
        <v>7504</v>
      </c>
      <c r="H485" s="1" t="s">
        <v>8447</v>
      </c>
      <c r="I485" s="1" t="s">
        <v>4085</v>
      </c>
      <c r="J485" s="1" t="s">
        <v>8448</v>
      </c>
      <c r="K485" s="1" t="s">
        <v>7972</v>
      </c>
      <c r="L485" s="1" t="s">
        <v>3426</v>
      </c>
      <c r="M485" s="1" t="s">
        <v>8449</v>
      </c>
      <c r="N485" s="1" t="s">
        <v>8447</v>
      </c>
      <c r="O485" s="1" t="s">
        <v>7504</v>
      </c>
      <c r="P485" s="1" t="s">
        <v>2984</v>
      </c>
      <c r="Q485" s="1" t="s">
        <v>2984</v>
      </c>
      <c r="R485" s="1" t="s">
        <v>2985</v>
      </c>
      <c r="S485" s="1" t="s">
        <v>4053</v>
      </c>
      <c r="T485" s="1" t="s">
        <v>8450</v>
      </c>
      <c r="U485" s="1" t="s">
        <v>8451</v>
      </c>
      <c r="V485" s="1" t="s">
        <v>3229</v>
      </c>
      <c r="W485" s="1" t="s">
        <v>2985</v>
      </c>
    </row>
    <row r="486" spans="1:23" x14ac:dyDescent="0.45">
      <c r="A486" s="1" t="s">
        <v>8452</v>
      </c>
      <c r="B486" s="1" t="s">
        <v>8453</v>
      </c>
      <c r="C486" s="1" t="s">
        <v>8454</v>
      </c>
      <c r="D486" s="1" t="s">
        <v>8455</v>
      </c>
      <c r="E486" s="1" t="s">
        <v>8456</v>
      </c>
      <c r="F486" s="1" t="s">
        <v>4720</v>
      </c>
      <c r="G486" s="1" t="s">
        <v>8457</v>
      </c>
      <c r="H486" s="1" t="s">
        <v>8458</v>
      </c>
      <c r="I486" s="1" t="s">
        <v>3327</v>
      </c>
      <c r="J486" s="1" t="s">
        <v>8459</v>
      </c>
      <c r="K486" s="1" t="s">
        <v>8457</v>
      </c>
      <c r="L486" s="1" t="s">
        <v>3744</v>
      </c>
      <c r="M486" s="1" t="s">
        <v>8460</v>
      </c>
      <c r="N486" s="1" t="s">
        <v>8461</v>
      </c>
      <c r="O486" s="1" t="s">
        <v>8457</v>
      </c>
      <c r="P486" s="1" t="s">
        <v>7954</v>
      </c>
      <c r="Q486" s="1" t="s">
        <v>8462</v>
      </c>
      <c r="R486" s="1" t="s">
        <v>2977</v>
      </c>
      <c r="S486" s="1" t="s">
        <v>8463</v>
      </c>
      <c r="T486" s="1" t="s">
        <v>4095</v>
      </c>
      <c r="U486" s="1" t="s">
        <v>8464</v>
      </c>
      <c r="V486" s="1" t="s">
        <v>8465</v>
      </c>
      <c r="W486" s="1" t="s">
        <v>2977</v>
      </c>
    </row>
    <row r="487" spans="1:23" x14ac:dyDescent="0.45">
      <c r="A487" s="1" t="s">
        <v>8466</v>
      </c>
      <c r="B487" s="1" t="s">
        <v>8467</v>
      </c>
      <c r="C487" s="1" t="s">
        <v>8468</v>
      </c>
      <c r="D487" s="1" t="s">
        <v>8469</v>
      </c>
      <c r="E487" s="1" t="s">
        <v>8470</v>
      </c>
      <c r="F487" s="1" t="s">
        <v>8471</v>
      </c>
      <c r="G487" s="1" t="s">
        <v>8471</v>
      </c>
      <c r="H487" s="1" t="s">
        <v>8472</v>
      </c>
      <c r="I487" s="1" t="s">
        <v>8473</v>
      </c>
      <c r="J487" s="1" t="s">
        <v>4524</v>
      </c>
      <c r="K487" s="1" t="s">
        <v>8474</v>
      </c>
      <c r="L487" s="1" t="s">
        <v>8475</v>
      </c>
      <c r="M487" s="1" t="s">
        <v>4393</v>
      </c>
      <c r="N487" s="1" t="s">
        <v>8476</v>
      </c>
      <c r="O487" s="1" t="s">
        <v>8477</v>
      </c>
      <c r="P487" s="1" t="s">
        <v>2984</v>
      </c>
      <c r="Q487" s="1" t="s">
        <v>2984</v>
      </c>
      <c r="R487" s="1" t="s">
        <v>2985</v>
      </c>
      <c r="S487" s="1" t="s">
        <v>3230</v>
      </c>
      <c r="T487" s="1" t="s">
        <v>8478</v>
      </c>
      <c r="U487" s="1" t="s">
        <v>8479</v>
      </c>
      <c r="V487" s="1" t="s">
        <v>3219</v>
      </c>
      <c r="W487" s="1" t="s">
        <v>2985</v>
      </c>
    </row>
    <row r="488" spans="1:23" x14ac:dyDescent="0.45">
      <c r="A488" s="1" t="s">
        <v>8480</v>
      </c>
      <c r="B488" s="1" t="s">
        <v>8481</v>
      </c>
      <c r="C488" s="1" t="s">
        <v>8482</v>
      </c>
      <c r="D488" s="1" t="s">
        <v>8483</v>
      </c>
      <c r="E488" s="1" t="s">
        <v>8484</v>
      </c>
      <c r="F488" s="1" t="s">
        <v>7316</v>
      </c>
      <c r="G488" s="1" t="s">
        <v>6760</v>
      </c>
      <c r="H488" s="1" t="s">
        <v>6450</v>
      </c>
      <c r="I488" s="1" t="s">
        <v>4373</v>
      </c>
      <c r="J488" s="1" t="s">
        <v>8215</v>
      </c>
      <c r="K488" s="1" t="s">
        <v>5633</v>
      </c>
      <c r="L488" s="1" t="s">
        <v>3744</v>
      </c>
      <c r="M488" s="1" t="s">
        <v>3427</v>
      </c>
      <c r="N488" s="1" t="s">
        <v>8485</v>
      </c>
      <c r="O488" s="1" t="s">
        <v>4226</v>
      </c>
      <c r="P488" s="1" t="s">
        <v>7080</v>
      </c>
      <c r="Q488" s="1" t="s">
        <v>8486</v>
      </c>
      <c r="R488" s="1" t="s">
        <v>2977</v>
      </c>
      <c r="S488" s="1" t="s">
        <v>8487</v>
      </c>
      <c r="T488" s="1" t="s">
        <v>5822</v>
      </c>
      <c r="U488" s="1" t="s">
        <v>8488</v>
      </c>
      <c r="V488" s="1" t="s">
        <v>8489</v>
      </c>
      <c r="W488" s="1" t="s">
        <v>2985</v>
      </c>
    </row>
    <row r="489" spans="1:23" x14ac:dyDescent="0.45">
      <c r="A489" s="1" t="s">
        <v>8490</v>
      </c>
      <c r="B489" s="1" t="s">
        <v>8491</v>
      </c>
      <c r="C489" s="1" t="s">
        <v>3043</v>
      </c>
      <c r="D489" s="1" t="s">
        <v>3043</v>
      </c>
      <c r="E489" s="1" t="s">
        <v>3043</v>
      </c>
      <c r="F489" s="1" t="s">
        <v>8492</v>
      </c>
      <c r="G489" s="1" t="s">
        <v>3043</v>
      </c>
      <c r="H489" s="1" t="s">
        <v>8492</v>
      </c>
      <c r="I489" s="1" t="s">
        <v>3017</v>
      </c>
      <c r="J489" s="1" t="s">
        <v>3017</v>
      </c>
      <c r="K489" s="1" t="s">
        <v>8492</v>
      </c>
      <c r="L489" s="1" t="s">
        <v>3017</v>
      </c>
      <c r="M489" s="1" t="s">
        <v>3017</v>
      </c>
      <c r="N489" s="1" t="s">
        <v>3043</v>
      </c>
      <c r="O489" s="1" t="s">
        <v>3043</v>
      </c>
      <c r="P489" s="1" t="s">
        <v>2984</v>
      </c>
      <c r="Q489" s="1" t="s">
        <v>2984</v>
      </c>
      <c r="R489" s="1" t="s">
        <v>3043</v>
      </c>
      <c r="S489" s="1" t="s">
        <v>3043</v>
      </c>
      <c r="T489" s="1" t="s">
        <v>3044</v>
      </c>
      <c r="U489" s="1" t="s">
        <v>8493</v>
      </c>
      <c r="V489" s="1" t="s">
        <v>3103</v>
      </c>
      <c r="W489" s="1" t="s">
        <v>2985</v>
      </c>
    </row>
    <row r="490" spans="1:23" x14ac:dyDescent="0.45">
      <c r="A490" s="1" t="s">
        <v>8494</v>
      </c>
      <c r="B490" s="1" t="s">
        <v>8495</v>
      </c>
      <c r="C490" s="1" t="s">
        <v>8496</v>
      </c>
      <c r="D490" s="1" t="s">
        <v>8497</v>
      </c>
      <c r="E490" s="1" t="s">
        <v>8498</v>
      </c>
      <c r="F490" s="1" t="s">
        <v>8499</v>
      </c>
      <c r="G490" s="1" t="s">
        <v>6870</v>
      </c>
      <c r="H490" s="1" t="s">
        <v>8500</v>
      </c>
      <c r="I490" s="1" t="s">
        <v>4332</v>
      </c>
      <c r="J490" s="1" t="s">
        <v>4909</v>
      </c>
      <c r="K490" s="1" t="s">
        <v>3054</v>
      </c>
      <c r="L490" s="1" t="s">
        <v>3880</v>
      </c>
      <c r="M490" s="1" t="s">
        <v>7922</v>
      </c>
      <c r="N490" s="1" t="s">
        <v>8501</v>
      </c>
      <c r="O490" s="1" t="s">
        <v>8502</v>
      </c>
      <c r="P490" s="1" t="s">
        <v>8503</v>
      </c>
      <c r="Q490" s="1" t="s">
        <v>8504</v>
      </c>
      <c r="R490" s="1" t="s">
        <v>2977</v>
      </c>
      <c r="S490" s="1" t="s">
        <v>5032</v>
      </c>
      <c r="T490" s="1" t="s">
        <v>8505</v>
      </c>
      <c r="U490" s="1" t="s">
        <v>8506</v>
      </c>
      <c r="V490" s="1" t="s">
        <v>8339</v>
      </c>
      <c r="W490" s="1" t="s">
        <v>3028</v>
      </c>
    </row>
    <row r="491" spans="1:23" x14ac:dyDescent="0.45">
      <c r="A491" s="1" t="s">
        <v>8507</v>
      </c>
      <c r="B491" s="1" t="s">
        <v>8508</v>
      </c>
      <c r="C491" s="1" t="s">
        <v>2977</v>
      </c>
      <c r="D491" s="1" t="s">
        <v>8509</v>
      </c>
      <c r="E491" s="1" t="s">
        <v>8510</v>
      </c>
      <c r="F491" s="1" t="s">
        <v>8511</v>
      </c>
      <c r="G491" s="1" t="s">
        <v>8512</v>
      </c>
      <c r="H491" s="1" t="s">
        <v>8511</v>
      </c>
      <c r="I491" s="1" t="s">
        <v>3017</v>
      </c>
      <c r="J491" s="1" t="s">
        <v>3017</v>
      </c>
      <c r="K491" s="1" t="s">
        <v>8513</v>
      </c>
      <c r="L491" s="1" t="s">
        <v>8514</v>
      </c>
      <c r="M491" s="1" t="s">
        <v>3850</v>
      </c>
      <c r="N491" s="1" t="s">
        <v>8511</v>
      </c>
      <c r="O491" s="1" t="s">
        <v>8512</v>
      </c>
      <c r="P491" s="1" t="s">
        <v>2984</v>
      </c>
      <c r="Q491" s="1" t="s">
        <v>2984</v>
      </c>
      <c r="R491" s="1" t="s">
        <v>3043</v>
      </c>
      <c r="S491" s="1" t="s">
        <v>3043</v>
      </c>
      <c r="T491" s="1" t="s">
        <v>3044</v>
      </c>
      <c r="U491" s="1" t="s">
        <v>3044</v>
      </c>
      <c r="V491" s="1" t="s">
        <v>3043</v>
      </c>
      <c r="W491" s="1" t="s">
        <v>3043</v>
      </c>
    </row>
    <row r="492" spans="1:23" x14ac:dyDescent="0.45">
      <c r="A492" s="1" t="s">
        <v>8515</v>
      </c>
      <c r="B492" s="1" t="s">
        <v>8516</v>
      </c>
      <c r="C492" s="1" t="s">
        <v>5223</v>
      </c>
      <c r="D492" s="1" t="s">
        <v>8517</v>
      </c>
      <c r="E492" s="1" t="s">
        <v>8518</v>
      </c>
      <c r="F492" s="1" t="s">
        <v>7836</v>
      </c>
      <c r="G492" s="1" t="s">
        <v>7836</v>
      </c>
      <c r="H492" s="1" t="s">
        <v>5346</v>
      </c>
      <c r="I492" s="1" t="s">
        <v>8519</v>
      </c>
      <c r="J492" s="1" t="s">
        <v>8520</v>
      </c>
      <c r="K492" s="1" t="s">
        <v>5343</v>
      </c>
      <c r="L492" s="1" t="s">
        <v>4332</v>
      </c>
      <c r="M492" s="1" t="s">
        <v>8521</v>
      </c>
      <c r="N492" s="1" t="s">
        <v>7836</v>
      </c>
      <c r="O492" s="1" t="s">
        <v>5346</v>
      </c>
      <c r="P492" s="1" t="s">
        <v>2984</v>
      </c>
      <c r="Q492" s="1" t="s">
        <v>2984</v>
      </c>
      <c r="R492" s="1" t="s">
        <v>3103</v>
      </c>
      <c r="S492" s="1" t="s">
        <v>8522</v>
      </c>
      <c r="T492" s="1" t="s">
        <v>8523</v>
      </c>
      <c r="U492" s="1" t="s">
        <v>8524</v>
      </c>
      <c r="V492" s="1" t="s">
        <v>8525</v>
      </c>
      <c r="W492" s="1" t="s">
        <v>2985</v>
      </c>
    </row>
    <row r="493" spans="1:23" x14ac:dyDescent="0.45">
      <c r="A493" s="1" t="s">
        <v>8526</v>
      </c>
      <c r="B493" s="1" t="s">
        <v>8527</v>
      </c>
      <c r="C493" s="1" t="s">
        <v>3043</v>
      </c>
      <c r="D493" s="1" t="s">
        <v>3043</v>
      </c>
      <c r="E493" s="1" t="s">
        <v>3043</v>
      </c>
      <c r="F493" s="1" t="s">
        <v>2985</v>
      </c>
      <c r="G493" s="1" t="s">
        <v>3043</v>
      </c>
      <c r="H493" s="1" t="s">
        <v>2985</v>
      </c>
      <c r="I493" s="1" t="s">
        <v>3017</v>
      </c>
      <c r="J493" s="1" t="s">
        <v>3017</v>
      </c>
      <c r="K493" s="1" t="s">
        <v>2985</v>
      </c>
      <c r="L493" s="1" t="s">
        <v>3017</v>
      </c>
      <c r="M493" s="1" t="s">
        <v>3017</v>
      </c>
      <c r="N493" s="1" t="s">
        <v>3043</v>
      </c>
      <c r="O493" s="1" t="s">
        <v>3043</v>
      </c>
      <c r="P493" s="1" t="s">
        <v>2984</v>
      </c>
      <c r="Q493" s="1" t="s">
        <v>2984</v>
      </c>
      <c r="R493" s="1" t="s">
        <v>3043</v>
      </c>
      <c r="S493" s="1" t="s">
        <v>3043</v>
      </c>
      <c r="T493" s="1" t="s">
        <v>3044</v>
      </c>
      <c r="U493" s="1" t="s">
        <v>3506</v>
      </c>
      <c r="V493" s="1" t="s">
        <v>3229</v>
      </c>
      <c r="W493" s="1" t="s">
        <v>2985</v>
      </c>
    </row>
    <row r="494" spans="1:23" x14ac:dyDescent="0.45">
      <c r="A494" s="1" t="s">
        <v>8528</v>
      </c>
      <c r="B494" s="1" t="s">
        <v>8529</v>
      </c>
      <c r="C494" s="1" t="s">
        <v>8530</v>
      </c>
      <c r="D494" s="1" t="s">
        <v>8531</v>
      </c>
      <c r="E494" s="1" t="s">
        <v>8532</v>
      </c>
      <c r="F494" s="1" t="s">
        <v>8533</v>
      </c>
      <c r="G494" s="1" t="s">
        <v>8534</v>
      </c>
      <c r="H494" s="1" t="s">
        <v>4682</v>
      </c>
      <c r="I494" s="1" t="s">
        <v>3039</v>
      </c>
      <c r="J494" s="1" t="s">
        <v>4298</v>
      </c>
      <c r="K494" s="1" t="s">
        <v>8535</v>
      </c>
      <c r="L494" s="1" t="s">
        <v>4373</v>
      </c>
      <c r="M494" s="1" t="s">
        <v>8536</v>
      </c>
      <c r="N494" s="1" t="s">
        <v>4897</v>
      </c>
      <c r="O494" s="1" t="s">
        <v>8534</v>
      </c>
      <c r="P494" s="1" t="s">
        <v>2984</v>
      </c>
      <c r="Q494" s="1" t="s">
        <v>2984</v>
      </c>
      <c r="R494" s="1" t="s">
        <v>2985</v>
      </c>
      <c r="S494" s="1" t="s">
        <v>8537</v>
      </c>
      <c r="T494" s="1" t="s">
        <v>8538</v>
      </c>
      <c r="U494" s="1" t="s">
        <v>8539</v>
      </c>
      <c r="V494" s="1" t="s">
        <v>8540</v>
      </c>
      <c r="W494" s="1" t="s">
        <v>2977</v>
      </c>
    </row>
    <row r="495" spans="1:23" x14ac:dyDescent="0.45">
      <c r="A495" s="1" t="s">
        <v>8541</v>
      </c>
      <c r="B495" s="1" t="s">
        <v>8542</v>
      </c>
      <c r="C495" s="1" t="s">
        <v>8543</v>
      </c>
      <c r="D495" s="1" t="s">
        <v>8544</v>
      </c>
      <c r="E495" s="1" t="s">
        <v>8545</v>
      </c>
      <c r="F495" s="1" t="s">
        <v>8546</v>
      </c>
      <c r="G495" s="1" t="s">
        <v>3760</v>
      </c>
      <c r="H495" s="1" t="s">
        <v>8547</v>
      </c>
      <c r="I495" s="1" t="s">
        <v>8548</v>
      </c>
      <c r="J495" s="1" t="s">
        <v>4203</v>
      </c>
      <c r="K495" s="1" t="s">
        <v>8549</v>
      </c>
      <c r="L495" s="1" t="s">
        <v>8550</v>
      </c>
      <c r="M495" s="1" t="s">
        <v>3099</v>
      </c>
      <c r="N495" s="1" t="s">
        <v>8547</v>
      </c>
      <c r="O495" s="1" t="s">
        <v>3760</v>
      </c>
      <c r="P495" s="1" t="s">
        <v>8551</v>
      </c>
      <c r="Q495" s="1" t="s">
        <v>8552</v>
      </c>
      <c r="R495" s="1" t="s">
        <v>3043</v>
      </c>
      <c r="S495" s="1" t="s">
        <v>3043</v>
      </c>
      <c r="T495" s="1" t="s">
        <v>3044</v>
      </c>
      <c r="U495" s="1" t="s">
        <v>8553</v>
      </c>
      <c r="V495" s="1" t="s">
        <v>8554</v>
      </c>
      <c r="W495" s="1" t="s">
        <v>3230</v>
      </c>
    </row>
    <row r="496" spans="1:23" x14ac:dyDescent="0.45">
      <c r="A496" s="1" t="s">
        <v>8555</v>
      </c>
      <c r="B496" s="1" t="s">
        <v>8556</v>
      </c>
      <c r="C496" s="1" t="s">
        <v>8557</v>
      </c>
      <c r="D496" s="1" t="s">
        <v>8558</v>
      </c>
      <c r="E496" s="1" t="s">
        <v>8559</v>
      </c>
      <c r="F496" s="1" t="s">
        <v>8560</v>
      </c>
      <c r="G496" s="1" t="s">
        <v>8561</v>
      </c>
      <c r="H496" s="1" t="s">
        <v>8562</v>
      </c>
      <c r="I496" s="1" t="s">
        <v>5872</v>
      </c>
      <c r="J496" s="1" t="s">
        <v>3294</v>
      </c>
      <c r="K496" s="1" t="s">
        <v>8563</v>
      </c>
      <c r="L496" s="1" t="s">
        <v>3164</v>
      </c>
      <c r="M496" s="1" t="s">
        <v>8564</v>
      </c>
      <c r="N496" s="1" t="s">
        <v>8565</v>
      </c>
      <c r="O496" s="1" t="s">
        <v>8561</v>
      </c>
      <c r="P496" s="1" t="s">
        <v>8566</v>
      </c>
      <c r="Q496" s="1" t="s">
        <v>8567</v>
      </c>
      <c r="R496" s="1" t="s">
        <v>2977</v>
      </c>
      <c r="S496" s="1" t="s">
        <v>8568</v>
      </c>
      <c r="T496" s="1" t="s">
        <v>6336</v>
      </c>
      <c r="U496" s="1" t="s">
        <v>8569</v>
      </c>
      <c r="V496" s="1" t="s">
        <v>7683</v>
      </c>
      <c r="W496" s="1" t="s">
        <v>2985</v>
      </c>
    </row>
    <row r="497" spans="1:23" x14ac:dyDescent="0.45">
      <c r="A497" s="1" t="s">
        <v>8570</v>
      </c>
      <c r="B497" s="1" t="s">
        <v>8571</v>
      </c>
      <c r="C497" s="1" t="s">
        <v>5936</v>
      </c>
      <c r="D497" s="1" t="s">
        <v>8572</v>
      </c>
      <c r="E497" s="1" t="s">
        <v>8573</v>
      </c>
      <c r="F497" s="1" t="s">
        <v>8574</v>
      </c>
      <c r="G497" s="1" t="s">
        <v>8575</v>
      </c>
      <c r="H497" s="1" t="s">
        <v>8576</v>
      </c>
      <c r="I497" s="1" t="s">
        <v>3327</v>
      </c>
      <c r="J497" s="1" t="s">
        <v>8577</v>
      </c>
      <c r="K497" s="1" t="s">
        <v>8578</v>
      </c>
      <c r="L497" s="1" t="s">
        <v>3231</v>
      </c>
      <c r="M497" s="1" t="s">
        <v>6526</v>
      </c>
      <c r="N497" s="1" t="s">
        <v>8579</v>
      </c>
      <c r="O497" s="1" t="s">
        <v>5383</v>
      </c>
      <c r="P497" s="1" t="s">
        <v>8580</v>
      </c>
      <c r="Q497" s="1" t="s">
        <v>8581</v>
      </c>
      <c r="R497" s="1" t="s">
        <v>2985</v>
      </c>
      <c r="S497" s="1" t="s">
        <v>8582</v>
      </c>
      <c r="T497" s="1" t="s">
        <v>8583</v>
      </c>
      <c r="U497" s="1" t="s">
        <v>8238</v>
      </c>
      <c r="V497" s="1" t="s">
        <v>3457</v>
      </c>
      <c r="W497" s="1" t="s">
        <v>2985</v>
      </c>
    </row>
    <row r="498" spans="1:23" x14ac:dyDescent="0.45">
      <c r="A498" s="1" t="s">
        <v>8584</v>
      </c>
      <c r="B498" s="1" t="s">
        <v>7094</v>
      </c>
      <c r="C498" s="1" t="s">
        <v>8585</v>
      </c>
      <c r="D498" s="1" t="s">
        <v>8586</v>
      </c>
      <c r="E498" s="1" t="s">
        <v>8587</v>
      </c>
      <c r="F498" s="1" t="s">
        <v>7097</v>
      </c>
      <c r="G498" s="1" t="s">
        <v>8588</v>
      </c>
      <c r="H498" s="1" t="s">
        <v>8589</v>
      </c>
      <c r="I498" s="1" t="s">
        <v>8590</v>
      </c>
      <c r="J498" s="1" t="s">
        <v>5988</v>
      </c>
      <c r="K498" s="1" t="s">
        <v>8591</v>
      </c>
      <c r="L498" s="1" t="s">
        <v>8550</v>
      </c>
      <c r="M498" s="1" t="s">
        <v>8592</v>
      </c>
      <c r="N498" s="1" t="s">
        <v>8593</v>
      </c>
      <c r="O498" s="1" t="s">
        <v>8594</v>
      </c>
      <c r="P498" s="1" t="s">
        <v>2984</v>
      </c>
      <c r="Q498" s="1" t="s">
        <v>2984</v>
      </c>
      <c r="R498" s="1" t="s">
        <v>2985</v>
      </c>
      <c r="S498" s="1" t="s">
        <v>3267</v>
      </c>
      <c r="T498" s="1" t="s">
        <v>8595</v>
      </c>
      <c r="U498" s="1" t="s">
        <v>8596</v>
      </c>
      <c r="V498" s="1" t="s">
        <v>2978</v>
      </c>
      <c r="W498" s="1" t="s">
        <v>2985</v>
      </c>
    </row>
    <row r="499" spans="1:23" x14ac:dyDescent="0.45">
      <c r="A499" s="1" t="s">
        <v>8597</v>
      </c>
      <c r="B499" s="1" t="s">
        <v>8598</v>
      </c>
      <c r="C499" s="1" t="s">
        <v>5707</v>
      </c>
      <c r="D499" s="1" t="s">
        <v>8599</v>
      </c>
      <c r="E499" s="1" t="s">
        <v>8600</v>
      </c>
      <c r="F499" s="1" t="s">
        <v>8601</v>
      </c>
      <c r="G499" s="1" t="s">
        <v>3433</v>
      </c>
      <c r="H499" s="1" t="s">
        <v>4164</v>
      </c>
      <c r="I499" s="1" t="s">
        <v>8055</v>
      </c>
      <c r="J499" s="1" t="s">
        <v>8602</v>
      </c>
      <c r="K499" s="1" t="s">
        <v>8603</v>
      </c>
      <c r="L499" s="1" t="s">
        <v>3119</v>
      </c>
      <c r="M499" s="1" t="s">
        <v>8604</v>
      </c>
      <c r="N499" s="1" t="s">
        <v>7800</v>
      </c>
      <c r="O499" s="1" t="s">
        <v>3433</v>
      </c>
      <c r="P499" s="1" t="s">
        <v>2984</v>
      </c>
      <c r="Q499" s="1" t="s">
        <v>2984</v>
      </c>
      <c r="R499" s="1" t="s">
        <v>2985</v>
      </c>
      <c r="S499" s="1" t="s">
        <v>3230</v>
      </c>
      <c r="T499" s="1" t="s">
        <v>8605</v>
      </c>
      <c r="U499" s="1" t="s">
        <v>4763</v>
      </c>
      <c r="V499" s="1" t="s">
        <v>3939</v>
      </c>
      <c r="W499" s="1" t="s">
        <v>2985</v>
      </c>
    </row>
    <row r="500" spans="1:23" x14ac:dyDescent="0.45">
      <c r="A500" s="1" t="s">
        <v>8606</v>
      </c>
      <c r="B500" s="1" t="s">
        <v>8607</v>
      </c>
      <c r="C500" s="1" t="s">
        <v>7869</v>
      </c>
      <c r="D500" s="1" t="s">
        <v>8608</v>
      </c>
      <c r="E500" s="1" t="s">
        <v>8609</v>
      </c>
      <c r="F500" s="1" t="s">
        <v>8610</v>
      </c>
      <c r="G500" s="1" t="s">
        <v>8611</v>
      </c>
      <c r="H500" s="1" t="s">
        <v>8612</v>
      </c>
      <c r="I500" s="1" t="s">
        <v>3493</v>
      </c>
      <c r="J500" s="1" t="s">
        <v>8613</v>
      </c>
      <c r="K500" s="1" t="s">
        <v>8614</v>
      </c>
      <c r="L500" s="1" t="s">
        <v>3744</v>
      </c>
      <c r="M500" s="1" t="s">
        <v>7813</v>
      </c>
      <c r="N500" s="1" t="s">
        <v>3781</v>
      </c>
      <c r="O500" s="1" t="s">
        <v>3386</v>
      </c>
      <c r="P500" s="1" t="s">
        <v>6617</v>
      </c>
      <c r="Q500" s="1" t="s">
        <v>8615</v>
      </c>
      <c r="R500" s="1" t="s">
        <v>2985</v>
      </c>
      <c r="S500" s="1" t="s">
        <v>3341</v>
      </c>
      <c r="T500" s="1" t="s">
        <v>8616</v>
      </c>
      <c r="U500" s="1" t="s">
        <v>8617</v>
      </c>
      <c r="V500" s="1" t="s">
        <v>8618</v>
      </c>
      <c r="W500" s="1" t="s">
        <v>2985</v>
      </c>
    </row>
    <row r="501" spans="1:23" x14ac:dyDescent="0.45">
      <c r="A501" s="1" t="s">
        <v>8619</v>
      </c>
      <c r="B501" s="1" t="s">
        <v>8620</v>
      </c>
      <c r="C501" s="1" t="s">
        <v>8621</v>
      </c>
      <c r="D501" s="1" t="s">
        <v>8622</v>
      </c>
      <c r="E501" s="1" t="s">
        <v>8623</v>
      </c>
      <c r="F501" s="1" t="s">
        <v>8624</v>
      </c>
      <c r="G501" s="1" t="s">
        <v>8625</v>
      </c>
      <c r="H501" s="1" t="s">
        <v>3828</v>
      </c>
      <c r="I501" s="1" t="s">
        <v>3403</v>
      </c>
      <c r="J501" s="1" t="s">
        <v>8626</v>
      </c>
      <c r="K501" s="1" t="s">
        <v>8618</v>
      </c>
      <c r="L501" s="1" t="s">
        <v>8262</v>
      </c>
      <c r="M501" s="1" t="s">
        <v>7540</v>
      </c>
      <c r="N501" s="1" t="s">
        <v>8627</v>
      </c>
      <c r="O501" s="1" t="s">
        <v>4914</v>
      </c>
      <c r="P501" s="1" t="s">
        <v>8628</v>
      </c>
      <c r="Q501" s="1" t="s">
        <v>8629</v>
      </c>
      <c r="R501" s="1" t="s">
        <v>2977</v>
      </c>
      <c r="S501" s="1" t="s">
        <v>8630</v>
      </c>
      <c r="T501" s="1" t="s">
        <v>8631</v>
      </c>
      <c r="U501" s="1" t="s">
        <v>6187</v>
      </c>
      <c r="V501" s="1" t="s">
        <v>8632</v>
      </c>
      <c r="W501" s="1" t="s">
        <v>2985</v>
      </c>
    </row>
    <row r="502" spans="1:23" x14ac:dyDescent="0.45">
      <c r="A502" s="1" t="s">
        <v>8633</v>
      </c>
      <c r="B502" s="1" t="s">
        <v>8634</v>
      </c>
      <c r="C502" s="1" t="s">
        <v>8635</v>
      </c>
      <c r="D502" s="1" t="s">
        <v>8636</v>
      </c>
      <c r="E502" s="1" t="s">
        <v>8637</v>
      </c>
      <c r="F502" s="1" t="s">
        <v>4372</v>
      </c>
      <c r="G502" s="1" t="s">
        <v>8638</v>
      </c>
      <c r="H502" s="1" t="s">
        <v>5348</v>
      </c>
      <c r="I502" s="1" t="s">
        <v>4187</v>
      </c>
      <c r="J502" s="1" t="s">
        <v>8639</v>
      </c>
      <c r="K502" s="1" t="s">
        <v>6894</v>
      </c>
      <c r="L502" s="1" t="s">
        <v>3782</v>
      </c>
      <c r="M502" s="1" t="s">
        <v>8640</v>
      </c>
      <c r="N502" s="1" t="s">
        <v>4853</v>
      </c>
      <c r="O502" s="1" t="s">
        <v>8641</v>
      </c>
      <c r="P502" s="1" t="s">
        <v>8642</v>
      </c>
      <c r="Q502" s="1" t="s">
        <v>8643</v>
      </c>
      <c r="R502" s="1" t="s">
        <v>2985</v>
      </c>
      <c r="S502" s="1" t="s">
        <v>8644</v>
      </c>
      <c r="T502" s="1" t="s">
        <v>8645</v>
      </c>
      <c r="U502" s="1" t="s">
        <v>4381</v>
      </c>
      <c r="V502" s="1" t="s">
        <v>8646</v>
      </c>
      <c r="W502" s="1" t="s">
        <v>2985</v>
      </c>
    </row>
    <row r="503" spans="1:23" x14ac:dyDescent="0.45">
      <c r="A503" s="1" t="s">
        <v>8647</v>
      </c>
      <c r="B503" s="1" t="s">
        <v>8648</v>
      </c>
      <c r="C503" s="1" t="s">
        <v>8649</v>
      </c>
      <c r="D503" s="1" t="s">
        <v>8650</v>
      </c>
      <c r="E503" s="1" t="s">
        <v>8651</v>
      </c>
      <c r="F503" s="1" t="s">
        <v>4682</v>
      </c>
      <c r="G503" s="1" t="s">
        <v>4556</v>
      </c>
      <c r="H503" s="1" t="s">
        <v>3898</v>
      </c>
      <c r="I503" s="1" t="s">
        <v>4508</v>
      </c>
      <c r="J503" s="1" t="s">
        <v>8652</v>
      </c>
      <c r="K503" s="1" t="s">
        <v>5007</v>
      </c>
      <c r="L503" s="1" t="s">
        <v>4067</v>
      </c>
      <c r="M503" s="1" t="s">
        <v>8653</v>
      </c>
      <c r="N503" s="1" t="s">
        <v>3898</v>
      </c>
      <c r="O503" s="1" t="s">
        <v>4556</v>
      </c>
      <c r="P503" s="1" t="s">
        <v>7800</v>
      </c>
      <c r="Q503" s="1" t="s">
        <v>8654</v>
      </c>
      <c r="R503" s="1" t="s">
        <v>2985</v>
      </c>
      <c r="S503" s="1" t="s">
        <v>8655</v>
      </c>
      <c r="T503" s="1" t="s">
        <v>8656</v>
      </c>
      <c r="U503" s="1" t="s">
        <v>3900</v>
      </c>
      <c r="V503" s="1" t="s">
        <v>8657</v>
      </c>
      <c r="W503" s="1" t="s">
        <v>4949</v>
      </c>
    </row>
    <row r="504" spans="1:23" x14ac:dyDescent="0.45">
      <c r="A504" s="1" t="s">
        <v>8658</v>
      </c>
      <c r="B504" s="1" t="s">
        <v>8659</v>
      </c>
      <c r="C504" s="1" t="s">
        <v>5989</v>
      </c>
      <c r="D504" s="1" t="s">
        <v>8660</v>
      </c>
      <c r="E504" s="1" t="s">
        <v>8661</v>
      </c>
      <c r="F504" s="1" t="s">
        <v>8662</v>
      </c>
      <c r="G504" s="1" t="s">
        <v>8663</v>
      </c>
      <c r="H504" s="1" t="s">
        <v>8664</v>
      </c>
      <c r="I504" s="1" t="s">
        <v>8665</v>
      </c>
      <c r="J504" s="1" t="s">
        <v>3497</v>
      </c>
      <c r="K504" s="1" t="s">
        <v>8666</v>
      </c>
      <c r="L504" s="1" t="s">
        <v>8667</v>
      </c>
      <c r="M504" s="1" t="s">
        <v>3497</v>
      </c>
      <c r="N504" s="1" t="s">
        <v>8668</v>
      </c>
      <c r="O504" s="1" t="s">
        <v>8664</v>
      </c>
      <c r="P504" s="1" t="s">
        <v>2984</v>
      </c>
      <c r="Q504" s="1" t="s">
        <v>2984</v>
      </c>
      <c r="R504" s="1" t="s">
        <v>2985</v>
      </c>
      <c r="S504" s="1" t="s">
        <v>6524</v>
      </c>
      <c r="T504" s="1" t="s">
        <v>8669</v>
      </c>
      <c r="U504" s="1" t="s">
        <v>8670</v>
      </c>
      <c r="V504" s="1" t="s">
        <v>4529</v>
      </c>
      <c r="W504" s="1" t="s">
        <v>2985</v>
      </c>
    </row>
    <row r="505" spans="1:23" x14ac:dyDescent="0.45">
      <c r="A505" s="1" t="s">
        <v>8671</v>
      </c>
      <c r="B505" s="1" t="s">
        <v>8672</v>
      </c>
      <c r="C505" s="1" t="s">
        <v>8673</v>
      </c>
      <c r="D505" s="1" t="s">
        <v>8674</v>
      </c>
      <c r="E505" s="1" t="s">
        <v>8675</v>
      </c>
      <c r="F505" s="1" t="s">
        <v>8676</v>
      </c>
      <c r="G505" s="1" t="s">
        <v>8677</v>
      </c>
      <c r="H505" s="1" t="s">
        <v>8677</v>
      </c>
      <c r="I505" s="1" t="s">
        <v>3264</v>
      </c>
      <c r="J505" s="1" t="s">
        <v>3622</v>
      </c>
      <c r="K505" s="1" t="s">
        <v>8678</v>
      </c>
      <c r="L505" s="1" t="s">
        <v>6198</v>
      </c>
      <c r="M505" s="1" t="s">
        <v>4124</v>
      </c>
      <c r="N505" s="1" t="s">
        <v>8677</v>
      </c>
      <c r="O505" s="1" t="s">
        <v>8679</v>
      </c>
      <c r="P505" s="1" t="s">
        <v>8680</v>
      </c>
      <c r="Q505" s="1" t="s">
        <v>8681</v>
      </c>
      <c r="R505" s="1" t="s">
        <v>3043</v>
      </c>
      <c r="S505" s="1" t="s">
        <v>3043</v>
      </c>
      <c r="T505" s="1" t="s">
        <v>3044</v>
      </c>
      <c r="U505" s="1" t="s">
        <v>8682</v>
      </c>
      <c r="V505" s="1" t="s">
        <v>8683</v>
      </c>
      <c r="W505" s="1" t="s">
        <v>3226</v>
      </c>
    </row>
    <row r="506" spans="1:23" x14ac:dyDescent="0.45">
      <c r="A506" s="1" t="s">
        <v>8684</v>
      </c>
      <c r="B506" s="1" t="s">
        <v>8685</v>
      </c>
      <c r="C506" s="1" t="s">
        <v>3043</v>
      </c>
      <c r="D506" s="1" t="s">
        <v>3043</v>
      </c>
      <c r="E506" s="1" t="s">
        <v>3043</v>
      </c>
      <c r="F506" s="1" t="s">
        <v>8686</v>
      </c>
      <c r="G506" s="1" t="s">
        <v>3043</v>
      </c>
      <c r="H506" s="1" t="s">
        <v>8686</v>
      </c>
      <c r="I506" s="1" t="s">
        <v>3017</v>
      </c>
      <c r="J506" s="1" t="s">
        <v>3017</v>
      </c>
      <c r="K506" s="1" t="s">
        <v>8686</v>
      </c>
      <c r="L506" s="1" t="s">
        <v>3017</v>
      </c>
      <c r="M506" s="1" t="s">
        <v>3017</v>
      </c>
      <c r="N506" s="1" t="s">
        <v>3043</v>
      </c>
      <c r="O506" s="1" t="s">
        <v>3043</v>
      </c>
      <c r="P506" s="1" t="s">
        <v>8687</v>
      </c>
      <c r="Q506" s="1" t="s">
        <v>8389</v>
      </c>
      <c r="R506" s="1" t="s">
        <v>3204</v>
      </c>
      <c r="S506" s="1" t="s">
        <v>8688</v>
      </c>
      <c r="T506" s="1" t="s">
        <v>8689</v>
      </c>
      <c r="U506" s="1" t="s">
        <v>3044</v>
      </c>
      <c r="V506" s="1" t="s">
        <v>3043</v>
      </c>
      <c r="W506" s="1" t="s">
        <v>3043</v>
      </c>
    </row>
    <row r="507" spans="1:23" x14ac:dyDescent="0.45">
      <c r="A507" s="1" t="s">
        <v>8690</v>
      </c>
      <c r="B507" s="1" t="s">
        <v>8691</v>
      </c>
      <c r="C507" s="1" t="s">
        <v>3043</v>
      </c>
      <c r="D507" s="1" t="s">
        <v>3043</v>
      </c>
      <c r="E507" s="1" t="s">
        <v>3043</v>
      </c>
      <c r="F507" s="1" t="s">
        <v>8692</v>
      </c>
      <c r="G507" s="1" t="s">
        <v>3043</v>
      </c>
      <c r="H507" s="1" t="s">
        <v>8692</v>
      </c>
      <c r="I507" s="1" t="s">
        <v>3017</v>
      </c>
      <c r="J507" s="1" t="s">
        <v>3017</v>
      </c>
      <c r="K507" s="1" t="s">
        <v>8692</v>
      </c>
      <c r="L507" s="1" t="s">
        <v>3017</v>
      </c>
      <c r="M507" s="1" t="s">
        <v>3017</v>
      </c>
      <c r="N507" s="1" t="s">
        <v>3043</v>
      </c>
      <c r="O507" s="1" t="s">
        <v>3043</v>
      </c>
      <c r="P507" s="1" t="s">
        <v>2984</v>
      </c>
      <c r="Q507" s="1" t="s">
        <v>2984</v>
      </c>
      <c r="R507" s="1" t="s">
        <v>2985</v>
      </c>
      <c r="S507" s="1" t="s">
        <v>3127</v>
      </c>
      <c r="T507" s="1" t="s">
        <v>8693</v>
      </c>
      <c r="U507" s="1" t="s">
        <v>8694</v>
      </c>
      <c r="V507" s="1" t="s">
        <v>4694</v>
      </c>
      <c r="W507" s="1" t="s">
        <v>2985</v>
      </c>
    </row>
    <row r="508" spans="1:23" x14ac:dyDescent="0.45">
      <c r="A508" s="1" t="s">
        <v>8695</v>
      </c>
      <c r="B508" s="1" t="s">
        <v>8696</v>
      </c>
      <c r="C508" s="1" t="s">
        <v>3043</v>
      </c>
      <c r="D508" s="1" t="s">
        <v>3043</v>
      </c>
      <c r="E508" s="1" t="s">
        <v>3043</v>
      </c>
      <c r="F508" s="1" t="s">
        <v>3456</v>
      </c>
      <c r="G508" s="1" t="s">
        <v>3043</v>
      </c>
      <c r="H508" s="1" t="s">
        <v>3456</v>
      </c>
      <c r="I508" s="1" t="s">
        <v>3017</v>
      </c>
      <c r="J508" s="1" t="s">
        <v>3017</v>
      </c>
      <c r="K508" s="1" t="s">
        <v>3456</v>
      </c>
      <c r="L508" s="1" t="s">
        <v>3017</v>
      </c>
      <c r="M508" s="1" t="s">
        <v>3017</v>
      </c>
      <c r="N508" s="1" t="s">
        <v>3043</v>
      </c>
      <c r="O508" s="1" t="s">
        <v>3043</v>
      </c>
      <c r="P508" s="1" t="s">
        <v>2984</v>
      </c>
      <c r="Q508" s="1" t="s">
        <v>2984</v>
      </c>
      <c r="R508" s="1" t="s">
        <v>2985</v>
      </c>
      <c r="S508" s="1" t="s">
        <v>3341</v>
      </c>
      <c r="T508" s="1" t="s">
        <v>3459</v>
      </c>
      <c r="U508" s="1" t="s">
        <v>3044</v>
      </c>
      <c r="V508" s="1" t="s">
        <v>3043</v>
      </c>
      <c r="W508" s="1" t="s">
        <v>3043</v>
      </c>
    </row>
    <row r="509" spans="1:23" x14ac:dyDescent="0.45">
      <c r="A509" s="1" t="s">
        <v>8697</v>
      </c>
      <c r="B509" s="1" t="s">
        <v>8698</v>
      </c>
      <c r="C509" s="1" t="s">
        <v>3297</v>
      </c>
      <c r="D509" s="1" t="s">
        <v>8699</v>
      </c>
      <c r="E509" s="1" t="s">
        <v>8700</v>
      </c>
      <c r="F509" s="1" t="s">
        <v>8701</v>
      </c>
      <c r="G509" s="1" t="s">
        <v>8702</v>
      </c>
      <c r="H509" s="1" t="s">
        <v>8703</v>
      </c>
      <c r="I509" s="1" t="s">
        <v>6369</v>
      </c>
      <c r="J509" s="1" t="s">
        <v>7967</v>
      </c>
      <c r="K509" s="1" t="s">
        <v>3399</v>
      </c>
      <c r="L509" s="1" t="s">
        <v>8033</v>
      </c>
      <c r="M509" s="1" t="s">
        <v>7446</v>
      </c>
      <c r="N509" s="1" t="s">
        <v>8704</v>
      </c>
      <c r="O509" s="1" t="s">
        <v>8705</v>
      </c>
      <c r="P509" s="1" t="s">
        <v>2984</v>
      </c>
      <c r="Q509" s="1" t="s">
        <v>2984</v>
      </c>
      <c r="R509" s="1" t="s">
        <v>2985</v>
      </c>
      <c r="S509" s="1" t="s">
        <v>8706</v>
      </c>
      <c r="T509" s="1" t="s">
        <v>8707</v>
      </c>
      <c r="U509" s="1" t="s">
        <v>8708</v>
      </c>
      <c r="V509" s="1" t="s">
        <v>8709</v>
      </c>
      <c r="W509" s="1" t="s">
        <v>2985</v>
      </c>
    </row>
    <row r="510" spans="1:23" x14ac:dyDescent="0.45">
      <c r="A510" s="1" t="s">
        <v>8710</v>
      </c>
      <c r="B510" s="1" t="s">
        <v>8711</v>
      </c>
      <c r="C510" s="1" t="s">
        <v>3876</v>
      </c>
      <c r="D510" s="1" t="s">
        <v>8712</v>
      </c>
      <c r="E510" s="1" t="s">
        <v>8713</v>
      </c>
      <c r="F510" s="1" t="s">
        <v>3539</v>
      </c>
      <c r="G510" s="1" t="s">
        <v>8714</v>
      </c>
      <c r="H510" s="1" t="s">
        <v>8715</v>
      </c>
      <c r="I510" s="1" t="s">
        <v>3059</v>
      </c>
      <c r="J510" s="1" t="s">
        <v>8716</v>
      </c>
      <c r="K510" s="1" t="s">
        <v>8717</v>
      </c>
      <c r="L510" s="1" t="s">
        <v>5832</v>
      </c>
      <c r="M510" s="1" t="s">
        <v>8460</v>
      </c>
      <c r="N510" s="1" t="s">
        <v>8718</v>
      </c>
      <c r="O510" s="1" t="s">
        <v>8719</v>
      </c>
      <c r="P510" s="1" t="s">
        <v>5022</v>
      </c>
      <c r="Q510" s="1" t="s">
        <v>8720</v>
      </c>
      <c r="R510" s="1" t="s">
        <v>2985</v>
      </c>
      <c r="S510" s="1" t="s">
        <v>3299</v>
      </c>
      <c r="T510" s="1" t="s">
        <v>8721</v>
      </c>
      <c r="U510" s="1" t="s">
        <v>8722</v>
      </c>
      <c r="V510" s="1" t="s">
        <v>8723</v>
      </c>
      <c r="W510" s="1" t="s">
        <v>2985</v>
      </c>
    </row>
    <row r="511" spans="1:23" x14ac:dyDescent="0.45">
      <c r="A511" s="1" t="s">
        <v>8724</v>
      </c>
      <c r="B511" s="1" t="s">
        <v>8725</v>
      </c>
      <c r="C511" s="1" t="s">
        <v>3043</v>
      </c>
      <c r="D511" s="1" t="s">
        <v>3043</v>
      </c>
      <c r="E511" s="1" t="s">
        <v>3043</v>
      </c>
      <c r="F511" s="1" t="s">
        <v>8726</v>
      </c>
      <c r="G511" s="1" t="s">
        <v>3043</v>
      </c>
      <c r="H511" s="1" t="s">
        <v>8726</v>
      </c>
      <c r="I511" s="1" t="s">
        <v>3017</v>
      </c>
      <c r="J511" s="1" t="s">
        <v>3017</v>
      </c>
      <c r="K511" s="1" t="s">
        <v>8726</v>
      </c>
      <c r="L511" s="1" t="s">
        <v>3017</v>
      </c>
      <c r="M511" s="1" t="s">
        <v>3017</v>
      </c>
      <c r="N511" s="1" t="s">
        <v>3043</v>
      </c>
      <c r="O511" s="1" t="s">
        <v>3043</v>
      </c>
      <c r="P511" s="1" t="s">
        <v>2984</v>
      </c>
      <c r="Q511" s="1" t="s">
        <v>2984</v>
      </c>
      <c r="R511" s="1" t="s">
        <v>2985</v>
      </c>
      <c r="S511" s="1" t="s">
        <v>3985</v>
      </c>
      <c r="T511" s="1" t="s">
        <v>3459</v>
      </c>
      <c r="U511" s="1" t="s">
        <v>3986</v>
      </c>
      <c r="V511" s="1" t="s">
        <v>3204</v>
      </c>
      <c r="W511" s="1" t="s">
        <v>2985</v>
      </c>
    </row>
    <row r="512" spans="1:23" x14ac:dyDescent="0.45">
      <c r="A512" s="1" t="s">
        <v>8727</v>
      </c>
      <c r="B512" s="1" t="s">
        <v>8728</v>
      </c>
      <c r="C512" s="1" t="s">
        <v>3372</v>
      </c>
      <c r="D512" s="1" t="s">
        <v>8566</v>
      </c>
      <c r="E512" s="1" t="s">
        <v>8729</v>
      </c>
      <c r="F512" s="1" t="s">
        <v>8730</v>
      </c>
      <c r="G512" s="1" t="s">
        <v>8730</v>
      </c>
      <c r="H512" s="1" t="s">
        <v>8731</v>
      </c>
      <c r="I512" s="1" t="s">
        <v>3119</v>
      </c>
      <c r="J512" s="1" t="s">
        <v>4352</v>
      </c>
      <c r="K512" s="1" t="s">
        <v>8732</v>
      </c>
      <c r="L512" s="1" t="s">
        <v>4036</v>
      </c>
      <c r="M512" s="1" t="s">
        <v>5770</v>
      </c>
      <c r="N512" s="1" t="s">
        <v>8731</v>
      </c>
      <c r="O512" s="1" t="s">
        <v>8730</v>
      </c>
      <c r="P512" s="1" t="s">
        <v>2984</v>
      </c>
      <c r="Q512" s="1" t="s">
        <v>2984</v>
      </c>
      <c r="R512" s="1" t="s">
        <v>2985</v>
      </c>
      <c r="S512" s="1" t="s">
        <v>8733</v>
      </c>
      <c r="T512" s="1" t="s">
        <v>8734</v>
      </c>
      <c r="U512" s="1" t="s">
        <v>8735</v>
      </c>
      <c r="V512" s="1" t="s">
        <v>8736</v>
      </c>
      <c r="W512" s="1" t="s">
        <v>2985</v>
      </c>
    </row>
    <row r="513" spans="1:23" x14ac:dyDescent="0.45">
      <c r="A513" s="1" t="s">
        <v>8737</v>
      </c>
      <c r="B513" s="1" t="s">
        <v>8738</v>
      </c>
      <c r="C513" s="1" t="s">
        <v>8739</v>
      </c>
      <c r="D513" s="1" t="s">
        <v>8740</v>
      </c>
      <c r="E513" s="1" t="s">
        <v>8741</v>
      </c>
      <c r="F513" s="1" t="s">
        <v>8742</v>
      </c>
      <c r="G513" s="1" t="s">
        <v>8743</v>
      </c>
      <c r="H513" s="1" t="s">
        <v>8744</v>
      </c>
      <c r="I513" s="1" t="s">
        <v>3019</v>
      </c>
      <c r="J513" s="1" t="s">
        <v>5047</v>
      </c>
      <c r="K513" s="1" t="s">
        <v>8745</v>
      </c>
      <c r="L513" s="1" t="s">
        <v>4373</v>
      </c>
      <c r="M513" s="1" t="s">
        <v>4298</v>
      </c>
      <c r="N513" s="1" t="s">
        <v>8746</v>
      </c>
      <c r="O513" s="1" t="s">
        <v>8743</v>
      </c>
      <c r="P513" s="1" t="s">
        <v>8747</v>
      </c>
      <c r="Q513" s="1" t="s">
        <v>8748</v>
      </c>
      <c r="R513" s="1" t="s">
        <v>2985</v>
      </c>
      <c r="S513" s="1" t="s">
        <v>6839</v>
      </c>
      <c r="T513" s="1" t="s">
        <v>8749</v>
      </c>
      <c r="U513" s="1" t="s">
        <v>8750</v>
      </c>
      <c r="V513" s="1" t="s">
        <v>8751</v>
      </c>
      <c r="W513" s="1" t="s">
        <v>3028</v>
      </c>
    </row>
    <row r="514" spans="1:23" x14ac:dyDescent="0.45">
      <c r="A514" s="1" t="s">
        <v>8752</v>
      </c>
      <c r="B514" s="1" t="s">
        <v>8753</v>
      </c>
      <c r="C514" s="1" t="s">
        <v>8754</v>
      </c>
      <c r="D514" s="1" t="s">
        <v>8755</v>
      </c>
      <c r="E514" s="1" t="s">
        <v>8756</v>
      </c>
      <c r="F514" s="1" t="s">
        <v>8757</v>
      </c>
      <c r="G514" s="1" t="s">
        <v>5175</v>
      </c>
      <c r="H514" s="1" t="s">
        <v>5174</v>
      </c>
      <c r="I514" s="1" t="s">
        <v>4738</v>
      </c>
      <c r="J514" s="1" t="s">
        <v>3642</v>
      </c>
      <c r="K514" s="1" t="s">
        <v>5174</v>
      </c>
      <c r="L514" s="1" t="s">
        <v>4738</v>
      </c>
      <c r="M514" s="1" t="s">
        <v>3642</v>
      </c>
      <c r="N514" s="1" t="s">
        <v>3607</v>
      </c>
      <c r="O514" s="1" t="s">
        <v>5174</v>
      </c>
      <c r="P514" s="1" t="s">
        <v>2984</v>
      </c>
      <c r="Q514" s="1" t="s">
        <v>2984</v>
      </c>
      <c r="R514" s="1" t="s">
        <v>3050</v>
      </c>
      <c r="S514" s="1" t="s">
        <v>8758</v>
      </c>
      <c r="T514" s="1" t="s">
        <v>5178</v>
      </c>
      <c r="U514" s="1" t="s">
        <v>5179</v>
      </c>
      <c r="V514" s="1" t="s">
        <v>8759</v>
      </c>
      <c r="W514" s="1" t="s">
        <v>8760</v>
      </c>
    </row>
    <row r="515" spans="1:23" x14ac:dyDescent="0.45">
      <c r="A515" s="1" t="s">
        <v>8761</v>
      </c>
      <c r="B515" s="1" t="s">
        <v>8762</v>
      </c>
      <c r="C515" s="1" t="s">
        <v>5980</v>
      </c>
      <c r="D515" s="1" t="s">
        <v>8763</v>
      </c>
      <c r="E515" s="1" t="s">
        <v>8764</v>
      </c>
      <c r="F515" s="1" t="s">
        <v>8765</v>
      </c>
      <c r="G515" s="1" t="s">
        <v>8500</v>
      </c>
      <c r="H515" s="1" t="s">
        <v>8766</v>
      </c>
      <c r="I515" s="1" t="s">
        <v>3116</v>
      </c>
      <c r="J515" s="1" t="s">
        <v>8767</v>
      </c>
      <c r="K515" s="1" t="s">
        <v>6870</v>
      </c>
      <c r="L515" s="1" t="s">
        <v>6850</v>
      </c>
      <c r="M515" s="1" t="s">
        <v>8768</v>
      </c>
      <c r="N515" s="1" t="s">
        <v>8769</v>
      </c>
      <c r="O515" s="1" t="s">
        <v>8770</v>
      </c>
      <c r="P515" s="1" t="s">
        <v>8771</v>
      </c>
      <c r="Q515" s="1" t="s">
        <v>8772</v>
      </c>
      <c r="R515" s="1" t="s">
        <v>2985</v>
      </c>
      <c r="S515" s="1" t="s">
        <v>8773</v>
      </c>
      <c r="T515" s="1" t="s">
        <v>8774</v>
      </c>
      <c r="U515" s="1" t="s">
        <v>8775</v>
      </c>
      <c r="V515" s="1" t="s">
        <v>8776</v>
      </c>
      <c r="W515" s="1" t="s">
        <v>2977</v>
      </c>
    </row>
    <row r="516" spans="1:23" x14ac:dyDescent="0.45">
      <c r="A516" s="1" t="s">
        <v>8777</v>
      </c>
      <c r="B516" s="1" t="s">
        <v>8778</v>
      </c>
      <c r="C516" s="1" t="s">
        <v>3101</v>
      </c>
      <c r="D516" s="1" t="s">
        <v>8779</v>
      </c>
      <c r="E516" s="1" t="s">
        <v>8780</v>
      </c>
      <c r="F516" s="1" t="s">
        <v>3086</v>
      </c>
      <c r="G516" s="1" t="s">
        <v>3086</v>
      </c>
      <c r="H516" s="1" t="s">
        <v>4223</v>
      </c>
      <c r="I516" s="1" t="s">
        <v>4795</v>
      </c>
      <c r="J516" s="1" t="s">
        <v>8781</v>
      </c>
      <c r="K516" s="1" t="s">
        <v>5707</v>
      </c>
      <c r="L516" s="1" t="s">
        <v>4592</v>
      </c>
      <c r="M516" s="1" t="s">
        <v>8782</v>
      </c>
      <c r="N516" s="1" t="s">
        <v>4223</v>
      </c>
      <c r="O516" s="1" t="s">
        <v>3086</v>
      </c>
      <c r="P516" s="1" t="s">
        <v>2984</v>
      </c>
      <c r="Q516" s="1" t="s">
        <v>2984</v>
      </c>
      <c r="R516" s="1" t="s">
        <v>2985</v>
      </c>
      <c r="S516" s="1" t="s">
        <v>2986</v>
      </c>
      <c r="T516" s="1" t="s">
        <v>8783</v>
      </c>
      <c r="U516" s="1" t="s">
        <v>8784</v>
      </c>
      <c r="V516" s="1" t="s">
        <v>8063</v>
      </c>
      <c r="W516" s="1" t="s">
        <v>2985</v>
      </c>
    </row>
    <row r="517" spans="1:23" x14ac:dyDescent="0.45">
      <c r="A517" s="1" t="s">
        <v>8785</v>
      </c>
      <c r="B517" s="1" t="s">
        <v>8786</v>
      </c>
      <c r="C517" s="1" t="s">
        <v>6670</v>
      </c>
      <c r="D517" s="1" t="s">
        <v>8787</v>
      </c>
      <c r="E517" s="1" t="s">
        <v>8788</v>
      </c>
      <c r="F517" s="1" t="s">
        <v>8235</v>
      </c>
      <c r="G517" s="1" t="s">
        <v>8193</v>
      </c>
      <c r="H517" s="1" t="s">
        <v>8789</v>
      </c>
      <c r="I517" s="1" t="s">
        <v>3974</v>
      </c>
      <c r="J517" s="1" t="s">
        <v>8790</v>
      </c>
      <c r="K517" s="1" t="s">
        <v>8791</v>
      </c>
      <c r="L517" s="1" t="s">
        <v>4349</v>
      </c>
      <c r="M517" s="1" t="s">
        <v>4217</v>
      </c>
      <c r="N517" s="1" t="s">
        <v>8789</v>
      </c>
      <c r="O517" s="1" t="s">
        <v>8792</v>
      </c>
      <c r="P517" s="1" t="s">
        <v>3158</v>
      </c>
      <c r="Q517" s="1" t="s">
        <v>8793</v>
      </c>
      <c r="R517" s="1" t="s">
        <v>3043</v>
      </c>
      <c r="S517" s="1" t="s">
        <v>3043</v>
      </c>
      <c r="T517" s="1" t="s">
        <v>3044</v>
      </c>
      <c r="U517" s="1" t="s">
        <v>8794</v>
      </c>
      <c r="V517" s="1" t="s">
        <v>8795</v>
      </c>
      <c r="W517" s="1" t="s">
        <v>3103</v>
      </c>
    </row>
    <row r="518" spans="1:23" x14ac:dyDescent="0.45">
      <c r="A518" s="1" t="s">
        <v>8796</v>
      </c>
      <c r="B518" s="1" t="s">
        <v>8797</v>
      </c>
      <c r="C518" s="1" t="s">
        <v>3043</v>
      </c>
      <c r="D518" s="1" t="s">
        <v>3043</v>
      </c>
      <c r="E518" s="1" t="s">
        <v>3043</v>
      </c>
      <c r="F518" s="1" t="s">
        <v>8798</v>
      </c>
      <c r="G518" s="1" t="s">
        <v>3043</v>
      </c>
      <c r="H518" s="1" t="s">
        <v>8798</v>
      </c>
      <c r="I518" s="1" t="s">
        <v>3017</v>
      </c>
      <c r="J518" s="1" t="s">
        <v>3017</v>
      </c>
      <c r="K518" s="1" t="s">
        <v>8798</v>
      </c>
      <c r="L518" s="1" t="s">
        <v>3017</v>
      </c>
      <c r="M518" s="1" t="s">
        <v>3017</v>
      </c>
      <c r="N518" s="1" t="s">
        <v>3043</v>
      </c>
      <c r="O518" s="1" t="s">
        <v>3043</v>
      </c>
      <c r="P518" s="1" t="s">
        <v>2984</v>
      </c>
      <c r="Q518" s="1" t="s">
        <v>2984</v>
      </c>
      <c r="R518" s="1" t="s">
        <v>3043</v>
      </c>
      <c r="S518" s="1" t="s">
        <v>3043</v>
      </c>
      <c r="T518" s="1" t="s">
        <v>3044</v>
      </c>
      <c r="U518" s="1" t="s">
        <v>3459</v>
      </c>
      <c r="V518" s="1" t="s">
        <v>4683</v>
      </c>
      <c r="W518" s="1" t="s">
        <v>2977</v>
      </c>
    </row>
    <row r="519" spans="1:23" x14ac:dyDescent="0.45">
      <c r="A519" s="1" t="s">
        <v>8799</v>
      </c>
      <c r="B519" s="1" t="s">
        <v>8800</v>
      </c>
      <c r="C519" s="1" t="s">
        <v>8801</v>
      </c>
      <c r="D519" s="1" t="s">
        <v>8802</v>
      </c>
      <c r="E519" s="1" t="s">
        <v>8803</v>
      </c>
      <c r="F519" s="1" t="s">
        <v>8804</v>
      </c>
      <c r="G519" s="1" t="s">
        <v>8804</v>
      </c>
      <c r="H519" s="1" t="s">
        <v>4499</v>
      </c>
      <c r="I519" s="1" t="s">
        <v>3534</v>
      </c>
      <c r="J519" s="1" t="s">
        <v>3622</v>
      </c>
      <c r="K519" s="1" t="s">
        <v>8805</v>
      </c>
      <c r="L519" s="1" t="s">
        <v>4543</v>
      </c>
      <c r="M519" s="1" t="s">
        <v>4510</v>
      </c>
      <c r="N519" s="1" t="s">
        <v>4499</v>
      </c>
      <c r="O519" s="1" t="s">
        <v>8804</v>
      </c>
      <c r="P519" s="1" t="s">
        <v>3701</v>
      </c>
      <c r="Q519" s="1" t="s">
        <v>8806</v>
      </c>
      <c r="R519" s="1" t="s">
        <v>3043</v>
      </c>
      <c r="S519" s="1" t="s">
        <v>3043</v>
      </c>
      <c r="T519" s="1" t="s">
        <v>3044</v>
      </c>
      <c r="U519" s="1" t="s">
        <v>8807</v>
      </c>
      <c r="V519" s="1" t="s">
        <v>8808</v>
      </c>
      <c r="W519" s="1" t="s">
        <v>3219</v>
      </c>
    </row>
    <row r="520" spans="1:23" x14ac:dyDescent="0.45">
      <c r="A520" s="1" t="s">
        <v>8809</v>
      </c>
      <c r="B520" s="1" t="s">
        <v>8810</v>
      </c>
      <c r="C520" s="1" t="s">
        <v>8811</v>
      </c>
      <c r="D520" s="1" t="s">
        <v>8812</v>
      </c>
      <c r="E520" s="1" t="s">
        <v>8813</v>
      </c>
      <c r="F520" s="1" t="s">
        <v>8814</v>
      </c>
      <c r="G520" s="1" t="s">
        <v>8815</v>
      </c>
      <c r="H520" s="1" t="s">
        <v>8816</v>
      </c>
      <c r="I520" s="1" t="s">
        <v>8817</v>
      </c>
      <c r="J520" s="1" t="s">
        <v>8818</v>
      </c>
      <c r="K520" s="1" t="s">
        <v>8819</v>
      </c>
      <c r="L520" s="1" t="s">
        <v>4709</v>
      </c>
      <c r="M520" s="1" t="s">
        <v>8820</v>
      </c>
      <c r="N520" s="1" t="s">
        <v>8821</v>
      </c>
      <c r="O520" s="1" t="s">
        <v>8822</v>
      </c>
      <c r="P520" s="1" t="s">
        <v>8823</v>
      </c>
      <c r="Q520" s="1" t="s">
        <v>8824</v>
      </c>
      <c r="R520" s="1" t="s">
        <v>2985</v>
      </c>
      <c r="S520" s="1" t="s">
        <v>4801</v>
      </c>
      <c r="T520" s="1" t="s">
        <v>8825</v>
      </c>
      <c r="U520" s="1" t="s">
        <v>8826</v>
      </c>
      <c r="V520" s="1" t="s">
        <v>3341</v>
      </c>
      <c r="W520" s="1" t="s">
        <v>2985</v>
      </c>
    </row>
    <row r="521" spans="1:23" x14ac:dyDescent="0.45">
      <c r="A521" s="1" t="s">
        <v>8827</v>
      </c>
      <c r="B521" s="1" t="s">
        <v>8828</v>
      </c>
      <c r="C521" s="1" t="s">
        <v>8829</v>
      </c>
      <c r="D521" s="1" t="s">
        <v>8830</v>
      </c>
      <c r="E521" s="1" t="s">
        <v>8831</v>
      </c>
      <c r="F521" s="1" t="s">
        <v>8832</v>
      </c>
      <c r="G521" s="1" t="s">
        <v>8833</v>
      </c>
      <c r="H521" s="1" t="s">
        <v>8833</v>
      </c>
      <c r="I521" s="1" t="s">
        <v>4777</v>
      </c>
      <c r="J521" s="1" t="s">
        <v>3642</v>
      </c>
      <c r="K521" s="1" t="s">
        <v>8834</v>
      </c>
      <c r="L521" s="1" t="s">
        <v>4738</v>
      </c>
      <c r="M521" s="1" t="s">
        <v>3850</v>
      </c>
      <c r="N521" s="1" t="s">
        <v>8834</v>
      </c>
      <c r="O521" s="1" t="s">
        <v>8833</v>
      </c>
      <c r="P521" s="1" t="s">
        <v>2984</v>
      </c>
      <c r="Q521" s="1" t="s">
        <v>2984</v>
      </c>
      <c r="R521" s="1" t="s">
        <v>8835</v>
      </c>
      <c r="S521" s="1" t="s">
        <v>8836</v>
      </c>
      <c r="T521" s="1" t="s">
        <v>8837</v>
      </c>
      <c r="U521" s="1" t="s">
        <v>8838</v>
      </c>
      <c r="V521" s="1" t="s">
        <v>8839</v>
      </c>
      <c r="W521" s="1" t="s">
        <v>5958</v>
      </c>
    </row>
    <row r="522" spans="1:23" x14ac:dyDescent="0.45">
      <c r="A522" s="1" t="s">
        <v>8840</v>
      </c>
      <c r="B522" s="1" t="s">
        <v>8841</v>
      </c>
      <c r="C522" s="1" t="s">
        <v>8842</v>
      </c>
      <c r="D522" s="1" t="s">
        <v>8843</v>
      </c>
      <c r="E522" s="1" t="s">
        <v>8844</v>
      </c>
      <c r="F522" s="1" t="s">
        <v>5173</v>
      </c>
      <c r="G522" s="1" t="s">
        <v>5175</v>
      </c>
      <c r="H522" s="1" t="s">
        <v>3607</v>
      </c>
      <c r="I522" s="1" t="s">
        <v>4738</v>
      </c>
      <c r="J522" s="1" t="s">
        <v>3642</v>
      </c>
      <c r="K522" s="1" t="s">
        <v>5174</v>
      </c>
      <c r="L522" s="1" t="s">
        <v>6312</v>
      </c>
      <c r="M522" s="1" t="s">
        <v>4333</v>
      </c>
      <c r="N522" s="1" t="s">
        <v>3607</v>
      </c>
      <c r="O522" s="1" t="s">
        <v>8845</v>
      </c>
      <c r="P522" s="1" t="s">
        <v>2984</v>
      </c>
      <c r="Q522" s="1" t="s">
        <v>2984</v>
      </c>
      <c r="R522" s="1" t="s">
        <v>2977</v>
      </c>
      <c r="S522" s="1" t="s">
        <v>8846</v>
      </c>
      <c r="T522" s="1" t="s">
        <v>5178</v>
      </c>
      <c r="U522" s="1" t="s">
        <v>8847</v>
      </c>
      <c r="V522" s="1" t="s">
        <v>8848</v>
      </c>
      <c r="W522" s="1" t="s">
        <v>2977</v>
      </c>
    </row>
    <row r="523" spans="1:23" x14ac:dyDescent="0.45">
      <c r="A523" s="1" t="s">
        <v>8849</v>
      </c>
      <c r="B523" s="1" t="s">
        <v>8850</v>
      </c>
      <c r="C523" s="1" t="s">
        <v>3043</v>
      </c>
      <c r="D523" s="1" t="s">
        <v>3043</v>
      </c>
      <c r="E523" s="1" t="s">
        <v>3043</v>
      </c>
      <c r="F523" s="1" t="s">
        <v>2985</v>
      </c>
      <c r="G523" s="1" t="s">
        <v>3043</v>
      </c>
      <c r="H523" s="1" t="s">
        <v>2985</v>
      </c>
      <c r="I523" s="1" t="s">
        <v>3017</v>
      </c>
      <c r="J523" s="1" t="s">
        <v>3017</v>
      </c>
      <c r="K523" s="1" t="s">
        <v>2985</v>
      </c>
      <c r="L523" s="1" t="s">
        <v>3017</v>
      </c>
      <c r="M523" s="1" t="s">
        <v>3017</v>
      </c>
      <c r="N523" s="1" t="s">
        <v>3043</v>
      </c>
      <c r="O523" s="1" t="s">
        <v>3043</v>
      </c>
      <c r="P523" s="1" t="s">
        <v>2984</v>
      </c>
      <c r="Q523" s="1" t="s">
        <v>2984</v>
      </c>
      <c r="R523" s="1" t="s">
        <v>3043</v>
      </c>
      <c r="S523" s="1" t="s">
        <v>3043</v>
      </c>
      <c r="T523" s="1" t="s">
        <v>3044</v>
      </c>
      <c r="U523" s="1" t="s">
        <v>6115</v>
      </c>
      <c r="V523" s="1" t="s">
        <v>3230</v>
      </c>
      <c r="W523" s="1" t="s">
        <v>2985</v>
      </c>
    </row>
    <row r="524" spans="1:23" x14ac:dyDescent="0.45">
      <c r="A524" s="1" t="s">
        <v>8851</v>
      </c>
      <c r="B524" s="1" t="s">
        <v>8852</v>
      </c>
      <c r="C524" s="1" t="s">
        <v>4437</v>
      </c>
      <c r="D524" s="1" t="s">
        <v>8603</v>
      </c>
      <c r="E524" s="1" t="s">
        <v>8853</v>
      </c>
      <c r="F524" s="1" t="s">
        <v>8854</v>
      </c>
      <c r="G524" s="1" t="s">
        <v>8855</v>
      </c>
      <c r="H524" s="1" t="s">
        <v>8856</v>
      </c>
      <c r="I524" s="1" t="s">
        <v>8857</v>
      </c>
      <c r="J524" s="1" t="s">
        <v>8858</v>
      </c>
      <c r="K524" s="1" t="s">
        <v>8859</v>
      </c>
      <c r="L524" s="1" t="s">
        <v>8860</v>
      </c>
      <c r="M524" s="1" t="s">
        <v>8861</v>
      </c>
      <c r="N524" s="1" t="s">
        <v>8855</v>
      </c>
      <c r="O524" s="1" t="s">
        <v>8862</v>
      </c>
      <c r="P524" s="1" t="s">
        <v>2984</v>
      </c>
      <c r="Q524" s="1" t="s">
        <v>2984</v>
      </c>
      <c r="R524" s="1" t="s">
        <v>3043</v>
      </c>
      <c r="S524" s="1" t="s">
        <v>3043</v>
      </c>
      <c r="T524" s="1" t="s">
        <v>3044</v>
      </c>
      <c r="U524" s="1" t="s">
        <v>8863</v>
      </c>
      <c r="V524" s="1" t="s">
        <v>5707</v>
      </c>
      <c r="W524" s="1" t="s">
        <v>2985</v>
      </c>
    </row>
    <row r="525" spans="1:23" x14ac:dyDescent="0.45">
      <c r="A525" s="1" t="s">
        <v>8864</v>
      </c>
      <c r="B525" s="1" t="s">
        <v>8865</v>
      </c>
      <c r="C525" s="1" t="s">
        <v>3043</v>
      </c>
      <c r="D525" s="1" t="s">
        <v>3043</v>
      </c>
      <c r="E525" s="1" t="s">
        <v>3043</v>
      </c>
      <c r="F525" s="1" t="s">
        <v>3456</v>
      </c>
      <c r="G525" s="1" t="s">
        <v>3043</v>
      </c>
      <c r="H525" s="1" t="s">
        <v>3456</v>
      </c>
      <c r="I525" s="1" t="s">
        <v>3017</v>
      </c>
      <c r="J525" s="1" t="s">
        <v>3017</v>
      </c>
      <c r="K525" s="1" t="s">
        <v>3456</v>
      </c>
      <c r="L525" s="1" t="s">
        <v>3017</v>
      </c>
      <c r="M525" s="1" t="s">
        <v>3017</v>
      </c>
      <c r="N525" s="1" t="s">
        <v>3043</v>
      </c>
      <c r="O525" s="1" t="s">
        <v>3043</v>
      </c>
      <c r="P525" s="1" t="s">
        <v>2984</v>
      </c>
      <c r="Q525" s="1" t="s">
        <v>2984</v>
      </c>
      <c r="R525" s="1" t="s">
        <v>2985</v>
      </c>
      <c r="S525" s="1" t="s">
        <v>3147</v>
      </c>
      <c r="T525" s="1" t="s">
        <v>3459</v>
      </c>
      <c r="U525" s="1" t="s">
        <v>3044</v>
      </c>
      <c r="V525" s="1" t="s">
        <v>3043</v>
      </c>
      <c r="W525" s="1" t="s">
        <v>3043</v>
      </c>
    </row>
    <row r="526" spans="1:23" x14ac:dyDescent="0.45">
      <c r="A526" s="1" t="s">
        <v>8866</v>
      </c>
      <c r="B526" s="1" t="s">
        <v>8867</v>
      </c>
      <c r="C526" s="1" t="s">
        <v>8868</v>
      </c>
      <c r="D526" s="1" t="s">
        <v>8869</v>
      </c>
      <c r="E526" s="1" t="s">
        <v>8870</v>
      </c>
      <c r="F526" s="1" t="s">
        <v>8871</v>
      </c>
      <c r="G526" s="1" t="s">
        <v>8872</v>
      </c>
      <c r="H526" s="1" t="s">
        <v>8873</v>
      </c>
      <c r="I526" s="1" t="s">
        <v>8874</v>
      </c>
      <c r="J526" s="1" t="s">
        <v>5176</v>
      </c>
      <c r="K526" s="1" t="s">
        <v>8875</v>
      </c>
      <c r="L526" s="1" t="s">
        <v>8876</v>
      </c>
      <c r="M526" s="1" t="s">
        <v>3642</v>
      </c>
      <c r="N526" s="1" t="s">
        <v>8877</v>
      </c>
      <c r="O526" s="1" t="s">
        <v>8878</v>
      </c>
      <c r="P526" s="1" t="s">
        <v>2984</v>
      </c>
      <c r="Q526" s="1" t="s">
        <v>2984</v>
      </c>
      <c r="R526" s="1" t="s">
        <v>2985</v>
      </c>
      <c r="S526" s="1" t="s">
        <v>2986</v>
      </c>
      <c r="T526" s="1" t="s">
        <v>8879</v>
      </c>
      <c r="U526" s="1" t="s">
        <v>8880</v>
      </c>
      <c r="V526" s="1" t="s">
        <v>3436</v>
      </c>
      <c r="W526" s="1" t="s">
        <v>2985</v>
      </c>
    </row>
    <row r="527" spans="1:23" x14ac:dyDescent="0.45">
      <c r="A527" s="1" t="s">
        <v>8881</v>
      </c>
      <c r="B527" s="1" t="s">
        <v>8882</v>
      </c>
      <c r="C527" s="1" t="s">
        <v>5858</v>
      </c>
      <c r="D527" s="1" t="s">
        <v>8883</v>
      </c>
      <c r="E527" s="1" t="s">
        <v>8884</v>
      </c>
      <c r="F527" s="1" t="s">
        <v>3879</v>
      </c>
      <c r="G527" s="1" t="s">
        <v>8557</v>
      </c>
      <c r="H527" s="1" t="s">
        <v>3050</v>
      </c>
      <c r="I527" s="1" t="s">
        <v>6021</v>
      </c>
      <c r="J527" s="1" t="s">
        <v>3493</v>
      </c>
      <c r="K527" s="1" t="s">
        <v>8027</v>
      </c>
      <c r="L527" s="1" t="s">
        <v>6223</v>
      </c>
      <c r="M527" s="1" t="s">
        <v>8885</v>
      </c>
      <c r="N527" s="1" t="s">
        <v>7618</v>
      </c>
      <c r="O527" s="1" t="s">
        <v>3878</v>
      </c>
      <c r="P527" s="1" t="s">
        <v>2984</v>
      </c>
      <c r="Q527" s="1" t="s">
        <v>2984</v>
      </c>
      <c r="R527" s="1" t="s">
        <v>2985</v>
      </c>
      <c r="S527" s="1" t="s">
        <v>3127</v>
      </c>
      <c r="T527" s="1" t="s">
        <v>8886</v>
      </c>
      <c r="U527" s="1" t="s">
        <v>8887</v>
      </c>
      <c r="V527" s="1" t="s">
        <v>8739</v>
      </c>
      <c r="W527" s="1" t="s">
        <v>2985</v>
      </c>
    </row>
    <row r="528" spans="1:23" x14ac:dyDescent="0.45">
      <c r="A528" s="1" t="s">
        <v>8888</v>
      </c>
      <c r="B528" s="1" t="s">
        <v>8889</v>
      </c>
      <c r="C528" s="1" t="s">
        <v>3043</v>
      </c>
      <c r="D528" s="1" t="s">
        <v>3043</v>
      </c>
      <c r="E528" s="1" t="s">
        <v>3043</v>
      </c>
      <c r="F528" s="1" t="s">
        <v>8890</v>
      </c>
      <c r="G528" s="1" t="s">
        <v>3043</v>
      </c>
      <c r="H528" s="1" t="s">
        <v>8890</v>
      </c>
      <c r="I528" s="1" t="s">
        <v>3017</v>
      </c>
      <c r="J528" s="1" t="s">
        <v>3017</v>
      </c>
      <c r="K528" s="1" t="s">
        <v>8890</v>
      </c>
      <c r="L528" s="1" t="s">
        <v>3017</v>
      </c>
      <c r="M528" s="1" t="s">
        <v>3017</v>
      </c>
      <c r="N528" s="1" t="s">
        <v>3043</v>
      </c>
      <c r="O528" s="1" t="s">
        <v>3043</v>
      </c>
      <c r="P528" s="1" t="s">
        <v>8891</v>
      </c>
      <c r="Q528" s="1" t="s">
        <v>8892</v>
      </c>
      <c r="R528" s="1" t="s">
        <v>3043</v>
      </c>
      <c r="S528" s="1" t="s">
        <v>3043</v>
      </c>
      <c r="T528" s="1" t="s">
        <v>3044</v>
      </c>
      <c r="U528" s="1" t="s">
        <v>8893</v>
      </c>
      <c r="V528" s="1" t="s">
        <v>8894</v>
      </c>
      <c r="W528" s="1" t="s">
        <v>2985</v>
      </c>
    </row>
    <row r="529" spans="1:23" x14ac:dyDescent="0.45">
      <c r="A529" s="1" t="s">
        <v>8895</v>
      </c>
      <c r="B529" s="1" t="s">
        <v>8896</v>
      </c>
      <c r="C529" s="1" t="s">
        <v>6164</v>
      </c>
      <c r="D529" s="1" t="s">
        <v>8897</v>
      </c>
      <c r="E529" s="1" t="s">
        <v>8898</v>
      </c>
      <c r="F529" s="1" t="s">
        <v>8899</v>
      </c>
      <c r="G529" s="1" t="s">
        <v>8900</v>
      </c>
      <c r="H529" s="1" t="s">
        <v>8900</v>
      </c>
      <c r="I529" s="1" t="s">
        <v>8901</v>
      </c>
      <c r="J529" s="1" t="s">
        <v>4653</v>
      </c>
      <c r="K529" s="1" t="s">
        <v>8900</v>
      </c>
      <c r="L529" s="1" t="s">
        <v>8901</v>
      </c>
      <c r="M529" s="1" t="s">
        <v>4653</v>
      </c>
      <c r="N529" s="1" t="s">
        <v>8900</v>
      </c>
      <c r="O529" s="1" t="s">
        <v>8900</v>
      </c>
      <c r="P529" s="1" t="s">
        <v>7108</v>
      </c>
      <c r="Q529" s="1" t="s">
        <v>8902</v>
      </c>
      <c r="R529" s="1" t="s">
        <v>3043</v>
      </c>
      <c r="S529" s="1" t="s">
        <v>3043</v>
      </c>
      <c r="T529" s="1" t="s">
        <v>3044</v>
      </c>
      <c r="U529" s="1" t="s">
        <v>8903</v>
      </c>
      <c r="V529" s="1" t="s">
        <v>8904</v>
      </c>
      <c r="W529" s="1" t="s">
        <v>4271</v>
      </c>
    </row>
    <row r="530" spans="1:23" x14ac:dyDescent="0.45">
      <c r="A530" s="1" t="s">
        <v>8905</v>
      </c>
      <c r="B530" s="1" t="s">
        <v>8906</v>
      </c>
      <c r="C530" s="1" t="s">
        <v>3043</v>
      </c>
      <c r="D530" s="1" t="s">
        <v>3043</v>
      </c>
      <c r="E530" s="1" t="s">
        <v>3043</v>
      </c>
      <c r="F530" s="1" t="s">
        <v>3456</v>
      </c>
      <c r="G530" s="1" t="s">
        <v>3043</v>
      </c>
      <c r="H530" s="1" t="s">
        <v>3456</v>
      </c>
      <c r="I530" s="1" t="s">
        <v>3017</v>
      </c>
      <c r="J530" s="1" t="s">
        <v>3017</v>
      </c>
      <c r="K530" s="1" t="s">
        <v>3456</v>
      </c>
      <c r="L530" s="1" t="s">
        <v>3017</v>
      </c>
      <c r="M530" s="1" t="s">
        <v>3017</v>
      </c>
      <c r="N530" s="1" t="s">
        <v>3043</v>
      </c>
      <c r="O530" s="1" t="s">
        <v>3043</v>
      </c>
      <c r="P530" s="1" t="s">
        <v>2984</v>
      </c>
      <c r="Q530" s="1" t="s">
        <v>2984</v>
      </c>
      <c r="R530" s="1" t="s">
        <v>2985</v>
      </c>
      <c r="S530" s="1" t="s">
        <v>3574</v>
      </c>
      <c r="T530" s="1" t="s">
        <v>3458</v>
      </c>
      <c r="U530" s="1" t="s">
        <v>3044</v>
      </c>
      <c r="V530" s="1" t="s">
        <v>3043</v>
      </c>
      <c r="W530" s="1" t="s">
        <v>3043</v>
      </c>
    </row>
    <row r="531" spans="1:23" x14ac:dyDescent="0.45">
      <c r="A531" s="1" t="s">
        <v>8907</v>
      </c>
      <c r="B531" s="1" t="s">
        <v>8908</v>
      </c>
      <c r="C531" s="1" t="s">
        <v>3893</v>
      </c>
      <c r="D531" s="1" t="s">
        <v>8909</v>
      </c>
      <c r="E531" s="1" t="s">
        <v>8910</v>
      </c>
      <c r="F531" s="1" t="s">
        <v>8911</v>
      </c>
      <c r="G531" s="1" t="s">
        <v>8873</v>
      </c>
      <c r="H531" s="1" t="s">
        <v>8873</v>
      </c>
      <c r="I531" s="1" t="s">
        <v>8912</v>
      </c>
      <c r="J531" s="1" t="s">
        <v>4333</v>
      </c>
      <c r="K531" s="1" t="s">
        <v>8913</v>
      </c>
      <c r="L531" s="1" t="s">
        <v>8914</v>
      </c>
      <c r="M531" s="1" t="s">
        <v>4333</v>
      </c>
      <c r="N531" s="1" t="s">
        <v>8873</v>
      </c>
      <c r="O531" s="1" t="s">
        <v>8915</v>
      </c>
      <c r="P531" s="1" t="s">
        <v>2984</v>
      </c>
      <c r="Q531" s="1" t="s">
        <v>2984</v>
      </c>
      <c r="R531" s="1" t="s">
        <v>3028</v>
      </c>
      <c r="S531" s="1" t="s">
        <v>2981</v>
      </c>
      <c r="T531" s="1" t="s">
        <v>8879</v>
      </c>
      <c r="U531" s="1" t="s">
        <v>8916</v>
      </c>
      <c r="V531" s="1" t="s">
        <v>3151</v>
      </c>
      <c r="W531" s="1" t="s">
        <v>2985</v>
      </c>
    </row>
    <row r="532" spans="1:23" x14ac:dyDescent="0.45">
      <c r="A532" s="1" t="s">
        <v>8917</v>
      </c>
      <c r="B532" s="1" t="s">
        <v>8918</v>
      </c>
      <c r="C532" s="1" t="s">
        <v>3281</v>
      </c>
      <c r="D532" s="1" t="s">
        <v>8919</v>
      </c>
      <c r="E532" s="1" t="s">
        <v>8920</v>
      </c>
      <c r="F532" s="1" t="s">
        <v>8921</v>
      </c>
      <c r="G532" s="1" t="s">
        <v>8922</v>
      </c>
      <c r="H532" s="1" t="s">
        <v>8923</v>
      </c>
      <c r="I532" s="1" t="s">
        <v>4839</v>
      </c>
      <c r="J532" s="1" t="s">
        <v>8460</v>
      </c>
      <c r="K532" s="1" t="s">
        <v>8924</v>
      </c>
      <c r="L532" s="1" t="s">
        <v>5212</v>
      </c>
      <c r="M532" s="1" t="s">
        <v>6354</v>
      </c>
      <c r="N532" s="1" t="s">
        <v>8925</v>
      </c>
      <c r="O532" s="1" t="s">
        <v>8923</v>
      </c>
      <c r="P532" s="1" t="s">
        <v>8926</v>
      </c>
      <c r="Q532" s="1" t="s">
        <v>8927</v>
      </c>
      <c r="R532" s="1" t="s">
        <v>2985</v>
      </c>
      <c r="S532" s="1" t="s">
        <v>8928</v>
      </c>
      <c r="T532" s="1" t="s">
        <v>8929</v>
      </c>
      <c r="U532" s="1" t="s">
        <v>8930</v>
      </c>
      <c r="V532" s="1" t="s">
        <v>3299</v>
      </c>
      <c r="W532" s="1" t="s">
        <v>2985</v>
      </c>
    </row>
    <row r="533" spans="1:23" x14ac:dyDescent="0.45">
      <c r="A533" s="1" t="s">
        <v>8931</v>
      </c>
      <c r="B533" s="1" t="s">
        <v>8932</v>
      </c>
      <c r="C533" s="1" t="s">
        <v>4939</v>
      </c>
      <c r="D533" s="1" t="s">
        <v>8933</v>
      </c>
      <c r="E533" s="1" t="s">
        <v>8934</v>
      </c>
      <c r="F533" s="1" t="s">
        <v>8935</v>
      </c>
      <c r="G533" s="1" t="s">
        <v>8936</v>
      </c>
      <c r="H533" s="1" t="s">
        <v>8576</v>
      </c>
      <c r="I533" s="1" t="s">
        <v>8937</v>
      </c>
      <c r="J533" s="1" t="s">
        <v>8938</v>
      </c>
      <c r="K533" s="1" t="s">
        <v>8939</v>
      </c>
      <c r="L533" s="1" t="s">
        <v>3881</v>
      </c>
      <c r="M533" s="1" t="s">
        <v>8940</v>
      </c>
      <c r="N533" s="1" t="s">
        <v>4913</v>
      </c>
      <c r="O533" s="1" t="s">
        <v>8193</v>
      </c>
      <c r="P533" s="1" t="s">
        <v>8941</v>
      </c>
      <c r="Q533" s="1" t="s">
        <v>6762</v>
      </c>
      <c r="R533" s="1" t="s">
        <v>2985</v>
      </c>
      <c r="S533" s="1" t="s">
        <v>8942</v>
      </c>
      <c r="T533" s="1" t="s">
        <v>8943</v>
      </c>
      <c r="U533" s="1" t="s">
        <v>8944</v>
      </c>
      <c r="V533" s="1" t="s">
        <v>8945</v>
      </c>
      <c r="W533" s="1" t="s">
        <v>2985</v>
      </c>
    </row>
    <row r="534" spans="1:23" x14ac:dyDescent="0.45">
      <c r="A534" s="1" t="s">
        <v>8946</v>
      </c>
      <c r="B534" s="1" t="s">
        <v>8947</v>
      </c>
      <c r="C534" s="1" t="s">
        <v>8948</v>
      </c>
      <c r="D534" s="1" t="s">
        <v>8949</v>
      </c>
      <c r="E534" s="1" t="s">
        <v>8950</v>
      </c>
      <c r="F534" s="1" t="s">
        <v>5715</v>
      </c>
      <c r="G534" s="1" t="s">
        <v>8951</v>
      </c>
      <c r="H534" s="1" t="s">
        <v>8952</v>
      </c>
      <c r="I534" s="1" t="s">
        <v>4609</v>
      </c>
      <c r="J534" s="1" t="s">
        <v>8953</v>
      </c>
      <c r="K534" s="1" t="s">
        <v>8217</v>
      </c>
      <c r="L534" s="1" t="s">
        <v>5713</v>
      </c>
      <c r="M534" s="1" t="s">
        <v>8954</v>
      </c>
      <c r="N534" s="1" t="s">
        <v>8955</v>
      </c>
      <c r="O534" s="1" t="s">
        <v>8956</v>
      </c>
      <c r="P534" s="1" t="s">
        <v>8957</v>
      </c>
      <c r="Q534" s="1" t="s">
        <v>8958</v>
      </c>
      <c r="R534" s="1" t="s">
        <v>3103</v>
      </c>
      <c r="S534" s="1" t="s">
        <v>8959</v>
      </c>
      <c r="T534" s="1" t="s">
        <v>8960</v>
      </c>
      <c r="U534" s="1" t="s">
        <v>8961</v>
      </c>
      <c r="V534" s="1" t="s">
        <v>7428</v>
      </c>
      <c r="W534" s="1" t="s">
        <v>2985</v>
      </c>
    </row>
    <row r="535" spans="1:23" x14ac:dyDescent="0.45">
      <c r="A535" s="1" t="s">
        <v>8962</v>
      </c>
      <c r="B535" s="1" t="s">
        <v>8963</v>
      </c>
      <c r="C535" s="1" t="s">
        <v>3043</v>
      </c>
      <c r="D535" s="1" t="s">
        <v>3043</v>
      </c>
      <c r="E535" s="1" t="s">
        <v>3043</v>
      </c>
      <c r="F535" s="1" t="s">
        <v>8964</v>
      </c>
      <c r="G535" s="1" t="s">
        <v>3043</v>
      </c>
      <c r="H535" s="1" t="s">
        <v>8964</v>
      </c>
      <c r="I535" s="1" t="s">
        <v>3017</v>
      </c>
      <c r="J535" s="1" t="s">
        <v>3017</v>
      </c>
      <c r="K535" s="1" t="s">
        <v>8964</v>
      </c>
      <c r="L535" s="1" t="s">
        <v>3017</v>
      </c>
      <c r="M535" s="1" t="s">
        <v>3017</v>
      </c>
      <c r="N535" s="1" t="s">
        <v>3043</v>
      </c>
      <c r="O535" s="1" t="s">
        <v>3043</v>
      </c>
      <c r="P535" s="1" t="s">
        <v>2984</v>
      </c>
      <c r="Q535" s="1" t="s">
        <v>2984</v>
      </c>
      <c r="R535" s="1" t="s">
        <v>2985</v>
      </c>
      <c r="S535" s="1" t="s">
        <v>5379</v>
      </c>
      <c r="T535" s="1" t="s">
        <v>8965</v>
      </c>
      <c r="U535" s="1" t="s">
        <v>5828</v>
      </c>
      <c r="V535" s="1" t="s">
        <v>4622</v>
      </c>
      <c r="W535" s="1" t="s">
        <v>2985</v>
      </c>
    </row>
    <row r="536" spans="1:23" x14ac:dyDescent="0.45">
      <c r="A536" s="1" t="s">
        <v>8966</v>
      </c>
      <c r="B536" s="1" t="s">
        <v>8967</v>
      </c>
      <c r="C536" s="1" t="s">
        <v>8968</v>
      </c>
      <c r="D536" s="1" t="s">
        <v>8969</v>
      </c>
      <c r="E536" s="1" t="s">
        <v>8970</v>
      </c>
      <c r="F536" s="1" t="s">
        <v>8971</v>
      </c>
      <c r="G536" s="1" t="s">
        <v>8972</v>
      </c>
      <c r="H536" s="1" t="s">
        <v>8973</v>
      </c>
      <c r="I536" s="1" t="s">
        <v>4709</v>
      </c>
      <c r="J536" s="1" t="s">
        <v>8215</v>
      </c>
      <c r="K536" s="1" t="s">
        <v>8974</v>
      </c>
      <c r="L536" s="1" t="s">
        <v>3445</v>
      </c>
      <c r="M536" s="1" t="s">
        <v>8975</v>
      </c>
      <c r="N536" s="1" t="s">
        <v>8976</v>
      </c>
      <c r="O536" s="1" t="s">
        <v>8971</v>
      </c>
      <c r="P536" s="1" t="s">
        <v>6818</v>
      </c>
      <c r="Q536" s="1" t="s">
        <v>8977</v>
      </c>
      <c r="R536" s="1" t="s">
        <v>2985</v>
      </c>
      <c r="S536" s="1" t="s">
        <v>3828</v>
      </c>
      <c r="T536" s="1" t="s">
        <v>8978</v>
      </c>
      <c r="U536" s="1" t="s">
        <v>8979</v>
      </c>
      <c r="V536" s="1" t="s">
        <v>8980</v>
      </c>
      <c r="W536" s="1" t="s">
        <v>2977</v>
      </c>
    </row>
    <row r="537" spans="1:23" x14ac:dyDescent="0.45">
      <c r="A537" s="1" t="s">
        <v>8981</v>
      </c>
      <c r="B537" s="1" t="s">
        <v>8982</v>
      </c>
      <c r="C537" s="1" t="s">
        <v>5223</v>
      </c>
      <c r="D537" s="1" t="s">
        <v>3127</v>
      </c>
      <c r="E537" s="1" t="s">
        <v>8983</v>
      </c>
      <c r="F537" s="1" t="s">
        <v>8984</v>
      </c>
      <c r="G537" s="1" t="s">
        <v>3948</v>
      </c>
      <c r="H537" s="1" t="s">
        <v>3948</v>
      </c>
      <c r="I537" s="1" t="s">
        <v>8985</v>
      </c>
      <c r="J537" s="1" t="s">
        <v>8986</v>
      </c>
      <c r="K537" s="1" t="s">
        <v>3948</v>
      </c>
      <c r="L537" s="1" t="s">
        <v>8985</v>
      </c>
      <c r="M537" s="1" t="s">
        <v>8986</v>
      </c>
      <c r="N537" s="1" t="s">
        <v>3948</v>
      </c>
      <c r="O537" s="1" t="s">
        <v>3948</v>
      </c>
      <c r="P537" s="1" t="s">
        <v>2984</v>
      </c>
      <c r="Q537" s="1" t="s">
        <v>2984</v>
      </c>
      <c r="R537" s="1" t="s">
        <v>2977</v>
      </c>
      <c r="S537" s="1" t="s">
        <v>3436</v>
      </c>
      <c r="T537" s="1" t="s">
        <v>8451</v>
      </c>
      <c r="U537" s="1" t="s">
        <v>8987</v>
      </c>
      <c r="V537" s="1" t="s">
        <v>4164</v>
      </c>
      <c r="W537" s="1" t="s">
        <v>2985</v>
      </c>
    </row>
    <row r="538" spans="1:23" x14ac:dyDescent="0.45">
      <c r="A538" s="1" t="s">
        <v>8988</v>
      </c>
      <c r="B538" s="1" t="s">
        <v>8989</v>
      </c>
      <c r="C538" s="1" t="s">
        <v>6003</v>
      </c>
      <c r="D538" s="1" t="s">
        <v>8990</v>
      </c>
      <c r="E538" s="1" t="s">
        <v>8991</v>
      </c>
      <c r="F538" s="1" t="s">
        <v>8992</v>
      </c>
      <c r="G538" s="1" t="s">
        <v>8993</v>
      </c>
      <c r="H538" s="1" t="s">
        <v>8993</v>
      </c>
      <c r="I538" s="1" t="s">
        <v>8994</v>
      </c>
      <c r="J538" s="1" t="s">
        <v>3311</v>
      </c>
      <c r="K538" s="1" t="s">
        <v>8995</v>
      </c>
      <c r="L538" s="1" t="s">
        <v>3863</v>
      </c>
      <c r="M538" s="1" t="s">
        <v>3603</v>
      </c>
      <c r="N538" s="1" t="s">
        <v>8993</v>
      </c>
      <c r="O538" s="1" t="s">
        <v>8996</v>
      </c>
      <c r="P538" s="1" t="s">
        <v>3786</v>
      </c>
      <c r="Q538" s="1" t="s">
        <v>8997</v>
      </c>
      <c r="R538" s="1" t="s">
        <v>3043</v>
      </c>
      <c r="S538" s="1" t="s">
        <v>3043</v>
      </c>
      <c r="T538" s="1" t="s">
        <v>3044</v>
      </c>
      <c r="U538" s="1" t="s">
        <v>8998</v>
      </c>
      <c r="V538" s="1" t="s">
        <v>8999</v>
      </c>
      <c r="W538" s="1" t="s">
        <v>3372</v>
      </c>
    </row>
    <row r="539" spans="1:23" x14ac:dyDescent="0.45">
      <c r="A539" s="1" t="s">
        <v>9000</v>
      </c>
      <c r="B539" s="1" t="s">
        <v>9001</v>
      </c>
      <c r="C539" s="1" t="s">
        <v>3395</v>
      </c>
      <c r="D539" s="1" t="s">
        <v>9002</v>
      </c>
      <c r="E539" s="1" t="s">
        <v>9003</v>
      </c>
      <c r="F539" s="1" t="s">
        <v>5379</v>
      </c>
      <c r="G539" s="1" t="s">
        <v>8233</v>
      </c>
      <c r="H539" s="1" t="s">
        <v>9004</v>
      </c>
      <c r="I539" s="1" t="s">
        <v>6757</v>
      </c>
      <c r="J539" s="1" t="s">
        <v>9005</v>
      </c>
      <c r="K539" s="1" t="s">
        <v>8234</v>
      </c>
      <c r="L539" s="1" t="s">
        <v>4373</v>
      </c>
      <c r="M539" s="1" t="s">
        <v>9006</v>
      </c>
      <c r="N539" s="1" t="s">
        <v>9007</v>
      </c>
      <c r="O539" s="1" t="s">
        <v>9008</v>
      </c>
      <c r="P539" s="1" t="s">
        <v>9009</v>
      </c>
      <c r="Q539" s="1" t="s">
        <v>9010</v>
      </c>
      <c r="R539" s="1" t="s">
        <v>3028</v>
      </c>
      <c r="S539" s="1" t="s">
        <v>9011</v>
      </c>
      <c r="T539" s="1" t="s">
        <v>9012</v>
      </c>
      <c r="U539" s="1" t="s">
        <v>9013</v>
      </c>
      <c r="V539" s="1" t="s">
        <v>9014</v>
      </c>
      <c r="W539" s="1" t="s">
        <v>2985</v>
      </c>
    </row>
    <row r="540" spans="1:23" x14ac:dyDescent="0.45">
      <c r="A540" s="1" t="s">
        <v>9015</v>
      </c>
      <c r="B540" s="1" t="s">
        <v>9016</v>
      </c>
      <c r="C540" s="1" t="s">
        <v>3043</v>
      </c>
      <c r="D540" s="1" t="s">
        <v>3043</v>
      </c>
      <c r="E540" s="1" t="s">
        <v>3043</v>
      </c>
      <c r="F540" s="1" t="s">
        <v>4380</v>
      </c>
      <c r="G540" s="1" t="s">
        <v>3043</v>
      </c>
      <c r="H540" s="1" t="s">
        <v>4380</v>
      </c>
      <c r="I540" s="1" t="s">
        <v>3017</v>
      </c>
      <c r="J540" s="1" t="s">
        <v>3017</v>
      </c>
      <c r="K540" s="1" t="s">
        <v>4380</v>
      </c>
      <c r="L540" s="1" t="s">
        <v>3017</v>
      </c>
      <c r="M540" s="1" t="s">
        <v>3017</v>
      </c>
      <c r="N540" s="1" t="s">
        <v>3043</v>
      </c>
      <c r="O540" s="1" t="s">
        <v>3043</v>
      </c>
      <c r="P540" s="1" t="s">
        <v>2984</v>
      </c>
      <c r="Q540" s="1" t="s">
        <v>2984</v>
      </c>
      <c r="R540" s="1" t="s">
        <v>3043</v>
      </c>
      <c r="S540" s="1" t="s">
        <v>3043</v>
      </c>
      <c r="T540" s="1" t="s">
        <v>3044</v>
      </c>
      <c r="U540" s="1" t="s">
        <v>9017</v>
      </c>
      <c r="V540" s="1" t="s">
        <v>3028</v>
      </c>
      <c r="W540" s="1" t="s">
        <v>2985</v>
      </c>
    </row>
    <row r="541" spans="1:23" x14ac:dyDescent="0.45">
      <c r="A541" s="1" t="s">
        <v>9018</v>
      </c>
      <c r="B541" s="1" t="s">
        <v>9019</v>
      </c>
      <c r="C541" s="1" t="s">
        <v>3043</v>
      </c>
      <c r="D541" s="1" t="s">
        <v>3043</v>
      </c>
      <c r="E541" s="1" t="s">
        <v>3043</v>
      </c>
      <c r="F541" s="1" t="s">
        <v>2985</v>
      </c>
      <c r="G541" s="1" t="s">
        <v>3043</v>
      </c>
      <c r="H541" s="1" t="s">
        <v>2985</v>
      </c>
      <c r="I541" s="1" t="s">
        <v>3017</v>
      </c>
      <c r="J541" s="1" t="s">
        <v>3017</v>
      </c>
      <c r="K541" s="1" t="s">
        <v>2985</v>
      </c>
      <c r="L541" s="1" t="s">
        <v>3017</v>
      </c>
      <c r="M541" s="1" t="s">
        <v>3017</v>
      </c>
      <c r="N541" s="1" t="s">
        <v>3043</v>
      </c>
      <c r="O541" s="1" t="s">
        <v>3043</v>
      </c>
      <c r="P541" s="1" t="s">
        <v>2984</v>
      </c>
      <c r="Q541" s="1" t="s">
        <v>2984</v>
      </c>
      <c r="R541" s="1" t="s">
        <v>3043</v>
      </c>
      <c r="S541" s="1" t="s">
        <v>3043</v>
      </c>
      <c r="T541" s="1" t="s">
        <v>3044</v>
      </c>
      <c r="U541" s="1" t="s">
        <v>8024</v>
      </c>
      <c r="V541" s="1" t="s">
        <v>5707</v>
      </c>
      <c r="W541" s="1" t="s">
        <v>2985</v>
      </c>
    </row>
    <row r="542" spans="1:23" x14ac:dyDescent="0.45">
      <c r="A542" s="1" t="s">
        <v>9020</v>
      </c>
      <c r="B542" s="1" t="s">
        <v>9021</v>
      </c>
      <c r="C542" s="1" t="s">
        <v>2985</v>
      </c>
      <c r="D542" s="1" t="s">
        <v>2986</v>
      </c>
      <c r="E542" s="1" t="s">
        <v>9022</v>
      </c>
      <c r="F542" s="1" t="s">
        <v>4271</v>
      </c>
      <c r="G542" s="1" t="s">
        <v>4694</v>
      </c>
      <c r="H542" s="1" t="s">
        <v>4694</v>
      </c>
      <c r="I542" s="1" t="s">
        <v>9023</v>
      </c>
      <c r="J542" s="1" t="s">
        <v>4242</v>
      </c>
      <c r="K542" s="1" t="s">
        <v>4694</v>
      </c>
      <c r="L542" s="1" t="s">
        <v>9023</v>
      </c>
      <c r="M542" s="1" t="s">
        <v>4242</v>
      </c>
      <c r="N542" s="1" t="s">
        <v>4694</v>
      </c>
      <c r="O542" s="1" t="s">
        <v>4694</v>
      </c>
      <c r="P542" s="1" t="s">
        <v>2984</v>
      </c>
      <c r="Q542" s="1" t="s">
        <v>2984</v>
      </c>
      <c r="R542" s="1" t="s">
        <v>2985</v>
      </c>
      <c r="S542" s="1" t="s">
        <v>3127</v>
      </c>
      <c r="T542" s="1" t="s">
        <v>4946</v>
      </c>
      <c r="U542" s="1" t="s">
        <v>4243</v>
      </c>
      <c r="V542" s="1" t="s">
        <v>2986</v>
      </c>
      <c r="W542" s="1" t="s">
        <v>2985</v>
      </c>
    </row>
    <row r="543" spans="1:23" x14ac:dyDescent="0.45">
      <c r="A543" s="1" t="s">
        <v>9024</v>
      </c>
      <c r="B543" s="1" t="s">
        <v>9025</v>
      </c>
      <c r="C543" s="1" t="s">
        <v>3012</v>
      </c>
      <c r="D543" s="1" t="s">
        <v>9026</v>
      </c>
      <c r="E543" s="1" t="s">
        <v>9027</v>
      </c>
      <c r="F543" s="1" t="s">
        <v>3995</v>
      </c>
      <c r="G543" s="1" t="s">
        <v>9028</v>
      </c>
      <c r="H543" s="1" t="s">
        <v>4296</v>
      </c>
      <c r="I543" s="1" t="s">
        <v>4349</v>
      </c>
      <c r="J543" s="1" t="s">
        <v>9029</v>
      </c>
      <c r="K543" s="1" t="s">
        <v>8535</v>
      </c>
      <c r="L543" s="1" t="s">
        <v>3119</v>
      </c>
      <c r="M543" s="1" t="s">
        <v>9030</v>
      </c>
      <c r="N543" s="1" t="s">
        <v>9031</v>
      </c>
      <c r="O543" s="1" t="s">
        <v>9032</v>
      </c>
      <c r="P543" s="1" t="s">
        <v>9033</v>
      </c>
      <c r="Q543" s="1" t="s">
        <v>9034</v>
      </c>
      <c r="R543" s="1" t="s">
        <v>2985</v>
      </c>
      <c r="S543" s="1" t="s">
        <v>9035</v>
      </c>
      <c r="T543" s="1" t="s">
        <v>4303</v>
      </c>
      <c r="U543" s="1" t="s">
        <v>9036</v>
      </c>
      <c r="V543" s="1" t="s">
        <v>9037</v>
      </c>
      <c r="W543" s="1" t="s">
        <v>2985</v>
      </c>
    </row>
    <row r="544" spans="1:23" x14ac:dyDescent="0.45">
      <c r="A544" s="1" t="s">
        <v>9038</v>
      </c>
      <c r="B544" s="1" t="s">
        <v>9039</v>
      </c>
      <c r="C544" s="1" t="s">
        <v>9040</v>
      </c>
      <c r="D544" s="1" t="s">
        <v>9041</v>
      </c>
      <c r="E544" s="1" t="s">
        <v>9042</v>
      </c>
      <c r="F544" s="1" t="s">
        <v>9043</v>
      </c>
      <c r="G544" s="1" t="s">
        <v>8855</v>
      </c>
      <c r="H544" s="1" t="s">
        <v>8855</v>
      </c>
      <c r="I544" s="1" t="s">
        <v>9044</v>
      </c>
      <c r="J544" s="1" t="s">
        <v>4855</v>
      </c>
      <c r="K544" s="1" t="s">
        <v>9045</v>
      </c>
      <c r="L544" s="1" t="s">
        <v>9046</v>
      </c>
      <c r="M544" s="1" t="s">
        <v>9047</v>
      </c>
      <c r="N544" s="1" t="s">
        <v>8855</v>
      </c>
      <c r="O544" s="1" t="s">
        <v>7631</v>
      </c>
      <c r="P544" s="1" t="s">
        <v>2984</v>
      </c>
      <c r="Q544" s="1" t="s">
        <v>2984</v>
      </c>
      <c r="R544" s="1" t="s">
        <v>2985</v>
      </c>
      <c r="S544" s="1" t="s">
        <v>3230</v>
      </c>
      <c r="T544" s="1" t="s">
        <v>9048</v>
      </c>
      <c r="U544" s="1" t="s">
        <v>9049</v>
      </c>
      <c r="V544" s="1" t="s">
        <v>2977</v>
      </c>
      <c r="W544" s="1" t="s">
        <v>2985</v>
      </c>
    </row>
    <row r="545" spans="1:23" x14ac:dyDescent="0.45">
      <c r="A545" s="1" t="s">
        <v>9050</v>
      </c>
      <c r="B545" s="1" t="s">
        <v>9051</v>
      </c>
      <c r="C545" s="1" t="s">
        <v>4059</v>
      </c>
      <c r="D545" s="1" t="s">
        <v>9052</v>
      </c>
      <c r="E545" s="1" t="s">
        <v>9053</v>
      </c>
      <c r="F545" s="1" t="s">
        <v>9054</v>
      </c>
      <c r="G545" s="1" t="s">
        <v>9055</v>
      </c>
      <c r="H545" s="1" t="s">
        <v>9056</v>
      </c>
      <c r="I545" s="1" t="s">
        <v>9057</v>
      </c>
      <c r="J545" s="1" t="s">
        <v>4653</v>
      </c>
      <c r="K545" s="1" t="s">
        <v>9058</v>
      </c>
      <c r="L545" s="1" t="s">
        <v>9059</v>
      </c>
      <c r="M545" s="1" t="s">
        <v>9060</v>
      </c>
      <c r="N545" s="1" t="s">
        <v>9056</v>
      </c>
      <c r="O545" s="1" t="s">
        <v>9061</v>
      </c>
      <c r="P545" s="1" t="s">
        <v>9062</v>
      </c>
      <c r="Q545" s="1" t="s">
        <v>5595</v>
      </c>
      <c r="R545" s="1" t="s">
        <v>3043</v>
      </c>
      <c r="S545" s="1" t="s">
        <v>3043</v>
      </c>
      <c r="T545" s="1" t="s">
        <v>3044</v>
      </c>
      <c r="U545" s="1" t="s">
        <v>9063</v>
      </c>
      <c r="V545" s="1" t="s">
        <v>9064</v>
      </c>
      <c r="W545" s="1" t="s">
        <v>3103</v>
      </c>
    </row>
    <row r="546" spans="1:23" x14ac:dyDescent="0.45">
      <c r="A546" s="1" t="s">
        <v>9065</v>
      </c>
      <c r="B546" s="1" t="s">
        <v>9066</v>
      </c>
      <c r="C546" s="1" t="s">
        <v>3043</v>
      </c>
      <c r="D546" s="1" t="s">
        <v>3043</v>
      </c>
      <c r="E546" s="1" t="s">
        <v>3043</v>
      </c>
      <c r="F546" s="1" t="s">
        <v>9067</v>
      </c>
      <c r="G546" s="1" t="s">
        <v>3043</v>
      </c>
      <c r="H546" s="1" t="s">
        <v>9067</v>
      </c>
      <c r="I546" s="1" t="s">
        <v>3017</v>
      </c>
      <c r="J546" s="1" t="s">
        <v>3017</v>
      </c>
      <c r="K546" s="1" t="s">
        <v>9067</v>
      </c>
      <c r="L546" s="1" t="s">
        <v>3017</v>
      </c>
      <c r="M546" s="1" t="s">
        <v>3017</v>
      </c>
      <c r="N546" s="1" t="s">
        <v>3043</v>
      </c>
      <c r="O546" s="1" t="s">
        <v>3043</v>
      </c>
      <c r="P546" s="1" t="s">
        <v>2984</v>
      </c>
      <c r="Q546" s="1" t="s">
        <v>2984</v>
      </c>
      <c r="R546" s="1" t="s">
        <v>2985</v>
      </c>
      <c r="S546" s="1" t="s">
        <v>3424</v>
      </c>
      <c r="T546" s="1" t="s">
        <v>9068</v>
      </c>
      <c r="U546" s="1" t="s">
        <v>9069</v>
      </c>
      <c r="V546" s="1" t="s">
        <v>3198</v>
      </c>
      <c r="W546" s="1" t="s">
        <v>2985</v>
      </c>
    </row>
    <row r="547" spans="1:23" x14ac:dyDescent="0.45">
      <c r="A547" s="1" t="s">
        <v>9070</v>
      </c>
      <c r="B547" s="1" t="s">
        <v>9071</v>
      </c>
      <c r="C547" s="1" t="s">
        <v>3043</v>
      </c>
      <c r="D547" s="1" t="s">
        <v>3043</v>
      </c>
      <c r="E547" s="1" t="s">
        <v>3043</v>
      </c>
      <c r="F547" s="1" t="s">
        <v>2985</v>
      </c>
      <c r="G547" s="1" t="s">
        <v>3043</v>
      </c>
      <c r="H547" s="1" t="s">
        <v>2985</v>
      </c>
      <c r="I547" s="1" t="s">
        <v>3017</v>
      </c>
      <c r="J547" s="1" t="s">
        <v>3017</v>
      </c>
      <c r="K547" s="1" t="s">
        <v>2985</v>
      </c>
      <c r="L547" s="1" t="s">
        <v>3017</v>
      </c>
      <c r="M547" s="1" t="s">
        <v>3017</v>
      </c>
      <c r="N547" s="1" t="s">
        <v>3043</v>
      </c>
      <c r="O547" s="1" t="s">
        <v>3043</v>
      </c>
      <c r="P547" s="1" t="s">
        <v>2984</v>
      </c>
      <c r="Q547" s="1" t="s">
        <v>2984</v>
      </c>
      <c r="R547" s="1" t="s">
        <v>2985</v>
      </c>
      <c r="S547" s="1" t="s">
        <v>2986</v>
      </c>
      <c r="T547" s="1" t="s">
        <v>3462</v>
      </c>
      <c r="U547" s="1" t="s">
        <v>6115</v>
      </c>
      <c r="V547" s="1" t="s">
        <v>3230</v>
      </c>
      <c r="W547" s="1" t="s">
        <v>2985</v>
      </c>
    </row>
    <row r="548" spans="1:23" x14ac:dyDescent="0.45">
      <c r="A548" s="1" t="s">
        <v>9072</v>
      </c>
      <c r="B548" s="1" t="s">
        <v>9073</v>
      </c>
      <c r="C548" s="1" t="s">
        <v>3043</v>
      </c>
      <c r="D548" s="1" t="s">
        <v>3043</v>
      </c>
      <c r="E548" s="1" t="s">
        <v>3043</v>
      </c>
      <c r="F548" s="1" t="s">
        <v>9074</v>
      </c>
      <c r="G548" s="1" t="s">
        <v>3043</v>
      </c>
      <c r="H548" s="1" t="s">
        <v>9075</v>
      </c>
      <c r="I548" s="1" t="s">
        <v>9076</v>
      </c>
      <c r="J548" s="1" t="s">
        <v>3850</v>
      </c>
      <c r="K548" s="1" t="s">
        <v>9074</v>
      </c>
      <c r="L548" s="1" t="s">
        <v>3017</v>
      </c>
      <c r="M548" s="1" t="s">
        <v>3017</v>
      </c>
      <c r="N548" s="1" t="s">
        <v>3043</v>
      </c>
      <c r="O548" s="1" t="s">
        <v>3043</v>
      </c>
      <c r="P548" s="1" t="s">
        <v>2984</v>
      </c>
      <c r="Q548" s="1" t="s">
        <v>2984</v>
      </c>
      <c r="R548" s="1" t="s">
        <v>2985</v>
      </c>
      <c r="S548" s="1" t="s">
        <v>2986</v>
      </c>
      <c r="T548" s="1" t="s">
        <v>9077</v>
      </c>
      <c r="U548" s="1" t="s">
        <v>9078</v>
      </c>
      <c r="V548" s="1" t="s">
        <v>4632</v>
      </c>
      <c r="W548" s="1" t="s">
        <v>2985</v>
      </c>
    </row>
    <row r="549" spans="1:23" x14ac:dyDescent="0.45">
      <c r="A549" s="1" t="s">
        <v>9079</v>
      </c>
      <c r="B549" s="1" t="s">
        <v>9080</v>
      </c>
      <c r="C549" s="1" t="s">
        <v>9081</v>
      </c>
      <c r="D549" s="1" t="s">
        <v>9082</v>
      </c>
      <c r="E549" s="1" t="s">
        <v>9083</v>
      </c>
      <c r="F549" s="1" t="s">
        <v>9084</v>
      </c>
      <c r="G549" s="1" t="s">
        <v>9085</v>
      </c>
      <c r="H549" s="1" t="s">
        <v>9085</v>
      </c>
      <c r="I549" s="1" t="s">
        <v>6313</v>
      </c>
      <c r="J549" s="1" t="s">
        <v>3642</v>
      </c>
      <c r="K549" s="1" t="s">
        <v>9086</v>
      </c>
      <c r="L549" s="1" t="s">
        <v>6312</v>
      </c>
      <c r="M549" s="1" t="s">
        <v>3850</v>
      </c>
      <c r="N549" s="1" t="s">
        <v>9086</v>
      </c>
      <c r="O549" s="1" t="s">
        <v>9087</v>
      </c>
      <c r="P549" s="1" t="s">
        <v>2984</v>
      </c>
      <c r="Q549" s="1" t="s">
        <v>2984</v>
      </c>
      <c r="R549" s="1" t="s">
        <v>6916</v>
      </c>
      <c r="S549" s="1" t="s">
        <v>9088</v>
      </c>
      <c r="T549" s="1" t="s">
        <v>9089</v>
      </c>
      <c r="U549" s="1" t="s">
        <v>9090</v>
      </c>
      <c r="V549" s="1" t="s">
        <v>3436</v>
      </c>
      <c r="W549" s="1" t="s">
        <v>2985</v>
      </c>
    </row>
    <row r="550" spans="1:23" x14ac:dyDescent="0.45">
      <c r="A550" s="1" t="s">
        <v>9091</v>
      </c>
      <c r="B550" s="1" t="s">
        <v>9092</v>
      </c>
      <c r="C550" s="1" t="s">
        <v>5966</v>
      </c>
      <c r="D550" s="1" t="s">
        <v>9093</v>
      </c>
      <c r="E550" s="1" t="s">
        <v>9094</v>
      </c>
      <c r="F550" s="1" t="s">
        <v>9095</v>
      </c>
      <c r="G550" s="1" t="s">
        <v>8500</v>
      </c>
      <c r="H550" s="1" t="s">
        <v>9096</v>
      </c>
      <c r="I550" s="1" t="s">
        <v>4508</v>
      </c>
      <c r="J550" s="1" t="s">
        <v>4592</v>
      </c>
      <c r="K550" s="1" t="s">
        <v>9097</v>
      </c>
      <c r="L550" s="1" t="s">
        <v>4561</v>
      </c>
      <c r="M550" s="1" t="s">
        <v>6022</v>
      </c>
      <c r="N550" s="1" t="s">
        <v>9096</v>
      </c>
      <c r="O550" s="1" t="s">
        <v>8770</v>
      </c>
      <c r="P550" s="1" t="s">
        <v>9098</v>
      </c>
      <c r="Q550" s="1" t="s">
        <v>9099</v>
      </c>
      <c r="R550" s="1" t="s">
        <v>3043</v>
      </c>
      <c r="S550" s="1" t="s">
        <v>3043</v>
      </c>
      <c r="T550" s="1" t="s">
        <v>3044</v>
      </c>
      <c r="U550" s="1" t="s">
        <v>9100</v>
      </c>
      <c r="V550" s="1" t="s">
        <v>9101</v>
      </c>
      <c r="W550" s="1" t="s">
        <v>3103</v>
      </c>
    </row>
    <row r="551" spans="1:23" x14ac:dyDescent="0.45">
      <c r="A551" s="1" t="s">
        <v>9102</v>
      </c>
      <c r="B551" s="1" t="s">
        <v>9103</v>
      </c>
      <c r="C551" s="1" t="s">
        <v>3043</v>
      </c>
      <c r="D551" s="1" t="s">
        <v>3043</v>
      </c>
      <c r="E551" s="1" t="s">
        <v>3043</v>
      </c>
      <c r="F551" s="1" t="s">
        <v>3436</v>
      </c>
      <c r="G551" s="1" t="s">
        <v>3043</v>
      </c>
      <c r="H551" s="1" t="s">
        <v>3436</v>
      </c>
      <c r="I551" s="1" t="s">
        <v>3017</v>
      </c>
      <c r="J551" s="1" t="s">
        <v>3017</v>
      </c>
      <c r="K551" s="1" t="s">
        <v>3436</v>
      </c>
      <c r="L551" s="1" t="s">
        <v>3017</v>
      </c>
      <c r="M551" s="1" t="s">
        <v>3017</v>
      </c>
      <c r="N551" s="1" t="s">
        <v>3043</v>
      </c>
      <c r="O551" s="1" t="s">
        <v>3043</v>
      </c>
      <c r="P551" s="1" t="s">
        <v>2984</v>
      </c>
      <c r="Q551" s="1" t="s">
        <v>2984</v>
      </c>
      <c r="R551" s="1" t="s">
        <v>2985</v>
      </c>
      <c r="S551" s="1" t="s">
        <v>2985</v>
      </c>
      <c r="T551" s="1" t="s">
        <v>3411</v>
      </c>
      <c r="U551" s="1" t="s">
        <v>9104</v>
      </c>
      <c r="V551" s="1" t="s">
        <v>4011</v>
      </c>
      <c r="W551" s="1" t="s">
        <v>2985</v>
      </c>
    </row>
    <row r="552" spans="1:23" x14ac:dyDescent="0.45">
      <c r="A552" s="1" t="s">
        <v>9105</v>
      </c>
      <c r="B552" s="1" t="s">
        <v>9106</v>
      </c>
      <c r="C552" s="1" t="s">
        <v>9107</v>
      </c>
      <c r="D552" s="1" t="s">
        <v>9108</v>
      </c>
      <c r="E552" s="1" t="s">
        <v>9109</v>
      </c>
      <c r="F552" s="1" t="s">
        <v>9110</v>
      </c>
      <c r="G552" s="1" t="s">
        <v>9110</v>
      </c>
      <c r="H552" s="1" t="s">
        <v>9111</v>
      </c>
      <c r="I552" s="1" t="s">
        <v>9112</v>
      </c>
      <c r="J552" s="1" t="s">
        <v>5635</v>
      </c>
      <c r="K552" s="1" t="s">
        <v>9113</v>
      </c>
      <c r="L552" s="1" t="s">
        <v>3401</v>
      </c>
      <c r="M552" s="1" t="s">
        <v>7797</v>
      </c>
      <c r="N552" s="1" t="s">
        <v>9111</v>
      </c>
      <c r="O552" s="1" t="s">
        <v>9110</v>
      </c>
      <c r="P552" s="1" t="s">
        <v>4694</v>
      </c>
      <c r="Q552" s="1" t="s">
        <v>9114</v>
      </c>
      <c r="R552" s="1" t="s">
        <v>3043</v>
      </c>
      <c r="S552" s="1" t="s">
        <v>3043</v>
      </c>
      <c r="T552" s="1" t="s">
        <v>3044</v>
      </c>
      <c r="U552" s="1" t="s">
        <v>9115</v>
      </c>
      <c r="V552" s="1" t="s">
        <v>9116</v>
      </c>
      <c r="W552" s="1" t="s">
        <v>3028</v>
      </c>
    </row>
    <row r="553" spans="1:23" x14ac:dyDescent="0.45">
      <c r="A553" s="1" t="s">
        <v>9117</v>
      </c>
      <c r="B553" s="1" t="s">
        <v>9118</v>
      </c>
      <c r="C553" s="1" t="s">
        <v>3219</v>
      </c>
      <c r="D553" s="1" t="s">
        <v>8099</v>
      </c>
      <c r="E553" s="1" t="s">
        <v>9119</v>
      </c>
      <c r="F553" s="1" t="s">
        <v>9120</v>
      </c>
      <c r="G553" s="1" t="s">
        <v>9120</v>
      </c>
      <c r="H553" s="1" t="s">
        <v>9121</v>
      </c>
      <c r="I553" s="1" t="s">
        <v>5423</v>
      </c>
      <c r="J553" s="1" t="s">
        <v>3642</v>
      </c>
      <c r="K553" s="1" t="s">
        <v>9122</v>
      </c>
      <c r="L553" s="1" t="s">
        <v>6757</v>
      </c>
      <c r="M553" s="1" t="s">
        <v>5770</v>
      </c>
      <c r="N553" s="1" t="s">
        <v>9123</v>
      </c>
      <c r="O553" s="1" t="s">
        <v>9124</v>
      </c>
      <c r="P553" s="1" t="s">
        <v>2984</v>
      </c>
      <c r="Q553" s="1" t="s">
        <v>2984</v>
      </c>
      <c r="R553" s="1" t="s">
        <v>2985</v>
      </c>
      <c r="S553" s="1" t="s">
        <v>4035</v>
      </c>
      <c r="T553" s="1" t="s">
        <v>9125</v>
      </c>
      <c r="U553" s="1" t="s">
        <v>9126</v>
      </c>
      <c r="V553" s="1" t="s">
        <v>4801</v>
      </c>
      <c r="W553" s="1" t="s">
        <v>2985</v>
      </c>
    </row>
    <row r="554" spans="1:23" x14ac:dyDescent="0.45">
      <c r="A554" s="1" t="s">
        <v>9127</v>
      </c>
      <c r="B554" s="1" t="s">
        <v>9128</v>
      </c>
      <c r="C554" s="1" t="s">
        <v>8229</v>
      </c>
      <c r="D554" s="1" t="s">
        <v>9129</v>
      </c>
      <c r="E554" s="1" t="s">
        <v>9130</v>
      </c>
      <c r="F554" s="1" t="s">
        <v>9131</v>
      </c>
      <c r="G554" s="1" t="s">
        <v>9131</v>
      </c>
      <c r="H554" s="1" t="s">
        <v>9132</v>
      </c>
      <c r="I554" s="1" t="s">
        <v>9133</v>
      </c>
      <c r="J554" s="1" t="s">
        <v>9134</v>
      </c>
      <c r="K554" s="1" t="s">
        <v>8094</v>
      </c>
      <c r="L554" s="1" t="s">
        <v>3537</v>
      </c>
      <c r="M554" s="1" t="s">
        <v>5380</v>
      </c>
      <c r="N554" s="1" t="s">
        <v>9135</v>
      </c>
      <c r="O554" s="1" t="s">
        <v>9131</v>
      </c>
      <c r="P554" s="1" t="s">
        <v>9136</v>
      </c>
      <c r="Q554" s="1" t="s">
        <v>9137</v>
      </c>
      <c r="R554" s="1" t="s">
        <v>2985</v>
      </c>
      <c r="S554" s="1" t="s">
        <v>9138</v>
      </c>
      <c r="T554" s="1" t="s">
        <v>9139</v>
      </c>
      <c r="U554" s="1" t="s">
        <v>9140</v>
      </c>
      <c r="V554" s="1" t="s">
        <v>9141</v>
      </c>
      <c r="W554" s="1" t="s">
        <v>2985</v>
      </c>
    </row>
    <row r="555" spans="1:23" x14ac:dyDescent="0.45">
      <c r="A555" s="1" t="s">
        <v>9142</v>
      </c>
      <c r="B555" s="1" t="s">
        <v>9143</v>
      </c>
      <c r="C555" s="1" t="s">
        <v>8469</v>
      </c>
      <c r="D555" s="1" t="s">
        <v>9144</v>
      </c>
      <c r="E555" s="1" t="s">
        <v>9145</v>
      </c>
      <c r="F555" s="1" t="s">
        <v>9146</v>
      </c>
      <c r="G555" s="1" t="s">
        <v>6350</v>
      </c>
      <c r="H555" s="1" t="s">
        <v>9147</v>
      </c>
      <c r="I555" s="1" t="s">
        <v>9148</v>
      </c>
      <c r="J555" s="1" t="s">
        <v>9149</v>
      </c>
      <c r="K555" s="1" t="s">
        <v>9150</v>
      </c>
      <c r="L555" s="1" t="s">
        <v>6369</v>
      </c>
      <c r="M555" s="1" t="s">
        <v>9151</v>
      </c>
      <c r="N555" s="1" t="s">
        <v>9152</v>
      </c>
      <c r="O555" s="1" t="s">
        <v>9153</v>
      </c>
      <c r="P555" s="1" t="s">
        <v>9154</v>
      </c>
      <c r="Q555" s="1" t="s">
        <v>9155</v>
      </c>
      <c r="R555" s="1" t="s">
        <v>2985</v>
      </c>
      <c r="S555" s="1" t="s">
        <v>9156</v>
      </c>
      <c r="T555" s="1" t="s">
        <v>9157</v>
      </c>
      <c r="U555" s="1" t="s">
        <v>9158</v>
      </c>
      <c r="V555" s="1" t="s">
        <v>9159</v>
      </c>
      <c r="W555" s="1" t="s">
        <v>2985</v>
      </c>
    </row>
    <row r="556" spans="1:23" x14ac:dyDescent="0.45">
      <c r="A556" s="1" t="s">
        <v>9160</v>
      </c>
      <c r="B556" s="1" t="s">
        <v>9161</v>
      </c>
      <c r="C556" s="1" t="s">
        <v>9162</v>
      </c>
      <c r="D556" s="1" t="s">
        <v>9163</v>
      </c>
      <c r="E556" s="1" t="s">
        <v>9164</v>
      </c>
      <c r="F556" s="1" t="s">
        <v>9165</v>
      </c>
      <c r="G556" s="1" t="s">
        <v>9166</v>
      </c>
      <c r="H556" s="1" t="s">
        <v>9167</v>
      </c>
      <c r="I556" s="1" t="s">
        <v>6939</v>
      </c>
      <c r="J556" s="1" t="s">
        <v>6940</v>
      </c>
      <c r="K556" s="1" t="s">
        <v>9168</v>
      </c>
      <c r="L556" s="1" t="s">
        <v>9169</v>
      </c>
      <c r="M556" s="1" t="s">
        <v>6252</v>
      </c>
      <c r="N556" s="1" t="s">
        <v>9166</v>
      </c>
      <c r="O556" s="1" t="s">
        <v>9170</v>
      </c>
      <c r="P556" s="1" t="s">
        <v>2984</v>
      </c>
      <c r="Q556" s="1" t="s">
        <v>2984</v>
      </c>
      <c r="R556" s="1" t="s">
        <v>2985</v>
      </c>
      <c r="S556" s="1" t="s">
        <v>2985</v>
      </c>
      <c r="T556" s="1" t="s">
        <v>9171</v>
      </c>
      <c r="U556" s="1" t="s">
        <v>9172</v>
      </c>
      <c r="V556" s="1" t="s">
        <v>2985</v>
      </c>
      <c r="W556" s="1" t="s">
        <v>2985</v>
      </c>
    </row>
    <row r="557" spans="1:23" x14ac:dyDescent="0.45">
      <c r="A557" s="1" t="s">
        <v>9173</v>
      </c>
      <c r="B557" s="1" t="s">
        <v>9174</v>
      </c>
      <c r="C557" s="1" t="s">
        <v>3043</v>
      </c>
      <c r="D557" s="1" t="s">
        <v>3043</v>
      </c>
      <c r="E557" s="1" t="s">
        <v>3043</v>
      </c>
      <c r="F557" s="1" t="s">
        <v>9175</v>
      </c>
      <c r="G557" s="1" t="s">
        <v>3043</v>
      </c>
      <c r="H557" s="1" t="s">
        <v>9176</v>
      </c>
      <c r="I557" s="1" t="s">
        <v>9177</v>
      </c>
      <c r="J557" s="1" t="s">
        <v>9178</v>
      </c>
      <c r="K557" s="1" t="s">
        <v>9175</v>
      </c>
      <c r="L557" s="1" t="s">
        <v>3017</v>
      </c>
      <c r="M557" s="1" t="s">
        <v>3017</v>
      </c>
      <c r="N557" s="1" t="s">
        <v>3043</v>
      </c>
      <c r="O557" s="1" t="s">
        <v>3043</v>
      </c>
      <c r="P557" s="1" t="s">
        <v>2984</v>
      </c>
      <c r="Q557" s="1" t="s">
        <v>2984</v>
      </c>
      <c r="R557" s="1" t="s">
        <v>3043</v>
      </c>
      <c r="S557" s="1" t="s">
        <v>3043</v>
      </c>
      <c r="T557" s="1" t="s">
        <v>3044</v>
      </c>
      <c r="U557" s="1" t="s">
        <v>9179</v>
      </c>
      <c r="V557" s="1" t="s">
        <v>3230</v>
      </c>
      <c r="W557" s="1" t="s">
        <v>2985</v>
      </c>
    </row>
    <row r="558" spans="1:23" x14ac:dyDescent="0.45">
      <c r="A558" s="1" t="s">
        <v>9180</v>
      </c>
      <c r="B558" s="1" t="s">
        <v>9181</v>
      </c>
      <c r="C558" s="1" t="s">
        <v>3043</v>
      </c>
      <c r="D558" s="1" t="s">
        <v>3043</v>
      </c>
      <c r="E558" s="1" t="s">
        <v>3043</v>
      </c>
      <c r="F558" s="1" t="s">
        <v>9182</v>
      </c>
      <c r="G558" s="1" t="s">
        <v>3043</v>
      </c>
      <c r="H558" s="1" t="s">
        <v>9182</v>
      </c>
      <c r="I558" s="1" t="s">
        <v>3017</v>
      </c>
      <c r="J558" s="1" t="s">
        <v>3017</v>
      </c>
      <c r="K558" s="1" t="s">
        <v>9182</v>
      </c>
      <c r="L558" s="1" t="s">
        <v>3017</v>
      </c>
      <c r="M558" s="1" t="s">
        <v>3017</v>
      </c>
      <c r="N558" s="1" t="s">
        <v>3043</v>
      </c>
      <c r="O558" s="1" t="s">
        <v>3043</v>
      </c>
      <c r="P558" s="1" t="s">
        <v>2984</v>
      </c>
      <c r="Q558" s="1" t="s">
        <v>2984</v>
      </c>
      <c r="R558" s="1" t="s">
        <v>2985</v>
      </c>
      <c r="S558" s="1" t="s">
        <v>3127</v>
      </c>
      <c r="T558" s="1" t="s">
        <v>9183</v>
      </c>
      <c r="U558" s="1" t="s">
        <v>3044</v>
      </c>
      <c r="V558" s="1" t="s">
        <v>3043</v>
      </c>
      <c r="W558" s="1" t="s">
        <v>3043</v>
      </c>
    </row>
    <row r="559" spans="1:23" x14ac:dyDescent="0.45">
      <c r="A559" s="1" t="s">
        <v>9184</v>
      </c>
      <c r="B559" s="1" t="s">
        <v>9185</v>
      </c>
      <c r="C559" s="1" t="s">
        <v>9186</v>
      </c>
      <c r="D559" s="1" t="s">
        <v>9187</v>
      </c>
      <c r="E559" s="1" t="s">
        <v>9188</v>
      </c>
      <c r="F559" s="1" t="s">
        <v>9189</v>
      </c>
      <c r="G559" s="1" t="s">
        <v>9190</v>
      </c>
      <c r="H559" s="1" t="s">
        <v>9191</v>
      </c>
      <c r="I559" s="1" t="s">
        <v>4332</v>
      </c>
      <c r="J559" s="1" t="s">
        <v>9192</v>
      </c>
      <c r="K559" s="1" t="s">
        <v>9193</v>
      </c>
      <c r="L559" s="1" t="s">
        <v>3537</v>
      </c>
      <c r="M559" s="1" t="s">
        <v>7448</v>
      </c>
      <c r="N559" s="1" t="s">
        <v>9194</v>
      </c>
      <c r="O559" s="1" t="s">
        <v>9195</v>
      </c>
      <c r="P559" s="1" t="s">
        <v>9196</v>
      </c>
      <c r="Q559" s="1" t="s">
        <v>9197</v>
      </c>
      <c r="R559" s="1" t="s">
        <v>3028</v>
      </c>
      <c r="S559" s="1" t="s">
        <v>9198</v>
      </c>
      <c r="T559" s="1" t="s">
        <v>9199</v>
      </c>
      <c r="U559" s="1" t="s">
        <v>9200</v>
      </c>
      <c r="V559" s="1" t="s">
        <v>4556</v>
      </c>
      <c r="W559" s="1" t="s">
        <v>2985</v>
      </c>
    </row>
    <row r="560" spans="1:23" x14ac:dyDescent="0.45">
      <c r="A560" s="1" t="s">
        <v>9201</v>
      </c>
      <c r="B560" s="1" t="s">
        <v>9202</v>
      </c>
      <c r="C560" s="1" t="s">
        <v>9203</v>
      </c>
      <c r="D560" s="1" t="s">
        <v>9204</v>
      </c>
      <c r="E560" s="1" t="s">
        <v>9205</v>
      </c>
      <c r="F560" s="1" t="s">
        <v>9206</v>
      </c>
      <c r="G560" s="1" t="s">
        <v>9207</v>
      </c>
      <c r="H560" s="1" t="s">
        <v>3584</v>
      </c>
      <c r="I560" s="1" t="s">
        <v>4067</v>
      </c>
      <c r="J560" s="1" t="s">
        <v>9208</v>
      </c>
      <c r="K560" s="1" t="s">
        <v>9209</v>
      </c>
      <c r="L560" s="1" t="s">
        <v>6774</v>
      </c>
      <c r="M560" s="1" t="s">
        <v>9210</v>
      </c>
      <c r="N560" s="1" t="s">
        <v>9211</v>
      </c>
      <c r="O560" s="1" t="s">
        <v>9212</v>
      </c>
      <c r="P560" s="1" t="s">
        <v>9213</v>
      </c>
      <c r="Q560" s="1" t="s">
        <v>9214</v>
      </c>
      <c r="R560" s="1" t="s">
        <v>2977</v>
      </c>
      <c r="S560" s="1" t="s">
        <v>9215</v>
      </c>
      <c r="T560" s="1" t="s">
        <v>9216</v>
      </c>
      <c r="U560" s="1" t="s">
        <v>9217</v>
      </c>
      <c r="V560" s="1" t="s">
        <v>9218</v>
      </c>
      <c r="W560" s="1" t="s">
        <v>3028</v>
      </c>
    </row>
    <row r="561" spans="1:23" x14ac:dyDescent="0.45">
      <c r="A561" s="1" t="s">
        <v>9219</v>
      </c>
      <c r="B561" s="1" t="s">
        <v>9220</v>
      </c>
      <c r="C561" s="1" t="s">
        <v>9221</v>
      </c>
      <c r="D561" s="1" t="s">
        <v>9222</v>
      </c>
      <c r="E561" s="1" t="s">
        <v>9223</v>
      </c>
      <c r="F561" s="1" t="s">
        <v>9224</v>
      </c>
      <c r="G561" s="1" t="s">
        <v>9225</v>
      </c>
      <c r="H561" s="1" t="s">
        <v>9226</v>
      </c>
      <c r="I561" s="1" t="s">
        <v>3602</v>
      </c>
      <c r="J561" s="1" t="s">
        <v>3346</v>
      </c>
      <c r="K561" s="1" t="s">
        <v>9227</v>
      </c>
      <c r="L561" s="1" t="s">
        <v>3971</v>
      </c>
      <c r="M561" s="1" t="s">
        <v>7240</v>
      </c>
      <c r="N561" s="1" t="s">
        <v>9032</v>
      </c>
      <c r="O561" s="1" t="s">
        <v>9228</v>
      </c>
      <c r="P561" s="1" t="s">
        <v>2984</v>
      </c>
      <c r="Q561" s="1" t="s">
        <v>2984</v>
      </c>
      <c r="R561" s="1" t="s">
        <v>2985</v>
      </c>
      <c r="S561" s="1" t="s">
        <v>9229</v>
      </c>
      <c r="T561" s="1" t="s">
        <v>9230</v>
      </c>
      <c r="U561" s="1" t="s">
        <v>9231</v>
      </c>
      <c r="V561" s="1" t="s">
        <v>3147</v>
      </c>
      <c r="W561" s="1" t="s">
        <v>2985</v>
      </c>
    </row>
    <row r="562" spans="1:23" x14ac:dyDescent="0.45">
      <c r="A562" s="1" t="s">
        <v>9232</v>
      </c>
      <c r="B562" s="1" t="s">
        <v>9233</v>
      </c>
      <c r="C562" s="1" t="s">
        <v>4482</v>
      </c>
      <c r="D562" s="1" t="s">
        <v>9234</v>
      </c>
      <c r="E562" s="1" t="s">
        <v>9235</v>
      </c>
      <c r="F562" s="1" t="s">
        <v>9236</v>
      </c>
      <c r="G562" s="1" t="s">
        <v>6515</v>
      </c>
      <c r="H562" s="1" t="s">
        <v>5816</v>
      </c>
      <c r="I562" s="1" t="s">
        <v>4509</v>
      </c>
      <c r="J562" s="1" t="s">
        <v>6722</v>
      </c>
      <c r="K562" s="1" t="s">
        <v>5813</v>
      </c>
      <c r="L562" s="1" t="s">
        <v>4972</v>
      </c>
      <c r="M562" s="1" t="s">
        <v>5312</v>
      </c>
      <c r="N562" s="1" t="s">
        <v>5816</v>
      </c>
      <c r="O562" s="1" t="s">
        <v>9237</v>
      </c>
      <c r="P562" s="1" t="s">
        <v>5181</v>
      </c>
      <c r="Q562" s="1" t="s">
        <v>9238</v>
      </c>
      <c r="R562" s="1" t="s">
        <v>3043</v>
      </c>
      <c r="S562" s="1" t="s">
        <v>3043</v>
      </c>
      <c r="T562" s="1" t="s">
        <v>3044</v>
      </c>
      <c r="U562" s="1" t="s">
        <v>9239</v>
      </c>
      <c r="V562" s="1" t="s">
        <v>9240</v>
      </c>
      <c r="W562" s="1" t="s">
        <v>4308</v>
      </c>
    </row>
    <row r="563" spans="1:23" x14ac:dyDescent="0.45">
      <c r="A563" s="1" t="s">
        <v>9241</v>
      </c>
      <c r="B563" s="1" t="s">
        <v>9242</v>
      </c>
      <c r="C563" s="1" t="s">
        <v>3043</v>
      </c>
      <c r="D563" s="1" t="s">
        <v>3043</v>
      </c>
      <c r="E563" s="1" t="s">
        <v>3043</v>
      </c>
      <c r="F563" s="1" t="s">
        <v>9243</v>
      </c>
      <c r="G563" s="1" t="s">
        <v>3043</v>
      </c>
      <c r="H563" s="1" t="s">
        <v>9243</v>
      </c>
      <c r="I563" s="1" t="s">
        <v>3017</v>
      </c>
      <c r="J563" s="1" t="s">
        <v>3017</v>
      </c>
      <c r="K563" s="1" t="s">
        <v>9243</v>
      </c>
      <c r="L563" s="1" t="s">
        <v>3017</v>
      </c>
      <c r="M563" s="1" t="s">
        <v>3017</v>
      </c>
      <c r="N563" s="1" t="s">
        <v>3043</v>
      </c>
      <c r="O563" s="1" t="s">
        <v>3043</v>
      </c>
      <c r="P563" s="1" t="s">
        <v>2984</v>
      </c>
      <c r="Q563" s="1" t="s">
        <v>2984</v>
      </c>
      <c r="R563" s="1" t="s">
        <v>3043</v>
      </c>
      <c r="S563" s="1" t="s">
        <v>3043</v>
      </c>
      <c r="T563" s="1" t="s">
        <v>3044</v>
      </c>
      <c r="U563" s="1" t="s">
        <v>3459</v>
      </c>
      <c r="V563" s="1" t="s">
        <v>3198</v>
      </c>
      <c r="W563" s="1" t="s">
        <v>2985</v>
      </c>
    </row>
    <row r="564" spans="1:23" x14ac:dyDescent="0.45">
      <c r="A564" s="1" t="s">
        <v>9244</v>
      </c>
      <c r="B564" s="1" t="s">
        <v>9245</v>
      </c>
      <c r="C564" s="1" t="s">
        <v>9246</v>
      </c>
      <c r="D564" s="1" t="s">
        <v>9247</v>
      </c>
      <c r="E564" s="1" t="s">
        <v>9248</v>
      </c>
      <c r="F564" s="1" t="s">
        <v>9249</v>
      </c>
      <c r="G564" s="1" t="s">
        <v>9250</v>
      </c>
      <c r="H564" s="1" t="s">
        <v>9251</v>
      </c>
      <c r="I564" s="1" t="s">
        <v>9252</v>
      </c>
      <c r="J564" s="1" t="s">
        <v>9253</v>
      </c>
      <c r="K564" s="1" t="s">
        <v>9254</v>
      </c>
      <c r="L564" s="1" t="s">
        <v>9255</v>
      </c>
      <c r="M564" s="1" t="s">
        <v>9256</v>
      </c>
      <c r="N564" s="1" t="s">
        <v>9250</v>
      </c>
      <c r="O564" s="1" t="s">
        <v>9251</v>
      </c>
      <c r="P564" s="1" t="s">
        <v>9257</v>
      </c>
      <c r="Q564" s="1" t="s">
        <v>9258</v>
      </c>
      <c r="R564" s="1" t="s">
        <v>3028</v>
      </c>
      <c r="S564" s="1" t="s">
        <v>9259</v>
      </c>
      <c r="T564" s="1" t="s">
        <v>9260</v>
      </c>
      <c r="U564" s="1" t="s">
        <v>9261</v>
      </c>
      <c r="V564" s="1" t="s">
        <v>6530</v>
      </c>
      <c r="W564" s="1" t="s">
        <v>2985</v>
      </c>
    </row>
    <row r="565" spans="1:23" x14ac:dyDescent="0.45">
      <c r="A565" s="1" t="s">
        <v>9262</v>
      </c>
      <c r="B565" s="1" t="s">
        <v>9263</v>
      </c>
      <c r="C565" s="1" t="s">
        <v>5506</v>
      </c>
      <c r="D565" s="1" t="s">
        <v>9264</v>
      </c>
      <c r="E565" s="1" t="s">
        <v>9265</v>
      </c>
      <c r="F565" s="1" t="s">
        <v>9266</v>
      </c>
      <c r="G565" s="1" t="s">
        <v>9267</v>
      </c>
      <c r="H565" s="1" t="s">
        <v>9268</v>
      </c>
      <c r="I565" s="1" t="s">
        <v>9269</v>
      </c>
      <c r="J565" s="1" t="s">
        <v>5264</v>
      </c>
      <c r="K565" s="1" t="s">
        <v>9270</v>
      </c>
      <c r="L565" s="1" t="s">
        <v>5563</v>
      </c>
      <c r="M565" s="1" t="s">
        <v>8639</v>
      </c>
      <c r="N565" s="1" t="s">
        <v>9271</v>
      </c>
      <c r="O565" s="1" t="s">
        <v>9267</v>
      </c>
      <c r="P565" s="1" t="s">
        <v>2984</v>
      </c>
      <c r="Q565" s="1" t="s">
        <v>2984</v>
      </c>
      <c r="R565" s="1" t="s">
        <v>2985</v>
      </c>
      <c r="S565" s="1" t="s">
        <v>3147</v>
      </c>
      <c r="T565" s="1" t="s">
        <v>9272</v>
      </c>
      <c r="U565" s="1" t="s">
        <v>9273</v>
      </c>
      <c r="V565" s="1" t="s">
        <v>2985</v>
      </c>
      <c r="W565" s="1" t="s">
        <v>2985</v>
      </c>
    </row>
    <row r="566" spans="1:23" x14ac:dyDescent="0.45">
      <c r="A566" s="1" t="s">
        <v>9274</v>
      </c>
      <c r="B566" s="1" t="s">
        <v>9275</v>
      </c>
      <c r="C566" s="1" t="s">
        <v>7008</v>
      </c>
      <c r="D566" s="1" t="s">
        <v>9276</v>
      </c>
      <c r="E566" s="1" t="s">
        <v>9277</v>
      </c>
      <c r="F566" s="1" t="s">
        <v>9278</v>
      </c>
      <c r="G566" s="1" t="s">
        <v>5056</v>
      </c>
      <c r="H566" s="1" t="s">
        <v>9279</v>
      </c>
      <c r="I566" s="1" t="s">
        <v>3310</v>
      </c>
      <c r="J566" s="1" t="s">
        <v>9280</v>
      </c>
      <c r="K566" s="1" t="s">
        <v>9281</v>
      </c>
      <c r="L566" s="1" t="s">
        <v>3039</v>
      </c>
      <c r="M566" s="1" t="s">
        <v>7991</v>
      </c>
      <c r="N566" s="1" t="s">
        <v>9282</v>
      </c>
      <c r="O566" s="1" t="s">
        <v>8746</v>
      </c>
      <c r="P566" s="1" t="s">
        <v>9283</v>
      </c>
      <c r="Q566" s="1" t="s">
        <v>9284</v>
      </c>
      <c r="R566" s="1" t="s">
        <v>2985</v>
      </c>
      <c r="S566" s="1" t="s">
        <v>9285</v>
      </c>
      <c r="T566" s="1" t="s">
        <v>9286</v>
      </c>
      <c r="U566" s="1" t="s">
        <v>9287</v>
      </c>
      <c r="V566" s="1" t="s">
        <v>9288</v>
      </c>
      <c r="W566" s="1" t="s">
        <v>2977</v>
      </c>
    </row>
    <row r="567" spans="1:23" x14ac:dyDescent="0.45">
      <c r="A567" s="1" t="s">
        <v>9289</v>
      </c>
      <c r="B567" s="1" t="s">
        <v>9290</v>
      </c>
      <c r="C567" s="1" t="s">
        <v>8027</v>
      </c>
      <c r="D567" s="1" t="s">
        <v>9291</v>
      </c>
      <c r="E567" s="1" t="s">
        <v>9292</v>
      </c>
      <c r="F567" s="1" t="s">
        <v>9293</v>
      </c>
      <c r="G567" s="1" t="s">
        <v>9294</v>
      </c>
      <c r="H567" s="1" t="s">
        <v>9294</v>
      </c>
      <c r="I567" s="1" t="s">
        <v>6086</v>
      </c>
      <c r="J567" s="1" t="s">
        <v>9295</v>
      </c>
      <c r="K567" s="1" t="s">
        <v>9296</v>
      </c>
      <c r="L567" s="1" t="s">
        <v>3426</v>
      </c>
      <c r="M567" s="1" t="s">
        <v>6940</v>
      </c>
      <c r="N567" s="1" t="s">
        <v>9297</v>
      </c>
      <c r="O567" s="1" t="s">
        <v>9298</v>
      </c>
      <c r="P567" s="1" t="s">
        <v>9299</v>
      </c>
      <c r="Q567" s="1" t="s">
        <v>9300</v>
      </c>
      <c r="R567" s="1" t="s">
        <v>2985</v>
      </c>
      <c r="S567" s="1" t="s">
        <v>2980</v>
      </c>
      <c r="T567" s="1" t="s">
        <v>9301</v>
      </c>
      <c r="U567" s="1" t="s">
        <v>9302</v>
      </c>
      <c r="V567" s="1" t="s">
        <v>9303</v>
      </c>
      <c r="W567" s="1" t="s">
        <v>2985</v>
      </c>
    </row>
    <row r="568" spans="1:23" x14ac:dyDescent="0.45">
      <c r="A568" s="1" t="s">
        <v>9304</v>
      </c>
      <c r="B568" s="1" t="s">
        <v>6590</v>
      </c>
      <c r="C568" s="1" t="s">
        <v>4949</v>
      </c>
      <c r="D568" s="1" t="s">
        <v>9305</v>
      </c>
      <c r="E568" s="1" t="s">
        <v>9306</v>
      </c>
      <c r="F568" s="1" t="s">
        <v>6593</v>
      </c>
      <c r="G568" s="1" t="s">
        <v>6594</v>
      </c>
      <c r="H568" s="1" t="s">
        <v>9307</v>
      </c>
      <c r="I568" s="1" t="s">
        <v>6757</v>
      </c>
      <c r="J568" s="1" t="s">
        <v>9308</v>
      </c>
      <c r="K568" s="1" t="s">
        <v>9309</v>
      </c>
      <c r="L568" s="1" t="s">
        <v>9310</v>
      </c>
      <c r="M568" s="1" t="s">
        <v>6628</v>
      </c>
      <c r="N568" s="1" t="s">
        <v>9311</v>
      </c>
      <c r="O568" s="1" t="s">
        <v>9307</v>
      </c>
      <c r="P568" s="1" t="s">
        <v>2984</v>
      </c>
      <c r="Q568" s="1" t="s">
        <v>2984</v>
      </c>
      <c r="R568" s="1" t="s">
        <v>3219</v>
      </c>
      <c r="S568" s="1" t="s">
        <v>4529</v>
      </c>
      <c r="T568" s="1" t="s">
        <v>9312</v>
      </c>
      <c r="U568" s="1" t="s">
        <v>9313</v>
      </c>
      <c r="V568" s="1" t="s">
        <v>8736</v>
      </c>
      <c r="W568" s="1" t="s">
        <v>2977</v>
      </c>
    </row>
    <row r="569" spans="1:23" x14ac:dyDescent="0.45">
      <c r="A569" s="1" t="s">
        <v>9314</v>
      </c>
      <c r="B569" s="1" t="s">
        <v>9315</v>
      </c>
      <c r="C569" s="1" t="s">
        <v>9316</v>
      </c>
      <c r="D569" s="1" t="s">
        <v>9317</v>
      </c>
      <c r="E569" s="1" t="s">
        <v>9318</v>
      </c>
      <c r="F569" s="1" t="s">
        <v>9319</v>
      </c>
      <c r="G569" s="1" t="s">
        <v>8461</v>
      </c>
      <c r="H569" s="1" t="s">
        <v>9320</v>
      </c>
      <c r="I569" s="1" t="s">
        <v>3116</v>
      </c>
      <c r="J569" s="1" t="s">
        <v>6881</v>
      </c>
      <c r="K569" s="1" t="s">
        <v>6523</v>
      </c>
      <c r="L569" s="1" t="s">
        <v>6536</v>
      </c>
      <c r="M569" s="1" t="s">
        <v>4188</v>
      </c>
      <c r="N569" s="1" t="s">
        <v>6523</v>
      </c>
      <c r="O569" s="1" t="s">
        <v>8461</v>
      </c>
      <c r="P569" s="1" t="s">
        <v>6996</v>
      </c>
      <c r="Q569" s="1" t="s">
        <v>9321</v>
      </c>
      <c r="R569" s="1" t="s">
        <v>3028</v>
      </c>
      <c r="S569" s="1" t="s">
        <v>9322</v>
      </c>
      <c r="T569" s="1" t="s">
        <v>6527</v>
      </c>
      <c r="U569" s="1" t="s">
        <v>6527</v>
      </c>
      <c r="V569" s="1" t="s">
        <v>9323</v>
      </c>
      <c r="W569" s="1" t="s">
        <v>2985</v>
      </c>
    </row>
    <row r="570" spans="1:23" x14ac:dyDescent="0.45">
      <c r="A570" s="1" t="s">
        <v>9324</v>
      </c>
      <c r="B570" s="1" t="s">
        <v>7929</v>
      </c>
      <c r="C570" s="1" t="s">
        <v>4622</v>
      </c>
      <c r="D570" s="1" t="s">
        <v>3012</v>
      </c>
      <c r="E570" s="1" t="s">
        <v>9325</v>
      </c>
      <c r="F570" s="1" t="s">
        <v>7932</v>
      </c>
      <c r="G570" s="1" t="s">
        <v>9326</v>
      </c>
      <c r="H570" s="1" t="s">
        <v>9327</v>
      </c>
      <c r="I570" s="1" t="s">
        <v>4609</v>
      </c>
      <c r="J570" s="1" t="s">
        <v>4107</v>
      </c>
      <c r="K570" s="1" t="s">
        <v>9328</v>
      </c>
      <c r="L570" s="1" t="s">
        <v>9329</v>
      </c>
      <c r="M570" s="1" t="s">
        <v>5230</v>
      </c>
      <c r="N570" s="1" t="s">
        <v>9330</v>
      </c>
      <c r="O570" s="1" t="s">
        <v>9326</v>
      </c>
      <c r="P570" s="1" t="s">
        <v>2984</v>
      </c>
      <c r="Q570" s="1" t="s">
        <v>2984</v>
      </c>
      <c r="R570" s="1" t="s">
        <v>2985</v>
      </c>
      <c r="S570" s="1" t="s">
        <v>3031</v>
      </c>
      <c r="T570" s="1" t="s">
        <v>9331</v>
      </c>
      <c r="U570" s="1" t="s">
        <v>3044</v>
      </c>
      <c r="V570" s="1" t="s">
        <v>3043</v>
      </c>
      <c r="W570" s="1" t="s">
        <v>3043</v>
      </c>
    </row>
    <row r="571" spans="1:23" x14ac:dyDescent="0.45">
      <c r="A571" s="1" t="s">
        <v>9332</v>
      </c>
      <c r="B571" s="1" t="s">
        <v>9333</v>
      </c>
      <c r="C571" s="1" t="s">
        <v>9334</v>
      </c>
      <c r="D571" s="1" t="s">
        <v>9335</v>
      </c>
      <c r="E571" s="1" t="s">
        <v>9336</v>
      </c>
      <c r="F571" s="1" t="s">
        <v>9337</v>
      </c>
      <c r="G571" s="1" t="s">
        <v>5587</v>
      </c>
      <c r="H571" s="1" t="s">
        <v>9338</v>
      </c>
      <c r="I571" s="1" t="s">
        <v>3059</v>
      </c>
      <c r="J571" s="1" t="s">
        <v>9339</v>
      </c>
      <c r="K571" s="1" t="s">
        <v>9340</v>
      </c>
      <c r="L571" s="1" t="s">
        <v>4036</v>
      </c>
      <c r="M571" s="1" t="s">
        <v>3265</v>
      </c>
      <c r="N571" s="1" t="s">
        <v>9341</v>
      </c>
      <c r="O571" s="1" t="s">
        <v>4353</v>
      </c>
      <c r="P571" s="1" t="s">
        <v>9342</v>
      </c>
      <c r="Q571" s="1" t="s">
        <v>9343</v>
      </c>
      <c r="R571" s="1" t="s">
        <v>2985</v>
      </c>
      <c r="S571" s="1" t="s">
        <v>9344</v>
      </c>
      <c r="T571" s="1" t="s">
        <v>9345</v>
      </c>
      <c r="U571" s="1" t="s">
        <v>9346</v>
      </c>
      <c r="V571" s="1" t="s">
        <v>4380</v>
      </c>
      <c r="W571" s="1" t="s">
        <v>2985</v>
      </c>
    </row>
    <row r="572" spans="1:23" x14ac:dyDescent="0.45">
      <c r="A572" s="1" t="s">
        <v>9347</v>
      </c>
      <c r="B572" s="1" t="s">
        <v>9348</v>
      </c>
      <c r="C572" s="1" t="s">
        <v>9349</v>
      </c>
      <c r="D572" s="1" t="s">
        <v>9350</v>
      </c>
      <c r="E572" s="1" t="s">
        <v>9351</v>
      </c>
      <c r="F572" s="1" t="s">
        <v>4012</v>
      </c>
      <c r="G572" s="1" t="s">
        <v>5707</v>
      </c>
      <c r="H572" s="1" t="s">
        <v>3836</v>
      </c>
      <c r="I572" s="1" t="s">
        <v>9352</v>
      </c>
      <c r="J572" s="1" t="s">
        <v>9353</v>
      </c>
      <c r="K572" s="1" t="s">
        <v>3372</v>
      </c>
      <c r="L572" s="1" t="s">
        <v>4106</v>
      </c>
      <c r="M572" s="1" t="s">
        <v>9354</v>
      </c>
      <c r="N572" s="1" t="s">
        <v>4622</v>
      </c>
      <c r="O572" s="1" t="s">
        <v>5707</v>
      </c>
      <c r="P572" s="1" t="s">
        <v>2984</v>
      </c>
      <c r="Q572" s="1" t="s">
        <v>2984</v>
      </c>
      <c r="R572" s="1" t="s">
        <v>2985</v>
      </c>
      <c r="S572" s="1" t="s">
        <v>2986</v>
      </c>
      <c r="T572" s="1" t="s">
        <v>9355</v>
      </c>
      <c r="U572" s="1" t="s">
        <v>9356</v>
      </c>
      <c r="V572" s="1" t="s">
        <v>4794</v>
      </c>
      <c r="W572" s="1" t="s">
        <v>2977</v>
      </c>
    </row>
    <row r="573" spans="1:23" x14ac:dyDescent="0.45">
      <c r="A573" s="1" t="s">
        <v>9357</v>
      </c>
      <c r="B573" s="1" t="s">
        <v>9358</v>
      </c>
      <c r="C573" s="1" t="s">
        <v>3420</v>
      </c>
      <c r="D573" s="1" t="s">
        <v>9359</v>
      </c>
      <c r="E573" s="1" t="s">
        <v>9360</v>
      </c>
      <c r="F573" s="1" t="s">
        <v>9361</v>
      </c>
      <c r="G573" s="1" t="s">
        <v>9362</v>
      </c>
      <c r="H573" s="1" t="s">
        <v>9363</v>
      </c>
      <c r="I573" s="1" t="s">
        <v>4609</v>
      </c>
      <c r="J573" s="1" t="s">
        <v>5230</v>
      </c>
      <c r="K573" s="1" t="s">
        <v>9362</v>
      </c>
      <c r="L573" s="1" t="s">
        <v>3445</v>
      </c>
      <c r="M573" s="1" t="s">
        <v>4607</v>
      </c>
      <c r="N573" s="1" t="s">
        <v>9364</v>
      </c>
      <c r="O573" s="1" t="s">
        <v>9365</v>
      </c>
      <c r="P573" s="1" t="s">
        <v>9366</v>
      </c>
      <c r="Q573" s="1" t="s">
        <v>9367</v>
      </c>
      <c r="R573" s="1" t="s">
        <v>2985</v>
      </c>
      <c r="S573" s="1" t="s">
        <v>3943</v>
      </c>
      <c r="T573" s="1" t="s">
        <v>9368</v>
      </c>
      <c r="U573" s="1" t="s">
        <v>9369</v>
      </c>
      <c r="V573" s="1" t="s">
        <v>5276</v>
      </c>
      <c r="W573" s="1" t="s">
        <v>2985</v>
      </c>
    </row>
    <row r="574" spans="1:23" x14ac:dyDescent="0.45">
      <c r="A574" s="1" t="s">
        <v>9370</v>
      </c>
      <c r="B574" s="1" t="s">
        <v>9371</v>
      </c>
      <c r="C574" s="1" t="s">
        <v>5091</v>
      </c>
      <c r="D574" s="1" t="s">
        <v>9372</v>
      </c>
      <c r="E574" s="1" t="s">
        <v>9373</v>
      </c>
      <c r="F574" s="1" t="s">
        <v>5270</v>
      </c>
      <c r="G574" s="1" t="s">
        <v>4921</v>
      </c>
      <c r="H574" s="1" t="s">
        <v>9374</v>
      </c>
      <c r="I574" s="1" t="s">
        <v>4036</v>
      </c>
      <c r="J574" s="1" t="s">
        <v>9375</v>
      </c>
      <c r="K574" s="1" t="s">
        <v>9376</v>
      </c>
      <c r="L574" s="1" t="s">
        <v>6410</v>
      </c>
      <c r="M574" s="1" t="s">
        <v>4753</v>
      </c>
      <c r="N574" s="1" t="s">
        <v>8199</v>
      </c>
      <c r="O574" s="1" t="s">
        <v>9377</v>
      </c>
      <c r="P574" s="1" t="s">
        <v>9378</v>
      </c>
      <c r="Q574" s="1" t="s">
        <v>9379</v>
      </c>
      <c r="R574" s="1" t="s">
        <v>2985</v>
      </c>
      <c r="S574" s="1" t="s">
        <v>9380</v>
      </c>
      <c r="T574" s="1" t="s">
        <v>9381</v>
      </c>
      <c r="U574" s="1" t="s">
        <v>9382</v>
      </c>
      <c r="V574" s="1" t="s">
        <v>9383</v>
      </c>
      <c r="W574" s="1" t="s">
        <v>2985</v>
      </c>
    </row>
    <row r="575" spans="1:23" x14ac:dyDescent="0.45">
      <c r="A575" s="1" t="s">
        <v>9384</v>
      </c>
      <c r="B575" s="1" t="s">
        <v>9385</v>
      </c>
      <c r="C575" s="1" t="s">
        <v>3043</v>
      </c>
      <c r="D575" s="1" t="s">
        <v>3043</v>
      </c>
      <c r="E575" s="1" t="s">
        <v>3043</v>
      </c>
      <c r="F575" s="1" t="s">
        <v>3629</v>
      </c>
      <c r="G575" s="1" t="s">
        <v>3043</v>
      </c>
      <c r="H575" s="1" t="s">
        <v>3629</v>
      </c>
      <c r="I575" s="1" t="s">
        <v>3017</v>
      </c>
      <c r="J575" s="1" t="s">
        <v>3017</v>
      </c>
      <c r="K575" s="1" t="s">
        <v>3629</v>
      </c>
      <c r="L575" s="1" t="s">
        <v>3017</v>
      </c>
      <c r="M575" s="1" t="s">
        <v>3017</v>
      </c>
      <c r="N575" s="1" t="s">
        <v>3043</v>
      </c>
      <c r="O575" s="1" t="s">
        <v>3043</v>
      </c>
      <c r="P575" s="1" t="s">
        <v>2984</v>
      </c>
      <c r="Q575" s="1" t="s">
        <v>2984</v>
      </c>
      <c r="R575" s="1" t="s">
        <v>2985</v>
      </c>
      <c r="S575" s="1" t="s">
        <v>3230</v>
      </c>
      <c r="T575" s="1" t="s">
        <v>4946</v>
      </c>
      <c r="U575" s="1" t="s">
        <v>5645</v>
      </c>
      <c r="V575" s="1" t="s">
        <v>3127</v>
      </c>
      <c r="W575" s="1" t="s">
        <v>2985</v>
      </c>
    </row>
    <row r="576" spans="1:23" x14ac:dyDescent="0.45">
      <c r="A576" s="1" t="s">
        <v>9386</v>
      </c>
      <c r="B576" s="1" t="s">
        <v>9387</v>
      </c>
      <c r="C576" s="1" t="s">
        <v>3230</v>
      </c>
      <c r="D576" s="1" t="s">
        <v>4001</v>
      </c>
      <c r="E576" s="1" t="s">
        <v>9388</v>
      </c>
      <c r="F576" s="1" t="s">
        <v>9389</v>
      </c>
      <c r="G576" s="1" t="s">
        <v>9390</v>
      </c>
      <c r="H576" s="1" t="s">
        <v>9390</v>
      </c>
      <c r="I576" s="1" t="s">
        <v>9391</v>
      </c>
      <c r="J576" s="1" t="s">
        <v>4258</v>
      </c>
      <c r="K576" s="1" t="s">
        <v>9390</v>
      </c>
      <c r="L576" s="1" t="s">
        <v>9391</v>
      </c>
      <c r="M576" s="1" t="s">
        <v>4258</v>
      </c>
      <c r="N576" s="1" t="s">
        <v>9390</v>
      </c>
      <c r="O576" s="1" t="s">
        <v>9390</v>
      </c>
      <c r="P576" s="1" t="s">
        <v>2984</v>
      </c>
      <c r="Q576" s="1" t="s">
        <v>2984</v>
      </c>
      <c r="R576" s="1" t="s">
        <v>3226</v>
      </c>
      <c r="S576" s="1" t="s">
        <v>9392</v>
      </c>
      <c r="T576" s="1" t="s">
        <v>9393</v>
      </c>
      <c r="U576" s="1" t="s">
        <v>9394</v>
      </c>
      <c r="V576" s="1" t="s">
        <v>3154</v>
      </c>
      <c r="W576" s="1" t="s">
        <v>3229</v>
      </c>
    </row>
    <row r="577" spans="1:23" x14ac:dyDescent="0.45">
      <c r="A577" s="1" t="s">
        <v>9395</v>
      </c>
      <c r="B577" s="1" t="s">
        <v>9396</v>
      </c>
      <c r="C577" s="1" t="s">
        <v>4182</v>
      </c>
      <c r="D577" s="1" t="s">
        <v>9397</v>
      </c>
      <c r="E577" s="1" t="s">
        <v>9398</v>
      </c>
      <c r="F577" s="1" t="s">
        <v>9399</v>
      </c>
      <c r="G577" s="1" t="s">
        <v>9400</v>
      </c>
      <c r="H577" s="1" t="s">
        <v>8186</v>
      </c>
      <c r="I577" s="1" t="s">
        <v>8128</v>
      </c>
      <c r="J577" s="1" t="s">
        <v>9401</v>
      </c>
      <c r="K577" s="1" t="s">
        <v>9402</v>
      </c>
      <c r="L577" s="1" t="s">
        <v>4283</v>
      </c>
      <c r="M577" s="1" t="s">
        <v>3080</v>
      </c>
      <c r="N577" s="1" t="s">
        <v>9403</v>
      </c>
      <c r="O577" s="1" t="s">
        <v>9400</v>
      </c>
      <c r="P577" s="1" t="s">
        <v>5980</v>
      </c>
      <c r="Q577" s="1" t="s">
        <v>9404</v>
      </c>
      <c r="R577" s="1" t="s">
        <v>2977</v>
      </c>
      <c r="S577" s="1" t="s">
        <v>9405</v>
      </c>
      <c r="T577" s="1" t="s">
        <v>9406</v>
      </c>
      <c r="U577" s="1" t="s">
        <v>9407</v>
      </c>
      <c r="V577" s="1" t="s">
        <v>9408</v>
      </c>
      <c r="W577" s="1" t="s">
        <v>3028</v>
      </c>
    </row>
    <row r="578" spans="1:23" x14ac:dyDescent="0.45">
      <c r="A578" s="1" t="s">
        <v>9409</v>
      </c>
      <c r="B578" s="1" t="s">
        <v>9410</v>
      </c>
      <c r="C578" s="1" t="s">
        <v>9411</v>
      </c>
      <c r="D578" s="1" t="s">
        <v>9412</v>
      </c>
      <c r="E578" s="1" t="s">
        <v>9413</v>
      </c>
      <c r="F578" s="1" t="s">
        <v>8789</v>
      </c>
      <c r="G578" s="1" t="s">
        <v>9414</v>
      </c>
      <c r="H578" s="1" t="s">
        <v>9415</v>
      </c>
      <c r="I578" s="1" t="s">
        <v>9416</v>
      </c>
      <c r="J578" s="1" t="s">
        <v>9417</v>
      </c>
      <c r="K578" s="1" t="s">
        <v>9418</v>
      </c>
      <c r="L578" s="1" t="s">
        <v>9419</v>
      </c>
      <c r="M578" s="1" t="s">
        <v>5459</v>
      </c>
      <c r="N578" s="1" t="s">
        <v>9420</v>
      </c>
      <c r="O578" s="1" t="s">
        <v>9415</v>
      </c>
      <c r="P578" s="1" t="s">
        <v>9421</v>
      </c>
      <c r="Q578" s="1" t="s">
        <v>9422</v>
      </c>
      <c r="R578" s="1" t="s">
        <v>2985</v>
      </c>
      <c r="S578" s="1" t="s">
        <v>9423</v>
      </c>
      <c r="T578" s="1" t="s">
        <v>4165</v>
      </c>
      <c r="U578" s="1" t="s">
        <v>9424</v>
      </c>
      <c r="V578" s="1" t="s">
        <v>9425</v>
      </c>
      <c r="W578" s="1" t="s">
        <v>2985</v>
      </c>
    </row>
    <row r="579" spans="1:23" x14ac:dyDescent="0.45">
      <c r="A579" s="1" t="s">
        <v>9426</v>
      </c>
      <c r="B579" s="1" t="s">
        <v>9427</v>
      </c>
      <c r="C579" s="1" t="s">
        <v>3876</v>
      </c>
      <c r="D579" s="1" t="s">
        <v>9428</v>
      </c>
      <c r="E579" s="1" t="s">
        <v>9429</v>
      </c>
      <c r="F579" s="1" t="s">
        <v>9430</v>
      </c>
      <c r="G579" s="1" t="s">
        <v>9431</v>
      </c>
      <c r="H579" s="1" t="s">
        <v>6266</v>
      </c>
      <c r="I579" s="1" t="s">
        <v>9432</v>
      </c>
      <c r="J579" s="1" t="s">
        <v>5294</v>
      </c>
      <c r="K579" s="1" t="s">
        <v>9433</v>
      </c>
      <c r="L579" s="1" t="s">
        <v>9434</v>
      </c>
      <c r="M579" s="1" t="s">
        <v>5480</v>
      </c>
      <c r="N579" s="1" t="s">
        <v>9431</v>
      </c>
      <c r="O579" s="1" t="s">
        <v>9435</v>
      </c>
      <c r="P579" s="1" t="s">
        <v>2984</v>
      </c>
      <c r="Q579" s="1" t="s">
        <v>2984</v>
      </c>
      <c r="R579" s="1" t="s">
        <v>3103</v>
      </c>
      <c r="S579" s="1" t="s">
        <v>9436</v>
      </c>
      <c r="T579" s="1" t="s">
        <v>6273</v>
      </c>
      <c r="U579" s="1" t="s">
        <v>4322</v>
      </c>
      <c r="V579" s="1" t="s">
        <v>5223</v>
      </c>
      <c r="W579" s="1" t="s">
        <v>2977</v>
      </c>
    </row>
    <row r="580" spans="1:23" x14ac:dyDescent="0.45">
      <c r="A580" s="1" t="s">
        <v>9437</v>
      </c>
      <c r="B580" s="1" t="s">
        <v>9438</v>
      </c>
      <c r="C580" s="1" t="s">
        <v>8454</v>
      </c>
      <c r="D580" s="1" t="s">
        <v>9439</v>
      </c>
      <c r="E580" s="1" t="s">
        <v>9440</v>
      </c>
      <c r="F580" s="1" t="s">
        <v>9441</v>
      </c>
      <c r="G580" s="1" t="s">
        <v>9442</v>
      </c>
      <c r="H580" s="1" t="s">
        <v>8769</v>
      </c>
      <c r="I580" s="1" t="s">
        <v>3426</v>
      </c>
      <c r="J580" s="1" t="s">
        <v>9443</v>
      </c>
      <c r="K580" s="1" t="s">
        <v>9441</v>
      </c>
      <c r="L580" s="1" t="s">
        <v>3017</v>
      </c>
      <c r="M580" s="1" t="s">
        <v>3017</v>
      </c>
      <c r="N580" s="1" t="s">
        <v>9444</v>
      </c>
      <c r="O580" s="1" t="s">
        <v>9445</v>
      </c>
      <c r="P580" s="1" t="s">
        <v>2984</v>
      </c>
      <c r="Q580" s="1" t="s">
        <v>2984</v>
      </c>
      <c r="R580" s="1" t="s">
        <v>2985</v>
      </c>
      <c r="S580" s="1" t="s">
        <v>9446</v>
      </c>
      <c r="T580" s="1" t="s">
        <v>9447</v>
      </c>
      <c r="U580" s="1" t="s">
        <v>5598</v>
      </c>
      <c r="V580" s="1" t="s">
        <v>9448</v>
      </c>
      <c r="W580" s="1" t="s">
        <v>2985</v>
      </c>
    </row>
    <row r="581" spans="1:23" x14ac:dyDescent="0.45">
      <c r="A581" s="1" t="s">
        <v>9449</v>
      </c>
      <c r="B581" s="1" t="s">
        <v>9450</v>
      </c>
      <c r="C581" s="1" t="s">
        <v>2985</v>
      </c>
      <c r="D581" s="1" t="s">
        <v>4694</v>
      </c>
      <c r="E581" s="1" t="s">
        <v>9451</v>
      </c>
      <c r="F581" s="1" t="s">
        <v>2985</v>
      </c>
      <c r="G581" s="1" t="s">
        <v>9162</v>
      </c>
      <c r="H581" s="1" t="s">
        <v>9162</v>
      </c>
      <c r="I581" s="1" t="s">
        <v>9452</v>
      </c>
      <c r="J581" s="1" t="s">
        <v>9453</v>
      </c>
      <c r="K581" s="1" t="s">
        <v>9162</v>
      </c>
      <c r="L581" s="1" t="s">
        <v>9452</v>
      </c>
      <c r="M581" s="1" t="s">
        <v>9453</v>
      </c>
      <c r="N581" s="1" t="s">
        <v>9162</v>
      </c>
      <c r="O581" s="1" t="s">
        <v>9162</v>
      </c>
      <c r="P581" s="1" t="s">
        <v>2984</v>
      </c>
      <c r="Q581" s="1" t="s">
        <v>2984</v>
      </c>
      <c r="R581" s="1" t="s">
        <v>2985</v>
      </c>
      <c r="S581" s="1" t="s">
        <v>3649</v>
      </c>
      <c r="T581" s="1" t="s">
        <v>9454</v>
      </c>
      <c r="U581" s="1" t="s">
        <v>3357</v>
      </c>
      <c r="V581" s="1" t="s">
        <v>2986</v>
      </c>
      <c r="W581" s="1" t="s">
        <v>2985</v>
      </c>
    </row>
    <row r="582" spans="1:23" x14ac:dyDescent="0.45">
      <c r="A582" s="1" t="s">
        <v>9455</v>
      </c>
      <c r="B582" s="1" t="s">
        <v>9456</v>
      </c>
      <c r="C582" s="1" t="s">
        <v>3043</v>
      </c>
      <c r="D582" s="1" t="s">
        <v>3043</v>
      </c>
      <c r="E582" s="1" t="s">
        <v>3043</v>
      </c>
      <c r="F582" s="1" t="s">
        <v>3456</v>
      </c>
      <c r="G582" s="1" t="s">
        <v>3043</v>
      </c>
      <c r="H582" s="1" t="s">
        <v>3456</v>
      </c>
      <c r="I582" s="1" t="s">
        <v>3017</v>
      </c>
      <c r="J582" s="1" t="s">
        <v>3017</v>
      </c>
      <c r="K582" s="1" t="s">
        <v>3456</v>
      </c>
      <c r="L582" s="1" t="s">
        <v>3017</v>
      </c>
      <c r="M582" s="1" t="s">
        <v>3017</v>
      </c>
      <c r="N582" s="1" t="s">
        <v>3043</v>
      </c>
      <c r="O582" s="1" t="s">
        <v>3043</v>
      </c>
      <c r="P582" s="1" t="s">
        <v>2984</v>
      </c>
      <c r="Q582" s="1" t="s">
        <v>2984</v>
      </c>
      <c r="R582" s="1" t="s">
        <v>3028</v>
      </c>
      <c r="S582" s="1" t="s">
        <v>7379</v>
      </c>
      <c r="T582" s="1" t="s">
        <v>3459</v>
      </c>
      <c r="U582" s="1" t="s">
        <v>3044</v>
      </c>
      <c r="V582" s="1" t="s">
        <v>3043</v>
      </c>
      <c r="W582" s="1" t="s">
        <v>3043</v>
      </c>
    </row>
    <row r="583" spans="1:23" x14ac:dyDescent="0.45">
      <c r="A583" s="1" t="s">
        <v>9457</v>
      </c>
      <c r="B583" s="1" t="s">
        <v>9458</v>
      </c>
      <c r="C583" s="1" t="s">
        <v>3316</v>
      </c>
      <c r="D583" s="1" t="s">
        <v>9459</v>
      </c>
      <c r="E583" s="1" t="s">
        <v>9460</v>
      </c>
      <c r="F583" s="1" t="s">
        <v>9461</v>
      </c>
      <c r="G583" s="1" t="s">
        <v>9462</v>
      </c>
      <c r="H583" s="1" t="s">
        <v>9462</v>
      </c>
      <c r="I583" s="1" t="s">
        <v>6312</v>
      </c>
      <c r="J583" s="1" t="s">
        <v>3642</v>
      </c>
      <c r="K583" s="1" t="s">
        <v>9462</v>
      </c>
      <c r="L583" s="1" t="s">
        <v>6312</v>
      </c>
      <c r="M583" s="1" t="s">
        <v>3642</v>
      </c>
      <c r="N583" s="1" t="s">
        <v>9463</v>
      </c>
      <c r="O583" s="1" t="s">
        <v>9464</v>
      </c>
      <c r="P583" s="1" t="s">
        <v>2984</v>
      </c>
      <c r="Q583" s="1" t="s">
        <v>2984</v>
      </c>
      <c r="R583" s="1" t="s">
        <v>5223</v>
      </c>
      <c r="S583" s="1" t="s">
        <v>9465</v>
      </c>
      <c r="T583" s="1" t="s">
        <v>9466</v>
      </c>
      <c r="U583" s="1" t="s">
        <v>9467</v>
      </c>
      <c r="V583" s="1" t="s">
        <v>9468</v>
      </c>
      <c r="W583" s="1" t="s">
        <v>8205</v>
      </c>
    </row>
    <row r="584" spans="1:23" x14ac:dyDescent="0.45">
      <c r="A584" s="1" t="s">
        <v>9469</v>
      </c>
      <c r="B584" s="1" t="s">
        <v>9470</v>
      </c>
      <c r="C584" s="1" t="s">
        <v>9471</v>
      </c>
      <c r="D584" s="1" t="s">
        <v>9472</v>
      </c>
      <c r="E584" s="1" t="s">
        <v>9473</v>
      </c>
      <c r="F584" s="1" t="s">
        <v>7531</v>
      </c>
      <c r="G584" s="1" t="s">
        <v>9474</v>
      </c>
      <c r="H584" s="1" t="s">
        <v>4721</v>
      </c>
      <c r="I584" s="1" t="s">
        <v>9475</v>
      </c>
      <c r="J584" s="1" t="s">
        <v>3171</v>
      </c>
      <c r="K584" s="1" t="s">
        <v>9476</v>
      </c>
      <c r="L584" s="1" t="s">
        <v>6866</v>
      </c>
      <c r="M584" s="1" t="s">
        <v>9477</v>
      </c>
      <c r="N584" s="1" t="s">
        <v>3674</v>
      </c>
      <c r="O584" s="1" t="s">
        <v>4721</v>
      </c>
      <c r="P584" s="1" t="s">
        <v>9478</v>
      </c>
      <c r="Q584" s="1" t="s">
        <v>9479</v>
      </c>
      <c r="R584" s="1" t="s">
        <v>3253</v>
      </c>
      <c r="S584" s="1" t="s">
        <v>9480</v>
      </c>
      <c r="T584" s="1" t="s">
        <v>6835</v>
      </c>
      <c r="U584" s="1" t="s">
        <v>7751</v>
      </c>
      <c r="V584" s="1" t="s">
        <v>9481</v>
      </c>
      <c r="W584" s="1" t="s">
        <v>3028</v>
      </c>
    </row>
    <row r="585" spans="1:23" x14ac:dyDescent="0.45">
      <c r="A585" s="1" t="s">
        <v>9482</v>
      </c>
      <c r="B585" s="1" t="s">
        <v>9483</v>
      </c>
      <c r="C585" s="1" t="s">
        <v>3943</v>
      </c>
      <c r="D585" s="1" t="s">
        <v>9484</v>
      </c>
      <c r="E585" s="1" t="s">
        <v>9485</v>
      </c>
      <c r="F585" s="1" t="s">
        <v>5613</v>
      </c>
      <c r="G585" s="1" t="s">
        <v>3878</v>
      </c>
      <c r="H585" s="1" t="s">
        <v>5831</v>
      </c>
      <c r="I585" s="1" t="s">
        <v>3095</v>
      </c>
      <c r="J585" s="1" t="s">
        <v>9486</v>
      </c>
      <c r="K585" s="1" t="s">
        <v>8557</v>
      </c>
      <c r="L585" s="1" t="s">
        <v>9487</v>
      </c>
      <c r="M585" s="1" t="s">
        <v>9488</v>
      </c>
      <c r="N585" s="1" t="s">
        <v>6164</v>
      </c>
      <c r="O585" s="1" t="s">
        <v>3878</v>
      </c>
      <c r="P585" s="1" t="s">
        <v>2984</v>
      </c>
      <c r="Q585" s="1" t="s">
        <v>2984</v>
      </c>
      <c r="R585" s="1" t="s">
        <v>2977</v>
      </c>
      <c r="S585" s="1" t="s">
        <v>3696</v>
      </c>
      <c r="T585" s="1" t="s">
        <v>4244</v>
      </c>
      <c r="U585" s="1" t="s">
        <v>9489</v>
      </c>
      <c r="V585" s="1" t="s">
        <v>9490</v>
      </c>
      <c r="W585" s="1" t="s">
        <v>2985</v>
      </c>
    </row>
    <row r="586" spans="1:23" x14ac:dyDescent="0.45">
      <c r="A586" s="1" t="s">
        <v>9491</v>
      </c>
      <c r="B586" s="1" t="s">
        <v>9492</v>
      </c>
      <c r="C586" s="1" t="s">
        <v>3043</v>
      </c>
      <c r="D586" s="1" t="s">
        <v>3043</v>
      </c>
      <c r="E586" s="1" t="s">
        <v>3043</v>
      </c>
      <c r="F586" s="1" t="s">
        <v>8226</v>
      </c>
      <c r="G586" s="1" t="s">
        <v>3043</v>
      </c>
      <c r="H586" s="1" t="s">
        <v>8226</v>
      </c>
      <c r="I586" s="1" t="s">
        <v>3017</v>
      </c>
      <c r="J586" s="1" t="s">
        <v>3017</v>
      </c>
      <c r="K586" s="1" t="s">
        <v>8226</v>
      </c>
      <c r="L586" s="1" t="s">
        <v>3017</v>
      </c>
      <c r="M586" s="1" t="s">
        <v>3017</v>
      </c>
      <c r="N586" s="1" t="s">
        <v>3043</v>
      </c>
      <c r="O586" s="1" t="s">
        <v>3043</v>
      </c>
      <c r="P586" s="1" t="s">
        <v>2984</v>
      </c>
      <c r="Q586" s="1" t="s">
        <v>2984</v>
      </c>
      <c r="R586" s="1" t="s">
        <v>2985</v>
      </c>
      <c r="S586" s="1" t="s">
        <v>6515</v>
      </c>
      <c r="T586" s="1" t="s">
        <v>9493</v>
      </c>
      <c r="U586" s="1" t="s">
        <v>3044</v>
      </c>
      <c r="V586" s="1" t="s">
        <v>3043</v>
      </c>
      <c r="W586" s="1" t="s">
        <v>3043</v>
      </c>
    </row>
    <row r="587" spans="1:23" x14ac:dyDescent="0.45">
      <c r="A587" s="1" t="s">
        <v>9494</v>
      </c>
      <c r="B587" s="1" t="s">
        <v>9495</v>
      </c>
      <c r="C587" s="1" t="s">
        <v>9496</v>
      </c>
      <c r="D587" s="1" t="s">
        <v>9497</v>
      </c>
      <c r="E587" s="1" t="s">
        <v>9498</v>
      </c>
      <c r="F587" s="1" t="s">
        <v>9499</v>
      </c>
      <c r="G587" s="1" t="s">
        <v>9500</v>
      </c>
      <c r="H587" s="1" t="s">
        <v>9501</v>
      </c>
      <c r="I587" s="1" t="s">
        <v>9502</v>
      </c>
      <c r="J587" s="1" t="s">
        <v>5189</v>
      </c>
      <c r="K587" s="1" t="s">
        <v>9503</v>
      </c>
      <c r="L587" s="1" t="s">
        <v>9504</v>
      </c>
      <c r="M587" s="1" t="s">
        <v>9505</v>
      </c>
      <c r="N587" s="1" t="s">
        <v>9506</v>
      </c>
      <c r="O587" s="1" t="s">
        <v>9507</v>
      </c>
      <c r="P587" s="1" t="s">
        <v>9508</v>
      </c>
      <c r="Q587" s="1" t="s">
        <v>6871</v>
      </c>
      <c r="R587" s="1" t="s">
        <v>2985</v>
      </c>
      <c r="S587" s="1" t="s">
        <v>3316</v>
      </c>
      <c r="T587" s="1" t="s">
        <v>9509</v>
      </c>
      <c r="U587" s="1" t="s">
        <v>9509</v>
      </c>
      <c r="V587" s="1" t="s">
        <v>9510</v>
      </c>
      <c r="W587" s="1" t="s">
        <v>2977</v>
      </c>
    </row>
    <row r="588" spans="1:23" x14ac:dyDescent="0.45">
      <c r="A588" s="1" t="s">
        <v>9511</v>
      </c>
      <c r="B588" s="1" t="s">
        <v>9512</v>
      </c>
      <c r="C588" s="1" t="s">
        <v>3043</v>
      </c>
      <c r="D588" s="1" t="s">
        <v>3043</v>
      </c>
      <c r="E588" s="1" t="s">
        <v>3043</v>
      </c>
      <c r="F588" s="1" t="s">
        <v>5644</v>
      </c>
      <c r="G588" s="1" t="s">
        <v>3043</v>
      </c>
      <c r="H588" s="1" t="s">
        <v>5644</v>
      </c>
      <c r="I588" s="1" t="s">
        <v>3017</v>
      </c>
      <c r="J588" s="1" t="s">
        <v>3017</v>
      </c>
      <c r="K588" s="1" t="s">
        <v>5644</v>
      </c>
      <c r="L588" s="1" t="s">
        <v>3017</v>
      </c>
      <c r="M588" s="1" t="s">
        <v>3017</v>
      </c>
      <c r="N588" s="1" t="s">
        <v>3043</v>
      </c>
      <c r="O588" s="1" t="s">
        <v>3043</v>
      </c>
      <c r="P588" s="1" t="s">
        <v>2984</v>
      </c>
      <c r="Q588" s="1" t="s">
        <v>2984</v>
      </c>
      <c r="R588" s="1" t="s">
        <v>3043</v>
      </c>
      <c r="S588" s="1" t="s">
        <v>3043</v>
      </c>
      <c r="T588" s="1" t="s">
        <v>3044</v>
      </c>
      <c r="U588" s="1" t="s">
        <v>4165</v>
      </c>
      <c r="V588" s="1" t="s">
        <v>3793</v>
      </c>
      <c r="W588" s="1" t="s">
        <v>2985</v>
      </c>
    </row>
    <row r="589" spans="1:23" x14ac:dyDescent="0.45">
      <c r="A589" s="1" t="s">
        <v>9513</v>
      </c>
      <c r="B589" s="1" t="s">
        <v>9514</v>
      </c>
      <c r="C589" s="1" t="s">
        <v>3043</v>
      </c>
      <c r="D589" s="1" t="s">
        <v>3043</v>
      </c>
      <c r="E589" s="1" t="s">
        <v>3043</v>
      </c>
      <c r="F589" s="1" t="s">
        <v>4801</v>
      </c>
      <c r="G589" s="1" t="s">
        <v>3043</v>
      </c>
      <c r="H589" s="1" t="s">
        <v>4801</v>
      </c>
      <c r="I589" s="1" t="s">
        <v>3017</v>
      </c>
      <c r="J589" s="1" t="s">
        <v>3017</v>
      </c>
      <c r="K589" s="1" t="s">
        <v>4801</v>
      </c>
      <c r="L589" s="1" t="s">
        <v>3017</v>
      </c>
      <c r="M589" s="1" t="s">
        <v>3017</v>
      </c>
      <c r="N589" s="1" t="s">
        <v>3043</v>
      </c>
      <c r="O589" s="1" t="s">
        <v>3043</v>
      </c>
      <c r="P589" s="1" t="s">
        <v>2984</v>
      </c>
      <c r="Q589" s="1" t="s">
        <v>2984</v>
      </c>
      <c r="R589" s="1" t="s">
        <v>2985</v>
      </c>
      <c r="S589" s="1" t="s">
        <v>2985</v>
      </c>
      <c r="T589" s="1" t="s">
        <v>9515</v>
      </c>
      <c r="U589" s="1" t="s">
        <v>9516</v>
      </c>
      <c r="V589" s="1" t="s">
        <v>2985</v>
      </c>
      <c r="W589" s="1" t="s">
        <v>2985</v>
      </c>
    </row>
    <row r="590" spans="1:23" x14ac:dyDescent="0.45">
      <c r="A590" s="1" t="s">
        <v>9517</v>
      </c>
      <c r="B590" s="1" t="s">
        <v>9518</v>
      </c>
      <c r="C590" s="1" t="s">
        <v>2985</v>
      </c>
      <c r="D590" s="1" t="s">
        <v>3163</v>
      </c>
      <c r="E590" s="1" t="s">
        <v>9519</v>
      </c>
      <c r="F590" s="1" t="s">
        <v>9520</v>
      </c>
      <c r="G590" s="1" t="s">
        <v>9521</v>
      </c>
      <c r="H590" s="1" t="s">
        <v>9521</v>
      </c>
      <c r="I590" s="1" t="s">
        <v>9522</v>
      </c>
      <c r="J590" s="1" t="s">
        <v>6000</v>
      </c>
      <c r="K590" s="1" t="s">
        <v>9521</v>
      </c>
      <c r="L590" s="1" t="s">
        <v>9522</v>
      </c>
      <c r="M590" s="1" t="s">
        <v>6000</v>
      </c>
      <c r="N590" s="1" t="s">
        <v>9521</v>
      </c>
      <c r="O590" s="1" t="s">
        <v>9521</v>
      </c>
      <c r="P590" s="1" t="s">
        <v>2984</v>
      </c>
      <c r="Q590" s="1" t="s">
        <v>2984</v>
      </c>
      <c r="R590" s="1" t="s">
        <v>2985</v>
      </c>
      <c r="S590" s="1" t="s">
        <v>3299</v>
      </c>
      <c r="T590" s="1" t="s">
        <v>9523</v>
      </c>
      <c r="U590" s="1" t="s">
        <v>9524</v>
      </c>
      <c r="V590" s="1" t="s">
        <v>4632</v>
      </c>
      <c r="W590" s="1" t="s">
        <v>2985</v>
      </c>
    </row>
    <row r="591" spans="1:23" x14ac:dyDescent="0.45">
      <c r="A591" s="1" t="s">
        <v>9525</v>
      </c>
      <c r="B591" s="1" t="s">
        <v>9526</v>
      </c>
      <c r="C591" s="1" t="s">
        <v>3043</v>
      </c>
      <c r="D591" s="1" t="s">
        <v>3043</v>
      </c>
      <c r="E591" s="1" t="s">
        <v>3043</v>
      </c>
      <c r="F591" s="1" t="s">
        <v>3629</v>
      </c>
      <c r="G591" s="1" t="s">
        <v>3043</v>
      </c>
      <c r="H591" s="1" t="s">
        <v>3629</v>
      </c>
      <c r="I591" s="1" t="s">
        <v>3017</v>
      </c>
      <c r="J591" s="1" t="s">
        <v>3017</v>
      </c>
      <c r="K591" s="1" t="s">
        <v>3629</v>
      </c>
      <c r="L591" s="1" t="s">
        <v>3017</v>
      </c>
      <c r="M591" s="1" t="s">
        <v>3017</v>
      </c>
      <c r="N591" s="1" t="s">
        <v>3043</v>
      </c>
      <c r="O591" s="1" t="s">
        <v>3043</v>
      </c>
      <c r="P591" s="1" t="s">
        <v>2984</v>
      </c>
      <c r="Q591" s="1" t="s">
        <v>2984</v>
      </c>
      <c r="R591" s="1" t="s">
        <v>2985</v>
      </c>
      <c r="S591" s="1" t="s">
        <v>2977</v>
      </c>
      <c r="T591" s="1" t="s">
        <v>9527</v>
      </c>
      <c r="U591" s="1" t="s">
        <v>9528</v>
      </c>
      <c r="V591" s="1" t="s">
        <v>2986</v>
      </c>
      <c r="W591" s="1" t="s">
        <v>2985</v>
      </c>
    </row>
    <row r="592" spans="1:23" x14ac:dyDescent="0.45">
      <c r="A592" s="1" t="s">
        <v>9529</v>
      </c>
      <c r="B592" s="1" t="s">
        <v>9530</v>
      </c>
      <c r="C592" s="1" t="s">
        <v>3043</v>
      </c>
      <c r="D592" s="1" t="s">
        <v>3043</v>
      </c>
      <c r="E592" s="1" t="s">
        <v>3043</v>
      </c>
      <c r="F592" s="1" t="s">
        <v>3456</v>
      </c>
      <c r="G592" s="1" t="s">
        <v>3043</v>
      </c>
      <c r="H592" s="1" t="s">
        <v>3456</v>
      </c>
      <c r="I592" s="1" t="s">
        <v>3017</v>
      </c>
      <c r="J592" s="1" t="s">
        <v>3017</v>
      </c>
      <c r="K592" s="1" t="s">
        <v>3456</v>
      </c>
      <c r="L592" s="1" t="s">
        <v>3017</v>
      </c>
      <c r="M592" s="1" t="s">
        <v>3017</v>
      </c>
      <c r="N592" s="1" t="s">
        <v>3043</v>
      </c>
      <c r="O592" s="1" t="s">
        <v>3043</v>
      </c>
      <c r="P592" s="1" t="s">
        <v>2984</v>
      </c>
      <c r="Q592" s="1" t="s">
        <v>2984</v>
      </c>
      <c r="R592" s="1" t="s">
        <v>2985</v>
      </c>
      <c r="S592" s="1" t="s">
        <v>8535</v>
      </c>
      <c r="T592" s="1" t="s">
        <v>9531</v>
      </c>
      <c r="U592" s="1" t="s">
        <v>3044</v>
      </c>
      <c r="V592" s="1" t="s">
        <v>3043</v>
      </c>
      <c r="W592" s="1" t="s">
        <v>3043</v>
      </c>
    </row>
    <row r="593" spans="1:23" x14ac:dyDescent="0.45">
      <c r="A593" s="1" t="s">
        <v>9532</v>
      </c>
      <c r="B593" s="1" t="s">
        <v>9533</v>
      </c>
      <c r="C593" s="1" t="s">
        <v>9534</v>
      </c>
      <c r="D593" s="1" t="s">
        <v>9535</v>
      </c>
      <c r="E593" s="1" t="s">
        <v>9536</v>
      </c>
      <c r="F593" s="1" t="s">
        <v>9537</v>
      </c>
      <c r="G593" s="1" t="s">
        <v>9538</v>
      </c>
      <c r="H593" s="1" t="s">
        <v>8500</v>
      </c>
      <c r="I593" s="1" t="s">
        <v>9539</v>
      </c>
      <c r="J593" s="1" t="s">
        <v>9540</v>
      </c>
      <c r="K593" s="1" t="s">
        <v>9541</v>
      </c>
      <c r="L593" s="1" t="s">
        <v>6384</v>
      </c>
      <c r="M593" s="1" t="s">
        <v>9542</v>
      </c>
      <c r="N593" s="1" t="s">
        <v>9543</v>
      </c>
      <c r="O593" s="1" t="s">
        <v>3058</v>
      </c>
      <c r="P593" s="1" t="s">
        <v>9544</v>
      </c>
      <c r="Q593" s="1" t="s">
        <v>9545</v>
      </c>
      <c r="R593" s="1" t="s">
        <v>2977</v>
      </c>
      <c r="S593" s="1" t="s">
        <v>9546</v>
      </c>
      <c r="T593" s="1" t="s">
        <v>9547</v>
      </c>
      <c r="U593" s="1" t="s">
        <v>8506</v>
      </c>
      <c r="V593" s="1" t="s">
        <v>9548</v>
      </c>
      <c r="W593" s="1" t="s">
        <v>2985</v>
      </c>
    </row>
    <row r="594" spans="1:23" x14ac:dyDescent="0.45">
      <c r="A594" s="1" t="s">
        <v>9549</v>
      </c>
      <c r="B594" s="1" t="s">
        <v>9550</v>
      </c>
      <c r="C594" s="1" t="s">
        <v>9551</v>
      </c>
      <c r="D594" s="1" t="s">
        <v>9552</v>
      </c>
      <c r="E594" s="1" t="s">
        <v>9553</v>
      </c>
      <c r="F594" s="1" t="s">
        <v>9554</v>
      </c>
      <c r="G594" s="1" t="s">
        <v>9555</v>
      </c>
      <c r="H594" s="1" t="s">
        <v>5588</v>
      </c>
      <c r="I594" s="1" t="s">
        <v>3079</v>
      </c>
      <c r="J594" s="1" t="s">
        <v>9030</v>
      </c>
      <c r="K594" s="1" t="s">
        <v>9537</v>
      </c>
      <c r="L594" s="1" t="s">
        <v>8190</v>
      </c>
      <c r="M594" s="1" t="s">
        <v>3037</v>
      </c>
      <c r="N594" s="1" t="s">
        <v>9556</v>
      </c>
      <c r="O594" s="1" t="s">
        <v>9554</v>
      </c>
      <c r="P594" s="1" t="s">
        <v>9557</v>
      </c>
      <c r="Q594" s="1" t="s">
        <v>9558</v>
      </c>
      <c r="R594" s="1" t="s">
        <v>2985</v>
      </c>
      <c r="S594" s="1" t="s">
        <v>9559</v>
      </c>
      <c r="T594" s="1" t="s">
        <v>6715</v>
      </c>
      <c r="U594" s="1" t="s">
        <v>9560</v>
      </c>
      <c r="V594" s="1" t="s">
        <v>9561</v>
      </c>
      <c r="W594" s="1" t="s">
        <v>2977</v>
      </c>
    </row>
    <row r="595" spans="1:23" x14ac:dyDescent="0.45">
      <c r="A595" s="1" t="s">
        <v>9562</v>
      </c>
      <c r="B595" s="1" t="s">
        <v>9563</v>
      </c>
      <c r="C595" s="1" t="s">
        <v>3226</v>
      </c>
      <c r="D595" s="1" t="s">
        <v>9564</v>
      </c>
      <c r="E595" s="1" t="s">
        <v>9565</v>
      </c>
      <c r="F595" s="1" t="s">
        <v>9566</v>
      </c>
      <c r="G595" s="1" t="s">
        <v>7652</v>
      </c>
      <c r="H595" s="1" t="s">
        <v>7652</v>
      </c>
      <c r="I595" s="1" t="s">
        <v>6428</v>
      </c>
      <c r="J595" s="1" t="s">
        <v>3311</v>
      </c>
      <c r="K595" s="1" t="s">
        <v>9567</v>
      </c>
      <c r="L595" s="1" t="s">
        <v>3231</v>
      </c>
      <c r="M595" s="1" t="s">
        <v>4352</v>
      </c>
      <c r="N595" s="1" t="s">
        <v>7652</v>
      </c>
      <c r="O595" s="1" t="s">
        <v>7652</v>
      </c>
      <c r="P595" s="1" t="s">
        <v>3978</v>
      </c>
      <c r="Q595" s="1" t="s">
        <v>9568</v>
      </c>
      <c r="R595" s="1" t="s">
        <v>3043</v>
      </c>
      <c r="S595" s="1" t="s">
        <v>3043</v>
      </c>
      <c r="T595" s="1" t="s">
        <v>3044</v>
      </c>
      <c r="U595" s="1" t="s">
        <v>9569</v>
      </c>
      <c r="V595" s="1" t="s">
        <v>9570</v>
      </c>
      <c r="W595" s="1" t="s">
        <v>3629</v>
      </c>
    </row>
    <row r="596" spans="1:23" x14ac:dyDescent="0.45">
      <c r="A596" s="1" t="s">
        <v>9571</v>
      </c>
      <c r="B596" s="1" t="s">
        <v>9572</v>
      </c>
      <c r="C596" s="1" t="s">
        <v>9573</v>
      </c>
      <c r="D596" s="1" t="s">
        <v>9574</v>
      </c>
      <c r="E596" s="1" t="s">
        <v>9575</v>
      </c>
      <c r="F596" s="1" t="s">
        <v>8261</v>
      </c>
      <c r="G596" s="1" t="s">
        <v>9576</v>
      </c>
      <c r="H596" s="1" t="s">
        <v>8126</v>
      </c>
      <c r="I596" s="1" t="s">
        <v>5859</v>
      </c>
      <c r="J596" s="1" t="s">
        <v>9577</v>
      </c>
      <c r="K596" s="1" t="s">
        <v>9578</v>
      </c>
      <c r="L596" s="1" t="s">
        <v>5046</v>
      </c>
      <c r="M596" s="1" t="s">
        <v>9579</v>
      </c>
      <c r="N596" s="1" t="s">
        <v>9580</v>
      </c>
      <c r="O596" s="1" t="s">
        <v>9581</v>
      </c>
      <c r="P596" s="1" t="s">
        <v>9582</v>
      </c>
      <c r="Q596" s="1" t="s">
        <v>9583</v>
      </c>
      <c r="R596" s="1" t="s">
        <v>2977</v>
      </c>
      <c r="S596" s="1" t="s">
        <v>9584</v>
      </c>
      <c r="T596" s="1" t="s">
        <v>9585</v>
      </c>
      <c r="U596" s="1" t="s">
        <v>9586</v>
      </c>
      <c r="V596" s="1" t="s">
        <v>9587</v>
      </c>
      <c r="W596" s="1" t="s">
        <v>3028</v>
      </c>
    </row>
    <row r="597" spans="1:23" x14ac:dyDescent="0.45">
      <c r="A597" s="1" t="s">
        <v>9588</v>
      </c>
      <c r="B597" s="1" t="s">
        <v>9589</v>
      </c>
      <c r="C597" s="1" t="s">
        <v>8045</v>
      </c>
      <c r="D597" s="1" t="s">
        <v>9590</v>
      </c>
      <c r="E597" s="1" t="s">
        <v>9591</v>
      </c>
      <c r="F597" s="1" t="s">
        <v>9592</v>
      </c>
      <c r="G597" s="1" t="s">
        <v>4491</v>
      </c>
      <c r="H597" s="1" t="s">
        <v>9593</v>
      </c>
      <c r="I597" s="1" t="s">
        <v>3384</v>
      </c>
      <c r="J597" s="1" t="s">
        <v>3784</v>
      </c>
      <c r="K597" s="1" t="s">
        <v>9594</v>
      </c>
      <c r="L597" s="1" t="s">
        <v>4839</v>
      </c>
      <c r="M597" s="1" t="s">
        <v>8460</v>
      </c>
      <c r="N597" s="1" t="s">
        <v>9593</v>
      </c>
      <c r="O597" s="1" t="s">
        <v>3587</v>
      </c>
      <c r="P597" s="1" t="s">
        <v>9595</v>
      </c>
      <c r="Q597" s="1" t="s">
        <v>9596</v>
      </c>
      <c r="R597" s="1" t="s">
        <v>3043</v>
      </c>
      <c r="S597" s="1" t="s">
        <v>3043</v>
      </c>
      <c r="T597" s="1" t="s">
        <v>3044</v>
      </c>
      <c r="U597" s="1" t="s">
        <v>9597</v>
      </c>
      <c r="V597" s="1" t="s">
        <v>9598</v>
      </c>
      <c r="W597" s="1" t="s">
        <v>5958</v>
      </c>
    </row>
    <row r="598" spans="1:23" x14ac:dyDescent="0.45">
      <c r="A598" s="1" t="s">
        <v>9599</v>
      </c>
      <c r="B598" s="1" t="s">
        <v>9600</v>
      </c>
      <c r="C598" s="1" t="s">
        <v>3043</v>
      </c>
      <c r="D598" s="1" t="s">
        <v>3043</v>
      </c>
      <c r="E598" s="1" t="s">
        <v>3043</v>
      </c>
      <c r="F598" s="1" t="s">
        <v>3424</v>
      </c>
      <c r="G598" s="1" t="s">
        <v>3043</v>
      </c>
      <c r="H598" s="1" t="s">
        <v>3424</v>
      </c>
      <c r="I598" s="1" t="s">
        <v>3017</v>
      </c>
      <c r="J598" s="1" t="s">
        <v>3017</v>
      </c>
      <c r="K598" s="1" t="s">
        <v>3424</v>
      </c>
      <c r="L598" s="1" t="s">
        <v>3017</v>
      </c>
      <c r="M598" s="1" t="s">
        <v>3017</v>
      </c>
      <c r="N598" s="1" t="s">
        <v>3043</v>
      </c>
      <c r="O598" s="1" t="s">
        <v>3043</v>
      </c>
      <c r="P598" s="1" t="s">
        <v>2984</v>
      </c>
      <c r="Q598" s="1" t="s">
        <v>2984</v>
      </c>
      <c r="R598" s="1" t="s">
        <v>2985</v>
      </c>
      <c r="S598" s="1" t="s">
        <v>4053</v>
      </c>
      <c r="T598" s="1" t="s">
        <v>5597</v>
      </c>
      <c r="U598" s="1" t="s">
        <v>9601</v>
      </c>
      <c r="V598" s="1" t="s">
        <v>2986</v>
      </c>
      <c r="W598" s="1" t="s">
        <v>2985</v>
      </c>
    </row>
    <row r="599" spans="1:23" x14ac:dyDescent="0.45">
      <c r="A599" s="1" t="s">
        <v>9602</v>
      </c>
      <c r="B599" s="1" t="s">
        <v>9603</v>
      </c>
      <c r="C599" s="1" t="s">
        <v>6725</v>
      </c>
      <c r="D599" s="1" t="s">
        <v>9604</v>
      </c>
      <c r="E599" s="1" t="s">
        <v>9605</v>
      </c>
      <c r="F599" s="1" t="s">
        <v>9606</v>
      </c>
      <c r="G599" s="1" t="s">
        <v>9607</v>
      </c>
      <c r="H599" s="1" t="s">
        <v>9608</v>
      </c>
      <c r="I599" s="1" t="s">
        <v>3367</v>
      </c>
      <c r="J599" s="1" t="s">
        <v>9609</v>
      </c>
      <c r="K599" s="1" t="s">
        <v>7194</v>
      </c>
      <c r="L599" s="1" t="s">
        <v>9610</v>
      </c>
      <c r="M599" s="1" t="s">
        <v>9611</v>
      </c>
      <c r="N599" s="1" t="s">
        <v>9612</v>
      </c>
      <c r="O599" s="1" t="s">
        <v>9607</v>
      </c>
      <c r="P599" s="1" t="s">
        <v>8948</v>
      </c>
      <c r="Q599" s="1" t="s">
        <v>7750</v>
      </c>
      <c r="R599" s="1" t="s">
        <v>2985</v>
      </c>
      <c r="S599" s="1" t="s">
        <v>4001</v>
      </c>
      <c r="T599" s="1" t="s">
        <v>9613</v>
      </c>
      <c r="U599" s="1" t="s">
        <v>9614</v>
      </c>
      <c r="V599" s="1" t="s">
        <v>9615</v>
      </c>
      <c r="W599" s="1" t="s">
        <v>2977</v>
      </c>
    </row>
    <row r="600" spans="1:23" x14ac:dyDescent="0.45">
      <c r="A600" s="1" t="s">
        <v>9616</v>
      </c>
      <c r="B600" s="1" t="s">
        <v>9617</v>
      </c>
      <c r="C600" s="1" t="s">
        <v>3043</v>
      </c>
      <c r="D600" s="1" t="s">
        <v>3043</v>
      </c>
      <c r="E600" s="1" t="s">
        <v>3043</v>
      </c>
      <c r="F600" s="1" t="s">
        <v>9618</v>
      </c>
      <c r="G600" s="1" t="s">
        <v>3043</v>
      </c>
      <c r="H600" s="1" t="s">
        <v>3316</v>
      </c>
      <c r="I600" s="1" t="s">
        <v>3830</v>
      </c>
      <c r="J600" s="1" t="s">
        <v>9619</v>
      </c>
      <c r="K600" s="1" t="s">
        <v>9618</v>
      </c>
      <c r="L600" s="1" t="s">
        <v>3017</v>
      </c>
      <c r="M600" s="1" t="s">
        <v>3017</v>
      </c>
      <c r="N600" s="1" t="s">
        <v>3043</v>
      </c>
      <c r="O600" s="1" t="s">
        <v>3043</v>
      </c>
      <c r="P600" s="1" t="s">
        <v>2984</v>
      </c>
      <c r="Q600" s="1" t="s">
        <v>2984</v>
      </c>
      <c r="R600" s="1" t="s">
        <v>2985</v>
      </c>
      <c r="S600" s="1" t="s">
        <v>2986</v>
      </c>
      <c r="T600" s="1" t="s">
        <v>9620</v>
      </c>
      <c r="U600" s="1" t="s">
        <v>9621</v>
      </c>
      <c r="V600" s="1" t="s">
        <v>5676</v>
      </c>
      <c r="W600" s="1" t="s">
        <v>2985</v>
      </c>
    </row>
    <row r="601" spans="1:23" x14ac:dyDescent="0.45">
      <c r="A601" s="1" t="s">
        <v>9622</v>
      </c>
      <c r="B601" s="1" t="s">
        <v>9623</v>
      </c>
      <c r="C601" s="1" t="s">
        <v>3043</v>
      </c>
      <c r="D601" s="1" t="s">
        <v>3043</v>
      </c>
      <c r="E601" s="1" t="s">
        <v>3043</v>
      </c>
      <c r="F601" s="1" t="s">
        <v>9624</v>
      </c>
      <c r="G601" s="1" t="s">
        <v>3043</v>
      </c>
      <c r="H601" s="1" t="s">
        <v>4164</v>
      </c>
      <c r="I601" s="1" t="s">
        <v>9625</v>
      </c>
      <c r="J601" s="1" t="s">
        <v>9626</v>
      </c>
      <c r="K601" s="1" t="s">
        <v>9624</v>
      </c>
      <c r="L601" s="1" t="s">
        <v>3017</v>
      </c>
      <c r="M601" s="1" t="s">
        <v>3017</v>
      </c>
      <c r="N601" s="1" t="s">
        <v>3043</v>
      </c>
      <c r="O601" s="1" t="s">
        <v>3043</v>
      </c>
      <c r="P601" s="1" t="s">
        <v>2984</v>
      </c>
      <c r="Q601" s="1" t="s">
        <v>2984</v>
      </c>
      <c r="R601" s="1" t="s">
        <v>2985</v>
      </c>
      <c r="S601" s="1" t="s">
        <v>3103</v>
      </c>
      <c r="T601" s="1" t="s">
        <v>9627</v>
      </c>
      <c r="U601" s="1" t="s">
        <v>9628</v>
      </c>
      <c r="V601" s="1" t="s">
        <v>3229</v>
      </c>
      <c r="W601" s="1" t="s">
        <v>2985</v>
      </c>
    </row>
    <row r="602" spans="1:23" x14ac:dyDescent="0.45">
      <c r="A602" s="1" t="s">
        <v>9629</v>
      </c>
      <c r="B602" s="1" t="s">
        <v>9630</v>
      </c>
      <c r="C602" s="1" t="s">
        <v>3043</v>
      </c>
      <c r="D602" s="1" t="s">
        <v>3043</v>
      </c>
      <c r="E602" s="1" t="s">
        <v>3043</v>
      </c>
      <c r="F602" s="1" t="s">
        <v>7587</v>
      </c>
      <c r="G602" s="1" t="s">
        <v>3043</v>
      </c>
      <c r="H602" s="1" t="s">
        <v>7587</v>
      </c>
      <c r="I602" s="1" t="s">
        <v>3017</v>
      </c>
      <c r="J602" s="1" t="s">
        <v>3017</v>
      </c>
      <c r="K602" s="1" t="s">
        <v>7587</v>
      </c>
      <c r="L602" s="1" t="s">
        <v>3017</v>
      </c>
      <c r="M602" s="1" t="s">
        <v>3017</v>
      </c>
      <c r="N602" s="1" t="s">
        <v>3043</v>
      </c>
      <c r="O602" s="1" t="s">
        <v>3043</v>
      </c>
      <c r="P602" s="1" t="s">
        <v>2984</v>
      </c>
      <c r="Q602" s="1" t="s">
        <v>2984</v>
      </c>
      <c r="R602" s="1" t="s">
        <v>2985</v>
      </c>
      <c r="S602" s="1" t="s">
        <v>9631</v>
      </c>
      <c r="T602" s="1" t="s">
        <v>3458</v>
      </c>
      <c r="U602" s="1" t="s">
        <v>4233</v>
      </c>
      <c r="V602" s="1" t="s">
        <v>3299</v>
      </c>
      <c r="W602" s="1" t="s">
        <v>2985</v>
      </c>
    </row>
    <row r="603" spans="1:23" x14ac:dyDescent="0.45">
      <c r="A603" s="1" t="s">
        <v>9632</v>
      </c>
      <c r="B603" s="1" t="s">
        <v>9633</v>
      </c>
      <c r="C603" s="1" t="s">
        <v>5223</v>
      </c>
      <c r="D603" s="1" t="s">
        <v>9634</v>
      </c>
      <c r="E603" s="1" t="s">
        <v>9635</v>
      </c>
      <c r="F603" s="1" t="s">
        <v>9636</v>
      </c>
      <c r="G603" s="1" t="s">
        <v>9637</v>
      </c>
      <c r="H603" s="1" t="s">
        <v>9638</v>
      </c>
      <c r="I603" s="1" t="s">
        <v>9148</v>
      </c>
      <c r="J603" s="1" t="s">
        <v>5293</v>
      </c>
      <c r="K603" s="1" t="s">
        <v>9639</v>
      </c>
      <c r="L603" s="1" t="s">
        <v>3996</v>
      </c>
      <c r="M603" s="1" t="s">
        <v>9640</v>
      </c>
      <c r="N603" s="1" t="s">
        <v>9638</v>
      </c>
      <c r="O603" s="1" t="s">
        <v>9637</v>
      </c>
      <c r="P603" s="1" t="s">
        <v>3378</v>
      </c>
      <c r="Q603" s="1" t="s">
        <v>9641</v>
      </c>
      <c r="R603" s="1" t="s">
        <v>2985</v>
      </c>
      <c r="S603" s="1" t="s">
        <v>9642</v>
      </c>
      <c r="T603" s="1" t="s">
        <v>9643</v>
      </c>
      <c r="U603" s="1" t="s">
        <v>9644</v>
      </c>
      <c r="V603" s="1" t="s">
        <v>4683</v>
      </c>
      <c r="W603" s="1" t="s">
        <v>2985</v>
      </c>
    </row>
    <row r="604" spans="1:23" x14ac:dyDescent="0.45">
      <c r="A604" s="1" t="s">
        <v>9645</v>
      </c>
      <c r="B604" s="1" t="s">
        <v>9646</v>
      </c>
      <c r="C604" s="1" t="s">
        <v>2985</v>
      </c>
      <c r="D604" s="1" t="s">
        <v>6029</v>
      </c>
      <c r="E604" s="1" t="s">
        <v>9647</v>
      </c>
      <c r="F604" s="1" t="s">
        <v>9648</v>
      </c>
      <c r="G604" s="1" t="s">
        <v>9649</v>
      </c>
      <c r="H604" s="1" t="s">
        <v>9649</v>
      </c>
      <c r="I604" s="1" t="s">
        <v>4187</v>
      </c>
      <c r="J604" s="1" t="s">
        <v>5264</v>
      </c>
      <c r="K604" s="1" t="s">
        <v>9648</v>
      </c>
      <c r="L604" s="1" t="s">
        <v>3017</v>
      </c>
      <c r="M604" s="1" t="s">
        <v>3017</v>
      </c>
      <c r="N604" s="1" t="s">
        <v>9649</v>
      </c>
      <c r="O604" s="1" t="s">
        <v>9649</v>
      </c>
      <c r="P604" s="1" t="s">
        <v>9650</v>
      </c>
      <c r="Q604" s="1" t="s">
        <v>9151</v>
      </c>
      <c r="R604" s="1" t="s">
        <v>3043</v>
      </c>
      <c r="S604" s="1" t="s">
        <v>3043</v>
      </c>
      <c r="T604" s="1" t="s">
        <v>3044</v>
      </c>
      <c r="U604" s="1" t="s">
        <v>9651</v>
      </c>
      <c r="V604" s="1" t="s">
        <v>9652</v>
      </c>
      <c r="W604" s="1" t="s">
        <v>4694</v>
      </c>
    </row>
    <row r="605" spans="1:23" x14ac:dyDescent="0.45">
      <c r="A605" s="1" t="s">
        <v>9653</v>
      </c>
      <c r="B605" s="1" t="s">
        <v>9654</v>
      </c>
      <c r="C605" s="1" t="s">
        <v>3043</v>
      </c>
      <c r="D605" s="1" t="s">
        <v>3043</v>
      </c>
      <c r="E605" s="1" t="s">
        <v>3043</v>
      </c>
      <c r="F605" s="1" t="s">
        <v>4269</v>
      </c>
      <c r="G605" s="1" t="s">
        <v>3043</v>
      </c>
      <c r="H605" s="1" t="s">
        <v>4269</v>
      </c>
      <c r="I605" s="1" t="s">
        <v>3017</v>
      </c>
      <c r="J605" s="1" t="s">
        <v>3017</v>
      </c>
      <c r="K605" s="1" t="s">
        <v>4269</v>
      </c>
      <c r="L605" s="1" t="s">
        <v>3017</v>
      </c>
      <c r="M605" s="1" t="s">
        <v>3017</v>
      </c>
      <c r="N605" s="1" t="s">
        <v>3043</v>
      </c>
      <c r="O605" s="1" t="s">
        <v>3043</v>
      </c>
      <c r="P605" s="1" t="s">
        <v>2984</v>
      </c>
      <c r="Q605" s="1" t="s">
        <v>2984</v>
      </c>
      <c r="R605" s="1" t="s">
        <v>2985</v>
      </c>
      <c r="S605" s="1" t="s">
        <v>2985</v>
      </c>
      <c r="T605" s="1" t="s">
        <v>5649</v>
      </c>
      <c r="U605" s="1" t="s">
        <v>3044</v>
      </c>
      <c r="V605" s="1" t="s">
        <v>3043</v>
      </c>
      <c r="W605" s="1" t="s">
        <v>3043</v>
      </c>
    </row>
    <row r="606" spans="1:23" x14ac:dyDescent="0.45">
      <c r="A606" s="1" t="s">
        <v>9655</v>
      </c>
      <c r="B606" s="1" t="s">
        <v>9656</v>
      </c>
      <c r="C606" s="1" t="s">
        <v>9657</v>
      </c>
      <c r="D606" s="1" t="s">
        <v>9658</v>
      </c>
      <c r="E606" s="1" t="s">
        <v>9659</v>
      </c>
      <c r="F606" s="1" t="s">
        <v>9660</v>
      </c>
      <c r="G606" s="1" t="s">
        <v>9661</v>
      </c>
      <c r="H606" s="1" t="s">
        <v>8344</v>
      </c>
      <c r="I606" s="1" t="s">
        <v>3000</v>
      </c>
      <c r="J606" s="1" t="s">
        <v>9579</v>
      </c>
      <c r="K606" s="1" t="s">
        <v>3443</v>
      </c>
      <c r="L606" s="1" t="s">
        <v>3445</v>
      </c>
      <c r="M606" s="1" t="s">
        <v>3446</v>
      </c>
      <c r="N606" s="1" t="s">
        <v>9662</v>
      </c>
      <c r="O606" s="1" t="s">
        <v>9663</v>
      </c>
      <c r="P606" s="1" t="s">
        <v>9664</v>
      </c>
      <c r="Q606" s="1" t="s">
        <v>9665</v>
      </c>
      <c r="R606" s="1" t="s">
        <v>2985</v>
      </c>
      <c r="S606" s="1" t="s">
        <v>9666</v>
      </c>
      <c r="T606" s="1" t="s">
        <v>9667</v>
      </c>
      <c r="U606" s="1" t="s">
        <v>8349</v>
      </c>
      <c r="V606" s="1" t="s">
        <v>9668</v>
      </c>
      <c r="W606" s="1" t="s">
        <v>2985</v>
      </c>
    </row>
    <row r="607" spans="1:23" x14ac:dyDescent="0.45">
      <c r="A607" s="1" t="s">
        <v>9669</v>
      </c>
      <c r="B607" s="1" t="s">
        <v>9670</v>
      </c>
      <c r="C607" s="1" t="s">
        <v>3103</v>
      </c>
      <c r="D607" s="1" t="s">
        <v>7423</v>
      </c>
      <c r="E607" s="1" t="s">
        <v>9671</v>
      </c>
      <c r="F607" s="1" t="s">
        <v>9672</v>
      </c>
      <c r="G607" s="1" t="s">
        <v>9673</v>
      </c>
      <c r="H607" s="1" t="s">
        <v>9674</v>
      </c>
      <c r="I607" s="1" t="s">
        <v>9675</v>
      </c>
      <c r="J607" s="1" t="s">
        <v>9676</v>
      </c>
      <c r="K607" s="1" t="s">
        <v>9677</v>
      </c>
      <c r="L607" s="1" t="s">
        <v>9678</v>
      </c>
      <c r="M607" s="1" t="s">
        <v>3427</v>
      </c>
      <c r="N607" s="1" t="s">
        <v>9673</v>
      </c>
      <c r="O607" s="1" t="s">
        <v>9672</v>
      </c>
      <c r="P607" s="1" t="s">
        <v>2984</v>
      </c>
      <c r="Q607" s="1" t="s">
        <v>2984</v>
      </c>
      <c r="R607" s="1" t="s">
        <v>2985</v>
      </c>
      <c r="S607" s="1" t="s">
        <v>3267</v>
      </c>
      <c r="T607" s="1" t="s">
        <v>9679</v>
      </c>
      <c r="U607" s="1" t="s">
        <v>9680</v>
      </c>
      <c r="V607" s="1" t="s">
        <v>8027</v>
      </c>
      <c r="W607" s="1" t="s">
        <v>2985</v>
      </c>
    </row>
    <row r="608" spans="1:23" x14ac:dyDescent="0.45">
      <c r="A608" s="1" t="s">
        <v>9681</v>
      </c>
      <c r="B608" s="1" t="s">
        <v>9682</v>
      </c>
      <c r="C608" s="1" t="s">
        <v>3043</v>
      </c>
      <c r="D608" s="1" t="s">
        <v>3043</v>
      </c>
      <c r="E608" s="1" t="s">
        <v>3043</v>
      </c>
      <c r="F608" s="1" t="s">
        <v>9683</v>
      </c>
      <c r="G608" s="1" t="s">
        <v>3043</v>
      </c>
      <c r="H608" s="1" t="s">
        <v>9683</v>
      </c>
      <c r="I608" s="1" t="s">
        <v>3017</v>
      </c>
      <c r="J608" s="1" t="s">
        <v>3017</v>
      </c>
      <c r="K608" s="1" t="s">
        <v>9683</v>
      </c>
      <c r="L608" s="1" t="s">
        <v>3017</v>
      </c>
      <c r="M608" s="1" t="s">
        <v>3017</v>
      </c>
      <c r="N608" s="1" t="s">
        <v>3043</v>
      </c>
      <c r="O608" s="1" t="s">
        <v>3043</v>
      </c>
      <c r="P608" s="1" t="s">
        <v>2984</v>
      </c>
      <c r="Q608" s="1" t="s">
        <v>2984</v>
      </c>
      <c r="R608" s="1" t="s">
        <v>2985</v>
      </c>
      <c r="S608" s="1" t="s">
        <v>5676</v>
      </c>
      <c r="T608" s="1" t="s">
        <v>3462</v>
      </c>
      <c r="U608" s="1" t="s">
        <v>7606</v>
      </c>
      <c r="V608" s="1" t="s">
        <v>3793</v>
      </c>
      <c r="W608" s="1" t="s">
        <v>2985</v>
      </c>
    </row>
    <row r="609" spans="1:23" x14ac:dyDescent="0.45">
      <c r="A609" s="1" t="s">
        <v>9684</v>
      </c>
      <c r="B609" s="1" t="s">
        <v>9685</v>
      </c>
      <c r="C609" s="1" t="s">
        <v>3043</v>
      </c>
      <c r="D609" s="1" t="s">
        <v>3043</v>
      </c>
      <c r="E609" s="1" t="s">
        <v>3043</v>
      </c>
      <c r="F609" s="1" t="s">
        <v>9686</v>
      </c>
      <c r="G609" s="1" t="s">
        <v>3043</v>
      </c>
      <c r="H609" s="1" t="s">
        <v>9686</v>
      </c>
      <c r="I609" s="1" t="s">
        <v>3017</v>
      </c>
      <c r="J609" s="1" t="s">
        <v>3017</v>
      </c>
      <c r="K609" s="1" t="s">
        <v>9686</v>
      </c>
      <c r="L609" s="1" t="s">
        <v>3017</v>
      </c>
      <c r="M609" s="1" t="s">
        <v>3017</v>
      </c>
      <c r="N609" s="1" t="s">
        <v>3043</v>
      </c>
      <c r="O609" s="1" t="s">
        <v>3043</v>
      </c>
      <c r="P609" s="1" t="s">
        <v>2984</v>
      </c>
      <c r="Q609" s="1" t="s">
        <v>2984</v>
      </c>
      <c r="R609" s="1" t="s">
        <v>3043</v>
      </c>
      <c r="S609" s="1" t="s">
        <v>3043</v>
      </c>
      <c r="T609" s="1" t="s">
        <v>3044</v>
      </c>
      <c r="U609" s="1" t="s">
        <v>9687</v>
      </c>
      <c r="V609" s="1" t="s">
        <v>3299</v>
      </c>
      <c r="W609" s="1" t="s">
        <v>2985</v>
      </c>
    </row>
    <row r="610" spans="1:23" x14ac:dyDescent="0.45">
      <c r="A610" s="1" t="s">
        <v>9688</v>
      </c>
      <c r="B610" s="1" t="s">
        <v>9689</v>
      </c>
      <c r="C610" s="1" t="s">
        <v>4941</v>
      </c>
      <c r="D610" s="1" t="s">
        <v>9690</v>
      </c>
      <c r="E610" s="1" t="s">
        <v>9691</v>
      </c>
      <c r="F610" s="1" t="s">
        <v>9692</v>
      </c>
      <c r="G610" s="1" t="s">
        <v>9693</v>
      </c>
      <c r="H610" s="1" t="s">
        <v>9694</v>
      </c>
      <c r="I610" s="1" t="s">
        <v>9695</v>
      </c>
      <c r="J610" s="1" t="s">
        <v>3494</v>
      </c>
      <c r="K610" s="1" t="s">
        <v>9696</v>
      </c>
      <c r="L610" s="1" t="s">
        <v>9697</v>
      </c>
      <c r="M610" s="1" t="s">
        <v>9698</v>
      </c>
      <c r="N610" s="1" t="s">
        <v>9693</v>
      </c>
      <c r="O610" s="1" t="s">
        <v>7548</v>
      </c>
      <c r="P610" s="1" t="s">
        <v>2984</v>
      </c>
      <c r="Q610" s="1" t="s">
        <v>2984</v>
      </c>
      <c r="R610" s="1" t="s">
        <v>2985</v>
      </c>
      <c r="S610" s="1" t="s">
        <v>3696</v>
      </c>
      <c r="T610" s="1" t="s">
        <v>9699</v>
      </c>
      <c r="U610" s="1" t="s">
        <v>4322</v>
      </c>
      <c r="V610" s="1" t="s">
        <v>5567</v>
      </c>
      <c r="W610" s="1" t="s">
        <v>4053</v>
      </c>
    </row>
    <row r="611" spans="1:23" x14ac:dyDescent="0.45">
      <c r="A611" s="1" t="s">
        <v>9700</v>
      </c>
      <c r="B611" s="1" t="s">
        <v>9701</v>
      </c>
      <c r="C611" s="1" t="s">
        <v>3043</v>
      </c>
      <c r="D611" s="1" t="s">
        <v>3043</v>
      </c>
      <c r="E611" s="1" t="s">
        <v>3043</v>
      </c>
      <c r="F611" s="1" t="s">
        <v>9702</v>
      </c>
      <c r="G611" s="1" t="s">
        <v>3043</v>
      </c>
      <c r="H611" s="1" t="s">
        <v>9703</v>
      </c>
      <c r="I611" s="1" t="s">
        <v>5548</v>
      </c>
      <c r="J611" s="1" t="s">
        <v>9704</v>
      </c>
      <c r="K611" s="1" t="s">
        <v>9702</v>
      </c>
      <c r="L611" s="1" t="s">
        <v>3017</v>
      </c>
      <c r="M611" s="1" t="s">
        <v>3017</v>
      </c>
      <c r="N611" s="1" t="s">
        <v>3043</v>
      </c>
      <c r="O611" s="1" t="s">
        <v>3043</v>
      </c>
      <c r="P611" s="1" t="s">
        <v>2984</v>
      </c>
      <c r="Q611" s="1" t="s">
        <v>2984</v>
      </c>
      <c r="R611" s="1" t="s">
        <v>2985</v>
      </c>
      <c r="S611" s="1" t="s">
        <v>3151</v>
      </c>
      <c r="T611" s="1" t="s">
        <v>9705</v>
      </c>
      <c r="U611" s="1" t="s">
        <v>9706</v>
      </c>
      <c r="V611" s="1" t="s">
        <v>2986</v>
      </c>
      <c r="W611" s="1" t="s">
        <v>2985</v>
      </c>
    </row>
    <row r="612" spans="1:23" x14ac:dyDescent="0.45">
      <c r="A612" s="1" t="s">
        <v>9707</v>
      </c>
      <c r="B612" s="1" t="s">
        <v>9708</v>
      </c>
      <c r="C612" s="1" t="s">
        <v>4011</v>
      </c>
      <c r="D612" s="1" t="s">
        <v>9709</v>
      </c>
      <c r="E612" s="1" t="s">
        <v>9710</v>
      </c>
      <c r="F612" s="1" t="s">
        <v>5676</v>
      </c>
      <c r="G612" s="1" t="s">
        <v>4572</v>
      </c>
      <c r="H612" s="1" t="s">
        <v>5989</v>
      </c>
      <c r="I612" s="1" t="s">
        <v>3057</v>
      </c>
      <c r="J612" s="1" t="s">
        <v>9711</v>
      </c>
      <c r="K612" s="1" t="s">
        <v>3204</v>
      </c>
      <c r="L612" s="1" t="s">
        <v>4592</v>
      </c>
      <c r="M612" s="1" t="s">
        <v>9712</v>
      </c>
      <c r="N612" s="1" t="s">
        <v>4572</v>
      </c>
      <c r="O612" s="1" t="s">
        <v>5676</v>
      </c>
      <c r="P612" s="1" t="s">
        <v>2984</v>
      </c>
      <c r="Q612" s="1" t="s">
        <v>2984</v>
      </c>
      <c r="R612" s="1" t="s">
        <v>2985</v>
      </c>
      <c r="S612" s="1" t="s">
        <v>2986</v>
      </c>
      <c r="T612" s="1" t="s">
        <v>9713</v>
      </c>
      <c r="U612" s="1" t="s">
        <v>9714</v>
      </c>
      <c r="V612" s="1" t="s">
        <v>6020</v>
      </c>
      <c r="W612" s="1" t="s">
        <v>2985</v>
      </c>
    </row>
    <row r="613" spans="1:23" x14ac:dyDescent="0.45">
      <c r="A613" s="1" t="s">
        <v>9715</v>
      </c>
      <c r="B613" s="1" t="s">
        <v>9716</v>
      </c>
      <c r="C613" s="1" t="s">
        <v>9717</v>
      </c>
      <c r="D613" s="1" t="s">
        <v>9718</v>
      </c>
      <c r="E613" s="1" t="s">
        <v>9719</v>
      </c>
      <c r="F613" s="1" t="s">
        <v>9720</v>
      </c>
      <c r="G613" s="1" t="s">
        <v>9721</v>
      </c>
      <c r="H613" s="1" t="s">
        <v>9722</v>
      </c>
      <c r="I613" s="1" t="s">
        <v>9723</v>
      </c>
      <c r="J613" s="1" t="s">
        <v>4653</v>
      </c>
      <c r="K613" s="1" t="s">
        <v>9724</v>
      </c>
      <c r="L613" s="1" t="s">
        <v>3186</v>
      </c>
      <c r="M613" s="1" t="s">
        <v>9725</v>
      </c>
      <c r="N613" s="1" t="s">
        <v>9722</v>
      </c>
      <c r="O613" s="1" t="s">
        <v>9726</v>
      </c>
      <c r="P613" s="1" t="s">
        <v>9727</v>
      </c>
      <c r="Q613" s="1" t="s">
        <v>9728</v>
      </c>
      <c r="R613" s="1" t="s">
        <v>2985</v>
      </c>
      <c r="S613" s="1" t="s">
        <v>9729</v>
      </c>
      <c r="T613" s="1" t="s">
        <v>9730</v>
      </c>
      <c r="U613" s="1" t="s">
        <v>9731</v>
      </c>
      <c r="V613" s="1" t="s">
        <v>4683</v>
      </c>
      <c r="W613" s="1" t="s">
        <v>2985</v>
      </c>
    </row>
    <row r="614" spans="1:23" x14ac:dyDescent="0.45">
      <c r="A614" s="1" t="s">
        <v>9732</v>
      </c>
      <c r="B614" s="1" t="s">
        <v>9733</v>
      </c>
      <c r="C614" s="1" t="s">
        <v>3407</v>
      </c>
      <c r="D614" s="1" t="s">
        <v>9734</v>
      </c>
      <c r="E614" s="1" t="s">
        <v>9735</v>
      </c>
      <c r="F614" s="1" t="s">
        <v>4751</v>
      </c>
      <c r="G614" s="1" t="s">
        <v>9736</v>
      </c>
      <c r="H614" s="1" t="s">
        <v>9737</v>
      </c>
      <c r="I614" s="1" t="s">
        <v>3643</v>
      </c>
      <c r="J614" s="1" t="s">
        <v>9738</v>
      </c>
      <c r="K614" s="1" t="s">
        <v>7214</v>
      </c>
      <c r="L614" s="1" t="s">
        <v>7893</v>
      </c>
      <c r="M614" s="1" t="s">
        <v>9739</v>
      </c>
      <c r="N614" s="1" t="s">
        <v>9740</v>
      </c>
      <c r="O614" s="1" t="s">
        <v>4089</v>
      </c>
      <c r="P614" s="1" t="s">
        <v>7937</v>
      </c>
      <c r="Q614" s="1" t="s">
        <v>9741</v>
      </c>
      <c r="R614" s="1" t="s">
        <v>2985</v>
      </c>
      <c r="S614" s="1" t="s">
        <v>8644</v>
      </c>
      <c r="T614" s="1" t="s">
        <v>7692</v>
      </c>
      <c r="U614" s="1" t="s">
        <v>9742</v>
      </c>
      <c r="V614" s="1" t="s">
        <v>3908</v>
      </c>
      <c r="W614" s="1" t="s">
        <v>2985</v>
      </c>
    </row>
    <row r="615" spans="1:23" x14ac:dyDescent="0.45">
      <c r="A615" s="1" t="s">
        <v>9743</v>
      </c>
      <c r="B615" s="1" t="s">
        <v>9744</v>
      </c>
      <c r="C615" s="1" t="s">
        <v>6731</v>
      </c>
      <c r="D615" s="1" t="s">
        <v>9745</v>
      </c>
      <c r="E615" s="1" t="s">
        <v>9746</v>
      </c>
      <c r="F615" s="1" t="s">
        <v>9747</v>
      </c>
      <c r="G615" s="1" t="s">
        <v>9748</v>
      </c>
      <c r="H615" s="1" t="s">
        <v>9749</v>
      </c>
      <c r="I615" s="1" t="s">
        <v>9750</v>
      </c>
      <c r="J615" s="1" t="s">
        <v>4039</v>
      </c>
      <c r="K615" s="1" t="s">
        <v>9751</v>
      </c>
      <c r="L615" s="1" t="s">
        <v>5856</v>
      </c>
      <c r="M615" s="1" t="s">
        <v>3328</v>
      </c>
      <c r="N615" s="1" t="s">
        <v>9752</v>
      </c>
      <c r="O615" s="1" t="s">
        <v>9748</v>
      </c>
      <c r="P615" s="1" t="s">
        <v>9753</v>
      </c>
      <c r="Q615" s="1" t="s">
        <v>9754</v>
      </c>
      <c r="R615" s="1" t="s">
        <v>2985</v>
      </c>
      <c r="S615" s="1" t="s">
        <v>9755</v>
      </c>
      <c r="T615" s="1" t="s">
        <v>9756</v>
      </c>
      <c r="U615" s="1" t="s">
        <v>9757</v>
      </c>
      <c r="V615" s="1" t="s">
        <v>9758</v>
      </c>
      <c r="W615" s="1" t="s">
        <v>2985</v>
      </c>
    </row>
    <row r="616" spans="1:23" x14ac:dyDescent="0.45">
      <c r="A616" s="1" t="s">
        <v>9759</v>
      </c>
      <c r="B616" s="1" t="s">
        <v>9760</v>
      </c>
      <c r="C616" s="1" t="s">
        <v>9761</v>
      </c>
      <c r="D616" s="1" t="s">
        <v>9762</v>
      </c>
      <c r="E616" s="1" t="s">
        <v>9763</v>
      </c>
      <c r="F616" s="1" t="s">
        <v>4572</v>
      </c>
      <c r="G616" s="1" t="s">
        <v>4053</v>
      </c>
      <c r="H616" s="1" t="s">
        <v>3103</v>
      </c>
      <c r="I616" s="1" t="s">
        <v>4009</v>
      </c>
      <c r="J616" s="1" t="s">
        <v>9764</v>
      </c>
      <c r="K616" s="1" t="s">
        <v>3103</v>
      </c>
      <c r="L616" s="1" t="s">
        <v>4009</v>
      </c>
      <c r="M616" s="1" t="s">
        <v>9764</v>
      </c>
      <c r="N616" s="1" t="s">
        <v>2977</v>
      </c>
      <c r="O616" s="1" t="s">
        <v>3219</v>
      </c>
      <c r="P616" s="1" t="s">
        <v>2984</v>
      </c>
      <c r="Q616" s="1" t="s">
        <v>2984</v>
      </c>
      <c r="R616" s="1" t="s">
        <v>3372</v>
      </c>
      <c r="S616" s="1" t="s">
        <v>9765</v>
      </c>
      <c r="T616" s="1" t="s">
        <v>9766</v>
      </c>
      <c r="U616" s="1" t="s">
        <v>9767</v>
      </c>
      <c r="V616" s="1" t="s">
        <v>7923</v>
      </c>
      <c r="W616" s="1" t="s">
        <v>3028</v>
      </c>
    </row>
    <row r="617" spans="1:23" x14ac:dyDescent="0.45">
      <c r="A617" s="1" t="s">
        <v>9768</v>
      </c>
      <c r="B617" s="1" t="s">
        <v>9769</v>
      </c>
      <c r="C617" s="1" t="s">
        <v>5855</v>
      </c>
      <c r="D617" s="1" t="s">
        <v>9770</v>
      </c>
      <c r="E617" s="1" t="s">
        <v>9771</v>
      </c>
      <c r="F617" s="1" t="s">
        <v>5384</v>
      </c>
      <c r="G617" s="1" t="s">
        <v>5384</v>
      </c>
      <c r="H617" s="1" t="s">
        <v>7656</v>
      </c>
      <c r="I617" s="1" t="s">
        <v>3881</v>
      </c>
      <c r="J617" s="1" t="s">
        <v>9772</v>
      </c>
      <c r="K617" s="1" t="s">
        <v>6524</v>
      </c>
      <c r="L617" s="1" t="s">
        <v>3496</v>
      </c>
      <c r="M617" s="1" t="s">
        <v>4957</v>
      </c>
      <c r="N617" s="1" t="s">
        <v>9773</v>
      </c>
      <c r="O617" s="1" t="s">
        <v>7531</v>
      </c>
      <c r="P617" s="1" t="s">
        <v>8045</v>
      </c>
      <c r="Q617" s="1" t="s">
        <v>6333</v>
      </c>
      <c r="R617" s="1" t="s">
        <v>2985</v>
      </c>
      <c r="S617" s="1" t="s">
        <v>3299</v>
      </c>
      <c r="T617" s="1" t="s">
        <v>9774</v>
      </c>
      <c r="U617" s="1" t="s">
        <v>9775</v>
      </c>
      <c r="V617" s="1" t="s">
        <v>9776</v>
      </c>
      <c r="W617" s="1" t="s">
        <v>2977</v>
      </c>
    </row>
    <row r="618" spans="1:23" x14ac:dyDescent="0.45">
      <c r="A618" s="1" t="s">
        <v>9777</v>
      </c>
      <c r="B618" s="1" t="s">
        <v>9778</v>
      </c>
      <c r="C618" s="1" t="s">
        <v>9779</v>
      </c>
      <c r="D618" s="1" t="s">
        <v>9780</v>
      </c>
      <c r="E618" s="1" t="s">
        <v>9781</v>
      </c>
      <c r="F618" s="1" t="s">
        <v>9782</v>
      </c>
      <c r="G618" s="1" t="s">
        <v>9783</v>
      </c>
      <c r="H618" s="1" t="s">
        <v>9784</v>
      </c>
      <c r="I618" s="1" t="s">
        <v>4908</v>
      </c>
      <c r="J618" s="1" t="s">
        <v>3997</v>
      </c>
      <c r="K618" s="1" t="s">
        <v>9785</v>
      </c>
      <c r="L618" s="1" t="s">
        <v>4349</v>
      </c>
      <c r="M618" s="1" t="s">
        <v>6526</v>
      </c>
      <c r="N618" s="1" t="s">
        <v>9786</v>
      </c>
      <c r="O618" s="1" t="s">
        <v>9787</v>
      </c>
      <c r="P618" s="1" t="s">
        <v>9788</v>
      </c>
      <c r="Q618" s="1" t="s">
        <v>9789</v>
      </c>
      <c r="R618" s="1" t="s">
        <v>2977</v>
      </c>
      <c r="S618" s="1" t="s">
        <v>9790</v>
      </c>
      <c r="T618" s="1" t="s">
        <v>9791</v>
      </c>
      <c r="U618" s="1" t="s">
        <v>9792</v>
      </c>
      <c r="V618" s="1" t="s">
        <v>3127</v>
      </c>
      <c r="W618" s="1" t="s">
        <v>2985</v>
      </c>
    </row>
    <row r="619" spans="1:23" x14ac:dyDescent="0.45">
      <c r="A619" s="1" t="s">
        <v>9793</v>
      </c>
      <c r="B619" s="1" t="s">
        <v>9794</v>
      </c>
      <c r="C619" s="1" t="s">
        <v>5506</v>
      </c>
      <c r="D619" s="1" t="s">
        <v>9795</v>
      </c>
      <c r="E619" s="1" t="s">
        <v>9796</v>
      </c>
      <c r="F619" s="1" t="s">
        <v>9797</v>
      </c>
      <c r="G619" s="1" t="s">
        <v>9797</v>
      </c>
      <c r="H619" s="1" t="s">
        <v>9798</v>
      </c>
      <c r="I619" s="1" t="s">
        <v>3602</v>
      </c>
      <c r="J619" s="1" t="s">
        <v>9799</v>
      </c>
      <c r="K619" s="1" t="s">
        <v>9800</v>
      </c>
      <c r="L619" s="1" t="s">
        <v>4857</v>
      </c>
      <c r="M619" s="1" t="s">
        <v>5329</v>
      </c>
      <c r="N619" s="1" t="s">
        <v>9798</v>
      </c>
      <c r="O619" s="1" t="s">
        <v>9797</v>
      </c>
      <c r="P619" s="1" t="s">
        <v>2984</v>
      </c>
      <c r="Q619" s="1" t="s">
        <v>2984</v>
      </c>
      <c r="R619" s="1" t="s">
        <v>2977</v>
      </c>
      <c r="S619" s="1" t="s">
        <v>9801</v>
      </c>
      <c r="T619" s="1" t="s">
        <v>9802</v>
      </c>
      <c r="U619" s="1" t="s">
        <v>9803</v>
      </c>
      <c r="V619" s="1" t="s">
        <v>9804</v>
      </c>
      <c r="W619" s="1" t="s">
        <v>2977</v>
      </c>
    </row>
    <row r="620" spans="1:23" x14ac:dyDescent="0.45">
      <c r="A620" s="1" t="s">
        <v>9805</v>
      </c>
      <c r="B620" s="1" t="s">
        <v>9806</v>
      </c>
      <c r="C620" s="1" t="s">
        <v>9807</v>
      </c>
      <c r="D620" s="1" t="s">
        <v>9808</v>
      </c>
      <c r="E620" s="1" t="s">
        <v>9809</v>
      </c>
      <c r="F620" s="1" t="s">
        <v>9810</v>
      </c>
      <c r="G620" s="1" t="s">
        <v>9811</v>
      </c>
      <c r="H620" s="1" t="s">
        <v>9812</v>
      </c>
      <c r="I620" s="1" t="s">
        <v>5403</v>
      </c>
      <c r="J620" s="1" t="s">
        <v>7922</v>
      </c>
      <c r="K620" s="1" t="s">
        <v>9813</v>
      </c>
      <c r="L620" s="1" t="s">
        <v>6369</v>
      </c>
      <c r="M620" s="1" t="s">
        <v>3213</v>
      </c>
      <c r="N620" s="1" t="s">
        <v>9814</v>
      </c>
      <c r="O620" s="1" t="s">
        <v>9815</v>
      </c>
      <c r="P620" s="1" t="s">
        <v>9040</v>
      </c>
      <c r="Q620" s="1" t="s">
        <v>9816</v>
      </c>
      <c r="R620" s="1" t="s">
        <v>2985</v>
      </c>
      <c r="S620" s="1" t="s">
        <v>9817</v>
      </c>
      <c r="T620" s="1" t="s">
        <v>9818</v>
      </c>
      <c r="U620" s="1" t="s">
        <v>9819</v>
      </c>
      <c r="V620" s="1" t="s">
        <v>9820</v>
      </c>
      <c r="W620" s="1" t="s">
        <v>2985</v>
      </c>
    </row>
    <row r="621" spans="1:23" x14ac:dyDescent="0.45">
      <c r="A621" s="1" t="s">
        <v>9821</v>
      </c>
      <c r="B621" s="1" t="s">
        <v>9822</v>
      </c>
      <c r="C621" s="1" t="s">
        <v>9823</v>
      </c>
      <c r="D621" s="1" t="s">
        <v>9824</v>
      </c>
      <c r="E621" s="1" t="s">
        <v>9825</v>
      </c>
      <c r="F621" s="1" t="s">
        <v>9826</v>
      </c>
      <c r="G621" s="1" t="s">
        <v>9827</v>
      </c>
      <c r="H621" s="1" t="s">
        <v>9828</v>
      </c>
      <c r="I621" s="1" t="s">
        <v>7113</v>
      </c>
      <c r="J621" s="1" t="s">
        <v>8129</v>
      </c>
      <c r="K621" s="1" t="s">
        <v>9829</v>
      </c>
      <c r="L621" s="1" t="s">
        <v>8083</v>
      </c>
      <c r="M621" s="1" t="s">
        <v>9830</v>
      </c>
      <c r="N621" s="1" t="s">
        <v>6678</v>
      </c>
      <c r="O621" s="1" t="s">
        <v>9831</v>
      </c>
      <c r="P621" s="1" t="s">
        <v>3870</v>
      </c>
      <c r="Q621" s="1" t="s">
        <v>9832</v>
      </c>
      <c r="R621" s="1" t="s">
        <v>2985</v>
      </c>
      <c r="S621" s="1" t="s">
        <v>8644</v>
      </c>
      <c r="T621" s="1" t="s">
        <v>9833</v>
      </c>
      <c r="U621" s="1" t="s">
        <v>9834</v>
      </c>
      <c r="V621" s="1" t="s">
        <v>9835</v>
      </c>
      <c r="W621" s="1" t="s">
        <v>2985</v>
      </c>
    </row>
    <row r="622" spans="1:23" x14ac:dyDescent="0.45">
      <c r="A622" s="1" t="s">
        <v>9836</v>
      </c>
      <c r="B622" s="1" t="s">
        <v>9837</v>
      </c>
      <c r="C622" s="1" t="s">
        <v>3043</v>
      </c>
      <c r="D622" s="1" t="s">
        <v>3043</v>
      </c>
      <c r="E622" s="1" t="s">
        <v>3043</v>
      </c>
      <c r="F622" s="1" t="s">
        <v>9838</v>
      </c>
      <c r="G622" s="1" t="s">
        <v>3043</v>
      </c>
      <c r="H622" s="1" t="s">
        <v>9839</v>
      </c>
      <c r="I622" s="1" t="s">
        <v>9840</v>
      </c>
      <c r="J622" s="1" t="s">
        <v>9841</v>
      </c>
      <c r="K622" s="1" t="s">
        <v>9838</v>
      </c>
      <c r="L622" s="1" t="s">
        <v>3017</v>
      </c>
      <c r="M622" s="1" t="s">
        <v>3017</v>
      </c>
      <c r="N622" s="1" t="s">
        <v>3043</v>
      </c>
      <c r="O622" s="1" t="s">
        <v>3043</v>
      </c>
      <c r="P622" s="1" t="s">
        <v>9842</v>
      </c>
      <c r="Q622" s="1" t="s">
        <v>9843</v>
      </c>
      <c r="R622" s="1" t="s">
        <v>3043</v>
      </c>
      <c r="S622" s="1" t="s">
        <v>3043</v>
      </c>
      <c r="T622" s="1" t="s">
        <v>3044</v>
      </c>
      <c r="U622" s="1" t="s">
        <v>9844</v>
      </c>
      <c r="V622" s="1" t="s">
        <v>9845</v>
      </c>
      <c r="W622" s="1" t="s">
        <v>4012</v>
      </c>
    </row>
    <row r="623" spans="1:23" x14ac:dyDescent="0.45">
      <c r="A623" s="1" t="s">
        <v>9846</v>
      </c>
      <c r="B623" s="1" t="s">
        <v>9847</v>
      </c>
      <c r="C623" s="1" t="s">
        <v>3043</v>
      </c>
      <c r="D623" s="1" t="s">
        <v>3043</v>
      </c>
      <c r="E623" s="1" t="s">
        <v>3043</v>
      </c>
      <c r="F623" s="1" t="s">
        <v>2985</v>
      </c>
      <c r="G623" s="1" t="s">
        <v>3043</v>
      </c>
      <c r="H623" s="1" t="s">
        <v>2985</v>
      </c>
      <c r="I623" s="1" t="s">
        <v>3017</v>
      </c>
      <c r="J623" s="1" t="s">
        <v>3017</v>
      </c>
      <c r="K623" s="1" t="s">
        <v>2985</v>
      </c>
      <c r="L623" s="1" t="s">
        <v>3017</v>
      </c>
      <c r="M623" s="1" t="s">
        <v>3017</v>
      </c>
      <c r="N623" s="1" t="s">
        <v>3043</v>
      </c>
      <c r="O623" s="1" t="s">
        <v>3043</v>
      </c>
      <c r="P623" s="1" t="s">
        <v>2984</v>
      </c>
      <c r="Q623" s="1" t="s">
        <v>2984</v>
      </c>
      <c r="R623" s="1" t="s">
        <v>3043</v>
      </c>
      <c r="S623" s="1" t="s">
        <v>3043</v>
      </c>
      <c r="T623" s="1" t="s">
        <v>3044</v>
      </c>
      <c r="U623" s="1" t="s">
        <v>9848</v>
      </c>
      <c r="V623" s="1" t="s">
        <v>2986</v>
      </c>
      <c r="W623" s="1" t="s">
        <v>2985</v>
      </c>
    </row>
    <row r="624" spans="1:23" x14ac:dyDescent="0.45">
      <c r="A624" s="1" t="s">
        <v>9849</v>
      </c>
      <c r="B624" s="1" t="s">
        <v>9850</v>
      </c>
      <c r="C624" s="1" t="s">
        <v>2985</v>
      </c>
      <c r="D624" s="1" t="s">
        <v>9851</v>
      </c>
      <c r="E624" s="1" t="s">
        <v>9852</v>
      </c>
      <c r="F624" s="1" t="s">
        <v>9853</v>
      </c>
      <c r="G624" s="1" t="s">
        <v>9854</v>
      </c>
      <c r="H624" s="1" t="s">
        <v>9854</v>
      </c>
      <c r="I624" s="1" t="s">
        <v>9855</v>
      </c>
      <c r="J624" s="1" t="s">
        <v>9698</v>
      </c>
      <c r="K624" s="1" t="s">
        <v>9854</v>
      </c>
      <c r="L624" s="1" t="s">
        <v>9855</v>
      </c>
      <c r="M624" s="1" t="s">
        <v>9698</v>
      </c>
      <c r="N624" s="1" t="s">
        <v>9854</v>
      </c>
      <c r="O624" s="1" t="s">
        <v>9854</v>
      </c>
      <c r="P624" s="1" t="s">
        <v>2984</v>
      </c>
      <c r="Q624" s="1" t="s">
        <v>2984</v>
      </c>
      <c r="R624" s="1" t="s">
        <v>2985</v>
      </c>
      <c r="S624" s="1" t="s">
        <v>3127</v>
      </c>
      <c r="T624" s="1" t="s">
        <v>9856</v>
      </c>
      <c r="U624" s="1" t="s">
        <v>3044</v>
      </c>
      <c r="V624" s="1" t="s">
        <v>3043</v>
      </c>
      <c r="W624" s="1" t="s">
        <v>3043</v>
      </c>
    </row>
    <row r="625" spans="1:23" x14ac:dyDescent="0.45">
      <c r="A625" s="1" t="s">
        <v>9857</v>
      </c>
      <c r="B625" s="1" t="s">
        <v>9858</v>
      </c>
      <c r="C625" s="1" t="s">
        <v>6499</v>
      </c>
      <c r="D625" s="1" t="s">
        <v>9859</v>
      </c>
      <c r="E625" s="1" t="s">
        <v>9860</v>
      </c>
      <c r="F625" s="1" t="s">
        <v>5101</v>
      </c>
      <c r="G625" s="1" t="s">
        <v>9861</v>
      </c>
      <c r="H625" s="1" t="s">
        <v>9862</v>
      </c>
      <c r="I625" s="1" t="s">
        <v>9863</v>
      </c>
      <c r="J625" s="1" t="s">
        <v>9864</v>
      </c>
      <c r="K625" s="1" t="s">
        <v>9865</v>
      </c>
      <c r="L625" s="1" t="s">
        <v>3231</v>
      </c>
      <c r="M625" s="1" t="s">
        <v>9866</v>
      </c>
      <c r="N625" s="1" t="s">
        <v>9298</v>
      </c>
      <c r="O625" s="1" t="s">
        <v>9867</v>
      </c>
      <c r="P625" s="1" t="s">
        <v>9868</v>
      </c>
      <c r="Q625" s="1" t="s">
        <v>9869</v>
      </c>
      <c r="R625" s="1" t="s">
        <v>2977</v>
      </c>
      <c r="S625" s="1" t="s">
        <v>6489</v>
      </c>
      <c r="T625" s="1" t="s">
        <v>9870</v>
      </c>
      <c r="U625" s="1" t="s">
        <v>9871</v>
      </c>
      <c r="V625" s="1" t="s">
        <v>9872</v>
      </c>
      <c r="W625" s="1" t="s">
        <v>2985</v>
      </c>
    </row>
    <row r="626" spans="1:23" x14ac:dyDescent="0.45">
      <c r="A626" s="1" t="s">
        <v>9873</v>
      </c>
      <c r="B626" s="1" t="s">
        <v>9874</v>
      </c>
      <c r="C626" s="1" t="s">
        <v>3043</v>
      </c>
      <c r="D626" s="1" t="s">
        <v>3043</v>
      </c>
      <c r="E626" s="1" t="s">
        <v>3043</v>
      </c>
      <c r="F626" s="1" t="s">
        <v>9875</v>
      </c>
      <c r="G626" s="1" t="s">
        <v>3043</v>
      </c>
      <c r="H626" s="1" t="s">
        <v>9875</v>
      </c>
      <c r="I626" s="1" t="s">
        <v>3017</v>
      </c>
      <c r="J626" s="1" t="s">
        <v>3017</v>
      </c>
      <c r="K626" s="1" t="s">
        <v>9875</v>
      </c>
      <c r="L626" s="1" t="s">
        <v>3017</v>
      </c>
      <c r="M626" s="1" t="s">
        <v>3017</v>
      </c>
      <c r="N626" s="1" t="s">
        <v>3043</v>
      </c>
      <c r="O626" s="1" t="s">
        <v>3043</v>
      </c>
      <c r="P626" s="1" t="s">
        <v>2984</v>
      </c>
      <c r="Q626" s="1" t="s">
        <v>2984</v>
      </c>
      <c r="R626" s="1" t="s">
        <v>2985</v>
      </c>
      <c r="S626" s="1" t="s">
        <v>4572</v>
      </c>
      <c r="T626" s="1" t="s">
        <v>9876</v>
      </c>
      <c r="U626" s="1" t="s">
        <v>8616</v>
      </c>
      <c r="V626" s="1" t="s">
        <v>4164</v>
      </c>
      <c r="W626" s="1" t="s">
        <v>2985</v>
      </c>
    </row>
    <row r="627" spans="1:23" x14ac:dyDescent="0.45">
      <c r="A627" s="1" t="s">
        <v>9877</v>
      </c>
      <c r="B627" s="1" t="s">
        <v>9878</v>
      </c>
      <c r="C627" s="1" t="s">
        <v>3043</v>
      </c>
      <c r="D627" s="1" t="s">
        <v>3043</v>
      </c>
      <c r="E627" s="1" t="s">
        <v>3043</v>
      </c>
      <c r="F627" s="1" t="s">
        <v>9879</v>
      </c>
      <c r="G627" s="1" t="s">
        <v>3043</v>
      </c>
      <c r="H627" s="1" t="s">
        <v>9879</v>
      </c>
      <c r="I627" s="1" t="s">
        <v>3017</v>
      </c>
      <c r="J627" s="1" t="s">
        <v>3017</v>
      </c>
      <c r="K627" s="1" t="s">
        <v>9879</v>
      </c>
      <c r="L627" s="1" t="s">
        <v>3017</v>
      </c>
      <c r="M627" s="1" t="s">
        <v>3017</v>
      </c>
      <c r="N627" s="1" t="s">
        <v>3043</v>
      </c>
      <c r="O627" s="1" t="s">
        <v>3043</v>
      </c>
      <c r="P627" s="1" t="s">
        <v>2984</v>
      </c>
      <c r="Q627" s="1" t="s">
        <v>2984</v>
      </c>
      <c r="R627" s="1" t="s">
        <v>2985</v>
      </c>
      <c r="S627" s="1" t="s">
        <v>9880</v>
      </c>
      <c r="T627" s="1" t="s">
        <v>9881</v>
      </c>
      <c r="U627" s="1" t="s">
        <v>3044</v>
      </c>
      <c r="V627" s="1" t="s">
        <v>3043</v>
      </c>
      <c r="W627" s="1" t="s">
        <v>3043</v>
      </c>
    </row>
    <row r="628" spans="1:23" x14ac:dyDescent="0.45">
      <c r="A628" s="1" t="s">
        <v>9882</v>
      </c>
      <c r="B628" s="1" t="s">
        <v>9883</v>
      </c>
      <c r="C628" s="1" t="s">
        <v>3043</v>
      </c>
      <c r="D628" s="1" t="s">
        <v>3043</v>
      </c>
      <c r="E628" s="1" t="s">
        <v>3043</v>
      </c>
      <c r="F628" s="1" t="s">
        <v>4040</v>
      </c>
      <c r="G628" s="1" t="s">
        <v>3043</v>
      </c>
      <c r="H628" s="1" t="s">
        <v>4040</v>
      </c>
      <c r="I628" s="1" t="s">
        <v>3017</v>
      </c>
      <c r="J628" s="1" t="s">
        <v>3017</v>
      </c>
      <c r="K628" s="1" t="s">
        <v>4040</v>
      </c>
      <c r="L628" s="1" t="s">
        <v>3017</v>
      </c>
      <c r="M628" s="1" t="s">
        <v>3017</v>
      </c>
      <c r="N628" s="1" t="s">
        <v>3043</v>
      </c>
      <c r="O628" s="1" t="s">
        <v>3043</v>
      </c>
      <c r="P628" s="1" t="s">
        <v>4760</v>
      </c>
      <c r="Q628" s="1" t="s">
        <v>9884</v>
      </c>
      <c r="R628" s="1" t="s">
        <v>3230</v>
      </c>
      <c r="S628" s="1" t="s">
        <v>9885</v>
      </c>
      <c r="T628" s="1" t="s">
        <v>3411</v>
      </c>
      <c r="U628" s="1" t="s">
        <v>5194</v>
      </c>
      <c r="V628" s="1" t="s">
        <v>4001</v>
      </c>
      <c r="W628" s="1" t="s">
        <v>2977</v>
      </c>
    </row>
    <row r="629" spans="1:23" x14ac:dyDescent="0.45">
      <c r="A629" s="1" t="s">
        <v>9886</v>
      </c>
      <c r="B629" s="1" t="s">
        <v>9887</v>
      </c>
      <c r="C629" s="1" t="s">
        <v>9888</v>
      </c>
      <c r="D629" s="1" t="s">
        <v>9889</v>
      </c>
      <c r="E629" s="1" t="s">
        <v>9890</v>
      </c>
      <c r="F629" s="1" t="s">
        <v>9891</v>
      </c>
      <c r="G629" s="1" t="s">
        <v>9892</v>
      </c>
      <c r="H629" s="1" t="s">
        <v>7707</v>
      </c>
      <c r="I629" s="1" t="s">
        <v>5403</v>
      </c>
      <c r="J629" s="1" t="s">
        <v>3497</v>
      </c>
      <c r="K629" s="1" t="s">
        <v>9893</v>
      </c>
      <c r="L629" s="1" t="s">
        <v>6661</v>
      </c>
      <c r="M629" s="1" t="s">
        <v>4957</v>
      </c>
      <c r="N629" s="1" t="s">
        <v>9894</v>
      </c>
      <c r="O629" s="1" t="s">
        <v>4269</v>
      </c>
      <c r="P629" s="1" t="s">
        <v>4517</v>
      </c>
      <c r="Q629" s="1" t="s">
        <v>9895</v>
      </c>
      <c r="R629" s="1" t="s">
        <v>2977</v>
      </c>
      <c r="S629" s="1" t="s">
        <v>9896</v>
      </c>
      <c r="T629" s="1" t="s">
        <v>9897</v>
      </c>
      <c r="U629" s="1" t="s">
        <v>7645</v>
      </c>
      <c r="V629" s="1" t="s">
        <v>9898</v>
      </c>
      <c r="W629" s="1" t="s">
        <v>2985</v>
      </c>
    </row>
    <row r="630" spans="1:23" x14ac:dyDescent="0.45">
      <c r="A630" s="1" t="s">
        <v>9899</v>
      </c>
      <c r="B630" s="1" t="s">
        <v>9900</v>
      </c>
      <c r="C630" s="1" t="s">
        <v>4274</v>
      </c>
      <c r="D630" s="1" t="s">
        <v>9901</v>
      </c>
      <c r="E630" s="1" t="s">
        <v>9902</v>
      </c>
      <c r="F630" s="1" t="s">
        <v>9903</v>
      </c>
      <c r="G630" s="1" t="s">
        <v>4423</v>
      </c>
      <c r="H630" s="1" t="s">
        <v>9904</v>
      </c>
      <c r="I630" s="1" t="s">
        <v>7494</v>
      </c>
      <c r="J630" s="1" t="s">
        <v>9905</v>
      </c>
      <c r="K630" s="1" t="s">
        <v>9906</v>
      </c>
      <c r="L630" s="1" t="s">
        <v>9907</v>
      </c>
      <c r="M630" s="1" t="s">
        <v>6571</v>
      </c>
      <c r="N630" s="1" t="s">
        <v>9908</v>
      </c>
      <c r="O630" s="1" t="s">
        <v>9909</v>
      </c>
      <c r="P630" s="1" t="s">
        <v>2984</v>
      </c>
      <c r="Q630" s="1" t="s">
        <v>2984</v>
      </c>
      <c r="R630" s="1" t="s">
        <v>2985</v>
      </c>
      <c r="S630" s="1" t="s">
        <v>8644</v>
      </c>
      <c r="T630" s="1" t="s">
        <v>9910</v>
      </c>
      <c r="U630" s="1" t="s">
        <v>9911</v>
      </c>
      <c r="V630" s="1" t="s">
        <v>4269</v>
      </c>
      <c r="W630" s="1" t="s">
        <v>2985</v>
      </c>
    </row>
    <row r="631" spans="1:23" x14ac:dyDescent="0.45">
      <c r="A631" s="1" t="s">
        <v>9912</v>
      </c>
      <c r="B631" s="1" t="s">
        <v>9913</v>
      </c>
      <c r="C631" s="1" t="s">
        <v>9914</v>
      </c>
      <c r="D631" s="1" t="s">
        <v>9915</v>
      </c>
      <c r="E631" s="1" t="s">
        <v>9916</v>
      </c>
      <c r="F631" s="1" t="s">
        <v>9917</v>
      </c>
      <c r="G631" s="1" t="s">
        <v>9918</v>
      </c>
      <c r="H631" s="1" t="s">
        <v>9919</v>
      </c>
      <c r="I631" s="1" t="s">
        <v>3763</v>
      </c>
      <c r="J631" s="1" t="s">
        <v>4858</v>
      </c>
      <c r="K631" s="1" t="s">
        <v>9919</v>
      </c>
      <c r="L631" s="1" t="s">
        <v>3763</v>
      </c>
      <c r="M631" s="1" t="s">
        <v>4858</v>
      </c>
      <c r="N631" s="1" t="s">
        <v>9920</v>
      </c>
      <c r="O631" s="1" t="s">
        <v>9918</v>
      </c>
      <c r="P631" s="1" t="s">
        <v>9921</v>
      </c>
      <c r="Q631" s="1" t="s">
        <v>9922</v>
      </c>
      <c r="R631" s="1" t="s">
        <v>2985</v>
      </c>
      <c r="S631" s="1" t="s">
        <v>4694</v>
      </c>
      <c r="T631" s="1" t="s">
        <v>9923</v>
      </c>
      <c r="U631" s="1" t="s">
        <v>9924</v>
      </c>
      <c r="V631" s="1" t="s">
        <v>7533</v>
      </c>
      <c r="W631" s="1" t="s">
        <v>2985</v>
      </c>
    </row>
    <row r="632" spans="1:23" x14ac:dyDescent="0.45">
      <c r="A632" s="1" t="s">
        <v>9925</v>
      </c>
      <c r="B632" s="1" t="s">
        <v>9926</v>
      </c>
      <c r="C632" s="1" t="s">
        <v>3043</v>
      </c>
      <c r="D632" s="1" t="s">
        <v>3043</v>
      </c>
      <c r="E632" s="1" t="s">
        <v>3043</v>
      </c>
      <c r="F632" s="1" t="s">
        <v>2986</v>
      </c>
      <c r="G632" s="1" t="s">
        <v>3043</v>
      </c>
      <c r="H632" s="1" t="s">
        <v>2986</v>
      </c>
      <c r="I632" s="1" t="s">
        <v>3017</v>
      </c>
      <c r="J632" s="1" t="s">
        <v>3017</v>
      </c>
      <c r="K632" s="1" t="s">
        <v>2986</v>
      </c>
      <c r="L632" s="1" t="s">
        <v>3017</v>
      </c>
      <c r="M632" s="1" t="s">
        <v>3017</v>
      </c>
      <c r="N632" s="1" t="s">
        <v>3043</v>
      </c>
      <c r="O632" s="1" t="s">
        <v>3043</v>
      </c>
      <c r="P632" s="1" t="s">
        <v>2984</v>
      </c>
      <c r="Q632" s="1" t="s">
        <v>2984</v>
      </c>
      <c r="R632" s="1" t="s">
        <v>2985</v>
      </c>
      <c r="S632" s="1" t="s">
        <v>3230</v>
      </c>
      <c r="T632" s="1" t="s">
        <v>3465</v>
      </c>
      <c r="U632" s="1" t="s">
        <v>3044</v>
      </c>
      <c r="V632" s="1" t="s">
        <v>3043</v>
      </c>
      <c r="W632" s="1" t="s">
        <v>3043</v>
      </c>
    </row>
    <row r="633" spans="1:23" x14ac:dyDescent="0.45">
      <c r="A633" s="1" t="s">
        <v>9927</v>
      </c>
      <c r="B633" s="1" t="s">
        <v>9928</v>
      </c>
      <c r="C633" s="1" t="s">
        <v>6396</v>
      </c>
      <c r="D633" s="1" t="s">
        <v>9929</v>
      </c>
      <c r="E633" s="1" t="s">
        <v>9930</v>
      </c>
      <c r="F633" s="1" t="s">
        <v>9931</v>
      </c>
      <c r="G633" s="1" t="s">
        <v>9932</v>
      </c>
      <c r="H633" s="1" t="s">
        <v>9933</v>
      </c>
      <c r="I633" s="1" t="s">
        <v>2997</v>
      </c>
      <c r="J633" s="1" t="s">
        <v>4592</v>
      </c>
      <c r="K633" s="1" t="s">
        <v>9934</v>
      </c>
      <c r="L633" s="1" t="s">
        <v>3602</v>
      </c>
      <c r="M633" s="1" t="s">
        <v>9935</v>
      </c>
      <c r="N633" s="1" t="s">
        <v>9936</v>
      </c>
      <c r="O633" s="1" t="s">
        <v>9932</v>
      </c>
      <c r="P633" s="1" t="s">
        <v>2984</v>
      </c>
      <c r="Q633" s="1" t="s">
        <v>2984</v>
      </c>
      <c r="R633" s="1" t="s">
        <v>2985</v>
      </c>
      <c r="S633" s="1" t="s">
        <v>3127</v>
      </c>
      <c r="T633" s="1" t="s">
        <v>9937</v>
      </c>
      <c r="U633" s="1" t="s">
        <v>9938</v>
      </c>
      <c r="V633" s="1" t="s">
        <v>9939</v>
      </c>
      <c r="W633" s="1" t="s">
        <v>2977</v>
      </c>
    </row>
    <row r="634" spans="1:23" x14ac:dyDescent="0.45">
      <c r="A634" s="1" t="s">
        <v>9940</v>
      </c>
      <c r="B634" s="1" t="s">
        <v>9941</v>
      </c>
      <c r="C634" s="1" t="s">
        <v>3043</v>
      </c>
      <c r="D634" s="1" t="s">
        <v>3043</v>
      </c>
      <c r="E634" s="1" t="s">
        <v>3043</v>
      </c>
      <c r="F634" s="1" t="s">
        <v>4794</v>
      </c>
      <c r="G634" s="1" t="s">
        <v>3043</v>
      </c>
      <c r="H634" s="1" t="s">
        <v>4794</v>
      </c>
      <c r="I634" s="1" t="s">
        <v>3017</v>
      </c>
      <c r="J634" s="1" t="s">
        <v>3017</v>
      </c>
      <c r="K634" s="1" t="s">
        <v>4794</v>
      </c>
      <c r="L634" s="1" t="s">
        <v>3017</v>
      </c>
      <c r="M634" s="1" t="s">
        <v>3017</v>
      </c>
      <c r="N634" s="1" t="s">
        <v>3043</v>
      </c>
      <c r="O634" s="1" t="s">
        <v>3043</v>
      </c>
      <c r="P634" s="1" t="s">
        <v>2984</v>
      </c>
      <c r="Q634" s="1" t="s">
        <v>2984</v>
      </c>
      <c r="R634" s="1" t="s">
        <v>2985</v>
      </c>
      <c r="S634" s="1" t="s">
        <v>2986</v>
      </c>
      <c r="T634" s="1" t="s">
        <v>9942</v>
      </c>
      <c r="U634" s="1" t="s">
        <v>9943</v>
      </c>
      <c r="V634" s="1" t="s">
        <v>2986</v>
      </c>
      <c r="W634" s="1" t="s">
        <v>2985</v>
      </c>
    </row>
    <row r="635" spans="1:23" x14ac:dyDescent="0.45">
      <c r="A635" s="1" t="s">
        <v>9944</v>
      </c>
      <c r="B635" s="1" t="s">
        <v>9945</v>
      </c>
      <c r="C635" s="1" t="s">
        <v>9946</v>
      </c>
      <c r="D635" s="1" t="s">
        <v>9947</v>
      </c>
      <c r="E635" s="1" t="s">
        <v>9948</v>
      </c>
      <c r="F635" s="1" t="s">
        <v>6067</v>
      </c>
      <c r="G635" s="1" t="s">
        <v>9949</v>
      </c>
      <c r="H635" s="1" t="s">
        <v>9950</v>
      </c>
      <c r="I635" s="1" t="s">
        <v>4429</v>
      </c>
      <c r="J635" s="1" t="s">
        <v>6124</v>
      </c>
      <c r="K635" s="1" t="s">
        <v>9951</v>
      </c>
      <c r="L635" s="1" t="s">
        <v>9952</v>
      </c>
      <c r="M635" s="1" t="s">
        <v>9953</v>
      </c>
      <c r="N635" s="1" t="s">
        <v>9954</v>
      </c>
      <c r="O635" s="1" t="s">
        <v>9949</v>
      </c>
      <c r="P635" s="1" t="s">
        <v>9955</v>
      </c>
      <c r="Q635" s="1" t="s">
        <v>4777</v>
      </c>
      <c r="R635" s="1" t="s">
        <v>2985</v>
      </c>
      <c r="S635" s="1" t="s">
        <v>9956</v>
      </c>
      <c r="T635" s="1" t="s">
        <v>9957</v>
      </c>
      <c r="U635" s="1" t="s">
        <v>9958</v>
      </c>
      <c r="V635" s="1" t="s">
        <v>9959</v>
      </c>
      <c r="W635" s="1" t="s">
        <v>3028</v>
      </c>
    </row>
    <row r="636" spans="1:23" x14ac:dyDescent="0.45">
      <c r="A636" s="1" t="s">
        <v>9960</v>
      </c>
      <c r="B636" s="1" t="s">
        <v>9961</v>
      </c>
      <c r="C636" s="1" t="s">
        <v>7032</v>
      </c>
      <c r="D636" s="1" t="s">
        <v>9962</v>
      </c>
      <c r="E636" s="1" t="s">
        <v>9963</v>
      </c>
      <c r="F636" s="1" t="s">
        <v>9964</v>
      </c>
      <c r="G636" s="1" t="s">
        <v>8718</v>
      </c>
      <c r="H636" s="1" t="s">
        <v>9965</v>
      </c>
      <c r="I636" s="1" t="s">
        <v>8427</v>
      </c>
      <c r="J636" s="1" t="s">
        <v>7059</v>
      </c>
      <c r="K636" s="1" t="s">
        <v>9966</v>
      </c>
      <c r="L636" s="1" t="s">
        <v>8262</v>
      </c>
      <c r="M636" s="1" t="s">
        <v>6199</v>
      </c>
      <c r="N636" s="1" t="s">
        <v>9967</v>
      </c>
      <c r="O636" s="1" t="s">
        <v>9968</v>
      </c>
      <c r="P636" s="1" t="s">
        <v>9969</v>
      </c>
      <c r="Q636" s="1" t="s">
        <v>9970</v>
      </c>
      <c r="R636" s="1" t="s">
        <v>3043</v>
      </c>
      <c r="S636" s="1" t="s">
        <v>3043</v>
      </c>
      <c r="T636" s="1" t="s">
        <v>3044</v>
      </c>
      <c r="U636" s="1" t="s">
        <v>3044</v>
      </c>
      <c r="V636" s="1" t="s">
        <v>3043</v>
      </c>
      <c r="W636" s="1" t="s">
        <v>3043</v>
      </c>
    </row>
    <row r="637" spans="1:23" x14ac:dyDescent="0.45">
      <c r="A637" s="1" t="s">
        <v>9971</v>
      </c>
      <c r="B637" s="1" t="s">
        <v>9972</v>
      </c>
      <c r="C637" s="1" t="s">
        <v>2985</v>
      </c>
      <c r="D637" s="1" t="s">
        <v>9973</v>
      </c>
      <c r="E637" s="1" t="s">
        <v>9974</v>
      </c>
      <c r="F637" s="1" t="s">
        <v>3993</v>
      </c>
      <c r="G637" s="1" t="s">
        <v>5173</v>
      </c>
      <c r="H637" s="1" t="s">
        <v>5173</v>
      </c>
      <c r="I637" s="1" t="s">
        <v>3849</v>
      </c>
      <c r="J637" s="1" t="s">
        <v>3850</v>
      </c>
      <c r="K637" s="1" t="s">
        <v>5173</v>
      </c>
      <c r="L637" s="1" t="s">
        <v>3849</v>
      </c>
      <c r="M637" s="1" t="s">
        <v>3850</v>
      </c>
      <c r="N637" s="1" t="s">
        <v>5173</v>
      </c>
      <c r="O637" s="1" t="s">
        <v>5173</v>
      </c>
      <c r="P637" s="1" t="s">
        <v>2984</v>
      </c>
      <c r="Q637" s="1" t="s">
        <v>2984</v>
      </c>
      <c r="R637" s="1" t="s">
        <v>3043</v>
      </c>
      <c r="S637" s="1" t="s">
        <v>3043</v>
      </c>
      <c r="T637" s="1" t="s">
        <v>3044</v>
      </c>
      <c r="U637" s="1" t="s">
        <v>3044</v>
      </c>
      <c r="V637" s="1" t="s">
        <v>3043</v>
      </c>
      <c r="W637" s="1" t="s">
        <v>3043</v>
      </c>
    </row>
    <row r="638" spans="1:23" x14ac:dyDescent="0.45">
      <c r="A638" s="1" t="s">
        <v>9975</v>
      </c>
      <c r="B638" s="1" t="s">
        <v>9976</v>
      </c>
      <c r="C638" s="1" t="s">
        <v>3267</v>
      </c>
      <c r="D638" s="1" t="s">
        <v>9977</v>
      </c>
      <c r="E638" s="1" t="s">
        <v>9978</v>
      </c>
      <c r="F638" s="1" t="s">
        <v>9979</v>
      </c>
      <c r="G638" s="1" t="s">
        <v>5971</v>
      </c>
      <c r="H638" s="1" t="s">
        <v>3214</v>
      </c>
      <c r="I638" s="1" t="s">
        <v>3880</v>
      </c>
      <c r="J638" s="1" t="s">
        <v>6506</v>
      </c>
      <c r="K638" s="1" t="s">
        <v>7459</v>
      </c>
      <c r="L638" s="1" t="s">
        <v>3231</v>
      </c>
      <c r="M638" s="1" t="s">
        <v>4109</v>
      </c>
      <c r="N638" s="1" t="s">
        <v>5971</v>
      </c>
      <c r="O638" s="1" t="s">
        <v>5438</v>
      </c>
      <c r="P638" s="1" t="s">
        <v>9980</v>
      </c>
      <c r="Q638" s="1" t="s">
        <v>9981</v>
      </c>
      <c r="R638" s="1" t="s">
        <v>2985</v>
      </c>
      <c r="S638" s="1" t="s">
        <v>3299</v>
      </c>
      <c r="T638" s="1" t="s">
        <v>9982</v>
      </c>
      <c r="U638" s="1" t="s">
        <v>5597</v>
      </c>
      <c r="V638" s="1" t="s">
        <v>9983</v>
      </c>
      <c r="W638" s="1" t="s">
        <v>4053</v>
      </c>
    </row>
    <row r="639" spans="1:23" x14ac:dyDescent="0.45">
      <c r="A639" s="1" t="s">
        <v>9984</v>
      </c>
      <c r="B639" s="1" t="s">
        <v>9985</v>
      </c>
      <c r="C639" s="1" t="s">
        <v>9334</v>
      </c>
      <c r="D639" s="1" t="s">
        <v>9986</v>
      </c>
      <c r="E639" s="1" t="s">
        <v>9987</v>
      </c>
      <c r="F639" s="1" t="s">
        <v>9988</v>
      </c>
      <c r="G639" s="1" t="s">
        <v>9989</v>
      </c>
      <c r="H639" s="1" t="s">
        <v>9990</v>
      </c>
      <c r="I639" s="1" t="s">
        <v>4143</v>
      </c>
      <c r="J639" s="1" t="s">
        <v>4559</v>
      </c>
      <c r="K639" s="1" t="s">
        <v>8501</v>
      </c>
      <c r="L639" s="1" t="s">
        <v>4857</v>
      </c>
      <c r="M639" s="1" t="s">
        <v>9991</v>
      </c>
      <c r="N639" s="1" t="s">
        <v>9990</v>
      </c>
      <c r="O639" s="1" t="s">
        <v>9992</v>
      </c>
      <c r="P639" s="1" t="s">
        <v>8259</v>
      </c>
      <c r="Q639" s="1" t="s">
        <v>9993</v>
      </c>
      <c r="R639" s="1" t="s">
        <v>3043</v>
      </c>
      <c r="S639" s="1" t="s">
        <v>3043</v>
      </c>
      <c r="T639" s="1" t="s">
        <v>3044</v>
      </c>
      <c r="U639" s="1" t="s">
        <v>9994</v>
      </c>
      <c r="V639" s="1" t="s">
        <v>9995</v>
      </c>
      <c r="W639" s="1" t="s">
        <v>3319</v>
      </c>
    </row>
    <row r="640" spans="1:23" x14ac:dyDescent="0.45">
      <c r="A640" s="1" t="s">
        <v>9996</v>
      </c>
      <c r="B640" s="1" t="s">
        <v>9997</v>
      </c>
      <c r="C640" s="1" t="s">
        <v>2977</v>
      </c>
      <c r="D640" s="1" t="s">
        <v>3151</v>
      </c>
      <c r="E640" s="1" t="s">
        <v>9998</v>
      </c>
      <c r="F640" s="1" t="s">
        <v>9999</v>
      </c>
      <c r="G640" s="1" t="s">
        <v>10000</v>
      </c>
      <c r="H640" s="1" t="s">
        <v>10000</v>
      </c>
      <c r="I640" s="1" t="s">
        <v>10001</v>
      </c>
      <c r="J640" s="1" t="s">
        <v>4580</v>
      </c>
      <c r="K640" s="1" t="s">
        <v>10000</v>
      </c>
      <c r="L640" s="1" t="s">
        <v>10001</v>
      </c>
      <c r="M640" s="1" t="s">
        <v>4580</v>
      </c>
      <c r="N640" s="1" t="s">
        <v>10000</v>
      </c>
      <c r="O640" s="1" t="s">
        <v>10000</v>
      </c>
      <c r="P640" s="1" t="s">
        <v>2984</v>
      </c>
      <c r="Q640" s="1" t="s">
        <v>2984</v>
      </c>
      <c r="R640" s="1" t="s">
        <v>2977</v>
      </c>
      <c r="S640" s="1" t="s">
        <v>3110</v>
      </c>
      <c r="T640" s="1" t="s">
        <v>10002</v>
      </c>
      <c r="U640" s="1" t="s">
        <v>8183</v>
      </c>
      <c r="V640" s="1" t="s">
        <v>3436</v>
      </c>
      <c r="W640" s="1" t="s">
        <v>2985</v>
      </c>
    </row>
    <row r="641" spans="1:23" x14ac:dyDescent="0.45">
      <c r="A641" s="1" t="s">
        <v>10003</v>
      </c>
      <c r="B641" s="1" t="s">
        <v>10004</v>
      </c>
      <c r="C641" s="1" t="s">
        <v>4360</v>
      </c>
      <c r="D641" s="1" t="s">
        <v>10005</v>
      </c>
      <c r="E641" s="1" t="s">
        <v>10006</v>
      </c>
      <c r="F641" s="1" t="s">
        <v>10007</v>
      </c>
      <c r="G641" s="1" t="s">
        <v>10008</v>
      </c>
      <c r="H641" s="1" t="s">
        <v>10009</v>
      </c>
      <c r="I641" s="1" t="s">
        <v>4410</v>
      </c>
      <c r="J641" s="1" t="s">
        <v>4722</v>
      </c>
      <c r="K641" s="1" t="s">
        <v>10010</v>
      </c>
      <c r="L641" s="1" t="s">
        <v>3833</v>
      </c>
      <c r="M641" s="1" t="s">
        <v>5768</v>
      </c>
      <c r="N641" s="1" t="s">
        <v>6153</v>
      </c>
      <c r="O641" s="1" t="s">
        <v>10007</v>
      </c>
      <c r="P641" s="1" t="s">
        <v>5853</v>
      </c>
      <c r="Q641" s="1" t="s">
        <v>6871</v>
      </c>
      <c r="R641" s="1" t="s">
        <v>2985</v>
      </c>
      <c r="S641" s="1" t="s">
        <v>10011</v>
      </c>
      <c r="T641" s="1" t="s">
        <v>10012</v>
      </c>
      <c r="U641" s="1" t="s">
        <v>10013</v>
      </c>
      <c r="V641" s="1" t="s">
        <v>3436</v>
      </c>
      <c r="W641" s="1" t="s">
        <v>2985</v>
      </c>
    </row>
    <row r="642" spans="1:23" x14ac:dyDescent="0.45">
      <c r="A642" s="1" t="s">
        <v>10014</v>
      </c>
      <c r="B642" s="1" t="s">
        <v>10015</v>
      </c>
      <c r="C642" s="1" t="s">
        <v>10016</v>
      </c>
      <c r="D642" s="1" t="s">
        <v>10017</v>
      </c>
      <c r="E642" s="1" t="s">
        <v>10018</v>
      </c>
      <c r="F642" s="1" t="s">
        <v>10019</v>
      </c>
      <c r="G642" s="1" t="s">
        <v>7087</v>
      </c>
      <c r="H642" s="1" t="s">
        <v>8193</v>
      </c>
      <c r="I642" s="1" t="s">
        <v>3231</v>
      </c>
      <c r="J642" s="1" t="s">
        <v>6526</v>
      </c>
      <c r="K642" s="1" t="s">
        <v>3748</v>
      </c>
      <c r="L642" s="1" t="s">
        <v>4908</v>
      </c>
      <c r="M642" s="1" t="s">
        <v>4577</v>
      </c>
      <c r="N642" s="1" t="s">
        <v>7087</v>
      </c>
      <c r="O642" s="1" t="s">
        <v>8791</v>
      </c>
      <c r="P642" s="1" t="s">
        <v>9334</v>
      </c>
      <c r="Q642" s="1" t="s">
        <v>10020</v>
      </c>
      <c r="R642" s="1" t="s">
        <v>2985</v>
      </c>
      <c r="S642" s="1" t="s">
        <v>4249</v>
      </c>
      <c r="T642" s="1" t="s">
        <v>10021</v>
      </c>
      <c r="U642" s="1" t="s">
        <v>10022</v>
      </c>
      <c r="V642" s="1" t="s">
        <v>10023</v>
      </c>
      <c r="W642" s="1" t="s">
        <v>4053</v>
      </c>
    </row>
    <row r="643" spans="1:23" x14ac:dyDescent="0.45">
      <c r="A643" s="1" t="s">
        <v>10024</v>
      </c>
      <c r="B643" s="1" t="s">
        <v>10025</v>
      </c>
      <c r="C643" s="1" t="s">
        <v>3043</v>
      </c>
      <c r="D643" s="1" t="s">
        <v>3043</v>
      </c>
      <c r="E643" s="1" t="s">
        <v>3043</v>
      </c>
      <c r="F643" s="1" t="s">
        <v>8087</v>
      </c>
      <c r="G643" s="1" t="s">
        <v>3043</v>
      </c>
      <c r="H643" s="1" t="s">
        <v>6262</v>
      </c>
      <c r="I643" s="1" t="s">
        <v>4795</v>
      </c>
      <c r="J643" s="1" t="s">
        <v>10026</v>
      </c>
      <c r="K643" s="1" t="s">
        <v>8087</v>
      </c>
      <c r="L643" s="1" t="s">
        <v>3017</v>
      </c>
      <c r="M643" s="1" t="s">
        <v>3017</v>
      </c>
      <c r="N643" s="1" t="s">
        <v>3043</v>
      </c>
      <c r="O643" s="1" t="s">
        <v>3043</v>
      </c>
      <c r="P643" s="1" t="s">
        <v>2984</v>
      </c>
      <c r="Q643" s="1" t="s">
        <v>2984</v>
      </c>
      <c r="R643" s="1" t="s">
        <v>2985</v>
      </c>
      <c r="S643" s="1" t="s">
        <v>2986</v>
      </c>
      <c r="T643" s="1" t="s">
        <v>9527</v>
      </c>
      <c r="U643" s="1" t="s">
        <v>3044</v>
      </c>
      <c r="V643" s="1" t="s">
        <v>3043</v>
      </c>
      <c r="W643" s="1" t="s">
        <v>3043</v>
      </c>
    </row>
    <row r="644" spans="1:23" x14ac:dyDescent="0.45">
      <c r="A644" s="1" t="s">
        <v>10027</v>
      </c>
      <c r="B644" s="1" t="s">
        <v>10028</v>
      </c>
      <c r="C644" s="1" t="s">
        <v>7286</v>
      </c>
      <c r="D644" s="1" t="s">
        <v>10029</v>
      </c>
      <c r="E644" s="1" t="s">
        <v>10030</v>
      </c>
      <c r="F644" s="1" t="s">
        <v>10031</v>
      </c>
      <c r="G644" s="1" t="s">
        <v>10032</v>
      </c>
      <c r="H644" s="1" t="s">
        <v>3134</v>
      </c>
      <c r="I644" s="1" t="s">
        <v>10033</v>
      </c>
      <c r="J644" s="1" t="s">
        <v>4653</v>
      </c>
      <c r="K644" s="1" t="s">
        <v>5802</v>
      </c>
      <c r="L644" s="1" t="s">
        <v>5365</v>
      </c>
      <c r="M644" s="1" t="s">
        <v>3558</v>
      </c>
      <c r="N644" s="1" t="s">
        <v>3134</v>
      </c>
      <c r="O644" s="1" t="s">
        <v>8487</v>
      </c>
      <c r="P644" s="1" t="s">
        <v>10034</v>
      </c>
      <c r="Q644" s="1" t="s">
        <v>10035</v>
      </c>
      <c r="R644" s="1" t="s">
        <v>2977</v>
      </c>
      <c r="S644" s="1" t="s">
        <v>10036</v>
      </c>
      <c r="T644" s="1" t="s">
        <v>10037</v>
      </c>
      <c r="U644" s="1" t="s">
        <v>10038</v>
      </c>
      <c r="V644" s="1" t="s">
        <v>10039</v>
      </c>
      <c r="W644" s="1" t="s">
        <v>3417</v>
      </c>
    </row>
    <row r="645" spans="1:23" x14ac:dyDescent="0.45">
      <c r="A645" s="1" t="s">
        <v>10040</v>
      </c>
      <c r="B645" s="1" t="s">
        <v>10041</v>
      </c>
      <c r="C645" s="1" t="s">
        <v>10042</v>
      </c>
      <c r="D645" s="1" t="s">
        <v>10043</v>
      </c>
      <c r="E645" s="1" t="s">
        <v>10044</v>
      </c>
      <c r="F645" s="1" t="s">
        <v>10045</v>
      </c>
      <c r="G645" s="1" t="s">
        <v>10046</v>
      </c>
      <c r="H645" s="1" t="s">
        <v>10047</v>
      </c>
      <c r="I645" s="1" t="s">
        <v>10048</v>
      </c>
      <c r="J645" s="1" t="s">
        <v>6642</v>
      </c>
      <c r="K645" s="1" t="s">
        <v>10049</v>
      </c>
      <c r="L645" s="1" t="s">
        <v>3830</v>
      </c>
      <c r="M645" s="1" t="s">
        <v>10050</v>
      </c>
      <c r="N645" s="1" t="s">
        <v>10051</v>
      </c>
      <c r="O645" s="1" t="s">
        <v>10046</v>
      </c>
      <c r="P645" s="1" t="s">
        <v>6396</v>
      </c>
      <c r="Q645" s="1" t="s">
        <v>10052</v>
      </c>
      <c r="R645" s="1" t="s">
        <v>2977</v>
      </c>
      <c r="S645" s="1" t="s">
        <v>10053</v>
      </c>
      <c r="T645" s="1" t="s">
        <v>8075</v>
      </c>
      <c r="U645" s="1" t="s">
        <v>10054</v>
      </c>
      <c r="V645" s="1" t="s">
        <v>10055</v>
      </c>
      <c r="W645" s="1" t="s">
        <v>2985</v>
      </c>
    </row>
    <row r="646" spans="1:23" x14ac:dyDescent="0.45">
      <c r="A646" s="1" t="s">
        <v>10056</v>
      </c>
      <c r="B646" s="1" t="s">
        <v>10057</v>
      </c>
      <c r="C646" s="1" t="s">
        <v>3043</v>
      </c>
      <c r="D646" s="1" t="s">
        <v>3043</v>
      </c>
      <c r="E646" s="1" t="s">
        <v>3043</v>
      </c>
      <c r="F646" s="1" t="s">
        <v>4164</v>
      </c>
      <c r="G646" s="1" t="s">
        <v>3043</v>
      </c>
      <c r="H646" s="1" t="s">
        <v>4164</v>
      </c>
      <c r="I646" s="1" t="s">
        <v>3017</v>
      </c>
      <c r="J646" s="1" t="s">
        <v>3017</v>
      </c>
      <c r="K646" s="1" t="s">
        <v>4164</v>
      </c>
      <c r="L646" s="1" t="s">
        <v>3017</v>
      </c>
      <c r="M646" s="1" t="s">
        <v>3017</v>
      </c>
      <c r="N646" s="1" t="s">
        <v>3043</v>
      </c>
      <c r="O646" s="1" t="s">
        <v>3043</v>
      </c>
      <c r="P646" s="1" t="s">
        <v>2984</v>
      </c>
      <c r="Q646" s="1" t="s">
        <v>2984</v>
      </c>
      <c r="R646" s="1" t="s">
        <v>3028</v>
      </c>
      <c r="S646" s="1" t="s">
        <v>4529</v>
      </c>
      <c r="T646" s="1" t="s">
        <v>3357</v>
      </c>
      <c r="U646" s="1" t="s">
        <v>10058</v>
      </c>
      <c r="V646" s="1" t="s">
        <v>2986</v>
      </c>
      <c r="W646" s="1" t="s">
        <v>2985</v>
      </c>
    </row>
    <row r="647" spans="1:23" x14ac:dyDescent="0.45">
      <c r="A647" s="1" t="s">
        <v>10059</v>
      </c>
      <c r="B647" s="1" t="s">
        <v>10060</v>
      </c>
      <c r="C647" s="1" t="s">
        <v>3124</v>
      </c>
      <c r="D647" s="1" t="s">
        <v>10061</v>
      </c>
      <c r="E647" s="1" t="s">
        <v>10062</v>
      </c>
      <c r="F647" s="1" t="s">
        <v>10063</v>
      </c>
      <c r="G647" s="1" t="s">
        <v>10064</v>
      </c>
      <c r="H647" s="1" t="s">
        <v>10065</v>
      </c>
      <c r="I647" s="1" t="s">
        <v>10066</v>
      </c>
      <c r="J647" s="1" t="s">
        <v>4592</v>
      </c>
      <c r="K647" s="1" t="s">
        <v>10067</v>
      </c>
      <c r="L647" s="1" t="s">
        <v>4693</v>
      </c>
      <c r="M647" s="1" t="s">
        <v>10068</v>
      </c>
      <c r="N647" s="1" t="s">
        <v>10065</v>
      </c>
      <c r="O647" s="1" t="s">
        <v>10064</v>
      </c>
      <c r="P647" s="1" t="s">
        <v>10069</v>
      </c>
      <c r="Q647" s="1" t="s">
        <v>10070</v>
      </c>
      <c r="R647" s="1" t="s">
        <v>3043</v>
      </c>
      <c r="S647" s="1" t="s">
        <v>3043</v>
      </c>
      <c r="T647" s="1" t="s">
        <v>3044</v>
      </c>
      <c r="U647" s="1" t="s">
        <v>10071</v>
      </c>
      <c r="V647" s="1" t="s">
        <v>10072</v>
      </c>
      <c r="W647" s="1" t="s">
        <v>4949</v>
      </c>
    </row>
    <row r="648" spans="1:23" x14ac:dyDescent="0.45">
      <c r="A648" s="1" t="s">
        <v>10073</v>
      </c>
      <c r="B648" s="1" t="s">
        <v>10074</v>
      </c>
      <c r="C648" s="1" t="s">
        <v>3959</v>
      </c>
      <c r="D648" s="1" t="s">
        <v>10075</v>
      </c>
      <c r="E648" s="1" t="s">
        <v>10076</v>
      </c>
      <c r="F648" s="1" t="s">
        <v>10077</v>
      </c>
      <c r="G648" s="1" t="s">
        <v>10078</v>
      </c>
      <c r="H648" s="1" t="s">
        <v>6575</v>
      </c>
      <c r="I648" s="1" t="s">
        <v>4923</v>
      </c>
      <c r="J648" s="1" t="s">
        <v>10079</v>
      </c>
      <c r="K648" s="1" t="s">
        <v>7783</v>
      </c>
      <c r="L648" s="1" t="s">
        <v>4410</v>
      </c>
      <c r="M648" s="1" t="s">
        <v>5564</v>
      </c>
      <c r="N648" s="1" t="s">
        <v>3862</v>
      </c>
      <c r="O648" s="1" t="s">
        <v>8599</v>
      </c>
      <c r="P648" s="1" t="s">
        <v>3876</v>
      </c>
      <c r="Q648" s="1" t="s">
        <v>10080</v>
      </c>
      <c r="R648" s="1" t="s">
        <v>2985</v>
      </c>
      <c r="S648" s="1" t="s">
        <v>3436</v>
      </c>
      <c r="T648" s="1" t="s">
        <v>10081</v>
      </c>
      <c r="U648" s="1" t="s">
        <v>9382</v>
      </c>
      <c r="V648" s="1" t="s">
        <v>10082</v>
      </c>
      <c r="W648" s="1" t="s">
        <v>2977</v>
      </c>
    </row>
    <row r="649" spans="1:23" x14ac:dyDescent="0.45">
      <c r="A649" s="1" t="s">
        <v>10083</v>
      </c>
      <c r="B649" s="1" t="s">
        <v>10084</v>
      </c>
      <c r="C649" s="1" t="s">
        <v>3043</v>
      </c>
      <c r="D649" s="1" t="s">
        <v>3043</v>
      </c>
      <c r="E649" s="1" t="s">
        <v>3043</v>
      </c>
      <c r="F649" s="1" t="s">
        <v>10085</v>
      </c>
      <c r="G649" s="1" t="s">
        <v>3043</v>
      </c>
      <c r="H649" s="1" t="s">
        <v>10085</v>
      </c>
      <c r="I649" s="1" t="s">
        <v>3017</v>
      </c>
      <c r="J649" s="1" t="s">
        <v>3017</v>
      </c>
      <c r="K649" s="1" t="s">
        <v>10085</v>
      </c>
      <c r="L649" s="1" t="s">
        <v>3017</v>
      </c>
      <c r="M649" s="1" t="s">
        <v>3017</v>
      </c>
      <c r="N649" s="1" t="s">
        <v>3043</v>
      </c>
      <c r="O649" s="1" t="s">
        <v>3043</v>
      </c>
      <c r="P649" s="1" t="s">
        <v>2984</v>
      </c>
      <c r="Q649" s="1" t="s">
        <v>2984</v>
      </c>
      <c r="R649" s="1" t="s">
        <v>2985</v>
      </c>
      <c r="S649" s="1" t="s">
        <v>3793</v>
      </c>
      <c r="T649" s="1" t="s">
        <v>10086</v>
      </c>
      <c r="U649" s="1" t="s">
        <v>3044</v>
      </c>
      <c r="V649" s="1" t="s">
        <v>3043</v>
      </c>
      <c r="W649" s="1" t="s">
        <v>3043</v>
      </c>
    </row>
    <row r="650" spans="1:23" x14ac:dyDescent="0.45">
      <c r="A650" s="1" t="s">
        <v>10087</v>
      </c>
      <c r="B650" s="1" t="s">
        <v>10088</v>
      </c>
      <c r="C650" s="1" t="s">
        <v>10089</v>
      </c>
      <c r="D650" s="1" t="s">
        <v>10090</v>
      </c>
      <c r="E650" s="1" t="s">
        <v>10091</v>
      </c>
      <c r="F650" s="1" t="s">
        <v>10092</v>
      </c>
      <c r="G650" s="1" t="s">
        <v>10093</v>
      </c>
      <c r="H650" s="1" t="s">
        <v>10094</v>
      </c>
      <c r="I650" s="1" t="s">
        <v>4036</v>
      </c>
      <c r="J650" s="1" t="s">
        <v>5266</v>
      </c>
      <c r="K650" s="1" t="s">
        <v>9537</v>
      </c>
      <c r="L650" s="1" t="s">
        <v>3119</v>
      </c>
      <c r="M650" s="1" t="s">
        <v>5817</v>
      </c>
      <c r="N650" s="1" t="s">
        <v>3054</v>
      </c>
      <c r="O650" s="1" t="s">
        <v>10095</v>
      </c>
      <c r="P650" s="1" t="s">
        <v>10096</v>
      </c>
      <c r="Q650" s="1" t="s">
        <v>10097</v>
      </c>
      <c r="R650" s="1" t="s">
        <v>3028</v>
      </c>
      <c r="S650" s="1" t="s">
        <v>10098</v>
      </c>
      <c r="T650" s="1" t="s">
        <v>10099</v>
      </c>
      <c r="U650" s="1" t="s">
        <v>10100</v>
      </c>
      <c r="V650" s="1" t="s">
        <v>10101</v>
      </c>
      <c r="W650" s="1" t="s">
        <v>2985</v>
      </c>
    </row>
    <row r="651" spans="1:23" x14ac:dyDescent="0.45">
      <c r="A651" s="1" t="s">
        <v>10102</v>
      </c>
      <c r="B651" s="1" t="s">
        <v>10103</v>
      </c>
      <c r="C651" s="1" t="s">
        <v>3043</v>
      </c>
      <c r="D651" s="1" t="s">
        <v>3043</v>
      </c>
      <c r="E651" s="1" t="s">
        <v>3043</v>
      </c>
      <c r="F651" s="1" t="s">
        <v>3456</v>
      </c>
      <c r="G651" s="1" t="s">
        <v>3043</v>
      </c>
      <c r="H651" s="1" t="s">
        <v>3456</v>
      </c>
      <c r="I651" s="1" t="s">
        <v>3017</v>
      </c>
      <c r="J651" s="1" t="s">
        <v>3017</v>
      </c>
      <c r="K651" s="1" t="s">
        <v>3456</v>
      </c>
      <c r="L651" s="1" t="s">
        <v>3017</v>
      </c>
      <c r="M651" s="1" t="s">
        <v>3017</v>
      </c>
      <c r="N651" s="1" t="s">
        <v>3043</v>
      </c>
      <c r="O651" s="1" t="s">
        <v>3043</v>
      </c>
      <c r="P651" s="1" t="s">
        <v>2984</v>
      </c>
      <c r="Q651" s="1" t="s">
        <v>2984</v>
      </c>
      <c r="R651" s="1" t="s">
        <v>2985</v>
      </c>
      <c r="S651" s="1" t="s">
        <v>3198</v>
      </c>
      <c r="T651" s="1" t="s">
        <v>3458</v>
      </c>
      <c r="U651" s="1" t="s">
        <v>3459</v>
      </c>
      <c r="V651" s="1" t="s">
        <v>3198</v>
      </c>
      <c r="W651" s="1" t="s">
        <v>2985</v>
      </c>
    </row>
    <row r="652" spans="1:23" x14ac:dyDescent="0.45">
      <c r="A652" s="1" t="s">
        <v>10104</v>
      </c>
      <c r="B652" s="1" t="s">
        <v>10105</v>
      </c>
      <c r="C652" s="1" t="s">
        <v>10106</v>
      </c>
      <c r="D652" s="1" t="s">
        <v>10107</v>
      </c>
      <c r="E652" s="1" t="s">
        <v>10108</v>
      </c>
      <c r="F652" s="1" t="s">
        <v>8922</v>
      </c>
      <c r="G652" s="1" t="s">
        <v>3583</v>
      </c>
      <c r="H652" s="1" t="s">
        <v>10109</v>
      </c>
      <c r="I652" s="1" t="s">
        <v>5292</v>
      </c>
      <c r="J652" s="1" t="s">
        <v>6701</v>
      </c>
      <c r="K652" s="1" t="s">
        <v>10110</v>
      </c>
      <c r="L652" s="1" t="s">
        <v>4908</v>
      </c>
      <c r="M652" s="1" t="s">
        <v>4333</v>
      </c>
      <c r="N652" s="1" t="s">
        <v>10111</v>
      </c>
      <c r="O652" s="1" t="s">
        <v>10112</v>
      </c>
      <c r="P652" s="1" t="s">
        <v>10113</v>
      </c>
      <c r="Q652" s="1" t="s">
        <v>10114</v>
      </c>
      <c r="R652" s="1" t="s">
        <v>2977</v>
      </c>
      <c r="S652" s="1" t="s">
        <v>10115</v>
      </c>
      <c r="T652" s="1" t="s">
        <v>10116</v>
      </c>
      <c r="U652" s="1" t="s">
        <v>10117</v>
      </c>
      <c r="V652" s="1" t="s">
        <v>10118</v>
      </c>
      <c r="W652" s="1" t="s">
        <v>2985</v>
      </c>
    </row>
    <row r="653" spans="1:23" x14ac:dyDescent="0.45">
      <c r="A653" s="1" t="s">
        <v>10119</v>
      </c>
      <c r="B653" s="1" t="s">
        <v>10120</v>
      </c>
      <c r="C653" s="1" t="s">
        <v>6480</v>
      </c>
      <c r="D653" s="1" t="s">
        <v>10121</v>
      </c>
      <c r="E653" s="1" t="s">
        <v>10122</v>
      </c>
      <c r="F653" s="1" t="s">
        <v>3448</v>
      </c>
      <c r="G653" s="1" t="s">
        <v>8297</v>
      </c>
      <c r="H653" s="1" t="s">
        <v>10123</v>
      </c>
      <c r="I653" s="1" t="s">
        <v>9419</v>
      </c>
      <c r="J653" s="1" t="s">
        <v>10124</v>
      </c>
      <c r="K653" s="1" t="s">
        <v>10125</v>
      </c>
      <c r="L653" s="1" t="s">
        <v>3019</v>
      </c>
      <c r="M653" s="1" t="s">
        <v>5768</v>
      </c>
      <c r="N653" s="1" t="s">
        <v>10126</v>
      </c>
      <c r="O653" s="1" t="s">
        <v>7379</v>
      </c>
      <c r="P653" s="1" t="s">
        <v>10127</v>
      </c>
      <c r="Q653" s="1" t="s">
        <v>10128</v>
      </c>
      <c r="R653" s="1" t="s">
        <v>2985</v>
      </c>
      <c r="S653" s="1" t="s">
        <v>10129</v>
      </c>
      <c r="T653" s="1" t="s">
        <v>10130</v>
      </c>
      <c r="U653" s="1" t="s">
        <v>10131</v>
      </c>
      <c r="V653" s="1" t="s">
        <v>10132</v>
      </c>
      <c r="W653" s="1" t="s">
        <v>3028</v>
      </c>
    </row>
    <row r="654" spans="1:23" x14ac:dyDescent="0.45">
      <c r="A654" s="1" t="s">
        <v>10133</v>
      </c>
      <c r="B654" s="1" t="s">
        <v>10134</v>
      </c>
      <c r="C654" s="1" t="s">
        <v>5223</v>
      </c>
      <c r="D654" s="1" t="s">
        <v>9955</v>
      </c>
      <c r="E654" s="1" t="s">
        <v>10135</v>
      </c>
      <c r="F654" s="1" t="s">
        <v>10136</v>
      </c>
      <c r="G654" s="1" t="s">
        <v>10137</v>
      </c>
      <c r="H654" s="1" t="s">
        <v>10138</v>
      </c>
      <c r="I654" s="1" t="s">
        <v>10139</v>
      </c>
      <c r="J654" s="1" t="s">
        <v>6088</v>
      </c>
      <c r="K654" s="1" t="s">
        <v>10140</v>
      </c>
      <c r="L654" s="1" t="s">
        <v>9675</v>
      </c>
      <c r="M654" s="1" t="s">
        <v>3265</v>
      </c>
      <c r="N654" s="1" t="s">
        <v>10141</v>
      </c>
      <c r="O654" s="1" t="s">
        <v>10137</v>
      </c>
      <c r="P654" s="1" t="s">
        <v>2984</v>
      </c>
      <c r="Q654" s="1" t="s">
        <v>2984</v>
      </c>
      <c r="R654" s="1" t="s">
        <v>2985</v>
      </c>
      <c r="S654" s="1" t="s">
        <v>7869</v>
      </c>
      <c r="T654" s="1" t="s">
        <v>10142</v>
      </c>
      <c r="U654" s="1" t="s">
        <v>10143</v>
      </c>
      <c r="V654" s="1" t="s">
        <v>4308</v>
      </c>
      <c r="W654" s="1" t="s">
        <v>2985</v>
      </c>
    </row>
    <row r="655" spans="1:23" x14ac:dyDescent="0.45">
      <c r="A655" s="1" t="s">
        <v>10144</v>
      </c>
      <c r="B655" s="1" t="s">
        <v>10145</v>
      </c>
      <c r="C655" s="1" t="s">
        <v>3031</v>
      </c>
      <c r="D655" s="1" t="s">
        <v>7682</v>
      </c>
      <c r="E655" s="1" t="s">
        <v>10146</v>
      </c>
      <c r="F655" s="1" t="s">
        <v>10147</v>
      </c>
      <c r="G655" s="1" t="s">
        <v>10148</v>
      </c>
      <c r="H655" s="1" t="s">
        <v>10149</v>
      </c>
      <c r="I655" s="1" t="s">
        <v>10139</v>
      </c>
      <c r="J655" s="1" t="s">
        <v>10150</v>
      </c>
      <c r="K655" s="1" t="s">
        <v>10151</v>
      </c>
      <c r="L655" s="1" t="s">
        <v>10152</v>
      </c>
      <c r="M655" s="1" t="s">
        <v>4068</v>
      </c>
      <c r="N655" s="1" t="s">
        <v>10153</v>
      </c>
      <c r="O655" s="1" t="s">
        <v>10148</v>
      </c>
      <c r="P655" s="1" t="s">
        <v>2984</v>
      </c>
      <c r="Q655" s="1" t="s">
        <v>2984</v>
      </c>
      <c r="R655" s="1" t="s">
        <v>2985</v>
      </c>
      <c r="S655" s="1" t="s">
        <v>3596</v>
      </c>
      <c r="T655" s="1" t="s">
        <v>10154</v>
      </c>
      <c r="U655" s="1" t="s">
        <v>10155</v>
      </c>
      <c r="V655" s="1" t="s">
        <v>10156</v>
      </c>
      <c r="W655" s="1" t="s">
        <v>3028</v>
      </c>
    </row>
    <row r="656" spans="1:23" x14ac:dyDescent="0.45">
      <c r="A656" s="1" t="s">
        <v>10157</v>
      </c>
      <c r="B656" s="1" t="s">
        <v>10158</v>
      </c>
      <c r="C656" s="1" t="s">
        <v>3043</v>
      </c>
      <c r="D656" s="1" t="s">
        <v>3043</v>
      </c>
      <c r="E656" s="1" t="s">
        <v>3043</v>
      </c>
      <c r="F656" s="1" t="s">
        <v>4808</v>
      </c>
      <c r="G656" s="1" t="s">
        <v>3043</v>
      </c>
      <c r="H656" s="1" t="s">
        <v>4808</v>
      </c>
      <c r="I656" s="1" t="s">
        <v>3017</v>
      </c>
      <c r="J656" s="1" t="s">
        <v>3017</v>
      </c>
      <c r="K656" s="1" t="s">
        <v>4808</v>
      </c>
      <c r="L656" s="1" t="s">
        <v>3017</v>
      </c>
      <c r="M656" s="1" t="s">
        <v>3017</v>
      </c>
      <c r="N656" s="1" t="s">
        <v>3043</v>
      </c>
      <c r="O656" s="1" t="s">
        <v>3043</v>
      </c>
      <c r="P656" s="1" t="s">
        <v>2984</v>
      </c>
      <c r="Q656" s="1" t="s">
        <v>2984</v>
      </c>
      <c r="R656" s="1" t="s">
        <v>2985</v>
      </c>
      <c r="S656" s="1" t="s">
        <v>3574</v>
      </c>
      <c r="T656" s="1" t="s">
        <v>5827</v>
      </c>
      <c r="U656" s="1" t="s">
        <v>3044</v>
      </c>
      <c r="V656" s="1" t="s">
        <v>3043</v>
      </c>
      <c r="W656" s="1" t="s">
        <v>3043</v>
      </c>
    </row>
    <row r="657" spans="1:23" x14ac:dyDescent="0.45">
      <c r="A657" s="1" t="s">
        <v>10159</v>
      </c>
      <c r="B657" s="1" t="s">
        <v>10160</v>
      </c>
      <c r="C657" s="1" t="s">
        <v>9551</v>
      </c>
      <c r="D657" s="1" t="s">
        <v>10161</v>
      </c>
      <c r="E657" s="1" t="s">
        <v>10162</v>
      </c>
      <c r="F657" s="1" t="s">
        <v>10163</v>
      </c>
      <c r="G657" s="1" t="s">
        <v>10164</v>
      </c>
      <c r="H657" s="1" t="s">
        <v>5378</v>
      </c>
      <c r="I657" s="1" t="s">
        <v>4970</v>
      </c>
      <c r="J657" s="1" t="s">
        <v>8652</v>
      </c>
      <c r="K657" s="1" t="s">
        <v>9418</v>
      </c>
      <c r="L657" s="1" t="s">
        <v>2997</v>
      </c>
      <c r="M657" s="1" t="s">
        <v>4217</v>
      </c>
      <c r="N657" s="1" t="s">
        <v>5378</v>
      </c>
      <c r="O657" s="1" t="s">
        <v>10164</v>
      </c>
      <c r="P657" s="1" t="s">
        <v>5136</v>
      </c>
      <c r="Q657" s="1" t="s">
        <v>10165</v>
      </c>
      <c r="R657" s="1" t="s">
        <v>2985</v>
      </c>
      <c r="S657" s="1" t="s">
        <v>5390</v>
      </c>
      <c r="T657" s="1" t="s">
        <v>10166</v>
      </c>
      <c r="U657" s="1" t="s">
        <v>10167</v>
      </c>
      <c r="V657" s="1" t="s">
        <v>10168</v>
      </c>
      <c r="W657" s="1" t="s">
        <v>3267</v>
      </c>
    </row>
    <row r="658" spans="1:23" x14ac:dyDescent="0.45">
      <c r="A658" s="1" t="s">
        <v>10169</v>
      </c>
      <c r="B658" s="1" t="s">
        <v>10170</v>
      </c>
      <c r="C658" s="1" t="s">
        <v>4360</v>
      </c>
      <c r="D658" s="1" t="s">
        <v>10171</v>
      </c>
      <c r="E658" s="1" t="s">
        <v>10172</v>
      </c>
      <c r="F658" s="1" t="s">
        <v>3970</v>
      </c>
      <c r="G658" s="1" t="s">
        <v>3386</v>
      </c>
      <c r="H658" s="1" t="s">
        <v>10173</v>
      </c>
      <c r="I658" s="1" t="s">
        <v>3602</v>
      </c>
      <c r="J658" s="1" t="s">
        <v>9029</v>
      </c>
      <c r="K658" s="1" t="s">
        <v>4226</v>
      </c>
      <c r="L658" s="1" t="s">
        <v>3327</v>
      </c>
      <c r="M658" s="1" t="s">
        <v>9060</v>
      </c>
      <c r="N658" s="1" t="s">
        <v>3783</v>
      </c>
      <c r="O658" s="1" t="s">
        <v>3386</v>
      </c>
      <c r="P658" s="1" t="s">
        <v>8551</v>
      </c>
      <c r="Q658" s="1" t="s">
        <v>10174</v>
      </c>
      <c r="R658" s="1" t="s">
        <v>2985</v>
      </c>
      <c r="S658" s="1" t="s">
        <v>3299</v>
      </c>
      <c r="T658" s="1" t="s">
        <v>10175</v>
      </c>
      <c r="U658" s="1" t="s">
        <v>10176</v>
      </c>
      <c r="V658" s="1" t="s">
        <v>10177</v>
      </c>
      <c r="W658" s="1" t="s">
        <v>2985</v>
      </c>
    </row>
    <row r="659" spans="1:23" x14ac:dyDescent="0.45">
      <c r="A659" s="1" t="s">
        <v>10178</v>
      </c>
      <c r="B659" s="1" t="s">
        <v>10179</v>
      </c>
      <c r="C659" s="1" t="s">
        <v>3230</v>
      </c>
      <c r="D659" s="1" t="s">
        <v>10180</v>
      </c>
      <c r="E659" s="1" t="s">
        <v>10181</v>
      </c>
      <c r="F659" s="1" t="s">
        <v>9649</v>
      </c>
      <c r="G659" s="1" t="s">
        <v>10182</v>
      </c>
      <c r="H659" s="1" t="s">
        <v>10182</v>
      </c>
      <c r="I659" s="1" t="s">
        <v>6850</v>
      </c>
      <c r="J659" s="1" t="s">
        <v>5329</v>
      </c>
      <c r="K659" s="1" t="s">
        <v>10183</v>
      </c>
      <c r="L659" s="1" t="s">
        <v>3231</v>
      </c>
      <c r="M659" s="1" t="s">
        <v>3709</v>
      </c>
      <c r="N659" s="1" t="s">
        <v>10182</v>
      </c>
      <c r="O659" s="1" t="s">
        <v>10182</v>
      </c>
      <c r="P659" s="1" t="s">
        <v>3372</v>
      </c>
      <c r="Q659" s="1" t="s">
        <v>10184</v>
      </c>
      <c r="R659" s="1" t="s">
        <v>3043</v>
      </c>
      <c r="S659" s="1" t="s">
        <v>3043</v>
      </c>
      <c r="T659" s="1" t="s">
        <v>3044</v>
      </c>
      <c r="U659" s="1" t="s">
        <v>10185</v>
      </c>
      <c r="V659" s="1" t="s">
        <v>10186</v>
      </c>
      <c r="W659" s="1" t="s">
        <v>5760</v>
      </c>
    </row>
    <row r="660" spans="1:23" x14ac:dyDescent="0.45">
      <c r="A660" s="1" t="s">
        <v>10187</v>
      </c>
      <c r="B660" s="1" t="s">
        <v>10188</v>
      </c>
      <c r="C660" s="1" t="s">
        <v>10189</v>
      </c>
      <c r="D660" s="1" t="s">
        <v>10190</v>
      </c>
      <c r="E660" s="1" t="s">
        <v>10191</v>
      </c>
      <c r="F660" s="1" t="s">
        <v>7927</v>
      </c>
      <c r="G660" s="1" t="s">
        <v>10192</v>
      </c>
      <c r="H660" s="1" t="s">
        <v>7084</v>
      </c>
      <c r="I660" s="1" t="s">
        <v>4857</v>
      </c>
      <c r="J660" s="1" t="s">
        <v>8954</v>
      </c>
      <c r="K660" s="1" t="s">
        <v>10193</v>
      </c>
      <c r="L660" s="1" t="s">
        <v>5212</v>
      </c>
      <c r="M660" s="1" t="s">
        <v>3625</v>
      </c>
      <c r="N660" s="1" t="s">
        <v>7084</v>
      </c>
      <c r="O660" s="1" t="s">
        <v>10192</v>
      </c>
      <c r="P660" s="1" t="s">
        <v>10194</v>
      </c>
      <c r="Q660" s="1" t="s">
        <v>10195</v>
      </c>
      <c r="R660" s="1" t="s">
        <v>3043</v>
      </c>
      <c r="S660" s="1" t="s">
        <v>3043</v>
      </c>
      <c r="T660" s="1" t="s">
        <v>3044</v>
      </c>
      <c r="U660" s="1" t="s">
        <v>7090</v>
      </c>
      <c r="V660" s="1" t="s">
        <v>10196</v>
      </c>
      <c r="W660" s="1" t="s">
        <v>3701</v>
      </c>
    </row>
    <row r="661" spans="1:23" x14ac:dyDescent="0.45">
      <c r="A661" s="1" t="s">
        <v>10197</v>
      </c>
      <c r="B661" s="1" t="s">
        <v>10198</v>
      </c>
      <c r="C661" s="1" t="s">
        <v>10199</v>
      </c>
      <c r="D661" s="1" t="s">
        <v>10200</v>
      </c>
      <c r="E661" s="1" t="s">
        <v>10201</v>
      </c>
      <c r="F661" s="1" t="s">
        <v>3169</v>
      </c>
      <c r="G661" s="1" t="s">
        <v>10202</v>
      </c>
      <c r="H661" s="1" t="s">
        <v>3491</v>
      </c>
      <c r="I661" s="1" t="s">
        <v>3056</v>
      </c>
      <c r="J661" s="1" t="s">
        <v>10203</v>
      </c>
      <c r="K661" s="1" t="s">
        <v>5661</v>
      </c>
      <c r="L661" s="1" t="s">
        <v>8519</v>
      </c>
      <c r="M661" s="1" t="s">
        <v>10204</v>
      </c>
      <c r="N661" s="1" t="s">
        <v>3491</v>
      </c>
      <c r="O661" s="1" t="s">
        <v>10202</v>
      </c>
      <c r="P661" s="1" t="s">
        <v>10205</v>
      </c>
      <c r="Q661" s="1" t="s">
        <v>10206</v>
      </c>
      <c r="R661" s="1" t="s">
        <v>2985</v>
      </c>
      <c r="S661" s="1" t="s">
        <v>4529</v>
      </c>
      <c r="T661" s="1" t="s">
        <v>10207</v>
      </c>
      <c r="U661" s="1" t="s">
        <v>10208</v>
      </c>
      <c r="V661" s="1" t="s">
        <v>10209</v>
      </c>
      <c r="W661" s="1" t="s">
        <v>4367</v>
      </c>
    </row>
    <row r="662" spans="1:23" x14ac:dyDescent="0.45">
      <c r="A662" s="1" t="s">
        <v>10210</v>
      </c>
      <c r="B662" s="1" t="s">
        <v>10211</v>
      </c>
      <c r="C662" s="1" t="s">
        <v>2977</v>
      </c>
      <c r="D662" s="1" t="s">
        <v>3229</v>
      </c>
      <c r="E662" s="1" t="s">
        <v>10212</v>
      </c>
      <c r="F662" s="1" t="s">
        <v>2980</v>
      </c>
      <c r="G662" s="1" t="s">
        <v>10213</v>
      </c>
      <c r="H662" s="1" t="s">
        <v>10213</v>
      </c>
      <c r="I662" s="1" t="s">
        <v>10214</v>
      </c>
      <c r="J662" s="1" t="s">
        <v>10215</v>
      </c>
      <c r="K662" s="1" t="s">
        <v>10213</v>
      </c>
      <c r="L662" s="1" t="s">
        <v>10214</v>
      </c>
      <c r="M662" s="1" t="s">
        <v>10215</v>
      </c>
      <c r="N662" s="1" t="s">
        <v>10213</v>
      </c>
      <c r="O662" s="1" t="s">
        <v>10213</v>
      </c>
      <c r="P662" s="1" t="s">
        <v>2984</v>
      </c>
      <c r="Q662" s="1" t="s">
        <v>2984</v>
      </c>
      <c r="R662" s="1" t="s">
        <v>2985</v>
      </c>
      <c r="S662" s="1" t="s">
        <v>3226</v>
      </c>
      <c r="T662" s="1" t="s">
        <v>10216</v>
      </c>
      <c r="U662" s="1" t="s">
        <v>10217</v>
      </c>
      <c r="V662" s="1" t="s">
        <v>3127</v>
      </c>
      <c r="W662" s="1" t="s">
        <v>2985</v>
      </c>
    </row>
    <row r="663" spans="1:23" x14ac:dyDescent="0.45">
      <c r="A663" s="1" t="s">
        <v>10218</v>
      </c>
      <c r="B663" s="1" t="s">
        <v>10219</v>
      </c>
      <c r="C663" s="1" t="s">
        <v>3043</v>
      </c>
      <c r="D663" s="1" t="s">
        <v>3043</v>
      </c>
      <c r="E663" s="1" t="s">
        <v>3043</v>
      </c>
      <c r="F663" s="1" t="s">
        <v>6464</v>
      </c>
      <c r="G663" s="1" t="s">
        <v>3043</v>
      </c>
      <c r="H663" s="1" t="s">
        <v>6464</v>
      </c>
      <c r="I663" s="1" t="s">
        <v>3017</v>
      </c>
      <c r="J663" s="1" t="s">
        <v>3017</v>
      </c>
      <c r="K663" s="1" t="s">
        <v>6464</v>
      </c>
      <c r="L663" s="1" t="s">
        <v>3017</v>
      </c>
      <c r="M663" s="1" t="s">
        <v>3017</v>
      </c>
      <c r="N663" s="1" t="s">
        <v>3043</v>
      </c>
      <c r="O663" s="1" t="s">
        <v>3043</v>
      </c>
      <c r="P663" s="1" t="s">
        <v>2984</v>
      </c>
      <c r="Q663" s="1" t="s">
        <v>2984</v>
      </c>
      <c r="R663" s="1" t="s">
        <v>2985</v>
      </c>
      <c r="S663" s="1" t="s">
        <v>2985</v>
      </c>
      <c r="T663" s="1" t="s">
        <v>5649</v>
      </c>
      <c r="U663" s="1" t="s">
        <v>3044</v>
      </c>
      <c r="V663" s="1" t="s">
        <v>3043</v>
      </c>
      <c r="W663" s="1" t="s">
        <v>3043</v>
      </c>
    </row>
    <row r="664" spans="1:23" x14ac:dyDescent="0.45">
      <c r="A664" s="1" t="s">
        <v>10220</v>
      </c>
      <c r="B664" s="1" t="s">
        <v>10221</v>
      </c>
      <c r="C664" s="1" t="s">
        <v>4360</v>
      </c>
      <c r="D664" s="1" t="s">
        <v>10222</v>
      </c>
      <c r="E664" s="1" t="s">
        <v>10223</v>
      </c>
      <c r="F664" s="1" t="s">
        <v>2995</v>
      </c>
      <c r="G664" s="1" t="s">
        <v>6882</v>
      </c>
      <c r="H664" s="1" t="s">
        <v>10224</v>
      </c>
      <c r="I664" s="1" t="s">
        <v>3116</v>
      </c>
      <c r="J664" s="1" t="s">
        <v>8056</v>
      </c>
      <c r="K664" s="1" t="s">
        <v>10225</v>
      </c>
      <c r="L664" s="1" t="s">
        <v>4187</v>
      </c>
      <c r="M664" s="1" t="s">
        <v>10226</v>
      </c>
      <c r="N664" s="1" t="s">
        <v>6829</v>
      </c>
      <c r="O664" s="1" t="s">
        <v>10227</v>
      </c>
      <c r="P664" s="1" t="s">
        <v>10228</v>
      </c>
      <c r="Q664" s="1" t="s">
        <v>10229</v>
      </c>
      <c r="R664" s="1" t="s">
        <v>2985</v>
      </c>
      <c r="S664" s="1" t="s">
        <v>10230</v>
      </c>
      <c r="T664" s="1" t="s">
        <v>5301</v>
      </c>
      <c r="U664" s="1" t="s">
        <v>7153</v>
      </c>
      <c r="V664" s="1" t="s">
        <v>10231</v>
      </c>
      <c r="W664" s="1" t="s">
        <v>2985</v>
      </c>
    </row>
    <row r="665" spans="1:23" x14ac:dyDescent="0.45">
      <c r="A665" s="1" t="s">
        <v>10232</v>
      </c>
      <c r="B665" s="1" t="s">
        <v>10233</v>
      </c>
      <c r="C665" s="1" t="s">
        <v>3043</v>
      </c>
      <c r="D665" s="1" t="s">
        <v>3043</v>
      </c>
      <c r="E665" s="1" t="s">
        <v>3043</v>
      </c>
      <c r="F665" s="1" t="s">
        <v>2985</v>
      </c>
      <c r="G665" s="1" t="s">
        <v>3043</v>
      </c>
      <c r="H665" s="1" t="s">
        <v>2985</v>
      </c>
      <c r="I665" s="1" t="s">
        <v>3017</v>
      </c>
      <c r="J665" s="1" t="s">
        <v>3017</v>
      </c>
      <c r="K665" s="1" t="s">
        <v>2985</v>
      </c>
      <c r="L665" s="1" t="s">
        <v>3017</v>
      </c>
      <c r="M665" s="1" t="s">
        <v>3017</v>
      </c>
      <c r="N665" s="1" t="s">
        <v>3043</v>
      </c>
      <c r="O665" s="1" t="s">
        <v>3043</v>
      </c>
      <c r="P665" s="1" t="s">
        <v>2984</v>
      </c>
      <c r="Q665" s="1" t="s">
        <v>2984</v>
      </c>
      <c r="R665" s="1" t="s">
        <v>3043</v>
      </c>
      <c r="S665" s="1" t="s">
        <v>3043</v>
      </c>
      <c r="T665" s="1" t="s">
        <v>3044</v>
      </c>
      <c r="U665" s="1" t="s">
        <v>4796</v>
      </c>
      <c r="V665" s="1" t="s">
        <v>3229</v>
      </c>
      <c r="W665" s="1" t="s">
        <v>2985</v>
      </c>
    </row>
    <row r="666" spans="1:23" x14ac:dyDescent="0.45">
      <c r="A666" s="1" t="s">
        <v>10234</v>
      </c>
      <c r="B666" s="1" t="s">
        <v>10235</v>
      </c>
      <c r="C666" s="1" t="s">
        <v>8155</v>
      </c>
      <c r="D666" s="1" t="s">
        <v>10236</v>
      </c>
      <c r="E666" s="1" t="s">
        <v>10237</v>
      </c>
      <c r="F666" s="1" t="s">
        <v>10238</v>
      </c>
      <c r="G666" s="1" t="s">
        <v>8952</v>
      </c>
      <c r="H666" s="1" t="s">
        <v>8952</v>
      </c>
      <c r="I666" s="1" t="s">
        <v>10239</v>
      </c>
      <c r="J666" s="1" t="s">
        <v>10240</v>
      </c>
      <c r="K666" s="1" t="s">
        <v>8952</v>
      </c>
      <c r="L666" s="1" t="s">
        <v>10239</v>
      </c>
      <c r="M666" s="1" t="s">
        <v>10240</v>
      </c>
      <c r="N666" s="1" t="s">
        <v>8952</v>
      </c>
      <c r="O666" s="1" t="s">
        <v>8952</v>
      </c>
      <c r="P666" s="1" t="s">
        <v>10241</v>
      </c>
      <c r="Q666" s="1" t="s">
        <v>10242</v>
      </c>
      <c r="R666" s="1" t="s">
        <v>3671</v>
      </c>
      <c r="S666" s="1" t="s">
        <v>10243</v>
      </c>
      <c r="T666" s="1" t="s">
        <v>8960</v>
      </c>
      <c r="U666" s="1" t="s">
        <v>3044</v>
      </c>
      <c r="V666" s="1" t="s">
        <v>3043</v>
      </c>
      <c r="W666" s="1" t="s">
        <v>3043</v>
      </c>
    </row>
    <row r="667" spans="1:23" x14ac:dyDescent="0.45">
      <c r="A667" s="1" t="s">
        <v>10244</v>
      </c>
      <c r="B667" s="1" t="s">
        <v>10245</v>
      </c>
      <c r="C667" s="1" t="s">
        <v>3043</v>
      </c>
      <c r="D667" s="1" t="s">
        <v>3043</v>
      </c>
      <c r="E667" s="1" t="s">
        <v>3043</v>
      </c>
      <c r="F667" s="1" t="s">
        <v>4978</v>
      </c>
      <c r="G667" s="1" t="s">
        <v>3043</v>
      </c>
      <c r="H667" s="1" t="s">
        <v>8339</v>
      </c>
      <c r="I667" s="1" t="s">
        <v>3641</v>
      </c>
      <c r="J667" s="1" t="s">
        <v>8772</v>
      </c>
      <c r="K667" s="1" t="s">
        <v>4978</v>
      </c>
      <c r="L667" s="1" t="s">
        <v>3017</v>
      </c>
      <c r="M667" s="1" t="s">
        <v>3017</v>
      </c>
      <c r="N667" s="1" t="s">
        <v>3043</v>
      </c>
      <c r="O667" s="1" t="s">
        <v>3043</v>
      </c>
      <c r="P667" s="1" t="s">
        <v>2984</v>
      </c>
      <c r="Q667" s="1" t="s">
        <v>2984</v>
      </c>
      <c r="R667" s="1" t="s">
        <v>2985</v>
      </c>
      <c r="S667" s="1" t="s">
        <v>2977</v>
      </c>
      <c r="T667" s="1" t="s">
        <v>4244</v>
      </c>
      <c r="U667" s="1" t="s">
        <v>10246</v>
      </c>
      <c r="V667" s="1" t="s">
        <v>4694</v>
      </c>
      <c r="W667" s="1" t="s">
        <v>2985</v>
      </c>
    </row>
    <row r="668" spans="1:23" x14ac:dyDescent="0.45">
      <c r="A668" s="1" t="s">
        <v>10247</v>
      </c>
      <c r="B668" s="1" t="s">
        <v>10248</v>
      </c>
      <c r="C668" s="1" t="s">
        <v>10249</v>
      </c>
      <c r="D668" s="1" t="s">
        <v>10250</v>
      </c>
      <c r="E668" s="1" t="s">
        <v>10251</v>
      </c>
      <c r="F668" s="1" t="s">
        <v>8921</v>
      </c>
      <c r="G668" s="1" t="s">
        <v>4491</v>
      </c>
      <c r="H668" s="1" t="s">
        <v>10111</v>
      </c>
      <c r="I668" s="1" t="s">
        <v>10252</v>
      </c>
      <c r="J668" s="1" t="s">
        <v>9830</v>
      </c>
      <c r="K668" s="1" t="s">
        <v>10111</v>
      </c>
      <c r="L668" s="1" t="s">
        <v>10252</v>
      </c>
      <c r="M668" s="1" t="s">
        <v>9830</v>
      </c>
      <c r="N668" s="1" t="s">
        <v>7666</v>
      </c>
      <c r="O668" s="1" t="s">
        <v>4491</v>
      </c>
      <c r="P668" s="1" t="s">
        <v>10253</v>
      </c>
      <c r="Q668" s="1" t="s">
        <v>10254</v>
      </c>
      <c r="R668" s="1" t="s">
        <v>2985</v>
      </c>
      <c r="S668" s="1" t="s">
        <v>3424</v>
      </c>
      <c r="T668" s="1" t="s">
        <v>10255</v>
      </c>
      <c r="U668" s="1" t="s">
        <v>10256</v>
      </c>
      <c r="V668" s="1" t="s">
        <v>10257</v>
      </c>
      <c r="W668" s="1" t="s">
        <v>2985</v>
      </c>
    </row>
    <row r="669" spans="1:23" x14ac:dyDescent="0.45">
      <c r="A669" s="1" t="s">
        <v>10258</v>
      </c>
      <c r="B669" s="1" t="s">
        <v>10259</v>
      </c>
      <c r="C669" s="1" t="s">
        <v>3043</v>
      </c>
      <c r="D669" s="1" t="s">
        <v>3043</v>
      </c>
      <c r="E669" s="1" t="s">
        <v>3043</v>
      </c>
      <c r="F669" s="1" t="s">
        <v>10260</v>
      </c>
      <c r="G669" s="1" t="s">
        <v>3043</v>
      </c>
      <c r="H669" s="1" t="s">
        <v>10260</v>
      </c>
      <c r="I669" s="1" t="s">
        <v>3017</v>
      </c>
      <c r="J669" s="1" t="s">
        <v>3017</v>
      </c>
      <c r="K669" s="1" t="s">
        <v>10260</v>
      </c>
      <c r="L669" s="1" t="s">
        <v>3017</v>
      </c>
      <c r="M669" s="1" t="s">
        <v>3017</v>
      </c>
      <c r="N669" s="1" t="s">
        <v>3043</v>
      </c>
      <c r="O669" s="1" t="s">
        <v>3043</v>
      </c>
      <c r="P669" s="1" t="s">
        <v>2984</v>
      </c>
      <c r="Q669" s="1" t="s">
        <v>2984</v>
      </c>
      <c r="R669" s="1" t="s">
        <v>3043</v>
      </c>
      <c r="S669" s="1" t="s">
        <v>3043</v>
      </c>
      <c r="T669" s="1" t="s">
        <v>3044</v>
      </c>
      <c r="U669" s="1" t="s">
        <v>10261</v>
      </c>
      <c r="V669" s="1" t="s">
        <v>4529</v>
      </c>
      <c r="W669" s="1" t="s">
        <v>2985</v>
      </c>
    </row>
    <row r="670" spans="1:23" x14ac:dyDescent="0.45">
      <c r="A670" s="1" t="s">
        <v>10262</v>
      </c>
      <c r="B670" s="1" t="s">
        <v>10263</v>
      </c>
      <c r="C670" s="1" t="s">
        <v>10264</v>
      </c>
      <c r="D670" s="1" t="s">
        <v>10265</v>
      </c>
      <c r="E670" s="1" t="s">
        <v>10266</v>
      </c>
      <c r="F670" s="1" t="s">
        <v>10267</v>
      </c>
      <c r="G670" s="1" t="s">
        <v>10268</v>
      </c>
      <c r="H670" s="1" t="s">
        <v>10269</v>
      </c>
      <c r="I670" s="1" t="s">
        <v>4777</v>
      </c>
      <c r="J670" s="1" t="s">
        <v>4261</v>
      </c>
      <c r="K670" s="1" t="s">
        <v>10270</v>
      </c>
      <c r="L670" s="1" t="s">
        <v>6106</v>
      </c>
      <c r="M670" s="1" t="s">
        <v>9443</v>
      </c>
      <c r="N670" s="1" t="s">
        <v>10271</v>
      </c>
      <c r="O670" s="1" t="s">
        <v>10272</v>
      </c>
      <c r="P670" s="1" t="s">
        <v>10273</v>
      </c>
      <c r="Q670" s="1" t="s">
        <v>10274</v>
      </c>
      <c r="R670" s="1" t="s">
        <v>2985</v>
      </c>
      <c r="S670" s="1" t="s">
        <v>10275</v>
      </c>
      <c r="T670" s="1" t="s">
        <v>10276</v>
      </c>
      <c r="U670" s="1" t="s">
        <v>10277</v>
      </c>
      <c r="V670" s="1" t="s">
        <v>10278</v>
      </c>
      <c r="W670" s="1" t="s">
        <v>2985</v>
      </c>
    </row>
    <row r="671" spans="1:23" x14ac:dyDescent="0.45">
      <c r="A671" s="1" t="s">
        <v>10279</v>
      </c>
      <c r="B671" s="1" t="s">
        <v>10280</v>
      </c>
      <c r="C671" s="1" t="s">
        <v>10281</v>
      </c>
      <c r="D671" s="1" t="s">
        <v>10282</v>
      </c>
      <c r="E671" s="1" t="s">
        <v>10283</v>
      </c>
      <c r="F671" s="1" t="s">
        <v>10284</v>
      </c>
      <c r="G671" s="1" t="s">
        <v>8535</v>
      </c>
      <c r="H671" s="1" t="s">
        <v>10285</v>
      </c>
      <c r="I671" s="1" t="s">
        <v>4540</v>
      </c>
      <c r="J671" s="1" t="s">
        <v>10286</v>
      </c>
      <c r="K671" s="1" t="s">
        <v>10287</v>
      </c>
      <c r="L671" s="1" t="s">
        <v>4036</v>
      </c>
      <c r="M671" s="1" t="s">
        <v>7813</v>
      </c>
      <c r="N671" s="1" t="s">
        <v>4506</v>
      </c>
      <c r="O671" s="1" t="s">
        <v>3147</v>
      </c>
      <c r="P671" s="1" t="s">
        <v>10288</v>
      </c>
      <c r="Q671" s="1" t="s">
        <v>7088</v>
      </c>
      <c r="R671" s="1" t="s">
        <v>2977</v>
      </c>
      <c r="S671" s="1" t="s">
        <v>10289</v>
      </c>
      <c r="T671" s="1" t="s">
        <v>10290</v>
      </c>
      <c r="U671" s="1" t="s">
        <v>10291</v>
      </c>
      <c r="V671" s="1" t="s">
        <v>4683</v>
      </c>
      <c r="W671" s="1" t="s">
        <v>2985</v>
      </c>
    </row>
    <row r="672" spans="1:23" x14ac:dyDescent="0.45">
      <c r="A672" s="1" t="s">
        <v>10292</v>
      </c>
      <c r="B672" s="1" t="s">
        <v>10293</v>
      </c>
      <c r="C672" s="1" t="s">
        <v>6035</v>
      </c>
      <c r="D672" s="1" t="s">
        <v>10294</v>
      </c>
      <c r="E672" s="1" t="s">
        <v>10295</v>
      </c>
      <c r="F672" s="1" t="s">
        <v>10296</v>
      </c>
      <c r="G672" s="1" t="s">
        <v>10297</v>
      </c>
      <c r="H672" s="1" t="s">
        <v>10298</v>
      </c>
      <c r="I672" s="1" t="s">
        <v>10299</v>
      </c>
      <c r="J672" s="1" t="s">
        <v>10300</v>
      </c>
      <c r="K672" s="1" t="s">
        <v>10301</v>
      </c>
      <c r="L672" s="1" t="s">
        <v>8114</v>
      </c>
      <c r="M672" s="1" t="s">
        <v>6402</v>
      </c>
      <c r="N672" s="1" t="s">
        <v>10302</v>
      </c>
      <c r="O672" s="1" t="s">
        <v>10297</v>
      </c>
      <c r="P672" s="1" t="s">
        <v>4622</v>
      </c>
      <c r="Q672" s="1" t="s">
        <v>10303</v>
      </c>
      <c r="R672" s="1" t="s">
        <v>2977</v>
      </c>
      <c r="S672" s="1" t="s">
        <v>10304</v>
      </c>
      <c r="T672" s="1" t="s">
        <v>10305</v>
      </c>
      <c r="U672" s="1" t="s">
        <v>10306</v>
      </c>
      <c r="V672" s="1" t="s">
        <v>10307</v>
      </c>
      <c r="W672" s="1" t="s">
        <v>2985</v>
      </c>
    </row>
    <row r="673" spans="1:23" x14ac:dyDescent="0.45">
      <c r="A673" s="1" t="s">
        <v>10308</v>
      </c>
      <c r="B673" s="1" t="s">
        <v>10309</v>
      </c>
      <c r="C673" s="1" t="s">
        <v>10310</v>
      </c>
      <c r="D673" s="1" t="s">
        <v>10311</v>
      </c>
      <c r="E673" s="1" t="s">
        <v>10312</v>
      </c>
      <c r="F673" s="1" t="s">
        <v>10313</v>
      </c>
      <c r="G673" s="1" t="s">
        <v>10314</v>
      </c>
      <c r="H673" s="1" t="s">
        <v>10315</v>
      </c>
      <c r="I673" s="1" t="s">
        <v>4082</v>
      </c>
      <c r="J673" s="1" t="s">
        <v>4909</v>
      </c>
      <c r="K673" s="1" t="s">
        <v>10316</v>
      </c>
      <c r="L673" s="1" t="s">
        <v>3602</v>
      </c>
      <c r="M673" s="1" t="s">
        <v>10317</v>
      </c>
      <c r="N673" s="1" t="s">
        <v>10318</v>
      </c>
      <c r="O673" s="1" t="s">
        <v>10319</v>
      </c>
      <c r="P673" s="1" t="s">
        <v>10320</v>
      </c>
      <c r="Q673" s="1" t="s">
        <v>10321</v>
      </c>
      <c r="R673" s="1" t="s">
        <v>2977</v>
      </c>
      <c r="S673" s="1" t="s">
        <v>10322</v>
      </c>
      <c r="T673" s="1" t="s">
        <v>4715</v>
      </c>
      <c r="U673" s="1" t="s">
        <v>10323</v>
      </c>
      <c r="V673" s="1" t="s">
        <v>10324</v>
      </c>
      <c r="W673" s="1" t="s">
        <v>4053</v>
      </c>
    </row>
    <row r="674" spans="1:23" x14ac:dyDescent="0.45">
      <c r="A674" s="1" t="s">
        <v>10325</v>
      </c>
      <c r="B674" s="1" t="s">
        <v>10326</v>
      </c>
      <c r="C674" s="1" t="s">
        <v>2977</v>
      </c>
      <c r="D674" s="1" t="s">
        <v>3230</v>
      </c>
      <c r="E674" s="1" t="s">
        <v>10327</v>
      </c>
      <c r="F674" s="1" t="s">
        <v>10328</v>
      </c>
      <c r="G674" s="1" t="s">
        <v>10329</v>
      </c>
      <c r="H674" s="1" t="s">
        <v>10329</v>
      </c>
      <c r="I674" s="1" t="s">
        <v>10330</v>
      </c>
      <c r="J674" s="1" t="s">
        <v>10331</v>
      </c>
      <c r="K674" s="1" t="s">
        <v>10329</v>
      </c>
      <c r="L674" s="1" t="s">
        <v>10330</v>
      </c>
      <c r="M674" s="1" t="s">
        <v>10331</v>
      </c>
      <c r="N674" s="1" t="s">
        <v>10329</v>
      </c>
      <c r="O674" s="1" t="s">
        <v>10329</v>
      </c>
      <c r="P674" s="1" t="s">
        <v>2984</v>
      </c>
      <c r="Q674" s="1" t="s">
        <v>2984</v>
      </c>
      <c r="R674" s="1" t="s">
        <v>3043</v>
      </c>
      <c r="S674" s="1" t="s">
        <v>3043</v>
      </c>
      <c r="T674" s="1" t="s">
        <v>3044</v>
      </c>
      <c r="U674" s="1" t="s">
        <v>10332</v>
      </c>
      <c r="V674" s="1" t="s">
        <v>4053</v>
      </c>
      <c r="W674" s="1" t="s">
        <v>2985</v>
      </c>
    </row>
    <row r="675" spans="1:23" x14ac:dyDescent="0.45">
      <c r="A675" s="1" t="s">
        <v>10333</v>
      </c>
      <c r="B675" s="1" t="s">
        <v>10334</v>
      </c>
      <c r="C675" s="1" t="s">
        <v>3043</v>
      </c>
      <c r="D675" s="1" t="s">
        <v>3043</v>
      </c>
      <c r="E675" s="1" t="s">
        <v>3043</v>
      </c>
      <c r="F675" s="1" t="s">
        <v>2985</v>
      </c>
      <c r="G675" s="1" t="s">
        <v>3043</v>
      </c>
      <c r="H675" s="1" t="s">
        <v>2985</v>
      </c>
      <c r="I675" s="1" t="s">
        <v>3017</v>
      </c>
      <c r="J675" s="1" t="s">
        <v>3017</v>
      </c>
      <c r="K675" s="1" t="s">
        <v>2985</v>
      </c>
      <c r="L675" s="1" t="s">
        <v>3017</v>
      </c>
      <c r="M675" s="1" t="s">
        <v>3017</v>
      </c>
      <c r="N675" s="1" t="s">
        <v>3043</v>
      </c>
      <c r="O675" s="1" t="s">
        <v>3043</v>
      </c>
      <c r="P675" s="1" t="s">
        <v>2984</v>
      </c>
      <c r="Q675" s="1" t="s">
        <v>2984</v>
      </c>
      <c r="R675" s="1" t="s">
        <v>3043</v>
      </c>
      <c r="S675" s="1" t="s">
        <v>3043</v>
      </c>
      <c r="T675" s="1" t="s">
        <v>3044</v>
      </c>
      <c r="U675" s="1" t="s">
        <v>6703</v>
      </c>
      <c r="V675" s="1" t="s">
        <v>4053</v>
      </c>
      <c r="W675" s="1" t="s">
        <v>2985</v>
      </c>
    </row>
    <row r="676" spans="1:23" x14ac:dyDescent="0.45">
      <c r="A676" s="1" t="s">
        <v>10335</v>
      </c>
      <c r="B676" s="1" t="s">
        <v>10336</v>
      </c>
      <c r="C676" s="1" t="s">
        <v>3043</v>
      </c>
      <c r="D676" s="1" t="s">
        <v>3043</v>
      </c>
      <c r="E676" s="1" t="s">
        <v>3043</v>
      </c>
      <c r="F676" s="1" t="s">
        <v>2980</v>
      </c>
      <c r="G676" s="1" t="s">
        <v>3043</v>
      </c>
      <c r="H676" s="1" t="s">
        <v>2980</v>
      </c>
      <c r="I676" s="1" t="s">
        <v>3017</v>
      </c>
      <c r="J676" s="1" t="s">
        <v>3017</v>
      </c>
      <c r="K676" s="1" t="s">
        <v>2980</v>
      </c>
      <c r="L676" s="1" t="s">
        <v>3017</v>
      </c>
      <c r="M676" s="1" t="s">
        <v>3017</v>
      </c>
      <c r="N676" s="1" t="s">
        <v>3043</v>
      </c>
      <c r="O676" s="1" t="s">
        <v>3043</v>
      </c>
      <c r="P676" s="1" t="s">
        <v>2984</v>
      </c>
      <c r="Q676" s="1" t="s">
        <v>2984</v>
      </c>
      <c r="R676" s="1" t="s">
        <v>2985</v>
      </c>
      <c r="S676" s="1" t="s">
        <v>3522</v>
      </c>
      <c r="T676" s="1" t="s">
        <v>10337</v>
      </c>
      <c r="U676" s="1" t="s">
        <v>10338</v>
      </c>
      <c r="V676" s="1" t="s">
        <v>4164</v>
      </c>
      <c r="W676" s="1" t="s">
        <v>2985</v>
      </c>
    </row>
    <row r="677" spans="1:23" x14ac:dyDescent="0.45">
      <c r="A677" s="1" t="s">
        <v>10339</v>
      </c>
      <c r="B677" s="1" t="s">
        <v>10340</v>
      </c>
      <c r="C677" s="1" t="s">
        <v>3103</v>
      </c>
      <c r="D677" s="1" t="s">
        <v>7616</v>
      </c>
      <c r="E677" s="1" t="s">
        <v>10341</v>
      </c>
      <c r="F677" s="1" t="s">
        <v>6396</v>
      </c>
      <c r="G677" s="1" t="s">
        <v>3229</v>
      </c>
      <c r="H677" s="1" t="s">
        <v>4271</v>
      </c>
      <c r="I677" s="1" t="s">
        <v>3996</v>
      </c>
      <c r="J677" s="1" t="s">
        <v>4810</v>
      </c>
      <c r="K677" s="1" t="s">
        <v>3229</v>
      </c>
      <c r="L677" s="1" t="s">
        <v>9352</v>
      </c>
      <c r="M677" s="1" t="s">
        <v>10342</v>
      </c>
      <c r="N677" s="1" t="s">
        <v>3229</v>
      </c>
      <c r="O677" s="1" t="s">
        <v>4271</v>
      </c>
      <c r="P677" s="1" t="s">
        <v>2984</v>
      </c>
      <c r="Q677" s="1" t="s">
        <v>2984</v>
      </c>
      <c r="R677" s="1" t="s">
        <v>2985</v>
      </c>
      <c r="S677" s="1" t="s">
        <v>3151</v>
      </c>
      <c r="T677" s="1" t="s">
        <v>9527</v>
      </c>
      <c r="U677" s="1" t="s">
        <v>5834</v>
      </c>
      <c r="V677" s="1" t="s">
        <v>4252</v>
      </c>
      <c r="W677" s="1" t="s">
        <v>2985</v>
      </c>
    </row>
    <row r="678" spans="1:23" x14ac:dyDescent="0.45">
      <c r="A678" s="1" t="s">
        <v>10343</v>
      </c>
      <c r="B678" s="1" t="s">
        <v>10344</v>
      </c>
      <c r="C678" s="1" t="s">
        <v>10345</v>
      </c>
      <c r="D678" s="1" t="s">
        <v>10346</v>
      </c>
      <c r="E678" s="1" t="s">
        <v>10347</v>
      </c>
      <c r="F678" s="1" t="s">
        <v>3308</v>
      </c>
      <c r="G678" s="1" t="s">
        <v>3003</v>
      </c>
      <c r="H678" s="1" t="s">
        <v>10348</v>
      </c>
      <c r="I678" s="1" t="s">
        <v>4857</v>
      </c>
      <c r="J678" s="1" t="s">
        <v>10349</v>
      </c>
      <c r="K678" s="1" t="s">
        <v>2995</v>
      </c>
      <c r="L678" s="1" t="s">
        <v>3039</v>
      </c>
      <c r="M678" s="1" t="s">
        <v>10350</v>
      </c>
      <c r="N678" s="1" t="s">
        <v>10351</v>
      </c>
      <c r="O678" s="1" t="s">
        <v>10352</v>
      </c>
      <c r="P678" s="1" t="s">
        <v>4398</v>
      </c>
      <c r="Q678" s="1" t="s">
        <v>10353</v>
      </c>
      <c r="R678" s="1" t="s">
        <v>2985</v>
      </c>
      <c r="S678" s="1" t="s">
        <v>10354</v>
      </c>
      <c r="T678" s="1" t="s">
        <v>10355</v>
      </c>
      <c r="U678" s="1" t="s">
        <v>10356</v>
      </c>
      <c r="V678" s="1" t="s">
        <v>10357</v>
      </c>
      <c r="W678" s="1" t="s">
        <v>2985</v>
      </c>
    </row>
    <row r="679" spans="1:23" x14ac:dyDescent="0.45">
      <c r="A679" s="1" t="s">
        <v>10358</v>
      </c>
      <c r="B679" s="1" t="s">
        <v>10359</v>
      </c>
      <c r="C679" s="1" t="s">
        <v>9551</v>
      </c>
      <c r="D679" s="1" t="s">
        <v>10360</v>
      </c>
      <c r="E679" s="1" t="s">
        <v>10361</v>
      </c>
      <c r="F679" s="1" t="s">
        <v>10362</v>
      </c>
      <c r="G679" s="1" t="s">
        <v>4853</v>
      </c>
      <c r="H679" s="1" t="s">
        <v>7328</v>
      </c>
      <c r="I679" s="1" t="s">
        <v>3426</v>
      </c>
      <c r="J679" s="1" t="s">
        <v>5928</v>
      </c>
      <c r="K679" s="1" t="s">
        <v>10363</v>
      </c>
      <c r="L679" s="1" t="s">
        <v>3019</v>
      </c>
      <c r="M679" s="1" t="s">
        <v>3325</v>
      </c>
      <c r="N679" s="1" t="s">
        <v>3382</v>
      </c>
      <c r="O679" s="1" t="s">
        <v>8638</v>
      </c>
      <c r="P679" s="1" t="s">
        <v>10364</v>
      </c>
      <c r="Q679" s="1" t="s">
        <v>10365</v>
      </c>
      <c r="R679" s="1" t="s">
        <v>2985</v>
      </c>
      <c r="S679" s="1" t="s">
        <v>10366</v>
      </c>
      <c r="T679" s="1" t="s">
        <v>10367</v>
      </c>
      <c r="U679" s="1" t="s">
        <v>10368</v>
      </c>
      <c r="V679" s="1" t="s">
        <v>10369</v>
      </c>
      <c r="W679" s="1" t="s">
        <v>2977</v>
      </c>
    </row>
    <row r="680" spans="1:23" x14ac:dyDescent="0.45">
      <c r="A680" s="1" t="s">
        <v>10370</v>
      </c>
      <c r="B680" s="1" t="s">
        <v>10371</v>
      </c>
      <c r="C680" s="1" t="s">
        <v>3031</v>
      </c>
      <c r="D680" s="1" t="s">
        <v>10372</v>
      </c>
      <c r="E680" s="1" t="s">
        <v>10373</v>
      </c>
      <c r="F680" s="1" t="s">
        <v>9293</v>
      </c>
      <c r="G680" s="1" t="s">
        <v>9281</v>
      </c>
      <c r="H680" s="1" t="s">
        <v>9281</v>
      </c>
      <c r="I680" s="1" t="s">
        <v>4972</v>
      </c>
      <c r="J680" s="1" t="s">
        <v>4753</v>
      </c>
      <c r="K680" s="1" t="s">
        <v>10374</v>
      </c>
      <c r="L680" s="1" t="s">
        <v>3493</v>
      </c>
      <c r="M680" s="1" t="s">
        <v>4107</v>
      </c>
      <c r="N680" s="1" t="s">
        <v>9281</v>
      </c>
      <c r="O680" s="1" t="s">
        <v>9281</v>
      </c>
      <c r="P680" s="1" t="s">
        <v>7191</v>
      </c>
      <c r="Q680" s="1" t="s">
        <v>10375</v>
      </c>
      <c r="R680" s="1" t="s">
        <v>3043</v>
      </c>
      <c r="S680" s="1" t="s">
        <v>3043</v>
      </c>
      <c r="T680" s="1" t="s">
        <v>3044</v>
      </c>
      <c r="U680" s="1" t="s">
        <v>10376</v>
      </c>
      <c r="V680" s="1" t="s">
        <v>10377</v>
      </c>
      <c r="W680" s="1" t="s">
        <v>3047</v>
      </c>
    </row>
    <row r="681" spans="1:23" x14ac:dyDescent="0.45">
      <c r="A681" s="1" t="s">
        <v>10378</v>
      </c>
      <c r="B681" s="1" t="s">
        <v>10379</v>
      </c>
      <c r="C681" s="1" t="s">
        <v>2977</v>
      </c>
      <c r="D681" s="1" t="s">
        <v>3158</v>
      </c>
      <c r="E681" s="1" t="s">
        <v>10380</v>
      </c>
      <c r="F681" s="1" t="s">
        <v>3793</v>
      </c>
      <c r="G681" s="1" t="s">
        <v>4271</v>
      </c>
      <c r="H681" s="1" t="s">
        <v>3793</v>
      </c>
      <c r="I681" s="1" t="s">
        <v>3017</v>
      </c>
      <c r="J681" s="1" t="s">
        <v>3017</v>
      </c>
      <c r="K681" s="1" t="s">
        <v>3417</v>
      </c>
      <c r="L681" s="1" t="s">
        <v>3996</v>
      </c>
      <c r="M681" s="1" t="s">
        <v>10381</v>
      </c>
      <c r="N681" s="1" t="s">
        <v>3793</v>
      </c>
      <c r="O681" s="1" t="s">
        <v>4271</v>
      </c>
      <c r="P681" s="1" t="s">
        <v>2984</v>
      </c>
      <c r="Q681" s="1" t="s">
        <v>2984</v>
      </c>
      <c r="R681" s="1" t="s">
        <v>3043</v>
      </c>
      <c r="S681" s="1" t="s">
        <v>3043</v>
      </c>
      <c r="T681" s="1" t="s">
        <v>3044</v>
      </c>
      <c r="U681" s="1" t="s">
        <v>5834</v>
      </c>
      <c r="V681" s="1" t="s">
        <v>2986</v>
      </c>
      <c r="W681" s="1" t="s">
        <v>2985</v>
      </c>
    </row>
    <row r="682" spans="1:23" x14ac:dyDescent="0.45">
      <c r="A682" s="1" t="s">
        <v>10382</v>
      </c>
      <c r="B682" s="1" t="s">
        <v>10383</v>
      </c>
      <c r="C682" s="1" t="s">
        <v>7032</v>
      </c>
      <c r="D682" s="1" t="s">
        <v>10384</v>
      </c>
      <c r="E682" s="1" t="s">
        <v>10385</v>
      </c>
      <c r="F682" s="1" t="s">
        <v>10386</v>
      </c>
      <c r="G682" s="1" t="s">
        <v>7948</v>
      </c>
      <c r="H682" s="1" t="s">
        <v>7948</v>
      </c>
      <c r="I682" s="1" t="s">
        <v>3602</v>
      </c>
      <c r="J682" s="1" t="s">
        <v>10387</v>
      </c>
      <c r="K682" s="1" t="s">
        <v>10388</v>
      </c>
      <c r="L682" s="1" t="s">
        <v>5122</v>
      </c>
      <c r="M682" s="1" t="s">
        <v>3325</v>
      </c>
      <c r="N682" s="1" t="s">
        <v>10389</v>
      </c>
      <c r="O682" s="1" t="s">
        <v>6461</v>
      </c>
      <c r="P682" s="1" t="s">
        <v>10390</v>
      </c>
      <c r="Q682" s="1" t="s">
        <v>10391</v>
      </c>
      <c r="R682" s="1" t="s">
        <v>2985</v>
      </c>
      <c r="S682" s="1" t="s">
        <v>2980</v>
      </c>
      <c r="T682" s="1" t="s">
        <v>10392</v>
      </c>
      <c r="U682" s="1" t="s">
        <v>10393</v>
      </c>
      <c r="V682" s="1" t="s">
        <v>10394</v>
      </c>
      <c r="W682" s="1" t="s">
        <v>3028</v>
      </c>
    </row>
    <row r="683" spans="1:23" x14ac:dyDescent="0.45">
      <c r="A683" s="1" t="s">
        <v>10395</v>
      </c>
      <c r="B683" s="1" t="s">
        <v>10396</v>
      </c>
      <c r="C683" s="1" t="s">
        <v>9378</v>
      </c>
      <c r="D683" s="1" t="s">
        <v>10397</v>
      </c>
      <c r="E683" s="1" t="s">
        <v>10398</v>
      </c>
      <c r="F683" s="1" t="s">
        <v>5634</v>
      </c>
      <c r="G683" s="1" t="s">
        <v>10399</v>
      </c>
      <c r="H683" s="1" t="s">
        <v>2999</v>
      </c>
      <c r="I683" s="1" t="s">
        <v>5212</v>
      </c>
      <c r="J683" s="1" t="s">
        <v>7057</v>
      </c>
      <c r="K683" s="1" t="s">
        <v>5999</v>
      </c>
      <c r="L683" s="1" t="s">
        <v>3426</v>
      </c>
      <c r="M683" s="1" t="s">
        <v>5768</v>
      </c>
      <c r="N683" s="1" t="s">
        <v>10400</v>
      </c>
      <c r="O683" s="1" t="s">
        <v>5246</v>
      </c>
      <c r="P683" s="1" t="s">
        <v>10401</v>
      </c>
      <c r="Q683" s="1" t="s">
        <v>6092</v>
      </c>
      <c r="R683" s="1" t="s">
        <v>2985</v>
      </c>
      <c r="S683" s="1" t="s">
        <v>6794</v>
      </c>
      <c r="T683" s="1" t="s">
        <v>10402</v>
      </c>
      <c r="U683" s="1" t="s">
        <v>3007</v>
      </c>
      <c r="V683" s="1" t="s">
        <v>3574</v>
      </c>
      <c r="W683" s="1" t="s">
        <v>2985</v>
      </c>
    </row>
    <row r="684" spans="1:23" x14ac:dyDescent="0.45">
      <c r="A684" s="1" t="s">
        <v>10403</v>
      </c>
      <c r="B684" s="1" t="s">
        <v>10404</v>
      </c>
      <c r="C684" s="1" t="s">
        <v>3028</v>
      </c>
      <c r="D684" s="1" t="s">
        <v>3219</v>
      </c>
      <c r="E684" s="1" t="s">
        <v>10405</v>
      </c>
      <c r="F684" s="1" t="s">
        <v>10406</v>
      </c>
      <c r="G684" s="1" t="s">
        <v>10407</v>
      </c>
      <c r="H684" s="1" t="s">
        <v>10408</v>
      </c>
      <c r="I684" s="1" t="s">
        <v>10409</v>
      </c>
      <c r="J684" s="1" t="s">
        <v>10410</v>
      </c>
      <c r="K684" s="1" t="s">
        <v>10408</v>
      </c>
      <c r="L684" s="1" t="s">
        <v>10409</v>
      </c>
      <c r="M684" s="1" t="s">
        <v>10410</v>
      </c>
      <c r="N684" s="1" t="s">
        <v>10407</v>
      </c>
      <c r="O684" s="1" t="s">
        <v>10408</v>
      </c>
      <c r="P684" s="1" t="s">
        <v>2984</v>
      </c>
      <c r="Q684" s="1" t="s">
        <v>2984</v>
      </c>
      <c r="R684" s="1" t="s">
        <v>2985</v>
      </c>
      <c r="S684" s="1" t="s">
        <v>2977</v>
      </c>
      <c r="T684" s="1" t="s">
        <v>10411</v>
      </c>
      <c r="U684" s="1" t="s">
        <v>10412</v>
      </c>
      <c r="V684" s="1" t="s">
        <v>2986</v>
      </c>
      <c r="W684" s="1" t="s">
        <v>2985</v>
      </c>
    </row>
    <row r="685" spans="1:23" x14ac:dyDescent="0.45">
      <c r="A685" s="1" t="s">
        <v>10413</v>
      </c>
      <c r="B685" s="1" t="s">
        <v>10414</v>
      </c>
      <c r="C685" s="1" t="s">
        <v>3043</v>
      </c>
      <c r="D685" s="1" t="s">
        <v>3043</v>
      </c>
      <c r="E685" s="1" t="s">
        <v>3043</v>
      </c>
      <c r="F685" s="1" t="s">
        <v>3456</v>
      </c>
      <c r="G685" s="1" t="s">
        <v>3043</v>
      </c>
      <c r="H685" s="1" t="s">
        <v>3456</v>
      </c>
      <c r="I685" s="1" t="s">
        <v>3017</v>
      </c>
      <c r="J685" s="1" t="s">
        <v>3017</v>
      </c>
      <c r="K685" s="1" t="s">
        <v>3456</v>
      </c>
      <c r="L685" s="1" t="s">
        <v>3017</v>
      </c>
      <c r="M685" s="1" t="s">
        <v>3017</v>
      </c>
      <c r="N685" s="1" t="s">
        <v>3043</v>
      </c>
      <c r="O685" s="1" t="s">
        <v>3043</v>
      </c>
      <c r="P685" s="1" t="s">
        <v>2984</v>
      </c>
      <c r="Q685" s="1" t="s">
        <v>2984</v>
      </c>
      <c r="R685" s="1" t="s">
        <v>2977</v>
      </c>
      <c r="S685" s="1" t="s">
        <v>5438</v>
      </c>
      <c r="T685" s="1" t="s">
        <v>3458</v>
      </c>
      <c r="U685" s="1" t="s">
        <v>3459</v>
      </c>
      <c r="V685" s="1" t="s">
        <v>5438</v>
      </c>
      <c r="W685" s="1" t="s">
        <v>2977</v>
      </c>
    </row>
    <row r="686" spans="1:23" x14ac:dyDescent="0.45">
      <c r="A686" s="1" t="s">
        <v>10415</v>
      </c>
      <c r="B686" s="1" t="s">
        <v>10416</v>
      </c>
      <c r="C686" s="1" t="s">
        <v>3226</v>
      </c>
      <c r="D686" s="1" t="s">
        <v>10417</v>
      </c>
      <c r="E686" s="1" t="s">
        <v>10418</v>
      </c>
      <c r="F686" s="1" t="s">
        <v>5250</v>
      </c>
      <c r="G686" s="1" t="s">
        <v>10419</v>
      </c>
      <c r="H686" s="1" t="s">
        <v>10419</v>
      </c>
      <c r="I686" s="1" t="s">
        <v>5856</v>
      </c>
      <c r="J686" s="1" t="s">
        <v>3784</v>
      </c>
      <c r="K686" s="1" t="s">
        <v>10420</v>
      </c>
      <c r="L686" s="1" t="s">
        <v>3917</v>
      </c>
      <c r="M686" s="1" t="s">
        <v>4109</v>
      </c>
      <c r="N686" s="1" t="s">
        <v>10419</v>
      </c>
      <c r="O686" s="1" t="s">
        <v>10419</v>
      </c>
      <c r="P686" s="1" t="s">
        <v>6860</v>
      </c>
      <c r="Q686" s="1" t="s">
        <v>10421</v>
      </c>
      <c r="R686" s="1" t="s">
        <v>3043</v>
      </c>
      <c r="S686" s="1" t="s">
        <v>3043</v>
      </c>
      <c r="T686" s="1" t="s">
        <v>3044</v>
      </c>
      <c r="U686" s="1" t="s">
        <v>10422</v>
      </c>
      <c r="V686" s="1" t="s">
        <v>10423</v>
      </c>
      <c r="W686" s="1" t="s">
        <v>3519</v>
      </c>
    </row>
    <row r="687" spans="1:23" x14ac:dyDescent="0.45">
      <c r="A687" s="1" t="s">
        <v>10424</v>
      </c>
      <c r="B687" s="1" t="s">
        <v>10425</v>
      </c>
      <c r="C687" s="1" t="s">
        <v>3043</v>
      </c>
      <c r="D687" s="1" t="s">
        <v>3043</v>
      </c>
      <c r="E687" s="1" t="s">
        <v>3043</v>
      </c>
      <c r="F687" s="1" t="s">
        <v>2985</v>
      </c>
      <c r="G687" s="1" t="s">
        <v>3043</v>
      </c>
      <c r="H687" s="1" t="s">
        <v>2985</v>
      </c>
      <c r="I687" s="1" t="s">
        <v>3017</v>
      </c>
      <c r="J687" s="1" t="s">
        <v>3017</v>
      </c>
      <c r="K687" s="1" t="s">
        <v>2985</v>
      </c>
      <c r="L687" s="1" t="s">
        <v>3017</v>
      </c>
      <c r="M687" s="1" t="s">
        <v>3017</v>
      </c>
      <c r="N687" s="1" t="s">
        <v>3043</v>
      </c>
      <c r="O687" s="1" t="s">
        <v>3043</v>
      </c>
      <c r="P687" s="1" t="s">
        <v>2984</v>
      </c>
      <c r="Q687" s="1" t="s">
        <v>2984</v>
      </c>
      <c r="R687" s="1" t="s">
        <v>3043</v>
      </c>
      <c r="S687" s="1" t="s">
        <v>3043</v>
      </c>
      <c r="T687" s="1" t="s">
        <v>3044</v>
      </c>
      <c r="U687" s="1" t="s">
        <v>10426</v>
      </c>
      <c r="V687" s="1" t="s">
        <v>5989</v>
      </c>
      <c r="W687" s="1" t="s">
        <v>2985</v>
      </c>
    </row>
    <row r="688" spans="1:23" x14ac:dyDescent="0.45">
      <c r="A688" s="1" t="s">
        <v>10427</v>
      </c>
      <c r="B688" s="1" t="s">
        <v>10428</v>
      </c>
      <c r="C688" s="1" t="s">
        <v>5236</v>
      </c>
      <c r="D688" s="1" t="s">
        <v>10429</v>
      </c>
      <c r="E688" s="1" t="s">
        <v>10430</v>
      </c>
      <c r="F688" s="1" t="s">
        <v>5346</v>
      </c>
      <c r="G688" s="1" t="s">
        <v>10431</v>
      </c>
      <c r="H688" s="1" t="s">
        <v>10432</v>
      </c>
      <c r="I688" s="1" t="s">
        <v>3602</v>
      </c>
      <c r="J688" s="1" t="s">
        <v>10226</v>
      </c>
      <c r="K688" s="1" t="s">
        <v>7730</v>
      </c>
      <c r="L688" s="1" t="s">
        <v>3215</v>
      </c>
      <c r="M688" s="1" t="s">
        <v>4877</v>
      </c>
      <c r="N688" s="1" t="s">
        <v>10431</v>
      </c>
      <c r="O688" s="1" t="s">
        <v>7837</v>
      </c>
      <c r="P688" s="1" t="s">
        <v>10433</v>
      </c>
      <c r="Q688" s="1" t="s">
        <v>10434</v>
      </c>
      <c r="R688" s="1" t="s">
        <v>2977</v>
      </c>
      <c r="S688" s="1" t="s">
        <v>10435</v>
      </c>
      <c r="T688" s="1" t="s">
        <v>10436</v>
      </c>
      <c r="U688" s="1" t="s">
        <v>10437</v>
      </c>
      <c r="V688" s="1" t="s">
        <v>3147</v>
      </c>
      <c r="W688" s="1" t="s">
        <v>2977</v>
      </c>
    </row>
    <row r="689" spans="1:23" x14ac:dyDescent="0.45">
      <c r="A689" s="1" t="s">
        <v>10438</v>
      </c>
      <c r="B689" s="1" t="s">
        <v>10439</v>
      </c>
      <c r="C689" s="1" t="s">
        <v>3043</v>
      </c>
      <c r="D689" s="1" t="s">
        <v>3043</v>
      </c>
      <c r="E689" s="1" t="s">
        <v>3043</v>
      </c>
      <c r="F689" s="1" t="s">
        <v>10440</v>
      </c>
      <c r="G689" s="1" t="s">
        <v>3043</v>
      </c>
      <c r="H689" s="1" t="s">
        <v>10440</v>
      </c>
      <c r="I689" s="1" t="s">
        <v>3017</v>
      </c>
      <c r="J689" s="1" t="s">
        <v>3017</v>
      </c>
      <c r="K689" s="1" t="s">
        <v>10440</v>
      </c>
      <c r="L689" s="1" t="s">
        <v>3017</v>
      </c>
      <c r="M689" s="1" t="s">
        <v>3017</v>
      </c>
      <c r="N689" s="1" t="s">
        <v>3043</v>
      </c>
      <c r="O689" s="1" t="s">
        <v>3043</v>
      </c>
      <c r="P689" s="1" t="s">
        <v>2984</v>
      </c>
      <c r="Q689" s="1" t="s">
        <v>2984</v>
      </c>
      <c r="R689" s="1" t="s">
        <v>3043</v>
      </c>
      <c r="S689" s="1" t="s">
        <v>3043</v>
      </c>
      <c r="T689" s="1" t="s">
        <v>3044</v>
      </c>
      <c r="U689" s="1" t="s">
        <v>10441</v>
      </c>
      <c r="V689" s="1" t="s">
        <v>2980</v>
      </c>
      <c r="W689" s="1" t="s">
        <v>2985</v>
      </c>
    </row>
    <row r="690" spans="1:23" x14ac:dyDescent="0.45">
      <c r="A690" s="1" t="s">
        <v>10442</v>
      </c>
      <c r="B690" s="1" t="s">
        <v>10443</v>
      </c>
      <c r="C690" s="1" t="s">
        <v>3966</v>
      </c>
      <c r="D690" s="1" t="s">
        <v>10444</v>
      </c>
      <c r="E690" s="1" t="s">
        <v>10445</v>
      </c>
      <c r="F690" s="1" t="s">
        <v>10446</v>
      </c>
      <c r="G690" s="1" t="s">
        <v>10446</v>
      </c>
      <c r="H690" s="1" t="s">
        <v>10447</v>
      </c>
      <c r="I690" s="1" t="s">
        <v>5044</v>
      </c>
      <c r="J690" s="1" t="s">
        <v>10448</v>
      </c>
      <c r="K690" s="1" t="s">
        <v>10449</v>
      </c>
      <c r="L690" s="1" t="s">
        <v>7337</v>
      </c>
      <c r="M690" s="1" t="s">
        <v>10450</v>
      </c>
      <c r="N690" s="1" t="s">
        <v>7115</v>
      </c>
      <c r="O690" s="1" t="s">
        <v>10446</v>
      </c>
      <c r="P690" s="1" t="s">
        <v>10451</v>
      </c>
      <c r="Q690" s="1" t="s">
        <v>10050</v>
      </c>
      <c r="R690" s="1" t="s">
        <v>3028</v>
      </c>
      <c r="S690" s="1" t="s">
        <v>10452</v>
      </c>
      <c r="T690" s="1" t="s">
        <v>10453</v>
      </c>
      <c r="U690" s="1" t="s">
        <v>10454</v>
      </c>
      <c r="V690" s="1" t="s">
        <v>5332</v>
      </c>
      <c r="W690" s="1" t="s">
        <v>2985</v>
      </c>
    </row>
    <row r="691" spans="1:23" x14ac:dyDescent="0.45">
      <c r="A691" s="1" t="s">
        <v>10455</v>
      </c>
      <c r="B691" s="1" t="s">
        <v>10456</v>
      </c>
      <c r="C691" s="1" t="s">
        <v>2985</v>
      </c>
      <c r="D691" s="1" t="s">
        <v>3939</v>
      </c>
      <c r="E691" s="1" t="s">
        <v>10457</v>
      </c>
      <c r="F691" s="1" t="s">
        <v>10458</v>
      </c>
      <c r="G691" s="1" t="s">
        <v>10459</v>
      </c>
      <c r="H691" s="1" t="s">
        <v>10459</v>
      </c>
      <c r="I691" s="1" t="s">
        <v>4187</v>
      </c>
      <c r="J691" s="1" t="s">
        <v>5047</v>
      </c>
      <c r="K691" s="1" t="s">
        <v>10459</v>
      </c>
      <c r="L691" s="1" t="s">
        <v>4187</v>
      </c>
      <c r="M691" s="1" t="s">
        <v>5047</v>
      </c>
      <c r="N691" s="1" t="s">
        <v>10459</v>
      </c>
      <c r="O691" s="1" t="s">
        <v>10459</v>
      </c>
      <c r="P691" s="1" t="s">
        <v>2984</v>
      </c>
      <c r="Q691" s="1" t="s">
        <v>2984</v>
      </c>
      <c r="R691" s="1" t="s">
        <v>2985</v>
      </c>
      <c r="S691" s="1" t="s">
        <v>3424</v>
      </c>
      <c r="T691" s="1" t="s">
        <v>10460</v>
      </c>
      <c r="U691" s="1" t="s">
        <v>10461</v>
      </c>
      <c r="V691" s="1" t="s">
        <v>3147</v>
      </c>
      <c r="W691" s="1" t="s">
        <v>2985</v>
      </c>
    </row>
    <row r="692" spans="1:23" x14ac:dyDescent="0.45">
      <c r="A692" s="1" t="s">
        <v>10462</v>
      </c>
      <c r="B692" s="1" t="s">
        <v>10463</v>
      </c>
      <c r="C692" s="1" t="s">
        <v>10464</v>
      </c>
      <c r="D692" s="1" t="s">
        <v>10465</v>
      </c>
      <c r="E692" s="1" t="s">
        <v>10466</v>
      </c>
      <c r="F692" s="1" t="s">
        <v>10467</v>
      </c>
      <c r="G692" s="1" t="s">
        <v>10468</v>
      </c>
      <c r="H692" s="1" t="s">
        <v>10469</v>
      </c>
      <c r="I692" s="1" t="s">
        <v>3403</v>
      </c>
      <c r="J692" s="1" t="s">
        <v>4350</v>
      </c>
      <c r="K692" s="1" t="s">
        <v>10470</v>
      </c>
      <c r="L692" s="1" t="s">
        <v>6021</v>
      </c>
      <c r="M692" s="1" t="s">
        <v>7498</v>
      </c>
      <c r="N692" s="1" t="s">
        <v>10471</v>
      </c>
      <c r="O692" s="1" t="s">
        <v>10472</v>
      </c>
      <c r="P692" s="1" t="s">
        <v>4164</v>
      </c>
      <c r="Q692" s="1" t="s">
        <v>10473</v>
      </c>
      <c r="R692" s="1" t="s">
        <v>2985</v>
      </c>
      <c r="S692" s="1" t="s">
        <v>3409</v>
      </c>
      <c r="T692" s="1" t="s">
        <v>10474</v>
      </c>
      <c r="U692" s="1" t="s">
        <v>10475</v>
      </c>
      <c r="V692" s="1" t="s">
        <v>3341</v>
      </c>
      <c r="W692" s="1" t="s">
        <v>2985</v>
      </c>
    </row>
    <row r="693" spans="1:23" x14ac:dyDescent="0.45">
      <c r="A693" s="1" t="s">
        <v>10476</v>
      </c>
      <c r="B693" s="1" t="s">
        <v>10477</v>
      </c>
      <c r="C693" s="1" t="s">
        <v>3043</v>
      </c>
      <c r="D693" s="1" t="s">
        <v>3043</v>
      </c>
      <c r="E693" s="1" t="s">
        <v>3043</v>
      </c>
      <c r="F693" s="1" t="s">
        <v>5644</v>
      </c>
      <c r="G693" s="1" t="s">
        <v>3043</v>
      </c>
      <c r="H693" s="1" t="s">
        <v>5644</v>
      </c>
      <c r="I693" s="1" t="s">
        <v>3017</v>
      </c>
      <c r="J693" s="1" t="s">
        <v>3017</v>
      </c>
      <c r="K693" s="1" t="s">
        <v>5644</v>
      </c>
      <c r="L693" s="1" t="s">
        <v>3017</v>
      </c>
      <c r="M693" s="1" t="s">
        <v>3017</v>
      </c>
      <c r="N693" s="1" t="s">
        <v>3043</v>
      </c>
      <c r="O693" s="1" t="s">
        <v>3043</v>
      </c>
      <c r="P693" s="1" t="s">
        <v>2984</v>
      </c>
      <c r="Q693" s="1" t="s">
        <v>2984</v>
      </c>
      <c r="R693" s="1" t="s">
        <v>2985</v>
      </c>
      <c r="S693" s="1" t="s">
        <v>2985</v>
      </c>
      <c r="T693" s="1" t="s">
        <v>5649</v>
      </c>
      <c r="U693" s="1" t="s">
        <v>3044</v>
      </c>
      <c r="V693" s="1" t="s">
        <v>3043</v>
      </c>
      <c r="W693" s="1" t="s">
        <v>3043</v>
      </c>
    </row>
    <row r="694" spans="1:23" x14ac:dyDescent="0.45">
      <c r="A694" s="1" t="s">
        <v>10478</v>
      </c>
      <c r="B694" s="1" t="s">
        <v>10479</v>
      </c>
      <c r="C694" s="1" t="s">
        <v>3043</v>
      </c>
      <c r="D694" s="1" t="s">
        <v>3043</v>
      </c>
      <c r="E694" s="1" t="s">
        <v>3043</v>
      </c>
      <c r="F694" s="1" t="s">
        <v>3943</v>
      </c>
      <c r="G694" s="1" t="s">
        <v>3043</v>
      </c>
      <c r="H694" s="1" t="s">
        <v>3943</v>
      </c>
      <c r="I694" s="1" t="s">
        <v>3017</v>
      </c>
      <c r="J694" s="1" t="s">
        <v>3017</v>
      </c>
      <c r="K694" s="1" t="s">
        <v>3943</v>
      </c>
      <c r="L694" s="1" t="s">
        <v>3017</v>
      </c>
      <c r="M694" s="1" t="s">
        <v>3017</v>
      </c>
      <c r="N694" s="1" t="s">
        <v>3043</v>
      </c>
      <c r="O694" s="1" t="s">
        <v>3043</v>
      </c>
      <c r="P694" s="1" t="s">
        <v>2984</v>
      </c>
      <c r="Q694" s="1" t="s">
        <v>2984</v>
      </c>
      <c r="R694" s="1" t="s">
        <v>2985</v>
      </c>
      <c r="S694" s="1" t="s">
        <v>2986</v>
      </c>
      <c r="T694" s="1" t="s">
        <v>9527</v>
      </c>
      <c r="U694" s="1" t="s">
        <v>3234</v>
      </c>
      <c r="V694" s="1" t="s">
        <v>2986</v>
      </c>
      <c r="W694" s="1" t="s">
        <v>2985</v>
      </c>
    </row>
    <row r="695" spans="1:23" x14ac:dyDescent="0.45">
      <c r="A695" s="1" t="s">
        <v>10480</v>
      </c>
      <c r="B695" s="1" t="s">
        <v>10481</v>
      </c>
      <c r="C695" s="1" t="s">
        <v>8266</v>
      </c>
      <c r="D695" s="1" t="s">
        <v>10482</v>
      </c>
      <c r="E695" s="1" t="s">
        <v>10483</v>
      </c>
      <c r="F695" s="1" t="s">
        <v>10484</v>
      </c>
      <c r="G695" s="1" t="s">
        <v>10485</v>
      </c>
      <c r="H695" s="1" t="s">
        <v>10486</v>
      </c>
      <c r="I695" s="1" t="s">
        <v>3079</v>
      </c>
      <c r="J695" s="1" t="s">
        <v>3020</v>
      </c>
      <c r="K695" s="1" t="s">
        <v>10487</v>
      </c>
      <c r="L695" s="1" t="s">
        <v>4085</v>
      </c>
      <c r="M695" s="1" t="s">
        <v>4877</v>
      </c>
      <c r="N695" s="1" t="s">
        <v>10488</v>
      </c>
      <c r="O695" s="1" t="s">
        <v>10484</v>
      </c>
      <c r="P695" s="1" t="s">
        <v>10489</v>
      </c>
      <c r="Q695" s="1" t="s">
        <v>10490</v>
      </c>
      <c r="R695" s="1" t="s">
        <v>2985</v>
      </c>
      <c r="S695" s="1" t="s">
        <v>10491</v>
      </c>
      <c r="T695" s="1" t="s">
        <v>10492</v>
      </c>
      <c r="U695" s="1" t="s">
        <v>10493</v>
      </c>
      <c r="V695" s="1" t="s">
        <v>10494</v>
      </c>
      <c r="W695" s="1" t="s">
        <v>2985</v>
      </c>
    </row>
    <row r="696" spans="1:23" x14ac:dyDescent="0.45">
      <c r="A696" s="1" t="s">
        <v>10495</v>
      </c>
      <c r="B696" s="1" t="s">
        <v>10496</v>
      </c>
      <c r="C696" s="1" t="s">
        <v>3043</v>
      </c>
      <c r="D696" s="1" t="s">
        <v>3043</v>
      </c>
      <c r="E696" s="1" t="s">
        <v>3043</v>
      </c>
      <c r="F696" s="1" t="s">
        <v>8798</v>
      </c>
      <c r="G696" s="1" t="s">
        <v>3043</v>
      </c>
      <c r="H696" s="1" t="s">
        <v>8798</v>
      </c>
      <c r="I696" s="1" t="s">
        <v>3017</v>
      </c>
      <c r="J696" s="1" t="s">
        <v>3017</v>
      </c>
      <c r="K696" s="1" t="s">
        <v>8798</v>
      </c>
      <c r="L696" s="1" t="s">
        <v>3017</v>
      </c>
      <c r="M696" s="1" t="s">
        <v>3017</v>
      </c>
      <c r="N696" s="1" t="s">
        <v>3043</v>
      </c>
      <c r="O696" s="1" t="s">
        <v>3043</v>
      </c>
      <c r="P696" s="1" t="s">
        <v>2984</v>
      </c>
      <c r="Q696" s="1" t="s">
        <v>2984</v>
      </c>
      <c r="R696" s="1" t="s">
        <v>2985</v>
      </c>
      <c r="S696" s="1" t="s">
        <v>2980</v>
      </c>
      <c r="T696" s="1" t="s">
        <v>10497</v>
      </c>
      <c r="U696" s="1" t="s">
        <v>3044</v>
      </c>
      <c r="V696" s="1" t="s">
        <v>3043</v>
      </c>
      <c r="W696" s="1" t="s">
        <v>3043</v>
      </c>
    </row>
    <row r="697" spans="1:23" x14ac:dyDescent="0.45">
      <c r="A697" s="1" t="s">
        <v>10498</v>
      </c>
      <c r="B697" s="1" t="s">
        <v>10499</v>
      </c>
      <c r="C697" s="1" t="s">
        <v>2985</v>
      </c>
      <c r="D697" s="1" t="s">
        <v>3230</v>
      </c>
      <c r="E697" s="1" t="s">
        <v>10500</v>
      </c>
      <c r="F697" s="1" t="s">
        <v>10501</v>
      </c>
      <c r="G697" s="1" t="s">
        <v>10502</v>
      </c>
      <c r="H697" s="1" t="s">
        <v>10502</v>
      </c>
      <c r="I697" s="1" t="s">
        <v>3119</v>
      </c>
      <c r="J697" s="1" t="s">
        <v>10503</v>
      </c>
      <c r="K697" s="1" t="s">
        <v>10502</v>
      </c>
      <c r="L697" s="1" t="s">
        <v>3119</v>
      </c>
      <c r="M697" s="1" t="s">
        <v>10503</v>
      </c>
      <c r="N697" s="1" t="s">
        <v>10502</v>
      </c>
      <c r="O697" s="1" t="s">
        <v>10502</v>
      </c>
      <c r="P697" s="1" t="s">
        <v>2984</v>
      </c>
      <c r="Q697" s="1" t="s">
        <v>2984</v>
      </c>
      <c r="R697" s="1" t="s">
        <v>2985</v>
      </c>
      <c r="S697" s="1" t="s">
        <v>3943</v>
      </c>
      <c r="T697" s="1" t="s">
        <v>6188</v>
      </c>
      <c r="U697" s="1" t="s">
        <v>8036</v>
      </c>
      <c r="V697" s="1" t="s">
        <v>3229</v>
      </c>
      <c r="W697" s="1" t="s">
        <v>2985</v>
      </c>
    </row>
    <row r="698" spans="1:23" x14ac:dyDescent="0.45">
      <c r="A698" s="1" t="s">
        <v>10504</v>
      </c>
      <c r="B698" s="1" t="s">
        <v>10505</v>
      </c>
      <c r="C698" s="1" t="s">
        <v>4049</v>
      </c>
      <c r="D698" s="1" t="s">
        <v>10506</v>
      </c>
      <c r="E698" s="1" t="s">
        <v>10506</v>
      </c>
      <c r="F698" s="1" t="s">
        <v>10507</v>
      </c>
      <c r="G698" s="1" t="s">
        <v>2985</v>
      </c>
      <c r="H698" s="1" t="s">
        <v>2985</v>
      </c>
      <c r="I698" s="1" t="s">
        <v>10508</v>
      </c>
      <c r="J698" s="1" t="s">
        <v>3679</v>
      </c>
      <c r="K698" s="1" t="s">
        <v>2985</v>
      </c>
      <c r="L698" s="1" t="s">
        <v>10508</v>
      </c>
      <c r="M698" s="1" t="s">
        <v>3679</v>
      </c>
      <c r="N698" s="1" t="s">
        <v>2985</v>
      </c>
      <c r="O698" s="1" t="s">
        <v>2985</v>
      </c>
      <c r="P698" s="1" t="s">
        <v>2984</v>
      </c>
      <c r="Q698" s="1" t="s">
        <v>2984</v>
      </c>
      <c r="R698" s="1" t="s">
        <v>3043</v>
      </c>
      <c r="S698" s="1" t="s">
        <v>3043</v>
      </c>
      <c r="T698" s="1" t="s">
        <v>3044</v>
      </c>
      <c r="U698" s="1" t="s">
        <v>3044</v>
      </c>
      <c r="V698" s="1" t="s">
        <v>3043</v>
      </c>
      <c r="W698" s="1" t="s">
        <v>3043</v>
      </c>
    </row>
    <row r="699" spans="1:23" x14ac:dyDescent="0.45">
      <c r="A699" s="1" t="s">
        <v>10509</v>
      </c>
      <c r="B699" s="1" t="s">
        <v>10510</v>
      </c>
      <c r="C699" s="1" t="s">
        <v>10511</v>
      </c>
      <c r="D699" s="1" t="s">
        <v>10512</v>
      </c>
      <c r="E699" s="1" t="s">
        <v>10513</v>
      </c>
      <c r="F699" s="1" t="s">
        <v>10514</v>
      </c>
      <c r="G699" s="1" t="s">
        <v>3061</v>
      </c>
      <c r="H699" s="1" t="s">
        <v>10515</v>
      </c>
      <c r="I699" s="1" t="s">
        <v>6661</v>
      </c>
      <c r="J699" s="1" t="s">
        <v>5176</v>
      </c>
      <c r="K699" s="1" t="s">
        <v>10515</v>
      </c>
      <c r="L699" s="1" t="s">
        <v>6661</v>
      </c>
      <c r="M699" s="1" t="s">
        <v>5176</v>
      </c>
      <c r="N699" s="1" t="s">
        <v>10516</v>
      </c>
      <c r="O699" s="1" t="s">
        <v>3061</v>
      </c>
      <c r="P699" s="1" t="s">
        <v>2984</v>
      </c>
      <c r="Q699" s="1" t="s">
        <v>2984</v>
      </c>
      <c r="R699" s="1" t="s">
        <v>10517</v>
      </c>
      <c r="S699" s="1" t="s">
        <v>10518</v>
      </c>
      <c r="T699" s="1" t="s">
        <v>10519</v>
      </c>
      <c r="U699" s="1" t="s">
        <v>10520</v>
      </c>
      <c r="V699" s="1" t="s">
        <v>10521</v>
      </c>
      <c r="W699" s="1" t="s">
        <v>3028</v>
      </c>
    </row>
    <row r="700" spans="1:23" x14ac:dyDescent="0.45">
      <c r="A700" s="1" t="s">
        <v>10522</v>
      </c>
      <c r="B700" s="1" t="s">
        <v>10523</v>
      </c>
      <c r="C700" s="1" t="s">
        <v>3043</v>
      </c>
      <c r="D700" s="1" t="s">
        <v>3043</v>
      </c>
      <c r="E700" s="1" t="s">
        <v>3043</v>
      </c>
      <c r="F700" s="1" t="s">
        <v>3632</v>
      </c>
      <c r="G700" s="1" t="s">
        <v>3043</v>
      </c>
      <c r="H700" s="1" t="s">
        <v>3632</v>
      </c>
      <c r="I700" s="1" t="s">
        <v>3017</v>
      </c>
      <c r="J700" s="1" t="s">
        <v>3017</v>
      </c>
      <c r="K700" s="1" t="s">
        <v>3632</v>
      </c>
      <c r="L700" s="1" t="s">
        <v>3017</v>
      </c>
      <c r="M700" s="1" t="s">
        <v>3017</v>
      </c>
      <c r="N700" s="1" t="s">
        <v>3043</v>
      </c>
      <c r="O700" s="1" t="s">
        <v>3043</v>
      </c>
      <c r="P700" s="1" t="s">
        <v>2984</v>
      </c>
      <c r="Q700" s="1" t="s">
        <v>2984</v>
      </c>
      <c r="R700" s="1" t="s">
        <v>2985</v>
      </c>
      <c r="S700" s="1" t="s">
        <v>3230</v>
      </c>
      <c r="T700" s="1" t="s">
        <v>3234</v>
      </c>
      <c r="U700" s="1" t="s">
        <v>5861</v>
      </c>
      <c r="V700" s="1" t="s">
        <v>3230</v>
      </c>
      <c r="W700" s="1" t="s">
        <v>2985</v>
      </c>
    </row>
    <row r="701" spans="1:23" x14ac:dyDescent="0.45">
      <c r="A701" s="1" t="s">
        <v>10524</v>
      </c>
      <c r="B701" s="1" t="s">
        <v>10525</v>
      </c>
      <c r="C701" s="1" t="s">
        <v>6491</v>
      </c>
      <c r="D701" s="1" t="s">
        <v>10526</v>
      </c>
      <c r="E701" s="1" t="s">
        <v>10527</v>
      </c>
      <c r="F701" s="1" t="s">
        <v>10528</v>
      </c>
      <c r="G701" s="1" t="s">
        <v>10529</v>
      </c>
      <c r="H701" s="1" t="s">
        <v>10530</v>
      </c>
      <c r="I701" s="1" t="s">
        <v>8388</v>
      </c>
      <c r="J701" s="1" t="s">
        <v>7909</v>
      </c>
      <c r="K701" s="1" t="s">
        <v>10531</v>
      </c>
      <c r="L701" s="1" t="s">
        <v>4839</v>
      </c>
      <c r="M701" s="1" t="s">
        <v>8592</v>
      </c>
      <c r="N701" s="1" t="s">
        <v>10532</v>
      </c>
      <c r="O701" s="1" t="s">
        <v>10533</v>
      </c>
      <c r="P701" s="1" t="s">
        <v>8939</v>
      </c>
      <c r="Q701" s="1" t="s">
        <v>6240</v>
      </c>
      <c r="R701" s="1" t="s">
        <v>2985</v>
      </c>
      <c r="S701" s="1" t="s">
        <v>10534</v>
      </c>
      <c r="T701" s="1" t="s">
        <v>10535</v>
      </c>
      <c r="U701" s="1" t="s">
        <v>10536</v>
      </c>
      <c r="V701" s="1" t="s">
        <v>6068</v>
      </c>
      <c r="W701" s="1" t="s">
        <v>2977</v>
      </c>
    </row>
    <row r="702" spans="1:23" x14ac:dyDescent="0.45">
      <c r="A702" s="1" t="s">
        <v>10537</v>
      </c>
      <c r="B702" s="1" t="s">
        <v>10538</v>
      </c>
      <c r="C702" s="1" t="s">
        <v>5022</v>
      </c>
      <c r="D702" s="1" t="s">
        <v>10539</v>
      </c>
      <c r="E702" s="1" t="s">
        <v>10540</v>
      </c>
      <c r="F702" s="1" t="s">
        <v>10541</v>
      </c>
      <c r="G702" s="1" t="s">
        <v>10542</v>
      </c>
      <c r="H702" s="1" t="s">
        <v>10543</v>
      </c>
      <c r="I702" s="1" t="s">
        <v>4146</v>
      </c>
      <c r="J702" s="1" t="s">
        <v>10544</v>
      </c>
      <c r="K702" s="1" t="s">
        <v>10545</v>
      </c>
      <c r="L702" s="1" t="s">
        <v>6428</v>
      </c>
      <c r="M702" s="1" t="s">
        <v>10068</v>
      </c>
      <c r="N702" s="1" t="s">
        <v>3423</v>
      </c>
      <c r="O702" s="1" t="s">
        <v>10546</v>
      </c>
      <c r="P702" s="1" t="s">
        <v>10547</v>
      </c>
      <c r="Q702" s="1" t="s">
        <v>10548</v>
      </c>
      <c r="R702" s="1" t="s">
        <v>2985</v>
      </c>
      <c r="S702" s="1" t="s">
        <v>5246</v>
      </c>
      <c r="T702" s="1" t="s">
        <v>10549</v>
      </c>
      <c r="U702" s="1" t="s">
        <v>10550</v>
      </c>
      <c r="V702" s="1" t="s">
        <v>5918</v>
      </c>
      <c r="W702" s="1" t="s">
        <v>2985</v>
      </c>
    </row>
    <row r="703" spans="1:23" x14ac:dyDescent="0.45">
      <c r="A703" s="1" t="s">
        <v>10551</v>
      </c>
      <c r="B703" s="1" t="s">
        <v>10552</v>
      </c>
      <c r="C703" s="1" t="s">
        <v>3487</v>
      </c>
      <c r="D703" s="1" t="s">
        <v>10553</v>
      </c>
      <c r="E703" s="1" t="s">
        <v>10554</v>
      </c>
      <c r="F703" s="1" t="s">
        <v>10555</v>
      </c>
      <c r="G703" s="1" t="s">
        <v>8422</v>
      </c>
      <c r="H703" s="1" t="s">
        <v>10556</v>
      </c>
      <c r="I703" s="1" t="s">
        <v>10557</v>
      </c>
      <c r="J703" s="1" t="s">
        <v>10558</v>
      </c>
      <c r="K703" s="1" t="s">
        <v>9811</v>
      </c>
      <c r="L703" s="1" t="s">
        <v>3231</v>
      </c>
      <c r="M703" s="1" t="s">
        <v>10559</v>
      </c>
      <c r="N703" s="1" t="s">
        <v>10560</v>
      </c>
      <c r="O703" s="1" t="s">
        <v>9702</v>
      </c>
      <c r="P703" s="1" t="s">
        <v>6219</v>
      </c>
      <c r="Q703" s="1" t="s">
        <v>10561</v>
      </c>
      <c r="R703" s="1" t="s">
        <v>2985</v>
      </c>
      <c r="S703" s="1" t="s">
        <v>6639</v>
      </c>
      <c r="T703" s="1" t="s">
        <v>10562</v>
      </c>
      <c r="U703" s="1" t="s">
        <v>10563</v>
      </c>
      <c r="V703" s="1" t="s">
        <v>10564</v>
      </c>
      <c r="W703" s="1" t="s">
        <v>2985</v>
      </c>
    </row>
    <row r="704" spans="1:23" x14ac:dyDescent="0.45">
      <c r="A704" s="1" t="s">
        <v>10565</v>
      </c>
      <c r="B704" s="1" t="s">
        <v>10566</v>
      </c>
      <c r="C704" s="1" t="s">
        <v>10567</v>
      </c>
      <c r="D704" s="1" t="s">
        <v>10568</v>
      </c>
      <c r="E704" s="1" t="s">
        <v>10569</v>
      </c>
      <c r="F704" s="1" t="s">
        <v>4371</v>
      </c>
      <c r="G704" s="1" t="s">
        <v>10432</v>
      </c>
      <c r="H704" s="1" t="s">
        <v>10362</v>
      </c>
      <c r="I704" s="1" t="s">
        <v>3426</v>
      </c>
      <c r="J704" s="1" t="s">
        <v>10570</v>
      </c>
      <c r="K704" s="1" t="s">
        <v>10571</v>
      </c>
      <c r="L704" s="1" t="s">
        <v>4036</v>
      </c>
      <c r="M704" s="1" t="s">
        <v>10572</v>
      </c>
      <c r="N704" s="1" t="s">
        <v>10573</v>
      </c>
      <c r="O704" s="1" t="s">
        <v>10574</v>
      </c>
      <c r="P704" s="1" t="s">
        <v>10575</v>
      </c>
      <c r="Q704" s="1" t="s">
        <v>10576</v>
      </c>
      <c r="R704" s="1" t="s">
        <v>3028</v>
      </c>
      <c r="S704" s="1" t="s">
        <v>10577</v>
      </c>
      <c r="T704" s="1" t="s">
        <v>10578</v>
      </c>
      <c r="U704" s="1" t="s">
        <v>10579</v>
      </c>
      <c r="V704" s="1" t="s">
        <v>10580</v>
      </c>
      <c r="W704" s="1" t="s">
        <v>3028</v>
      </c>
    </row>
    <row r="705" spans="1:23" x14ac:dyDescent="0.45">
      <c r="A705" s="1" t="s">
        <v>10581</v>
      </c>
      <c r="B705" s="1" t="s">
        <v>10582</v>
      </c>
      <c r="C705" s="1" t="s">
        <v>10583</v>
      </c>
      <c r="D705" s="1" t="s">
        <v>10584</v>
      </c>
      <c r="E705" s="1" t="s">
        <v>10585</v>
      </c>
      <c r="F705" s="1" t="s">
        <v>6863</v>
      </c>
      <c r="G705" s="1" t="s">
        <v>10586</v>
      </c>
      <c r="H705" s="1" t="s">
        <v>10587</v>
      </c>
      <c r="I705" s="1" t="s">
        <v>6570</v>
      </c>
      <c r="J705" s="1" t="s">
        <v>7748</v>
      </c>
      <c r="K705" s="1" t="s">
        <v>10588</v>
      </c>
      <c r="L705" s="1" t="s">
        <v>6572</v>
      </c>
      <c r="M705" s="1" t="s">
        <v>7797</v>
      </c>
      <c r="N705" s="1" t="s">
        <v>10589</v>
      </c>
      <c r="O705" s="1" t="s">
        <v>10590</v>
      </c>
      <c r="P705" s="1" t="s">
        <v>10591</v>
      </c>
      <c r="Q705" s="1" t="s">
        <v>10592</v>
      </c>
      <c r="R705" s="1" t="s">
        <v>2985</v>
      </c>
      <c r="S705" s="1" t="s">
        <v>10593</v>
      </c>
      <c r="T705" s="1" t="s">
        <v>10594</v>
      </c>
      <c r="U705" s="1" t="s">
        <v>10595</v>
      </c>
      <c r="V705" s="1" t="s">
        <v>10596</v>
      </c>
      <c r="W705" s="1" t="s">
        <v>2985</v>
      </c>
    </row>
    <row r="706" spans="1:23" x14ac:dyDescent="0.45">
      <c r="A706" s="1" t="s">
        <v>10597</v>
      </c>
      <c r="B706" s="1" t="s">
        <v>10598</v>
      </c>
      <c r="C706" s="1" t="s">
        <v>10599</v>
      </c>
      <c r="D706" s="1" t="s">
        <v>10600</v>
      </c>
      <c r="E706" s="1" t="s">
        <v>10601</v>
      </c>
      <c r="F706" s="1" t="s">
        <v>7728</v>
      </c>
      <c r="G706" s="1" t="s">
        <v>7835</v>
      </c>
      <c r="H706" s="1" t="s">
        <v>4371</v>
      </c>
      <c r="I706" s="1" t="s">
        <v>3605</v>
      </c>
      <c r="J706" s="1" t="s">
        <v>6022</v>
      </c>
      <c r="K706" s="1" t="s">
        <v>7837</v>
      </c>
      <c r="L706" s="1" t="s">
        <v>3426</v>
      </c>
      <c r="M706" s="1" t="s">
        <v>4524</v>
      </c>
      <c r="N706" s="1" t="s">
        <v>7328</v>
      </c>
      <c r="O706" s="1" t="s">
        <v>7835</v>
      </c>
      <c r="P706" s="1" t="s">
        <v>10602</v>
      </c>
      <c r="Q706" s="1" t="s">
        <v>10603</v>
      </c>
      <c r="R706" s="1" t="s">
        <v>2977</v>
      </c>
      <c r="S706" s="1" t="s">
        <v>10604</v>
      </c>
      <c r="T706" s="1" t="s">
        <v>10605</v>
      </c>
      <c r="U706" s="1" t="s">
        <v>5353</v>
      </c>
      <c r="V706" s="1" t="s">
        <v>10606</v>
      </c>
      <c r="W706" s="1" t="s">
        <v>2985</v>
      </c>
    </row>
    <row r="707" spans="1:23" x14ac:dyDescent="0.45">
      <c r="A707" s="1" t="s">
        <v>10607</v>
      </c>
      <c r="B707" s="1" t="s">
        <v>10608</v>
      </c>
      <c r="C707" s="1" t="s">
        <v>4801</v>
      </c>
      <c r="D707" s="1" t="s">
        <v>10609</v>
      </c>
      <c r="E707" s="1" t="s">
        <v>10610</v>
      </c>
      <c r="F707" s="1" t="s">
        <v>10611</v>
      </c>
      <c r="G707" s="1" t="s">
        <v>10612</v>
      </c>
      <c r="H707" s="1" t="s">
        <v>10613</v>
      </c>
      <c r="I707" s="1" t="s">
        <v>5767</v>
      </c>
      <c r="J707" s="1" t="s">
        <v>7710</v>
      </c>
      <c r="K707" s="1" t="s">
        <v>10614</v>
      </c>
      <c r="L707" s="1" t="s">
        <v>3917</v>
      </c>
      <c r="M707" s="1" t="s">
        <v>4284</v>
      </c>
      <c r="N707" s="1" t="s">
        <v>10615</v>
      </c>
      <c r="O707" s="1" t="s">
        <v>10616</v>
      </c>
      <c r="P707" s="1" t="s">
        <v>10617</v>
      </c>
      <c r="Q707" s="1" t="s">
        <v>10618</v>
      </c>
      <c r="R707" s="1" t="s">
        <v>2985</v>
      </c>
      <c r="S707" s="1" t="s">
        <v>4922</v>
      </c>
      <c r="T707" s="1" t="s">
        <v>10619</v>
      </c>
      <c r="U707" s="1" t="s">
        <v>10620</v>
      </c>
      <c r="V707" s="1" t="s">
        <v>10621</v>
      </c>
      <c r="W707" s="1" t="s">
        <v>2985</v>
      </c>
    </row>
    <row r="708" spans="1:23" x14ac:dyDescent="0.45">
      <c r="A708" s="1" t="s">
        <v>10622</v>
      </c>
      <c r="B708" s="1" t="s">
        <v>10623</v>
      </c>
      <c r="C708" s="1" t="s">
        <v>8468</v>
      </c>
      <c r="D708" s="1" t="s">
        <v>10624</v>
      </c>
      <c r="E708" s="1" t="s">
        <v>10625</v>
      </c>
      <c r="F708" s="1" t="s">
        <v>6089</v>
      </c>
      <c r="G708" s="1" t="s">
        <v>10626</v>
      </c>
      <c r="H708" s="1" t="s">
        <v>10627</v>
      </c>
      <c r="I708" s="1" t="s">
        <v>10628</v>
      </c>
      <c r="J708" s="1" t="s">
        <v>10629</v>
      </c>
      <c r="K708" s="1" t="s">
        <v>10630</v>
      </c>
      <c r="L708" s="1" t="s">
        <v>10631</v>
      </c>
      <c r="M708" s="1" t="s">
        <v>6255</v>
      </c>
      <c r="N708" s="1" t="s">
        <v>6084</v>
      </c>
      <c r="O708" s="1" t="s">
        <v>10632</v>
      </c>
      <c r="P708" s="1" t="s">
        <v>10633</v>
      </c>
      <c r="Q708" s="1" t="s">
        <v>7088</v>
      </c>
      <c r="R708" s="1" t="s">
        <v>2977</v>
      </c>
      <c r="S708" s="1" t="s">
        <v>10634</v>
      </c>
      <c r="T708" s="1" t="s">
        <v>10635</v>
      </c>
      <c r="U708" s="1" t="s">
        <v>6095</v>
      </c>
      <c r="V708" s="1" t="s">
        <v>10636</v>
      </c>
      <c r="W708" s="1" t="s">
        <v>2977</v>
      </c>
    </row>
    <row r="709" spans="1:23" x14ac:dyDescent="0.45">
      <c r="A709" s="1" t="s">
        <v>10637</v>
      </c>
      <c r="B709" s="1" t="s">
        <v>10638</v>
      </c>
      <c r="C709" s="1" t="s">
        <v>10639</v>
      </c>
      <c r="D709" s="1" t="s">
        <v>10640</v>
      </c>
      <c r="E709" s="1" t="s">
        <v>10641</v>
      </c>
      <c r="F709" s="1" t="s">
        <v>6445</v>
      </c>
      <c r="G709" s="1" t="s">
        <v>5136</v>
      </c>
      <c r="H709" s="1" t="s">
        <v>4885</v>
      </c>
      <c r="I709" s="1" t="s">
        <v>3232</v>
      </c>
      <c r="J709" s="1" t="s">
        <v>10642</v>
      </c>
      <c r="K709" s="1" t="s">
        <v>6023</v>
      </c>
      <c r="L709" s="1" t="s">
        <v>5046</v>
      </c>
      <c r="M709" s="1" t="s">
        <v>10643</v>
      </c>
      <c r="N709" s="1" t="s">
        <v>4885</v>
      </c>
      <c r="O709" s="1" t="s">
        <v>6356</v>
      </c>
      <c r="P709" s="1" t="s">
        <v>3229</v>
      </c>
      <c r="Q709" s="1" t="s">
        <v>10644</v>
      </c>
      <c r="R709" s="1" t="s">
        <v>2985</v>
      </c>
      <c r="S709" s="1" t="s">
        <v>10645</v>
      </c>
      <c r="T709" s="1" t="s">
        <v>10646</v>
      </c>
      <c r="U709" s="1" t="s">
        <v>10647</v>
      </c>
      <c r="V709" s="1" t="s">
        <v>10648</v>
      </c>
      <c r="W709" s="1" t="s">
        <v>4100</v>
      </c>
    </row>
    <row r="710" spans="1:23" x14ac:dyDescent="0.45">
      <c r="A710" s="1" t="s">
        <v>10649</v>
      </c>
      <c r="B710" s="1" t="s">
        <v>10650</v>
      </c>
      <c r="C710" s="1" t="s">
        <v>5223</v>
      </c>
      <c r="D710" s="1" t="s">
        <v>10651</v>
      </c>
      <c r="E710" s="1" t="s">
        <v>10652</v>
      </c>
      <c r="F710" s="1" t="s">
        <v>10653</v>
      </c>
      <c r="G710" s="1" t="s">
        <v>10654</v>
      </c>
      <c r="H710" s="1" t="s">
        <v>10655</v>
      </c>
      <c r="I710" s="1" t="s">
        <v>10656</v>
      </c>
      <c r="J710" s="1" t="s">
        <v>4261</v>
      </c>
      <c r="K710" s="1" t="s">
        <v>10657</v>
      </c>
      <c r="L710" s="1" t="s">
        <v>6700</v>
      </c>
      <c r="M710" s="1" t="s">
        <v>4681</v>
      </c>
      <c r="N710" s="1" t="s">
        <v>10655</v>
      </c>
      <c r="O710" s="1" t="s">
        <v>10654</v>
      </c>
      <c r="P710" s="1" t="s">
        <v>2984</v>
      </c>
      <c r="Q710" s="1" t="s">
        <v>2984</v>
      </c>
      <c r="R710" s="1" t="s">
        <v>2977</v>
      </c>
      <c r="S710" s="1" t="s">
        <v>10658</v>
      </c>
      <c r="T710" s="1" t="s">
        <v>10659</v>
      </c>
      <c r="U710" s="1" t="s">
        <v>10660</v>
      </c>
      <c r="V710" s="1" t="s">
        <v>10661</v>
      </c>
      <c r="W710" s="1" t="s">
        <v>2985</v>
      </c>
    </row>
    <row r="711" spans="1:23" x14ac:dyDescent="0.45">
      <c r="A711" s="1" t="s">
        <v>10662</v>
      </c>
      <c r="B711" s="1" t="s">
        <v>10663</v>
      </c>
      <c r="C711" s="1" t="s">
        <v>3043</v>
      </c>
      <c r="D711" s="1" t="s">
        <v>3043</v>
      </c>
      <c r="E711" s="1" t="s">
        <v>3043</v>
      </c>
      <c r="F711" s="1" t="s">
        <v>5323</v>
      </c>
      <c r="G711" s="1" t="s">
        <v>3043</v>
      </c>
      <c r="H711" s="1" t="s">
        <v>8492</v>
      </c>
      <c r="I711" s="1" t="s">
        <v>5070</v>
      </c>
      <c r="J711" s="1" t="s">
        <v>10664</v>
      </c>
      <c r="K711" s="1" t="s">
        <v>5323</v>
      </c>
      <c r="L711" s="1" t="s">
        <v>3017</v>
      </c>
      <c r="M711" s="1" t="s">
        <v>3017</v>
      </c>
      <c r="N711" s="1" t="s">
        <v>3043</v>
      </c>
      <c r="O711" s="1" t="s">
        <v>3043</v>
      </c>
      <c r="P711" s="1" t="s">
        <v>2984</v>
      </c>
      <c r="Q711" s="1" t="s">
        <v>2984</v>
      </c>
      <c r="R711" s="1" t="s">
        <v>2985</v>
      </c>
      <c r="S711" s="1" t="s">
        <v>3943</v>
      </c>
      <c r="T711" s="1" t="s">
        <v>10665</v>
      </c>
      <c r="U711" s="1" t="s">
        <v>10666</v>
      </c>
      <c r="V711" s="1" t="s">
        <v>5223</v>
      </c>
      <c r="W711" s="1" t="s">
        <v>2985</v>
      </c>
    </row>
    <row r="712" spans="1:23" x14ac:dyDescent="0.45">
      <c r="A712" s="1" t="s">
        <v>10667</v>
      </c>
      <c r="B712" s="1" t="s">
        <v>10668</v>
      </c>
      <c r="C712" s="1" t="s">
        <v>3043</v>
      </c>
      <c r="D712" s="1" t="s">
        <v>3043</v>
      </c>
      <c r="E712" s="1" t="s">
        <v>3043</v>
      </c>
      <c r="F712" s="1" t="s">
        <v>10669</v>
      </c>
      <c r="G712" s="1" t="s">
        <v>3043</v>
      </c>
      <c r="H712" s="1" t="s">
        <v>10670</v>
      </c>
      <c r="I712" s="1" t="s">
        <v>8361</v>
      </c>
      <c r="J712" s="1" t="s">
        <v>8640</v>
      </c>
      <c r="K712" s="1" t="s">
        <v>10669</v>
      </c>
      <c r="L712" s="1" t="s">
        <v>3017</v>
      </c>
      <c r="M712" s="1" t="s">
        <v>3017</v>
      </c>
      <c r="N712" s="1" t="s">
        <v>3043</v>
      </c>
      <c r="O712" s="1" t="s">
        <v>3043</v>
      </c>
      <c r="P712" s="1" t="s">
        <v>10671</v>
      </c>
      <c r="Q712" s="1" t="s">
        <v>10672</v>
      </c>
      <c r="R712" s="1" t="s">
        <v>3043</v>
      </c>
      <c r="S712" s="1" t="s">
        <v>3043</v>
      </c>
      <c r="T712" s="1" t="s">
        <v>3044</v>
      </c>
      <c r="U712" s="1" t="s">
        <v>10673</v>
      </c>
      <c r="V712" s="1" t="s">
        <v>10674</v>
      </c>
      <c r="W712" s="1" t="s">
        <v>3319</v>
      </c>
    </row>
    <row r="713" spans="1:23" x14ac:dyDescent="0.45">
      <c r="A713" s="1" t="s">
        <v>10675</v>
      </c>
      <c r="B713" s="1" t="s">
        <v>10676</v>
      </c>
      <c r="C713" s="1" t="s">
        <v>3043</v>
      </c>
      <c r="D713" s="1" t="s">
        <v>3043</v>
      </c>
      <c r="E713" s="1" t="s">
        <v>3043</v>
      </c>
      <c r="F713" s="1" t="s">
        <v>10677</v>
      </c>
      <c r="G713" s="1" t="s">
        <v>3043</v>
      </c>
      <c r="H713" s="1" t="s">
        <v>10678</v>
      </c>
      <c r="I713" s="1" t="s">
        <v>6106</v>
      </c>
      <c r="J713" s="1" t="s">
        <v>6869</v>
      </c>
      <c r="K713" s="1" t="s">
        <v>10677</v>
      </c>
      <c r="L713" s="1" t="s">
        <v>3017</v>
      </c>
      <c r="M713" s="1" t="s">
        <v>3017</v>
      </c>
      <c r="N713" s="1" t="s">
        <v>3043</v>
      </c>
      <c r="O713" s="1" t="s">
        <v>3043</v>
      </c>
      <c r="P713" s="1" t="s">
        <v>2984</v>
      </c>
      <c r="Q713" s="1" t="s">
        <v>2984</v>
      </c>
      <c r="R713" s="1" t="s">
        <v>2985</v>
      </c>
      <c r="S713" s="1" t="s">
        <v>2977</v>
      </c>
      <c r="T713" s="1" t="s">
        <v>8524</v>
      </c>
      <c r="U713" s="1" t="s">
        <v>10679</v>
      </c>
      <c r="V713" s="1" t="s">
        <v>4053</v>
      </c>
      <c r="W713" s="1" t="s">
        <v>2985</v>
      </c>
    </row>
    <row r="714" spans="1:23" x14ac:dyDescent="0.45">
      <c r="A714" s="1" t="s">
        <v>10680</v>
      </c>
      <c r="B714" s="1" t="s">
        <v>10681</v>
      </c>
      <c r="C714" s="1" t="s">
        <v>3043</v>
      </c>
      <c r="D714" s="1" t="s">
        <v>3043</v>
      </c>
      <c r="E714" s="1" t="s">
        <v>3043</v>
      </c>
      <c r="F714" s="1" t="s">
        <v>2985</v>
      </c>
      <c r="G714" s="1" t="s">
        <v>3043</v>
      </c>
      <c r="H714" s="1" t="s">
        <v>2985</v>
      </c>
      <c r="I714" s="1" t="s">
        <v>3017</v>
      </c>
      <c r="J714" s="1" t="s">
        <v>3017</v>
      </c>
      <c r="K714" s="1" t="s">
        <v>2985</v>
      </c>
      <c r="L714" s="1" t="s">
        <v>3017</v>
      </c>
      <c r="M714" s="1" t="s">
        <v>3017</v>
      </c>
      <c r="N714" s="1" t="s">
        <v>3043</v>
      </c>
      <c r="O714" s="1" t="s">
        <v>3043</v>
      </c>
      <c r="P714" s="1" t="s">
        <v>2984</v>
      </c>
      <c r="Q714" s="1" t="s">
        <v>2984</v>
      </c>
      <c r="R714" s="1" t="s">
        <v>2985</v>
      </c>
      <c r="S714" s="1" t="s">
        <v>2985</v>
      </c>
      <c r="T714" s="1" t="s">
        <v>4244</v>
      </c>
      <c r="U714" s="1" t="s">
        <v>10682</v>
      </c>
      <c r="V714" s="1" t="s">
        <v>5223</v>
      </c>
      <c r="W714" s="1" t="s">
        <v>2985</v>
      </c>
    </row>
    <row r="715" spans="1:23" x14ac:dyDescent="0.45">
      <c r="A715" s="1" t="s">
        <v>10683</v>
      </c>
      <c r="B715" s="1" t="s">
        <v>10684</v>
      </c>
      <c r="C715" s="1" t="s">
        <v>3400</v>
      </c>
      <c r="D715" s="1" t="s">
        <v>10685</v>
      </c>
      <c r="E715" s="1" t="s">
        <v>10686</v>
      </c>
      <c r="F715" s="1" t="s">
        <v>9293</v>
      </c>
      <c r="G715" s="1" t="s">
        <v>10687</v>
      </c>
      <c r="H715" s="1" t="s">
        <v>8742</v>
      </c>
      <c r="I715" s="1" t="s">
        <v>3881</v>
      </c>
      <c r="J715" s="1" t="s">
        <v>10688</v>
      </c>
      <c r="K715" s="1" t="s">
        <v>10374</v>
      </c>
      <c r="L715" s="1" t="s">
        <v>3493</v>
      </c>
      <c r="M715" s="1" t="s">
        <v>4107</v>
      </c>
      <c r="N715" s="1" t="s">
        <v>10689</v>
      </c>
      <c r="O715" s="1" t="s">
        <v>9865</v>
      </c>
      <c r="P715" s="1" t="s">
        <v>8496</v>
      </c>
      <c r="Q715" s="1" t="s">
        <v>10690</v>
      </c>
      <c r="R715" s="1" t="s">
        <v>3028</v>
      </c>
      <c r="S715" s="1" t="s">
        <v>10691</v>
      </c>
      <c r="T715" s="1" t="s">
        <v>10692</v>
      </c>
      <c r="U715" s="1" t="s">
        <v>10693</v>
      </c>
      <c r="V715" s="1" t="s">
        <v>10694</v>
      </c>
      <c r="W715" s="1" t="s">
        <v>2977</v>
      </c>
    </row>
    <row r="716" spans="1:23" x14ac:dyDescent="0.45">
      <c r="A716" s="1" t="s">
        <v>10695</v>
      </c>
      <c r="B716" s="1" t="s">
        <v>10696</v>
      </c>
      <c r="C716" s="1" t="s">
        <v>7869</v>
      </c>
      <c r="D716" s="1" t="s">
        <v>10697</v>
      </c>
      <c r="E716" s="1" t="s">
        <v>10698</v>
      </c>
      <c r="F716" s="1" t="s">
        <v>5265</v>
      </c>
      <c r="G716" s="1" t="s">
        <v>10699</v>
      </c>
      <c r="H716" s="1" t="s">
        <v>10699</v>
      </c>
      <c r="I716" s="1" t="s">
        <v>4876</v>
      </c>
      <c r="J716" s="1" t="s">
        <v>3784</v>
      </c>
      <c r="K716" s="1" t="s">
        <v>10700</v>
      </c>
      <c r="L716" s="1" t="s">
        <v>9840</v>
      </c>
      <c r="M716" s="1" t="s">
        <v>3037</v>
      </c>
      <c r="N716" s="1" t="s">
        <v>10699</v>
      </c>
      <c r="O716" s="1" t="s">
        <v>10701</v>
      </c>
      <c r="P716" s="1" t="s">
        <v>10702</v>
      </c>
      <c r="Q716" s="1" t="s">
        <v>10703</v>
      </c>
      <c r="R716" s="1" t="s">
        <v>3043</v>
      </c>
      <c r="S716" s="1" t="s">
        <v>3043</v>
      </c>
      <c r="T716" s="1" t="s">
        <v>3044</v>
      </c>
      <c r="U716" s="1" t="s">
        <v>10704</v>
      </c>
      <c r="V716" s="1" t="s">
        <v>10705</v>
      </c>
      <c r="W716" s="1" t="s">
        <v>4572</v>
      </c>
    </row>
    <row r="717" spans="1:23" x14ac:dyDescent="0.45">
      <c r="A717" s="1" t="s">
        <v>10706</v>
      </c>
      <c r="B717" s="1" t="s">
        <v>10707</v>
      </c>
      <c r="C717" s="1" t="s">
        <v>3043</v>
      </c>
      <c r="D717" s="1" t="s">
        <v>3043</v>
      </c>
      <c r="E717" s="1" t="s">
        <v>3043</v>
      </c>
      <c r="F717" s="1" t="s">
        <v>2985</v>
      </c>
      <c r="G717" s="1" t="s">
        <v>3043</v>
      </c>
      <c r="H717" s="1" t="s">
        <v>2985</v>
      </c>
      <c r="I717" s="1" t="s">
        <v>3017</v>
      </c>
      <c r="J717" s="1" t="s">
        <v>3017</v>
      </c>
      <c r="K717" s="1" t="s">
        <v>2985</v>
      </c>
      <c r="L717" s="1" t="s">
        <v>3017</v>
      </c>
      <c r="M717" s="1" t="s">
        <v>3017</v>
      </c>
      <c r="N717" s="1" t="s">
        <v>3043</v>
      </c>
      <c r="O717" s="1" t="s">
        <v>3043</v>
      </c>
      <c r="P717" s="1" t="s">
        <v>2984</v>
      </c>
      <c r="Q717" s="1" t="s">
        <v>2984</v>
      </c>
      <c r="R717" s="1" t="s">
        <v>2985</v>
      </c>
      <c r="S717" s="1" t="s">
        <v>3229</v>
      </c>
      <c r="T717" s="1" t="s">
        <v>3462</v>
      </c>
      <c r="U717" s="1" t="s">
        <v>3044</v>
      </c>
      <c r="V717" s="1" t="s">
        <v>3043</v>
      </c>
      <c r="W717" s="1" t="s">
        <v>3043</v>
      </c>
    </row>
    <row r="718" spans="1:23" x14ac:dyDescent="0.45">
      <c r="A718" s="1" t="s">
        <v>10708</v>
      </c>
      <c r="B718" s="1" t="s">
        <v>10709</v>
      </c>
      <c r="C718" s="1" t="s">
        <v>3043</v>
      </c>
      <c r="D718" s="1" t="s">
        <v>3043</v>
      </c>
      <c r="E718" s="1" t="s">
        <v>3043</v>
      </c>
      <c r="F718" s="1" t="s">
        <v>3456</v>
      </c>
      <c r="G718" s="1" t="s">
        <v>3043</v>
      </c>
      <c r="H718" s="1" t="s">
        <v>3456</v>
      </c>
      <c r="I718" s="1" t="s">
        <v>3017</v>
      </c>
      <c r="J718" s="1" t="s">
        <v>3017</v>
      </c>
      <c r="K718" s="1" t="s">
        <v>3456</v>
      </c>
      <c r="L718" s="1" t="s">
        <v>3017</v>
      </c>
      <c r="M718" s="1" t="s">
        <v>3017</v>
      </c>
      <c r="N718" s="1" t="s">
        <v>3043</v>
      </c>
      <c r="O718" s="1" t="s">
        <v>3043</v>
      </c>
      <c r="P718" s="1" t="s">
        <v>2984</v>
      </c>
      <c r="Q718" s="1" t="s">
        <v>2984</v>
      </c>
      <c r="R718" s="1" t="s">
        <v>3028</v>
      </c>
      <c r="S718" s="1" t="s">
        <v>3198</v>
      </c>
      <c r="T718" s="1" t="s">
        <v>5828</v>
      </c>
      <c r="U718" s="1" t="s">
        <v>3044</v>
      </c>
      <c r="V718" s="1" t="s">
        <v>3043</v>
      </c>
      <c r="W718" s="1" t="s">
        <v>3043</v>
      </c>
    </row>
    <row r="719" spans="1:23" x14ac:dyDescent="0.45">
      <c r="A719" s="1" t="s">
        <v>10710</v>
      </c>
      <c r="B719" s="1" t="s">
        <v>10711</v>
      </c>
      <c r="C719" s="1" t="s">
        <v>3043</v>
      </c>
      <c r="D719" s="1" t="s">
        <v>3043</v>
      </c>
      <c r="E719" s="1" t="s">
        <v>3043</v>
      </c>
      <c r="F719" s="1" t="s">
        <v>5390</v>
      </c>
      <c r="G719" s="1" t="s">
        <v>3043</v>
      </c>
      <c r="H719" s="1" t="s">
        <v>5390</v>
      </c>
      <c r="I719" s="1" t="s">
        <v>3017</v>
      </c>
      <c r="J719" s="1" t="s">
        <v>3017</v>
      </c>
      <c r="K719" s="1" t="s">
        <v>5390</v>
      </c>
      <c r="L719" s="1" t="s">
        <v>3017</v>
      </c>
      <c r="M719" s="1" t="s">
        <v>3017</v>
      </c>
      <c r="N719" s="1" t="s">
        <v>3043</v>
      </c>
      <c r="O719" s="1" t="s">
        <v>3043</v>
      </c>
      <c r="P719" s="1" t="s">
        <v>2984</v>
      </c>
      <c r="Q719" s="1" t="s">
        <v>2984</v>
      </c>
      <c r="R719" s="1" t="s">
        <v>2985</v>
      </c>
      <c r="S719" s="1" t="s">
        <v>3253</v>
      </c>
      <c r="T719" s="1" t="s">
        <v>10712</v>
      </c>
      <c r="U719" s="1" t="s">
        <v>10713</v>
      </c>
      <c r="V719" s="1" t="s">
        <v>2986</v>
      </c>
      <c r="W719" s="1" t="s">
        <v>2985</v>
      </c>
    </row>
    <row r="720" spans="1:23" x14ac:dyDescent="0.45">
      <c r="A720" s="1" t="s">
        <v>10714</v>
      </c>
      <c r="B720" s="1" t="s">
        <v>10715</v>
      </c>
      <c r="C720" s="1" t="s">
        <v>3043</v>
      </c>
      <c r="D720" s="1" t="s">
        <v>3043</v>
      </c>
      <c r="E720" s="1" t="s">
        <v>3043</v>
      </c>
      <c r="F720" s="1" t="s">
        <v>2985</v>
      </c>
      <c r="G720" s="1" t="s">
        <v>3043</v>
      </c>
      <c r="H720" s="1" t="s">
        <v>2985</v>
      </c>
      <c r="I720" s="1" t="s">
        <v>3017</v>
      </c>
      <c r="J720" s="1" t="s">
        <v>3017</v>
      </c>
      <c r="K720" s="1" t="s">
        <v>2985</v>
      </c>
      <c r="L720" s="1" t="s">
        <v>3017</v>
      </c>
      <c r="M720" s="1" t="s">
        <v>3017</v>
      </c>
      <c r="N720" s="1" t="s">
        <v>3043</v>
      </c>
      <c r="O720" s="1" t="s">
        <v>3043</v>
      </c>
      <c r="P720" s="1" t="s">
        <v>2984</v>
      </c>
      <c r="Q720" s="1" t="s">
        <v>2984</v>
      </c>
      <c r="R720" s="1" t="s">
        <v>2985</v>
      </c>
      <c r="S720" s="1" t="s">
        <v>3229</v>
      </c>
      <c r="T720" s="1" t="s">
        <v>3462</v>
      </c>
      <c r="U720" s="1" t="s">
        <v>3044</v>
      </c>
      <c r="V720" s="1" t="s">
        <v>3043</v>
      </c>
      <c r="W720" s="1" t="s">
        <v>3043</v>
      </c>
    </row>
    <row r="721" spans="1:23" x14ac:dyDescent="0.45">
      <c r="A721" s="1" t="s">
        <v>10716</v>
      </c>
      <c r="B721" s="1" t="s">
        <v>10717</v>
      </c>
      <c r="C721" s="1" t="s">
        <v>3043</v>
      </c>
      <c r="D721" s="1" t="s">
        <v>3043</v>
      </c>
      <c r="E721" s="1" t="s">
        <v>3043</v>
      </c>
      <c r="F721" s="1" t="s">
        <v>10718</v>
      </c>
      <c r="G721" s="1" t="s">
        <v>3043</v>
      </c>
      <c r="H721" s="1" t="s">
        <v>3456</v>
      </c>
      <c r="I721" s="1" t="s">
        <v>10719</v>
      </c>
      <c r="J721" s="1" t="s">
        <v>3262</v>
      </c>
      <c r="K721" s="1" t="s">
        <v>10718</v>
      </c>
      <c r="L721" s="1" t="s">
        <v>3017</v>
      </c>
      <c r="M721" s="1" t="s">
        <v>3017</v>
      </c>
      <c r="N721" s="1" t="s">
        <v>3043</v>
      </c>
      <c r="O721" s="1" t="s">
        <v>3043</v>
      </c>
      <c r="P721" s="1" t="s">
        <v>2984</v>
      </c>
      <c r="Q721" s="1" t="s">
        <v>2984</v>
      </c>
      <c r="R721" s="1" t="s">
        <v>4053</v>
      </c>
      <c r="S721" s="1" t="s">
        <v>4683</v>
      </c>
      <c r="T721" s="1" t="s">
        <v>10720</v>
      </c>
      <c r="U721" s="1" t="s">
        <v>10721</v>
      </c>
      <c r="V721" s="1" t="s">
        <v>4683</v>
      </c>
      <c r="W721" s="1" t="s">
        <v>4053</v>
      </c>
    </row>
    <row r="722" spans="1:23" x14ac:dyDescent="0.45">
      <c r="A722" s="1" t="s">
        <v>10722</v>
      </c>
      <c r="B722" s="1" t="s">
        <v>10723</v>
      </c>
      <c r="C722" s="1" t="s">
        <v>4059</v>
      </c>
      <c r="D722" s="1" t="s">
        <v>10724</v>
      </c>
      <c r="E722" s="1" t="s">
        <v>10725</v>
      </c>
      <c r="F722" s="1" t="s">
        <v>10726</v>
      </c>
      <c r="G722" s="1" t="s">
        <v>7397</v>
      </c>
      <c r="H722" s="1" t="s">
        <v>10727</v>
      </c>
      <c r="I722" s="1" t="s">
        <v>4190</v>
      </c>
      <c r="J722" s="1" t="s">
        <v>10728</v>
      </c>
      <c r="K722" s="1" t="s">
        <v>10729</v>
      </c>
      <c r="L722" s="1" t="s">
        <v>10730</v>
      </c>
      <c r="M722" s="1" t="s">
        <v>6234</v>
      </c>
      <c r="N722" s="1" t="s">
        <v>10731</v>
      </c>
      <c r="O722" s="1" t="s">
        <v>5187</v>
      </c>
      <c r="P722" s="1" t="s">
        <v>10732</v>
      </c>
      <c r="Q722" s="1" t="s">
        <v>10733</v>
      </c>
      <c r="R722" s="1" t="s">
        <v>2977</v>
      </c>
      <c r="S722" s="1" t="s">
        <v>10734</v>
      </c>
      <c r="T722" s="1" t="s">
        <v>7404</v>
      </c>
      <c r="U722" s="1" t="s">
        <v>5194</v>
      </c>
      <c r="V722" s="1" t="s">
        <v>10735</v>
      </c>
      <c r="W722" s="1" t="s">
        <v>2985</v>
      </c>
    </row>
    <row r="723" spans="1:23" x14ac:dyDescent="0.45">
      <c r="A723" s="1" t="s">
        <v>10736</v>
      </c>
      <c r="B723" s="1" t="s">
        <v>10737</v>
      </c>
      <c r="C723" s="1" t="s">
        <v>3043</v>
      </c>
      <c r="D723" s="1" t="s">
        <v>3043</v>
      </c>
      <c r="E723" s="1" t="s">
        <v>3043</v>
      </c>
      <c r="F723" s="1" t="s">
        <v>2985</v>
      </c>
      <c r="G723" s="1" t="s">
        <v>3043</v>
      </c>
      <c r="H723" s="1" t="s">
        <v>2985</v>
      </c>
      <c r="I723" s="1" t="s">
        <v>3017</v>
      </c>
      <c r="J723" s="1" t="s">
        <v>3017</v>
      </c>
      <c r="K723" s="1" t="s">
        <v>2985</v>
      </c>
      <c r="L723" s="1" t="s">
        <v>3017</v>
      </c>
      <c r="M723" s="1" t="s">
        <v>3017</v>
      </c>
      <c r="N723" s="1" t="s">
        <v>3043</v>
      </c>
      <c r="O723" s="1" t="s">
        <v>3043</v>
      </c>
      <c r="P723" s="1" t="s">
        <v>2984</v>
      </c>
      <c r="Q723" s="1" t="s">
        <v>2984</v>
      </c>
      <c r="R723" s="1" t="s">
        <v>3043</v>
      </c>
      <c r="S723" s="1" t="s">
        <v>3043</v>
      </c>
      <c r="T723" s="1" t="s">
        <v>3044</v>
      </c>
      <c r="U723" s="1" t="s">
        <v>10738</v>
      </c>
      <c r="V723" s="1" t="s">
        <v>2986</v>
      </c>
      <c r="W723" s="1" t="s">
        <v>2985</v>
      </c>
    </row>
    <row r="724" spans="1:23" x14ac:dyDescent="0.45">
      <c r="A724" s="1" t="s">
        <v>10739</v>
      </c>
      <c r="B724" s="1" t="s">
        <v>10740</v>
      </c>
      <c r="C724" s="1" t="s">
        <v>7869</v>
      </c>
      <c r="D724" s="1" t="s">
        <v>10741</v>
      </c>
      <c r="E724" s="1" t="s">
        <v>10742</v>
      </c>
      <c r="F724" s="1" t="s">
        <v>10743</v>
      </c>
      <c r="G724" s="1" t="s">
        <v>7209</v>
      </c>
      <c r="H724" s="1" t="s">
        <v>10298</v>
      </c>
      <c r="I724" s="1" t="s">
        <v>3290</v>
      </c>
      <c r="J724" s="1" t="s">
        <v>3622</v>
      </c>
      <c r="K724" s="1" t="s">
        <v>10744</v>
      </c>
      <c r="L724" s="1" t="s">
        <v>10745</v>
      </c>
      <c r="M724" s="1" t="s">
        <v>8536</v>
      </c>
      <c r="N724" s="1" t="s">
        <v>10298</v>
      </c>
      <c r="O724" s="1" t="s">
        <v>7209</v>
      </c>
      <c r="P724" s="1" t="s">
        <v>10746</v>
      </c>
      <c r="Q724" s="1" t="s">
        <v>6236</v>
      </c>
      <c r="R724" s="1" t="s">
        <v>2985</v>
      </c>
      <c r="S724" s="1" t="s">
        <v>5390</v>
      </c>
      <c r="T724" s="1" t="s">
        <v>10747</v>
      </c>
      <c r="U724" s="1" t="s">
        <v>7926</v>
      </c>
      <c r="V724" s="1" t="s">
        <v>10748</v>
      </c>
      <c r="W724" s="1" t="s">
        <v>2985</v>
      </c>
    </row>
    <row r="725" spans="1:23" x14ac:dyDescent="0.45">
      <c r="A725" s="1" t="s">
        <v>10749</v>
      </c>
      <c r="B725" s="1" t="s">
        <v>10750</v>
      </c>
      <c r="C725" s="1" t="s">
        <v>3305</v>
      </c>
      <c r="D725" s="1" t="s">
        <v>10751</v>
      </c>
      <c r="E725" s="1" t="s">
        <v>10752</v>
      </c>
      <c r="F725" s="1" t="s">
        <v>10753</v>
      </c>
      <c r="G725" s="1" t="s">
        <v>10754</v>
      </c>
      <c r="H725" s="1" t="s">
        <v>3500</v>
      </c>
      <c r="I725" s="1" t="s">
        <v>8283</v>
      </c>
      <c r="J725" s="1" t="s">
        <v>6539</v>
      </c>
      <c r="K725" s="1" t="s">
        <v>10755</v>
      </c>
      <c r="L725" s="1" t="s">
        <v>8128</v>
      </c>
      <c r="M725" s="1" t="s">
        <v>10756</v>
      </c>
      <c r="N725" s="1" t="s">
        <v>10757</v>
      </c>
      <c r="O725" s="1" t="s">
        <v>10758</v>
      </c>
      <c r="P725" s="1" t="s">
        <v>10759</v>
      </c>
      <c r="Q725" s="1" t="s">
        <v>10760</v>
      </c>
      <c r="R725" s="1" t="s">
        <v>2985</v>
      </c>
      <c r="S725" s="1" t="s">
        <v>3299</v>
      </c>
      <c r="T725" s="1" t="s">
        <v>10761</v>
      </c>
      <c r="U725" s="1" t="s">
        <v>10762</v>
      </c>
      <c r="V725" s="1" t="s">
        <v>10763</v>
      </c>
      <c r="W725" s="1" t="s">
        <v>2977</v>
      </c>
    </row>
    <row r="726" spans="1:23" x14ac:dyDescent="0.45">
      <c r="A726" s="1" t="s">
        <v>10764</v>
      </c>
      <c r="B726" s="1" t="s">
        <v>10765</v>
      </c>
      <c r="C726" s="1" t="s">
        <v>3043</v>
      </c>
      <c r="D726" s="1" t="s">
        <v>3043</v>
      </c>
      <c r="E726" s="1" t="s">
        <v>3043</v>
      </c>
      <c r="F726" s="1" t="s">
        <v>10766</v>
      </c>
      <c r="G726" s="1" t="s">
        <v>3043</v>
      </c>
      <c r="H726" s="1" t="s">
        <v>10766</v>
      </c>
      <c r="I726" s="1" t="s">
        <v>3017</v>
      </c>
      <c r="J726" s="1" t="s">
        <v>3017</v>
      </c>
      <c r="K726" s="1" t="s">
        <v>10766</v>
      </c>
      <c r="L726" s="1" t="s">
        <v>3017</v>
      </c>
      <c r="M726" s="1" t="s">
        <v>3017</v>
      </c>
      <c r="N726" s="1" t="s">
        <v>3043</v>
      </c>
      <c r="O726" s="1" t="s">
        <v>3043</v>
      </c>
      <c r="P726" s="1" t="s">
        <v>2984</v>
      </c>
      <c r="Q726" s="1" t="s">
        <v>2984</v>
      </c>
      <c r="R726" s="1" t="s">
        <v>3043</v>
      </c>
      <c r="S726" s="1" t="s">
        <v>3043</v>
      </c>
      <c r="T726" s="1" t="s">
        <v>3044</v>
      </c>
      <c r="U726" s="1" t="s">
        <v>10767</v>
      </c>
      <c r="V726" s="1" t="s">
        <v>4572</v>
      </c>
      <c r="W726" s="1" t="s">
        <v>2985</v>
      </c>
    </row>
    <row r="727" spans="1:23" x14ac:dyDescent="0.45">
      <c r="A727" s="1" t="s">
        <v>10768</v>
      </c>
      <c r="B727" s="1" t="s">
        <v>10769</v>
      </c>
      <c r="C727" s="1" t="s">
        <v>5831</v>
      </c>
      <c r="D727" s="1" t="s">
        <v>10770</v>
      </c>
      <c r="E727" s="1" t="s">
        <v>10771</v>
      </c>
      <c r="F727" s="1" t="s">
        <v>10772</v>
      </c>
      <c r="G727" s="1" t="s">
        <v>2986</v>
      </c>
      <c r="H727" s="1" t="s">
        <v>4049</v>
      </c>
      <c r="I727" s="1" t="s">
        <v>3833</v>
      </c>
      <c r="J727" s="1" t="s">
        <v>10773</v>
      </c>
      <c r="K727" s="1" t="s">
        <v>10774</v>
      </c>
      <c r="L727" s="1" t="s">
        <v>7163</v>
      </c>
      <c r="M727" s="1" t="s">
        <v>10775</v>
      </c>
      <c r="N727" s="1" t="s">
        <v>7869</v>
      </c>
      <c r="O727" s="1" t="s">
        <v>2986</v>
      </c>
      <c r="P727" s="1" t="s">
        <v>2984</v>
      </c>
      <c r="Q727" s="1" t="s">
        <v>2984</v>
      </c>
      <c r="R727" s="1" t="s">
        <v>2977</v>
      </c>
      <c r="S727" s="1" t="s">
        <v>4529</v>
      </c>
      <c r="T727" s="1" t="s">
        <v>10776</v>
      </c>
      <c r="U727" s="1" t="s">
        <v>10777</v>
      </c>
      <c r="V727" s="1" t="s">
        <v>2986</v>
      </c>
      <c r="W727" s="1" t="s">
        <v>2985</v>
      </c>
    </row>
    <row r="728" spans="1:23" x14ac:dyDescent="0.45">
      <c r="A728" s="1" t="s">
        <v>10778</v>
      </c>
      <c r="B728" s="1" t="s">
        <v>10779</v>
      </c>
      <c r="C728" s="1" t="s">
        <v>10780</v>
      </c>
      <c r="D728" s="1" t="s">
        <v>10781</v>
      </c>
      <c r="E728" s="1" t="s">
        <v>10782</v>
      </c>
      <c r="F728" s="1" t="s">
        <v>10783</v>
      </c>
      <c r="G728" s="1" t="s">
        <v>10784</v>
      </c>
      <c r="H728" s="1" t="s">
        <v>10784</v>
      </c>
      <c r="I728" s="1" t="s">
        <v>4777</v>
      </c>
      <c r="J728" s="1" t="s">
        <v>3642</v>
      </c>
      <c r="K728" s="1" t="s">
        <v>10785</v>
      </c>
      <c r="L728" s="1" t="s">
        <v>4738</v>
      </c>
      <c r="M728" s="1" t="s">
        <v>3850</v>
      </c>
      <c r="N728" s="1" t="s">
        <v>10785</v>
      </c>
      <c r="O728" s="1" t="s">
        <v>10784</v>
      </c>
      <c r="P728" s="1" t="s">
        <v>2984</v>
      </c>
      <c r="Q728" s="1" t="s">
        <v>2984</v>
      </c>
      <c r="R728" s="1" t="s">
        <v>10786</v>
      </c>
      <c r="S728" s="1" t="s">
        <v>10787</v>
      </c>
      <c r="T728" s="1" t="s">
        <v>10788</v>
      </c>
      <c r="U728" s="1" t="s">
        <v>10789</v>
      </c>
      <c r="V728" s="1" t="s">
        <v>10790</v>
      </c>
      <c r="W728" s="1" t="s">
        <v>10791</v>
      </c>
    </row>
    <row r="729" spans="1:23" x14ac:dyDescent="0.45">
      <c r="A729" s="1" t="s">
        <v>10792</v>
      </c>
      <c r="B729" s="1" t="s">
        <v>10793</v>
      </c>
      <c r="C729" s="1" t="s">
        <v>10794</v>
      </c>
      <c r="D729" s="1" t="s">
        <v>10795</v>
      </c>
      <c r="E729" s="1" t="s">
        <v>10796</v>
      </c>
      <c r="F729" s="1" t="s">
        <v>3142</v>
      </c>
      <c r="G729" s="1" t="s">
        <v>8621</v>
      </c>
      <c r="H729" s="1" t="s">
        <v>7180</v>
      </c>
      <c r="I729" s="1" t="s">
        <v>4429</v>
      </c>
      <c r="J729" s="1" t="s">
        <v>10797</v>
      </c>
      <c r="K729" s="1" t="s">
        <v>10288</v>
      </c>
      <c r="L729" s="1" t="s">
        <v>4752</v>
      </c>
      <c r="M729" s="1" t="s">
        <v>10798</v>
      </c>
      <c r="N729" s="1" t="s">
        <v>10047</v>
      </c>
      <c r="O729" s="1" t="s">
        <v>10799</v>
      </c>
      <c r="P729" s="1" t="s">
        <v>4100</v>
      </c>
      <c r="Q729" s="1" t="s">
        <v>10800</v>
      </c>
      <c r="R729" s="1" t="s">
        <v>3103</v>
      </c>
      <c r="S729" s="1" t="s">
        <v>10801</v>
      </c>
      <c r="T729" s="1" t="s">
        <v>10802</v>
      </c>
      <c r="U729" s="1" t="s">
        <v>10803</v>
      </c>
      <c r="V729" s="1" t="s">
        <v>10804</v>
      </c>
      <c r="W729" s="1" t="s">
        <v>3028</v>
      </c>
    </row>
    <row r="730" spans="1:23" x14ac:dyDescent="0.45">
      <c r="A730" s="1" t="s">
        <v>10805</v>
      </c>
      <c r="B730" s="1" t="s">
        <v>10806</v>
      </c>
      <c r="C730" s="1" t="s">
        <v>3028</v>
      </c>
      <c r="D730" s="1" t="s">
        <v>4245</v>
      </c>
      <c r="E730" s="1" t="s">
        <v>10807</v>
      </c>
      <c r="F730" s="1" t="s">
        <v>3876</v>
      </c>
      <c r="G730" s="1" t="s">
        <v>3876</v>
      </c>
      <c r="H730" s="1" t="s">
        <v>3876</v>
      </c>
      <c r="I730" s="1" t="s">
        <v>3017</v>
      </c>
      <c r="J730" s="1" t="s">
        <v>3017</v>
      </c>
      <c r="K730" s="1" t="s">
        <v>3876</v>
      </c>
      <c r="L730" s="1" t="s">
        <v>3017</v>
      </c>
      <c r="M730" s="1" t="s">
        <v>3017</v>
      </c>
      <c r="N730" s="1" t="s">
        <v>3876</v>
      </c>
      <c r="O730" s="1" t="s">
        <v>3876</v>
      </c>
      <c r="P730" s="1" t="s">
        <v>2984</v>
      </c>
      <c r="Q730" s="1" t="s">
        <v>2984</v>
      </c>
      <c r="R730" s="1" t="s">
        <v>3043</v>
      </c>
      <c r="S730" s="1" t="s">
        <v>3043</v>
      </c>
      <c r="T730" s="1" t="s">
        <v>3044</v>
      </c>
      <c r="U730" s="1" t="s">
        <v>3044</v>
      </c>
      <c r="V730" s="1" t="s">
        <v>3043</v>
      </c>
      <c r="W730" s="1" t="s">
        <v>3043</v>
      </c>
    </row>
    <row r="731" spans="1:23" x14ac:dyDescent="0.45">
      <c r="A731" s="1" t="s">
        <v>10808</v>
      </c>
      <c r="B731" s="1" t="s">
        <v>10809</v>
      </c>
      <c r="C731" s="1" t="s">
        <v>9436</v>
      </c>
      <c r="D731" s="1" t="s">
        <v>10810</v>
      </c>
      <c r="E731" s="1" t="s">
        <v>10811</v>
      </c>
      <c r="F731" s="1" t="s">
        <v>6450</v>
      </c>
      <c r="G731" s="1" t="s">
        <v>5818</v>
      </c>
      <c r="H731" s="1" t="s">
        <v>5246</v>
      </c>
      <c r="I731" s="1" t="s">
        <v>4187</v>
      </c>
      <c r="J731" s="1" t="s">
        <v>6611</v>
      </c>
      <c r="K731" s="1" t="s">
        <v>2995</v>
      </c>
      <c r="L731" s="1" t="s">
        <v>3019</v>
      </c>
      <c r="M731" s="1" t="s">
        <v>10812</v>
      </c>
      <c r="N731" s="1" t="s">
        <v>3002</v>
      </c>
      <c r="O731" s="1" t="s">
        <v>3785</v>
      </c>
      <c r="P731" s="1" t="s">
        <v>10813</v>
      </c>
      <c r="Q731" s="1" t="s">
        <v>6240</v>
      </c>
      <c r="R731" s="1" t="s">
        <v>2985</v>
      </c>
      <c r="S731" s="1" t="s">
        <v>3436</v>
      </c>
      <c r="T731" s="1" t="s">
        <v>10814</v>
      </c>
      <c r="U731" s="1" t="s">
        <v>5821</v>
      </c>
      <c r="V731" s="1" t="s">
        <v>10815</v>
      </c>
      <c r="W731" s="1" t="s">
        <v>2977</v>
      </c>
    </row>
    <row r="732" spans="1:23" x14ac:dyDescent="0.45">
      <c r="A732" s="1" t="s">
        <v>10816</v>
      </c>
      <c r="B732" s="1" t="s">
        <v>10817</v>
      </c>
      <c r="C732" s="1" t="s">
        <v>5567</v>
      </c>
      <c r="D732" s="1" t="s">
        <v>10818</v>
      </c>
      <c r="E732" s="1" t="s">
        <v>10819</v>
      </c>
      <c r="F732" s="1" t="s">
        <v>10820</v>
      </c>
      <c r="G732" s="1" t="s">
        <v>10821</v>
      </c>
      <c r="H732" s="1" t="s">
        <v>5660</v>
      </c>
      <c r="I732" s="1" t="s">
        <v>10822</v>
      </c>
      <c r="J732" s="1" t="s">
        <v>10823</v>
      </c>
      <c r="K732" s="1" t="s">
        <v>10824</v>
      </c>
      <c r="L732" s="1" t="s">
        <v>4540</v>
      </c>
      <c r="M732" s="1" t="s">
        <v>10825</v>
      </c>
      <c r="N732" s="1" t="s">
        <v>10826</v>
      </c>
      <c r="O732" s="1" t="s">
        <v>10827</v>
      </c>
      <c r="P732" s="1" t="s">
        <v>10828</v>
      </c>
      <c r="Q732" s="1" t="s">
        <v>10829</v>
      </c>
      <c r="R732" s="1" t="s">
        <v>2985</v>
      </c>
      <c r="S732" s="1" t="s">
        <v>7033</v>
      </c>
      <c r="T732" s="1" t="s">
        <v>10830</v>
      </c>
      <c r="U732" s="1" t="s">
        <v>10831</v>
      </c>
      <c r="V732" s="1" t="s">
        <v>10832</v>
      </c>
      <c r="W732" s="1" t="s">
        <v>2985</v>
      </c>
    </row>
    <row r="733" spans="1:23" x14ac:dyDescent="0.45">
      <c r="A733" s="1" t="s">
        <v>10833</v>
      </c>
      <c r="B733" s="1" t="s">
        <v>10834</v>
      </c>
      <c r="C733" s="1" t="s">
        <v>3043</v>
      </c>
      <c r="D733" s="1" t="s">
        <v>3043</v>
      </c>
      <c r="E733" s="1" t="s">
        <v>3043</v>
      </c>
      <c r="F733" s="1" t="s">
        <v>3940</v>
      </c>
      <c r="G733" s="1" t="s">
        <v>3043</v>
      </c>
      <c r="H733" s="1" t="s">
        <v>3940</v>
      </c>
      <c r="I733" s="1" t="s">
        <v>3017</v>
      </c>
      <c r="J733" s="1" t="s">
        <v>3017</v>
      </c>
      <c r="K733" s="1" t="s">
        <v>3940</v>
      </c>
      <c r="L733" s="1" t="s">
        <v>3017</v>
      </c>
      <c r="M733" s="1" t="s">
        <v>3017</v>
      </c>
      <c r="N733" s="1" t="s">
        <v>3043</v>
      </c>
      <c r="O733" s="1" t="s">
        <v>3043</v>
      </c>
      <c r="P733" s="1" t="s">
        <v>2984</v>
      </c>
      <c r="Q733" s="1" t="s">
        <v>2984</v>
      </c>
      <c r="R733" s="1" t="s">
        <v>3043</v>
      </c>
      <c r="S733" s="1" t="s">
        <v>3043</v>
      </c>
      <c r="T733" s="1" t="s">
        <v>3044</v>
      </c>
      <c r="U733" s="1" t="s">
        <v>10835</v>
      </c>
      <c r="V733" s="1" t="s">
        <v>5223</v>
      </c>
      <c r="W733" s="1" t="s">
        <v>2985</v>
      </c>
    </row>
    <row r="734" spans="1:23" x14ac:dyDescent="0.45">
      <c r="A734" s="1" t="s">
        <v>10836</v>
      </c>
      <c r="B734" s="1" t="s">
        <v>10837</v>
      </c>
      <c r="C734" s="1" t="s">
        <v>7594</v>
      </c>
      <c r="D734" s="1" t="s">
        <v>10838</v>
      </c>
      <c r="E734" s="1" t="s">
        <v>10839</v>
      </c>
      <c r="F734" s="1" t="s">
        <v>10840</v>
      </c>
      <c r="G734" s="1" t="s">
        <v>10841</v>
      </c>
      <c r="H734" s="1" t="s">
        <v>4955</v>
      </c>
      <c r="I734" s="1" t="s">
        <v>10842</v>
      </c>
      <c r="J734" s="1" t="s">
        <v>4724</v>
      </c>
      <c r="K734" s="1" t="s">
        <v>10843</v>
      </c>
      <c r="L734" s="1" t="s">
        <v>4508</v>
      </c>
      <c r="M734" s="1" t="s">
        <v>9151</v>
      </c>
      <c r="N734" s="1" t="s">
        <v>10844</v>
      </c>
      <c r="O734" s="1" t="s">
        <v>10098</v>
      </c>
      <c r="P734" s="1" t="s">
        <v>10845</v>
      </c>
      <c r="Q734" s="1" t="s">
        <v>10846</v>
      </c>
      <c r="R734" s="1" t="s">
        <v>3103</v>
      </c>
      <c r="S734" s="1" t="s">
        <v>10847</v>
      </c>
      <c r="T734" s="1" t="s">
        <v>10848</v>
      </c>
      <c r="U734" s="1" t="s">
        <v>10849</v>
      </c>
      <c r="V734" s="1" t="s">
        <v>10850</v>
      </c>
      <c r="W734" s="1" t="s">
        <v>2985</v>
      </c>
    </row>
    <row r="735" spans="1:23" x14ac:dyDescent="0.45">
      <c r="A735" s="1" t="s">
        <v>10851</v>
      </c>
      <c r="B735" s="1" t="s">
        <v>10852</v>
      </c>
      <c r="C735" s="1" t="s">
        <v>10853</v>
      </c>
      <c r="D735" s="1" t="s">
        <v>10854</v>
      </c>
      <c r="E735" s="1" t="s">
        <v>10855</v>
      </c>
      <c r="F735" s="1" t="s">
        <v>10856</v>
      </c>
      <c r="G735" s="1" t="s">
        <v>10857</v>
      </c>
      <c r="H735" s="1" t="s">
        <v>10858</v>
      </c>
      <c r="I735" s="1" t="s">
        <v>10859</v>
      </c>
      <c r="J735" s="1" t="s">
        <v>5403</v>
      </c>
      <c r="K735" s="1" t="s">
        <v>10860</v>
      </c>
      <c r="L735" s="1" t="s">
        <v>10861</v>
      </c>
      <c r="M735" s="1" t="s">
        <v>10862</v>
      </c>
      <c r="N735" s="1" t="s">
        <v>10857</v>
      </c>
      <c r="O735" s="1" t="s">
        <v>10858</v>
      </c>
      <c r="P735" s="1" t="s">
        <v>10863</v>
      </c>
      <c r="Q735" s="1" t="s">
        <v>10864</v>
      </c>
      <c r="R735" s="1" t="s">
        <v>3219</v>
      </c>
      <c r="S735" s="1" t="s">
        <v>10865</v>
      </c>
      <c r="T735" s="1" t="s">
        <v>10866</v>
      </c>
      <c r="U735" s="1" t="s">
        <v>10867</v>
      </c>
      <c r="V735" s="1" t="s">
        <v>3299</v>
      </c>
      <c r="W735" s="1" t="s">
        <v>2985</v>
      </c>
    </row>
    <row r="736" spans="1:23" x14ac:dyDescent="0.45">
      <c r="A736" s="1" t="s">
        <v>10868</v>
      </c>
      <c r="B736" s="1" t="s">
        <v>10869</v>
      </c>
      <c r="C736" s="1" t="s">
        <v>3043</v>
      </c>
      <c r="D736" s="1" t="s">
        <v>3043</v>
      </c>
      <c r="E736" s="1" t="s">
        <v>3043</v>
      </c>
      <c r="F736" s="1" t="s">
        <v>10870</v>
      </c>
      <c r="G736" s="1" t="s">
        <v>3043</v>
      </c>
      <c r="H736" s="1" t="s">
        <v>10870</v>
      </c>
      <c r="I736" s="1" t="s">
        <v>3017</v>
      </c>
      <c r="J736" s="1" t="s">
        <v>3017</v>
      </c>
      <c r="K736" s="1" t="s">
        <v>10870</v>
      </c>
      <c r="L736" s="1" t="s">
        <v>3017</v>
      </c>
      <c r="M736" s="1" t="s">
        <v>3017</v>
      </c>
      <c r="N736" s="1" t="s">
        <v>3043</v>
      </c>
      <c r="O736" s="1" t="s">
        <v>3043</v>
      </c>
      <c r="P736" s="1" t="s">
        <v>2984</v>
      </c>
      <c r="Q736" s="1" t="s">
        <v>2984</v>
      </c>
      <c r="R736" s="1" t="s">
        <v>2985</v>
      </c>
      <c r="S736" s="1" t="s">
        <v>3943</v>
      </c>
      <c r="T736" s="1" t="s">
        <v>10871</v>
      </c>
      <c r="U736" s="1" t="s">
        <v>3458</v>
      </c>
      <c r="V736" s="1" t="s">
        <v>8585</v>
      </c>
      <c r="W736" s="1" t="s">
        <v>2985</v>
      </c>
    </row>
    <row r="737" spans="1:23" x14ac:dyDescent="0.45">
      <c r="A737" s="1" t="s">
        <v>10872</v>
      </c>
      <c r="B737" s="1" t="s">
        <v>10873</v>
      </c>
      <c r="C737" s="1" t="s">
        <v>6731</v>
      </c>
      <c r="D737" s="1" t="s">
        <v>10874</v>
      </c>
      <c r="E737" s="1" t="s">
        <v>10875</v>
      </c>
      <c r="F737" s="1" t="s">
        <v>8189</v>
      </c>
      <c r="G737" s="1" t="s">
        <v>3985</v>
      </c>
      <c r="H737" s="1" t="s">
        <v>9414</v>
      </c>
      <c r="I737" s="1" t="s">
        <v>4857</v>
      </c>
      <c r="J737" s="1" t="s">
        <v>10876</v>
      </c>
      <c r="K737" s="1" t="s">
        <v>6525</v>
      </c>
      <c r="L737" s="1" t="s">
        <v>3426</v>
      </c>
      <c r="M737" s="1" t="s">
        <v>5926</v>
      </c>
      <c r="N737" s="1" t="s">
        <v>5383</v>
      </c>
      <c r="O737" s="1" t="s">
        <v>8461</v>
      </c>
      <c r="P737" s="1" t="s">
        <v>4475</v>
      </c>
      <c r="Q737" s="1" t="s">
        <v>10877</v>
      </c>
      <c r="R737" s="1" t="s">
        <v>2985</v>
      </c>
      <c r="S737" s="1" t="s">
        <v>3868</v>
      </c>
      <c r="T737" s="1" t="s">
        <v>10878</v>
      </c>
      <c r="U737" s="1" t="s">
        <v>10879</v>
      </c>
      <c r="V737" s="1" t="s">
        <v>10880</v>
      </c>
      <c r="W737" s="1" t="s">
        <v>2985</v>
      </c>
    </row>
    <row r="738" spans="1:23" x14ac:dyDescent="0.45">
      <c r="A738" s="1" t="s">
        <v>10881</v>
      </c>
      <c r="B738" s="1" t="s">
        <v>10882</v>
      </c>
      <c r="C738" s="1" t="s">
        <v>3043</v>
      </c>
      <c r="D738" s="1" t="s">
        <v>3043</v>
      </c>
      <c r="E738" s="1" t="s">
        <v>3043</v>
      </c>
      <c r="F738" s="1" t="s">
        <v>10883</v>
      </c>
      <c r="G738" s="1" t="s">
        <v>3043</v>
      </c>
      <c r="H738" s="1" t="s">
        <v>10883</v>
      </c>
      <c r="I738" s="1" t="s">
        <v>3017</v>
      </c>
      <c r="J738" s="1" t="s">
        <v>3017</v>
      </c>
      <c r="K738" s="1" t="s">
        <v>10883</v>
      </c>
      <c r="L738" s="1" t="s">
        <v>3017</v>
      </c>
      <c r="M738" s="1" t="s">
        <v>3017</v>
      </c>
      <c r="N738" s="1" t="s">
        <v>3043</v>
      </c>
      <c r="O738" s="1" t="s">
        <v>3043</v>
      </c>
      <c r="P738" s="1" t="s">
        <v>2984</v>
      </c>
      <c r="Q738" s="1" t="s">
        <v>2984</v>
      </c>
      <c r="R738" s="1" t="s">
        <v>3028</v>
      </c>
      <c r="S738" s="1" t="s">
        <v>4529</v>
      </c>
      <c r="T738" s="1" t="s">
        <v>7956</v>
      </c>
      <c r="U738" s="1" t="s">
        <v>8075</v>
      </c>
      <c r="V738" s="1" t="s">
        <v>3230</v>
      </c>
      <c r="W738" s="1" t="s">
        <v>2985</v>
      </c>
    </row>
    <row r="739" spans="1:23" x14ac:dyDescent="0.45">
      <c r="A739" s="1" t="s">
        <v>10884</v>
      </c>
      <c r="B739" s="1" t="s">
        <v>10885</v>
      </c>
      <c r="C739" s="1" t="s">
        <v>3043</v>
      </c>
      <c r="D739" s="1" t="s">
        <v>3043</v>
      </c>
      <c r="E739" s="1" t="s">
        <v>3043</v>
      </c>
      <c r="F739" s="1" t="s">
        <v>8489</v>
      </c>
      <c r="G739" s="1" t="s">
        <v>3043</v>
      </c>
      <c r="H739" s="1" t="s">
        <v>10886</v>
      </c>
      <c r="I739" s="1" t="s">
        <v>9133</v>
      </c>
      <c r="J739" s="1" t="s">
        <v>6022</v>
      </c>
      <c r="K739" s="1" t="s">
        <v>8489</v>
      </c>
      <c r="L739" s="1" t="s">
        <v>3017</v>
      </c>
      <c r="M739" s="1" t="s">
        <v>3017</v>
      </c>
      <c r="N739" s="1" t="s">
        <v>3043</v>
      </c>
      <c r="O739" s="1" t="s">
        <v>3043</v>
      </c>
      <c r="P739" s="1" t="s">
        <v>3372</v>
      </c>
      <c r="Q739" s="1" t="s">
        <v>10887</v>
      </c>
      <c r="R739" s="1" t="s">
        <v>3043</v>
      </c>
      <c r="S739" s="1" t="s">
        <v>3043</v>
      </c>
      <c r="T739" s="1" t="s">
        <v>3044</v>
      </c>
      <c r="U739" s="1" t="s">
        <v>10888</v>
      </c>
      <c r="V739" s="1" t="s">
        <v>10889</v>
      </c>
      <c r="W739" s="1" t="s">
        <v>6332</v>
      </c>
    </row>
    <row r="740" spans="1:23" x14ac:dyDescent="0.45">
      <c r="A740" s="1" t="s">
        <v>10890</v>
      </c>
      <c r="B740" s="1" t="s">
        <v>10891</v>
      </c>
      <c r="C740" s="1" t="s">
        <v>3439</v>
      </c>
      <c r="D740" s="1" t="s">
        <v>10892</v>
      </c>
      <c r="E740" s="1" t="s">
        <v>10893</v>
      </c>
      <c r="F740" s="1" t="s">
        <v>8248</v>
      </c>
      <c r="G740" s="1" t="s">
        <v>10894</v>
      </c>
      <c r="H740" s="1" t="s">
        <v>10895</v>
      </c>
      <c r="I740" s="1" t="s">
        <v>5105</v>
      </c>
      <c r="J740" s="1" t="s">
        <v>10896</v>
      </c>
      <c r="K740" s="1" t="s">
        <v>10895</v>
      </c>
      <c r="L740" s="1" t="s">
        <v>5105</v>
      </c>
      <c r="M740" s="1" t="s">
        <v>10896</v>
      </c>
      <c r="N740" s="1" t="s">
        <v>10897</v>
      </c>
      <c r="O740" s="1" t="s">
        <v>10898</v>
      </c>
      <c r="P740" s="1" t="s">
        <v>3468</v>
      </c>
      <c r="Q740" s="1" t="s">
        <v>10899</v>
      </c>
      <c r="R740" s="1" t="s">
        <v>2985</v>
      </c>
      <c r="S740" s="1" t="s">
        <v>10900</v>
      </c>
      <c r="T740" s="1" t="s">
        <v>10901</v>
      </c>
      <c r="U740" s="1" t="s">
        <v>10902</v>
      </c>
      <c r="V740" s="1" t="s">
        <v>10903</v>
      </c>
      <c r="W740" s="1" t="s">
        <v>2985</v>
      </c>
    </row>
    <row r="741" spans="1:23" x14ac:dyDescent="0.45">
      <c r="A741" s="1" t="s">
        <v>10904</v>
      </c>
      <c r="B741" s="1" t="s">
        <v>10905</v>
      </c>
      <c r="C741" s="1" t="s">
        <v>3043</v>
      </c>
      <c r="D741" s="1" t="s">
        <v>3043</v>
      </c>
      <c r="E741" s="1" t="s">
        <v>3043</v>
      </c>
      <c r="F741" s="1" t="s">
        <v>10906</v>
      </c>
      <c r="G741" s="1" t="s">
        <v>3043</v>
      </c>
      <c r="H741" s="1" t="s">
        <v>10906</v>
      </c>
      <c r="I741" s="1" t="s">
        <v>3017</v>
      </c>
      <c r="J741" s="1" t="s">
        <v>3017</v>
      </c>
      <c r="K741" s="1" t="s">
        <v>10906</v>
      </c>
      <c r="L741" s="1" t="s">
        <v>3017</v>
      </c>
      <c r="M741" s="1" t="s">
        <v>3017</v>
      </c>
      <c r="N741" s="1" t="s">
        <v>3043</v>
      </c>
      <c r="O741" s="1" t="s">
        <v>3043</v>
      </c>
      <c r="P741" s="1" t="s">
        <v>2984</v>
      </c>
      <c r="Q741" s="1" t="s">
        <v>2984</v>
      </c>
      <c r="R741" s="1" t="s">
        <v>3043</v>
      </c>
      <c r="S741" s="1" t="s">
        <v>3043</v>
      </c>
      <c r="T741" s="1" t="s">
        <v>3044</v>
      </c>
      <c r="U741" s="1" t="s">
        <v>3459</v>
      </c>
      <c r="V741" s="1" t="s">
        <v>10907</v>
      </c>
      <c r="W741" s="1" t="s">
        <v>2985</v>
      </c>
    </row>
    <row r="742" spans="1:23" x14ac:dyDescent="0.45">
      <c r="A742" s="1" t="s">
        <v>10908</v>
      </c>
      <c r="B742" s="1" t="s">
        <v>10909</v>
      </c>
      <c r="C742" s="1" t="s">
        <v>5223</v>
      </c>
      <c r="D742" s="1" t="s">
        <v>5091</v>
      </c>
      <c r="E742" s="1" t="s">
        <v>10910</v>
      </c>
      <c r="F742" s="1" t="s">
        <v>3629</v>
      </c>
      <c r="G742" s="1" t="s">
        <v>5638</v>
      </c>
      <c r="H742" s="1" t="s">
        <v>7711</v>
      </c>
      <c r="I742" s="1" t="s">
        <v>10911</v>
      </c>
      <c r="J742" s="1" t="s">
        <v>6892</v>
      </c>
      <c r="K742" s="1" t="s">
        <v>10912</v>
      </c>
      <c r="L742" s="1" t="s">
        <v>10913</v>
      </c>
      <c r="M742" s="1" t="s">
        <v>10914</v>
      </c>
      <c r="N742" s="1" t="s">
        <v>4529</v>
      </c>
      <c r="O742" s="1" t="s">
        <v>5638</v>
      </c>
      <c r="P742" s="1" t="s">
        <v>2984</v>
      </c>
      <c r="Q742" s="1" t="s">
        <v>2984</v>
      </c>
      <c r="R742" s="1" t="s">
        <v>2985</v>
      </c>
      <c r="S742" s="1" t="s">
        <v>4053</v>
      </c>
      <c r="T742" s="1" t="s">
        <v>6416</v>
      </c>
      <c r="U742" s="1" t="s">
        <v>10915</v>
      </c>
      <c r="V742" s="1" t="s">
        <v>4252</v>
      </c>
      <c r="W742" s="1" t="s">
        <v>2985</v>
      </c>
    </row>
    <row r="743" spans="1:23" x14ac:dyDescent="0.45">
      <c r="A743" s="1" t="s">
        <v>10916</v>
      </c>
      <c r="B743" s="1" t="s">
        <v>10917</v>
      </c>
      <c r="C743" s="1" t="s">
        <v>3043</v>
      </c>
      <c r="D743" s="1" t="s">
        <v>3043</v>
      </c>
      <c r="E743" s="1" t="s">
        <v>3043</v>
      </c>
      <c r="F743" s="1" t="s">
        <v>2985</v>
      </c>
      <c r="G743" s="1" t="s">
        <v>3043</v>
      </c>
      <c r="H743" s="1" t="s">
        <v>2985</v>
      </c>
      <c r="I743" s="1" t="s">
        <v>3017</v>
      </c>
      <c r="J743" s="1" t="s">
        <v>3017</v>
      </c>
      <c r="K743" s="1" t="s">
        <v>2985</v>
      </c>
      <c r="L743" s="1" t="s">
        <v>3017</v>
      </c>
      <c r="M743" s="1" t="s">
        <v>3017</v>
      </c>
      <c r="N743" s="1" t="s">
        <v>3043</v>
      </c>
      <c r="O743" s="1" t="s">
        <v>3043</v>
      </c>
      <c r="P743" s="1" t="s">
        <v>2984</v>
      </c>
      <c r="Q743" s="1" t="s">
        <v>2984</v>
      </c>
      <c r="R743" s="1" t="s">
        <v>2985</v>
      </c>
      <c r="S743" s="1" t="s">
        <v>10918</v>
      </c>
      <c r="T743" s="1" t="s">
        <v>3465</v>
      </c>
      <c r="U743" s="1" t="s">
        <v>3044</v>
      </c>
      <c r="V743" s="1" t="s">
        <v>3043</v>
      </c>
      <c r="W743" s="1" t="s">
        <v>3043</v>
      </c>
    </row>
    <row r="744" spans="1:23" x14ac:dyDescent="0.45">
      <c r="A744" s="1" t="s">
        <v>10919</v>
      </c>
      <c r="B744" s="1" t="s">
        <v>10920</v>
      </c>
      <c r="C744" s="1" t="s">
        <v>8301</v>
      </c>
      <c r="D744" s="1" t="s">
        <v>10921</v>
      </c>
      <c r="E744" s="1" t="s">
        <v>10922</v>
      </c>
      <c r="F744" s="1" t="s">
        <v>10923</v>
      </c>
      <c r="G744" s="1" t="s">
        <v>10924</v>
      </c>
      <c r="H744" s="1" t="s">
        <v>10925</v>
      </c>
      <c r="I744" s="1" t="s">
        <v>3917</v>
      </c>
      <c r="J744" s="1" t="s">
        <v>5770</v>
      </c>
      <c r="K744" s="1" t="s">
        <v>10926</v>
      </c>
      <c r="L744" s="1" t="s">
        <v>5767</v>
      </c>
      <c r="M744" s="1" t="s">
        <v>10927</v>
      </c>
      <c r="N744" s="1" t="s">
        <v>10928</v>
      </c>
      <c r="O744" s="1" t="s">
        <v>10929</v>
      </c>
      <c r="P744" s="1" t="s">
        <v>9559</v>
      </c>
      <c r="Q744" s="1" t="s">
        <v>7615</v>
      </c>
      <c r="R744" s="1" t="s">
        <v>2977</v>
      </c>
      <c r="S744" s="1" t="s">
        <v>10930</v>
      </c>
      <c r="T744" s="1" t="s">
        <v>10931</v>
      </c>
      <c r="U744" s="1" t="s">
        <v>6359</v>
      </c>
      <c r="V744" s="1" t="s">
        <v>10932</v>
      </c>
      <c r="W744" s="1" t="s">
        <v>2985</v>
      </c>
    </row>
    <row r="745" spans="1:23" x14ac:dyDescent="0.45">
      <c r="A745" s="1" t="s">
        <v>10933</v>
      </c>
      <c r="B745" s="1" t="s">
        <v>10934</v>
      </c>
      <c r="C745" s="1" t="s">
        <v>3043</v>
      </c>
      <c r="D745" s="1" t="s">
        <v>3043</v>
      </c>
      <c r="E745" s="1" t="s">
        <v>3043</v>
      </c>
      <c r="F745" s="1" t="s">
        <v>6515</v>
      </c>
      <c r="G745" s="1" t="s">
        <v>3043</v>
      </c>
      <c r="H745" s="1" t="s">
        <v>6515</v>
      </c>
      <c r="I745" s="1" t="s">
        <v>3017</v>
      </c>
      <c r="J745" s="1" t="s">
        <v>3017</v>
      </c>
      <c r="K745" s="1" t="s">
        <v>6515</v>
      </c>
      <c r="L745" s="1" t="s">
        <v>3017</v>
      </c>
      <c r="M745" s="1" t="s">
        <v>3017</v>
      </c>
      <c r="N745" s="1" t="s">
        <v>3043</v>
      </c>
      <c r="O745" s="1" t="s">
        <v>3043</v>
      </c>
      <c r="P745" s="1" t="s">
        <v>2984</v>
      </c>
      <c r="Q745" s="1" t="s">
        <v>2984</v>
      </c>
      <c r="R745" s="1" t="s">
        <v>3043</v>
      </c>
      <c r="S745" s="1" t="s">
        <v>3043</v>
      </c>
      <c r="T745" s="1" t="s">
        <v>3044</v>
      </c>
      <c r="U745" s="1" t="s">
        <v>10935</v>
      </c>
      <c r="V745" s="1" t="s">
        <v>3230</v>
      </c>
      <c r="W745" s="1" t="s">
        <v>2985</v>
      </c>
    </row>
    <row r="746" spans="1:23" x14ac:dyDescent="0.45">
      <c r="A746" s="1" t="s">
        <v>10936</v>
      </c>
      <c r="B746" s="1" t="s">
        <v>10937</v>
      </c>
      <c r="C746" s="1" t="s">
        <v>3043</v>
      </c>
      <c r="D746" s="1" t="s">
        <v>3043</v>
      </c>
      <c r="E746" s="1" t="s">
        <v>3043</v>
      </c>
      <c r="F746" s="1" t="s">
        <v>7857</v>
      </c>
      <c r="G746" s="1" t="s">
        <v>3043</v>
      </c>
      <c r="H746" s="1" t="s">
        <v>7857</v>
      </c>
      <c r="I746" s="1" t="s">
        <v>3017</v>
      </c>
      <c r="J746" s="1" t="s">
        <v>3017</v>
      </c>
      <c r="K746" s="1" t="s">
        <v>7857</v>
      </c>
      <c r="L746" s="1" t="s">
        <v>3017</v>
      </c>
      <c r="M746" s="1" t="s">
        <v>3017</v>
      </c>
      <c r="N746" s="1" t="s">
        <v>3043</v>
      </c>
      <c r="O746" s="1" t="s">
        <v>3043</v>
      </c>
      <c r="P746" s="1" t="s">
        <v>2984</v>
      </c>
      <c r="Q746" s="1" t="s">
        <v>2984</v>
      </c>
      <c r="R746" s="1" t="s">
        <v>4053</v>
      </c>
      <c r="S746" s="1" t="s">
        <v>4683</v>
      </c>
      <c r="T746" s="1" t="s">
        <v>10938</v>
      </c>
      <c r="U746" s="1" t="s">
        <v>10939</v>
      </c>
      <c r="V746" s="1" t="s">
        <v>4727</v>
      </c>
      <c r="W746" s="1" t="s">
        <v>2985</v>
      </c>
    </row>
    <row r="747" spans="1:23" x14ac:dyDescent="0.45">
      <c r="A747" s="1" t="s">
        <v>10940</v>
      </c>
      <c r="B747" s="1" t="s">
        <v>10941</v>
      </c>
      <c r="C747" s="1" t="s">
        <v>4223</v>
      </c>
      <c r="D747" s="1" t="s">
        <v>10942</v>
      </c>
      <c r="E747" s="1" t="s">
        <v>10943</v>
      </c>
      <c r="F747" s="1" t="s">
        <v>10944</v>
      </c>
      <c r="G747" s="1" t="s">
        <v>6235</v>
      </c>
      <c r="H747" s="1" t="s">
        <v>6235</v>
      </c>
      <c r="I747" s="1" t="s">
        <v>3941</v>
      </c>
      <c r="J747" s="1" t="s">
        <v>10945</v>
      </c>
      <c r="K747" s="1" t="s">
        <v>10946</v>
      </c>
      <c r="L747" s="1" t="s">
        <v>6892</v>
      </c>
      <c r="M747" s="1" t="s">
        <v>10947</v>
      </c>
      <c r="N747" s="1" t="s">
        <v>6235</v>
      </c>
      <c r="O747" s="1" t="s">
        <v>6235</v>
      </c>
      <c r="P747" s="1" t="s">
        <v>10948</v>
      </c>
      <c r="Q747" s="1" t="s">
        <v>10949</v>
      </c>
      <c r="R747" s="1" t="s">
        <v>8138</v>
      </c>
      <c r="S747" s="1" t="s">
        <v>10950</v>
      </c>
      <c r="T747" s="1" t="s">
        <v>10951</v>
      </c>
      <c r="U747" s="1" t="s">
        <v>3044</v>
      </c>
      <c r="V747" s="1" t="s">
        <v>3043</v>
      </c>
      <c r="W747" s="1" t="s">
        <v>3043</v>
      </c>
    </row>
    <row r="748" spans="1:23" x14ac:dyDescent="0.45">
      <c r="A748" s="1" t="s">
        <v>10952</v>
      </c>
      <c r="B748" s="1" t="s">
        <v>10953</v>
      </c>
      <c r="C748" s="1" t="s">
        <v>3043</v>
      </c>
      <c r="D748" s="1" t="s">
        <v>3043</v>
      </c>
      <c r="E748" s="1" t="s">
        <v>3043</v>
      </c>
      <c r="F748" s="1" t="s">
        <v>10954</v>
      </c>
      <c r="G748" s="1" t="s">
        <v>3043</v>
      </c>
      <c r="H748" s="1" t="s">
        <v>10954</v>
      </c>
      <c r="I748" s="1" t="s">
        <v>3017</v>
      </c>
      <c r="J748" s="1" t="s">
        <v>3017</v>
      </c>
      <c r="K748" s="1" t="s">
        <v>10954</v>
      </c>
      <c r="L748" s="1" t="s">
        <v>3017</v>
      </c>
      <c r="M748" s="1" t="s">
        <v>3017</v>
      </c>
      <c r="N748" s="1" t="s">
        <v>3043</v>
      </c>
      <c r="O748" s="1" t="s">
        <v>3043</v>
      </c>
      <c r="P748" s="1" t="s">
        <v>2984</v>
      </c>
      <c r="Q748" s="1" t="s">
        <v>2984</v>
      </c>
      <c r="R748" s="1" t="s">
        <v>2985</v>
      </c>
      <c r="S748" s="1" t="s">
        <v>3436</v>
      </c>
      <c r="T748" s="1" t="s">
        <v>10955</v>
      </c>
      <c r="U748" s="1" t="s">
        <v>10956</v>
      </c>
      <c r="V748" s="1" t="s">
        <v>2980</v>
      </c>
      <c r="W748" s="1" t="s">
        <v>2985</v>
      </c>
    </row>
    <row r="749" spans="1:23" x14ac:dyDescent="0.45">
      <c r="A749" s="1" t="s">
        <v>10957</v>
      </c>
      <c r="B749" s="1" t="s">
        <v>10958</v>
      </c>
      <c r="C749" s="1" t="s">
        <v>10959</v>
      </c>
      <c r="D749" s="1" t="s">
        <v>10960</v>
      </c>
      <c r="E749" s="1" t="s">
        <v>10961</v>
      </c>
      <c r="F749" s="1" t="s">
        <v>10962</v>
      </c>
      <c r="G749" s="1" t="s">
        <v>3299</v>
      </c>
      <c r="H749" s="1" t="s">
        <v>4035</v>
      </c>
      <c r="I749" s="1" t="s">
        <v>10963</v>
      </c>
      <c r="J749" s="1" t="s">
        <v>7150</v>
      </c>
      <c r="K749" s="1" t="s">
        <v>10964</v>
      </c>
      <c r="L749" s="1" t="s">
        <v>5102</v>
      </c>
      <c r="M749" s="1" t="s">
        <v>10965</v>
      </c>
      <c r="N749" s="1" t="s">
        <v>9709</v>
      </c>
      <c r="O749" s="1" t="s">
        <v>3299</v>
      </c>
      <c r="P749" s="1" t="s">
        <v>10966</v>
      </c>
      <c r="Q749" s="1" t="s">
        <v>10967</v>
      </c>
      <c r="R749" s="1" t="s">
        <v>2985</v>
      </c>
      <c r="S749" s="1" t="s">
        <v>10968</v>
      </c>
      <c r="T749" s="1" t="s">
        <v>4043</v>
      </c>
      <c r="U749" s="1" t="s">
        <v>4044</v>
      </c>
      <c r="V749" s="1" t="s">
        <v>10969</v>
      </c>
      <c r="W749" s="1" t="s">
        <v>2977</v>
      </c>
    </row>
    <row r="750" spans="1:23" x14ac:dyDescent="0.45">
      <c r="A750" s="1" t="s">
        <v>10970</v>
      </c>
      <c r="B750" s="1" t="s">
        <v>10971</v>
      </c>
      <c r="C750" s="1" t="s">
        <v>3043</v>
      </c>
      <c r="D750" s="1" t="s">
        <v>3043</v>
      </c>
      <c r="E750" s="1" t="s">
        <v>3043</v>
      </c>
      <c r="F750" s="1" t="s">
        <v>2985</v>
      </c>
      <c r="G750" s="1" t="s">
        <v>3043</v>
      </c>
      <c r="H750" s="1" t="s">
        <v>2985</v>
      </c>
      <c r="I750" s="1" t="s">
        <v>3017</v>
      </c>
      <c r="J750" s="1" t="s">
        <v>3017</v>
      </c>
      <c r="K750" s="1" t="s">
        <v>2985</v>
      </c>
      <c r="L750" s="1" t="s">
        <v>3017</v>
      </c>
      <c r="M750" s="1" t="s">
        <v>3017</v>
      </c>
      <c r="N750" s="1" t="s">
        <v>3043</v>
      </c>
      <c r="O750" s="1" t="s">
        <v>3043</v>
      </c>
      <c r="P750" s="1" t="s">
        <v>2984</v>
      </c>
      <c r="Q750" s="1" t="s">
        <v>2984</v>
      </c>
      <c r="R750" s="1" t="s">
        <v>3043</v>
      </c>
      <c r="S750" s="1" t="s">
        <v>3043</v>
      </c>
      <c r="T750" s="1" t="s">
        <v>3044</v>
      </c>
      <c r="U750" s="1" t="s">
        <v>10972</v>
      </c>
      <c r="V750" s="1" t="s">
        <v>4632</v>
      </c>
      <c r="W750" s="1" t="s">
        <v>4572</v>
      </c>
    </row>
    <row r="751" spans="1:23" x14ac:dyDescent="0.45">
      <c r="A751" s="1" t="s">
        <v>10973</v>
      </c>
      <c r="B751" s="1" t="s">
        <v>10974</v>
      </c>
      <c r="C751" s="1" t="s">
        <v>3671</v>
      </c>
      <c r="D751" s="1" t="s">
        <v>10975</v>
      </c>
      <c r="E751" s="1" t="s">
        <v>10976</v>
      </c>
      <c r="F751" s="1" t="s">
        <v>10977</v>
      </c>
      <c r="G751" s="1" t="s">
        <v>10978</v>
      </c>
      <c r="H751" s="1" t="s">
        <v>10979</v>
      </c>
      <c r="I751" s="1" t="s">
        <v>2997</v>
      </c>
      <c r="J751" s="1" t="s">
        <v>10980</v>
      </c>
      <c r="K751" s="1" t="s">
        <v>10981</v>
      </c>
      <c r="L751" s="1" t="s">
        <v>5292</v>
      </c>
      <c r="M751" s="1" t="s">
        <v>10982</v>
      </c>
      <c r="N751" s="1" t="s">
        <v>10978</v>
      </c>
      <c r="O751" s="1" t="s">
        <v>10983</v>
      </c>
      <c r="P751" s="1" t="s">
        <v>10984</v>
      </c>
      <c r="Q751" s="1" t="s">
        <v>10985</v>
      </c>
      <c r="R751" s="1" t="s">
        <v>2985</v>
      </c>
      <c r="S751" s="1" t="s">
        <v>4529</v>
      </c>
      <c r="T751" s="1" t="s">
        <v>10986</v>
      </c>
      <c r="U751" s="1" t="s">
        <v>10987</v>
      </c>
      <c r="V751" s="1" t="s">
        <v>3147</v>
      </c>
      <c r="W751" s="1" t="s">
        <v>2985</v>
      </c>
    </row>
    <row r="752" spans="1:23" x14ac:dyDescent="0.45">
      <c r="A752" s="1" t="s">
        <v>10988</v>
      </c>
      <c r="B752" s="1" t="s">
        <v>10989</v>
      </c>
      <c r="C752" s="1" t="s">
        <v>10990</v>
      </c>
      <c r="D752" s="1" t="s">
        <v>10991</v>
      </c>
      <c r="E752" s="1" t="s">
        <v>10992</v>
      </c>
      <c r="F752" s="1" t="s">
        <v>10993</v>
      </c>
      <c r="G752" s="1" t="s">
        <v>10994</v>
      </c>
      <c r="H752" s="1" t="s">
        <v>10995</v>
      </c>
      <c r="I752" s="1" t="s">
        <v>4214</v>
      </c>
      <c r="J752" s="1" t="s">
        <v>5548</v>
      </c>
      <c r="K752" s="1" t="s">
        <v>10996</v>
      </c>
      <c r="L752" s="1" t="s">
        <v>5083</v>
      </c>
      <c r="M752" s="1" t="s">
        <v>4217</v>
      </c>
      <c r="N752" s="1" t="s">
        <v>10995</v>
      </c>
      <c r="O752" s="1" t="s">
        <v>10997</v>
      </c>
      <c r="P752" s="1" t="s">
        <v>8301</v>
      </c>
      <c r="Q752" s="1" t="s">
        <v>6681</v>
      </c>
      <c r="R752" s="1" t="s">
        <v>2985</v>
      </c>
      <c r="S752" s="1" t="s">
        <v>10998</v>
      </c>
      <c r="T752" s="1" t="s">
        <v>10999</v>
      </c>
      <c r="U752" s="1" t="s">
        <v>11000</v>
      </c>
      <c r="V752" s="1" t="s">
        <v>3436</v>
      </c>
      <c r="W752" s="1" t="s">
        <v>2985</v>
      </c>
    </row>
    <row r="753" spans="1:23" x14ac:dyDescent="0.45">
      <c r="A753" s="1" t="s">
        <v>11001</v>
      </c>
      <c r="B753" s="1" t="s">
        <v>11002</v>
      </c>
      <c r="C753" s="1" t="s">
        <v>11003</v>
      </c>
      <c r="D753" s="1" t="s">
        <v>11004</v>
      </c>
      <c r="E753" s="1" t="s">
        <v>11005</v>
      </c>
      <c r="F753" s="1" t="s">
        <v>11006</v>
      </c>
      <c r="G753" s="1" t="s">
        <v>5561</v>
      </c>
      <c r="H753" s="1" t="s">
        <v>11007</v>
      </c>
      <c r="I753" s="1" t="s">
        <v>3557</v>
      </c>
      <c r="J753" s="1" t="s">
        <v>3955</v>
      </c>
      <c r="K753" s="1" t="s">
        <v>11008</v>
      </c>
      <c r="L753" s="1" t="s">
        <v>5105</v>
      </c>
      <c r="M753" s="1" t="s">
        <v>11009</v>
      </c>
      <c r="N753" s="1" t="s">
        <v>11007</v>
      </c>
      <c r="O753" s="1" t="s">
        <v>5561</v>
      </c>
      <c r="P753" s="1" t="s">
        <v>7344</v>
      </c>
      <c r="Q753" s="1" t="s">
        <v>11010</v>
      </c>
      <c r="R753" s="1" t="s">
        <v>2985</v>
      </c>
      <c r="S753" s="1" t="s">
        <v>3147</v>
      </c>
      <c r="T753" s="1" t="s">
        <v>11011</v>
      </c>
      <c r="U753" s="1" t="s">
        <v>11012</v>
      </c>
      <c r="V753" s="1" t="s">
        <v>11013</v>
      </c>
      <c r="W753" s="1" t="s">
        <v>4053</v>
      </c>
    </row>
    <row r="754" spans="1:23" x14ac:dyDescent="0.45">
      <c r="A754" s="1" t="s">
        <v>11014</v>
      </c>
      <c r="B754" s="1" t="s">
        <v>11015</v>
      </c>
      <c r="C754" s="1" t="s">
        <v>3043</v>
      </c>
      <c r="D754" s="1" t="s">
        <v>3043</v>
      </c>
      <c r="E754" s="1" t="s">
        <v>3043</v>
      </c>
      <c r="F754" s="1" t="s">
        <v>5739</v>
      </c>
      <c r="G754" s="1" t="s">
        <v>3043</v>
      </c>
      <c r="H754" s="1" t="s">
        <v>5739</v>
      </c>
      <c r="I754" s="1" t="s">
        <v>3017</v>
      </c>
      <c r="J754" s="1" t="s">
        <v>3017</v>
      </c>
      <c r="K754" s="1" t="s">
        <v>5739</v>
      </c>
      <c r="L754" s="1" t="s">
        <v>3017</v>
      </c>
      <c r="M754" s="1" t="s">
        <v>3017</v>
      </c>
      <c r="N754" s="1" t="s">
        <v>3043</v>
      </c>
      <c r="O754" s="1" t="s">
        <v>3043</v>
      </c>
      <c r="P754" s="1" t="s">
        <v>2984</v>
      </c>
      <c r="Q754" s="1" t="s">
        <v>2984</v>
      </c>
      <c r="R754" s="1" t="s">
        <v>2977</v>
      </c>
      <c r="S754" s="1" t="s">
        <v>7470</v>
      </c>
      <c r="T754" s="1" t="s">
        <v>5901</v>
      </c>
      <c r="U754" s="1" t="s">
        <v>11016</v>
      </c>
      <c r="V754" s="1" t="s">
        <v>11017</v>
      </c>
      <c r="W754" s="1" t="s">
        <v>2985</v>
      </c>
    </row>
    <row r="755" spans="1:23" x14ac:dyDescent="0.45">
      <c r="A755" s="1" t="s">
        <v>11018</v>
      </c>
      <c r="B755" s="1" t="s">
        <v>11019</v>
      </c>
      <c r="C755" s="1" t="s">
        <v>9717</v>
      </c>
      <c r="D755" s="1" t="s">
        <v>11020</v>
      </c>
      <c r="E755" s="1" t="s">
        <v>11021</v>
      </c>
      <c r="F755" s="1" t="s">
        <v>11022</v>
      </c>
      <c r="G755" s="1" t="s">
        <v>11023</v>
      </c>
      <c r="H755" s="1" t="s">
        <v>11024</v>
      </c>
      <c r="I755" s="1" t="s">
        <v>11025</v>
      </c>
      <c r="J755" s="1" t="s">
        <v>5548</v>
      </c>
      <c r="K755" s="1" t="s">
        <v>11026</v>
      </c>
      <c r="L755" s="1" t="s">
        <v>11027</v>
      </c>
      <c r="M755" s="1" t="s">
        <v>3387</v>
      </c>
      <c r="N755" s="1" t="s">
        <v>11024</v>
      </c>
      <c r="O755" s="1" t="s">
        <v>11028</v>
      </c>
      <c r="P755" s="1" t="s">
        <v>11029</v>
      </c>
      <c r="Q755" s="1" t="s">
        <v>11030</v>
      </c>
      <c r="R755" s="1" t="s">
        <v>2985</v>
      </c>
      <c r="S755" s="1" t="s">
        <v>3436</v>
      </c>
      <c r="T755" s="1" t="s">
        <v>11031</v>
      </c>
      <c r="U755" s="1" t="s">
        <v>11031</v>
      </c>
      <c r="V755" s="1" t="s">
        <v>11032</v>
      </c>
      <c r="W755" s="1" t="s">
        <v>3031</v>
      </c>
    </row>
    <row r="756" spans="1:23" x14ac:dyDescent="0.45">
      <c r="A756" s="1" t="s">
        <v>11033</v>
      </c>
      <c r="B756" s="1" t="s">
        <v>11034</v>
      </c>
      <c r="C756" s="1" t="s">
        <v>4053</v>
      </c>
      <c r="D756" s="1" t="s">
        <v>4164</v>
      </c>
      <c r="E756" s="1" t="s">
        <v>11035</v>
      </c>
      <c r="F756" s="1" t="s">
        <v>3316</v>
      </c>
      <c r="G756" s="1" t="s">
        <v>3793</v>
      </c>
      <c r="H756" s="1" t="s">
        <v>3793</v>
      </c>
      <c r="I756" s="1" t="s">
        <v>3232</v>
      </c>
      <c r="J756" s="1" t="s">
        <v>11036</v>
      </c>
      <c r="K756" s="1" t="s">
        <v>3793</v>
      </c>
      <c r="L756" s="1" t="s">
        <v>3232</v>
      </c>
      <c r="M756" s="1" t="s">
        <v>11036</v>
      </c>
      <c r="N756" s="1" t="s">
        <v>3793</v>
      </c>
      <c r="O756" s="1" t="s">
        <v>3793</v>
      </c>
      <c r="P756" s="1" t="s">
        <v>2984</v>
      </c>
      <c r="Q756" s="1" t="s">
        <v>2984</v>
      </c>
      <c r="R756" s="1" t="s">
        <v>2985</v>
      </c>
      <c r="S756" s="1" t="s">
        <v>2986</v>
      </c>
      <c r="T756" s="1" t="s">
        <v>11037</v>
      </c>
      <c r="U756" s="1" t="s">
        <v>11038</v>
      </c>
      <c r="V756" s="1" t="s">
        <v>3127</v>
      </c>
      <c r="W756" s="1" t="s">
        <v>2985</v>
      </c>
    </row>
    <row r="757" spans="1:23" x14ac:dyDescent="0.45">
      <c r="A757" s="1" t="s">
        <v>11039</v>
      </c>
      <c r="B757" s="1" t="s">
        <v>11040</v>
      </c>
      <c r="C757" s="1" t="s">
        <v>3043</v>
      </c>
      <c r="D757" s="1" t="s">
        <v>3043</v>
      </c>
      <c r="E757" s="1" t="s">
        <v>3043</v>
      </c>
      <c r="F757" s="1" t="s">
        <v>3456</v>
      </c>
      <c r="G757" s="1" t="s">
        <v>3043</v>
      </c>
      <c r="H757" s="1" t="s">
        <v>3456</v>
      </c>
      <c r="I757" s="1" t="s">
        <v>3017</v>
      </c>
      <c r="J757" s="1" t="s">
        <v>3017</v>
      </c>
      <c r="K757" s="1" t="s">
        <v>3456</v>
      </c>
      <c r="L757" s="1" t="s">
        <v>3017</v>
      </c>
      <c r="M757" s="1" t="s">
        <v>3017</v>
      </c>
      <c r="N757" s="1" t="s">
        <v>3043</v>
      </c>
      <c r="O757" s="1" t="s">
        <v>3043</v>
      </c>
      <c r="P757" s="1" t="s">
        <v>2984</v>
      </c>
      <c r="Q757" s="1" t="s">
        <v>2984</v>
      </c>
      <c r="R757" s="1" t="s">
        <v>3028</v>
      </c>
      <c r="S757" s="1" t="s">
        <v>11041</v>
      </c>
      <c r="T757" s="1" t="s">
        <v>5828</v>
      </c>
      <c r="U757" s="1" t="s">
        <v>3459</v>
      </c>
      <c r="V757" s="1" t="s">
        <v>11041</v>
      </c>
      <c r="W757" s="1" t="s">
        <v>3028</v>
      </c>
    </row>
    <row r="758" spans="1:23" x14ac:dyDescent="0.45">
      <c r="A758" s="1" t="s">
        <v>11042</v>
      </c>
      <c r="B758" s="1" t="s">
        <v>11043</v>
      </c>
      <c r="C758" s="1" t="s">
        <v>9914</v>
      </c>
      <c r="D758" s="1" t="s">
        <v>11044</v>
      </c>
      <c r="E758" s="1" t="s">
        <v>11045</v>
      </c>
      <c r="F758" s="1" t="s">
        <v>9814</v>
      </c>
      <c r="G758" s="1" t="s">
        <v>11046</v>
      </c>
      <c r="H758" s="1" t="s">
        <v>4152</v>
      </c>
      <c r="I758" s="1" t="s">
        <v>11047</v>
      </c>
      <c r="J758" s="1" t="s">
        <v>3057</v>
      </c>
      <c r="K758" s="1" t="s">
        <v>11048</v>
      </c>
      <c r="L758" s="1" t="s">
        <v>8262</v>
      </c>
      <c r="M758" s="1" t="s">
        <v>11049</v>
      </c>
      <c r="N758" s="1" t="s">
        <v>5996</v>
      </c>
      <c r="O758" s="1" t="s">
        <v>11050</v>
      </c>
      <c r="P758" s="1" t="s">
        <v>4698</v>
      </c>
      <c r="Q758" s="1" t="s">
        <v>11051</v>
      </c>
      <c r="R758" s="1" t="s">
        <v>4053</v>
      </c>
      <c r="S758" s="1" t="s">
        <v>11052</v>
      </c>
      <c r="T758" s="1" t="s">
        <v>11053</v>
      </c>
      <c r="U758" s="1" t="s">
        <v>11054</v>
      </c>
      <c r="V758" s="1" t="s">
        <v>3556</v>
      </c>
      <c r="W758" s="1" t="s">
        <v>2985</v>
      </c>
    </row>
    <row r="759" spans="1:23" x14ac:dyDescent="0.45">
      <c r="A759" s="1" t="s">
        <v>11055</v>
      </c>
      <c r="B759" s="1" t="s">
        <v>11056</v>
      </c>
      <c r="C759" s="1" t="s">
        <v>2985</v>
      </c>
      <c r="D759" s="1" t="s">
        <v>3253</v>
      </c>
      <c r="E759" s="1" t="s">
        <v>8007</v>
      </c>
      <c r="F759" s="1" t="s">
        <v>3230</v>
      </c>
      <c r="G759" s="1" t="s">
        <v>2985</v>
      </c>
      <c r="H759" s="1" t="s">
        <v>2985</v>
      </c>
      <c r="I759" s="1" t="s">
        <v>4007</v>
      </c>
      <c r="J759" s="1" t="s">
        <v>3119</v>
      </c>
      <c r="K759" s="1" t="s">
        <v>2985</v>
      </c>
      <c r="L759" s="1" t="s">
        <v>4007</v>
      </c>
      <c r="M759" s="1" t="s">
        <v>3119</v>
      </c>
      <c r="N759" s="1" t="s">
        <v>2985</v>
      </c>
      <c r="O759" s="1" t="s">
        <v>2985</v>
      </c>
      <c r="P759" s="1" t="s">
        <v>2984</v>
      </c>
      <c r="Q759" s="1" t="s">
        <v>2984</v>
      </c>
      <c r="R759" s="1" t="s">
        <v>3043</v>
      </c>
      <c r="S759" s="1" t="s">
        <v>3043</v>
      </c>
      <c r="T759" s="1" t="s">
        <v>3044</v>
      </c>
      <c r="U759" s="1" t="s">
        <v>3044</v>
      </c>
      <c r="V759" s="1" t="s">
        <v>3043</v>
      </c>
      <c r="W759" s="1" t="s">
        <v>3043</v>
      </c>
    </row>
    <row r="760" spans="1:23" x14ac:dyDescent="0.45">
      <c r="A760" s="1" t="s">
        <v>11057</v>
      </c>
      <c r="B760" s="1" t="s">
        <v>11058</v>
      </c>
      <c r="C760" s="1" t="s">
        <v>7339</v>
      </c>
      <c r="D760" s="1" t="s">
        <v>11059</v>
      </c>
      <c r="E760" s="1" t="s">
        <v>11060</v>
      </c>
      <c r="F760" s="1" t="s">
        <v>11061</v>
      </c>
      <c r="G760" s="1" t="s">
        <v>8006</v>
      </c>
      <c r="H760" s="1" t="s">
        <v>11062</v>
      </c>
      <c r="I760" s="1" t="s">
        <v>9723</v>
      </c>
      <c r="J760" s="1" t="s">
        <v>7227</v>
      </c>
      <c r="K760" s="1" t="s">
        <v>11063</v>
      </c>
      <c r="L760" s="1" t="s">
        <v>4972</v>
      </c>
      <c r="M760" s="1" t="s">
        <v>5264</v>
      </c>
      <c r="N760" s="1" t="s">
        <v>11064</v>
      </c>
      <c r="O760" s="1" t="s">
        <v>8006</v>
      </c>
      <c r="P760" s="1" t="s">
        <v>11065</v>
      </c>
      <c r="Q760" s="1" t="s">
        <v>11066</v>
      </c>
      <c r="R760" s="1" t="s">
        <v>2985</v>
      </c>
      <c r="S760" s="1" t="s">
        <v>4646</v>
      </c>
      <c r="T760" s="1" t="s">
        <v>11067</v>
      </c>
      <c r="U760" s="1" t="s">
        <v>11068</v>
      </c>
      <c r="V760" s="1" t="s">
        <v>11069</v>
      </c>
      <c r="W760" s="1" t="s">
        <v>4053</v>
      </c>
    </row>
    <row r="761" spans="1:23" x14ac:dyDescent="0.45">
      <c r="A761" s="1" t="s">
        <v>11070</v>
      </c>
      <c r="B761" s="1" t="s">
        <v>11071</v>
      </c>
      <c r="C761" s="1" t="s">
        <v>2985</v>
      </c>
      <c r="D761" s="1" t="s">
        <v>2985</v>
      </c>
      <c r="E761" s="1" t="s">
        <v>3127</v>
      </c>
      <c r="F761" s="1" t="s">
        <v>9040</v>
      </c>
      <c r="G761" s="1" t="s">
        <v>2985</v>
      </c>
      <c r="H761" s="1" t="s">
        <v>2985</v>
      </c>
      <c r="I761" s="1" t="s">
        <v>8055</v>
      </c>
      <c r="J761" s="1" t="s">
        <v>11072</v>
      </c>
      <c r="K761" s="1" t="s">
        <v>2985</v>
      </c>
      <c r="L761" s="1" t="s">
        <v>8055</v>
      </c>
      <c r="M761" s="1" t="s">
        <v>11072</v>
      </c>
      <c r="N761" s="1" t="s">
        <v>2985</v>
      </c>
      <c r="O761" s="1" t="s">
        <v>2985</v>
      </c>
      <c r="P761" s="1" t="s">
        <v>2984</v>
      </c>
      <c r="Q761" s="1" t="s">
        <v>2984</v>
      </c>
      <c r="R761" s="1" t="s">
        <v>2985</v>
      </c>
      <c r="S761" s="1" t="s">
        <v>3943</v>
      </c>
      <c r="T761" s="1" t="s">
        <v>3462</v>
      </c>
      <c r="U761" s="1" t="s">
        <v>11073</v>
      </c>
      <c r="V761" s="1" t="s">
        <v>3230</v>
      </c>
      <c r="W761" s="1" t="s">
        <v>2985</v>
      </c>
    </row>
    <row r="762" spans="1:23" x14ac:dyDescent="0.45">
      <c r="A762" s="1" t="s">
        <v>11074</v>
      </c>
      <c r="B762" s="1" t="s">
        <v>11075</v>
      </c>
      <c r="C762" s="1" t="s">
        <v>4271</v>
      </c>
      <c r="D762" s="1" t="s">
        <v>11076</v>
      </c>
      <c r="E762" s="1" t="s">
        <v>11077</v>
      </c>
      <c r="F762" s="1" t="s">
        <v>11078</v>
      </c>
      <c r="G762" s="1" t="s">
        <v>11079</v>
      </c>
      <c r="H762" s="1" t="s">
        <v>11080</v>
      </c>
      <c r="I762" s="1" t="s">
        <v>11081</v>
      </c>
      <c r="J762" s="1" t="s">
        <v>11082</v>
      </c>
      <c r="K762" s="1" t="s">
        <v>11083</v>
      </c>
      <c r="L762" s="1" t="s">
        <v>11084</v>
      </c>
      <c r="M762" s="1" t="s">
        <v>11085</v>
      </c>
      <c r="N762" s="1" t="s">
        <v>11079</v>
      </c>
      <c r="O762" s="1" t="s">
        <v>11080</v>
      </c>
      <c r="P762" s="1" t="s">
        <v>11086</v>
      </c>
      <c r="Q762" s="1" t="s">
        <v>11087</v>
      </c>
      <c r="R762" s="1" t="s">
        <v>4048</v>
      </c>
      <c r="S762" s="1" t="s">
        <v>11088</v>
      </c>
      <c r="T762" s="1" t="s">
        <v>11089</v>
      </c>
      <c r="U762" s="1" t="s">
        <v>3044</v>
      </c>
      <c r="V762" s="1" t="s">
        <v>3043</v>
      </c>
      <c r="W762" s="1" t="s">
        <v>3043</v>
      </c>
    </row>
    <row r="763" spans="1:23" x14ac:dyDescent="0.45">
      <c r="A763" s="1" t="s">
        <v>11090</v>
      </c>
      <c r="B763" s="1" t="s">
        <v>11091</v>
      </c>
      <c r="C763" s="1" t="s">
        <v>4814</v>
      </c>
      <c r="D763" s="1" t="s">
        <v>11092</v>
      </c>
      <c r="E763" s="1" t="s">
        <v>11093</v>
      </c>
      <c r="F763" s="1" t="s">
        <v>11094</v>
      </c>
      <c r="G763" s="1" t="s">
        <v>11095</v>
      </c>
      <c r="H763" s="1" t="s">
        <v>7684</v>
      </c>
      <c r="I763" s="1" t="s">
        <v>4752</v>
      </c>
      <c r="J763" s="1" t="s">
        <v>11096</v>
      </c>
      <c r="K763" s="1" t="s">
        <v>10850</v>
      </c>
      <c r="L763" s="1" t="s">
        <v>3401</v>
      </c>
      <c r="M763" s="1" t="s">
        <v>11097</v>
      </c>
      <c r="N763" s="1" t="s">
        <v>11098</v>
      </c>
      <c r="O763" s="1" t="s">
        <v>11099</v>
      </c>
      <c r="P763" s="1" t="s">
        <v>11100</v>
      </c>
      <c r="Q763" s="1" t="s">
        <v>11101</v>
      </c>
      <c r="R763" s="1" t="s">
        <v>2985</v>
      </c>
      <c r="S763" s="1" t="s">
        <v>11102</v>
      </c>
      <c r="T763" s="1" t="s">
        <v>11103</v>
      </c>
      <c r="U763" s="1" t="s">
        <v>11104</v>
      </c>
      <c r="V763" s="1" t="s">
        <v>11105</v>
      </c>
      <c r="W763" s="1" t="s">
        <v>2977</v>
      </c>
    </row>
    <row r="764" spans="1:23" x14ac:dyDescent="0.45">
      <c r="A764" s="1" t="s">
        <v>11106</v>
      </c>
      <c r="B764" s="1" t="s">
        <v>11107</v>
      </c>
      <c r="C764" s="1" t="s">
        <v>3043</v>
      </c>
      <c r="D764" s="1" t="s">
        <v>3043</v>
      </c>
      <c r="E764" s="1" t="s">
        <v>3043</v>
      </c>
      <c r="F764" s="1" t="s">
        <v>2985</v>
      </c>
      <c r="G764" s="1" t="s">
        <v>3043</v>
      </c>
      <c r="H764" s="1" t="s">
        <v>2985</v>
      </c>
      <c r="I764" s="1" t="s">
        <v>3017</v>
      </c>
      <c r="J764" s="1" t="s">
        <v>3017</v>
      </c>
      <c r="K764" s="1" t="s">
        <v>2985</v>
      </c>
      <c r="L764" s="1" t="s">
        <v>3017</v>
      </c>
      <c r="M764" s="1" t="s">
        <v>3017</v>
      </c>
      <c r="N764" s="1" t="s">
        <v>3043</v>
      </c>
      <c r="O764" s="1" t="s">
        <v>3043</v>
      </c>
      <c r="P764" s="1" t="s">
        <v>2984</v>
      </c>
      <c r="Q764" s="1" t="s">
        <v>2984</v>
      </c>
      <c r="R764" s="1" t="s">
        <v>3043</v>
      </c>
      <c r="S764" s="1" t="s">
        <v>3043</v>
      </c>
      <c r="T764" s="1" t="s">
        <v>3044</v>
      </c>
      <c r="U764" s="1" t="s">
        <v>3506</v>
      </c>
      <c r="V764" s="1" t="s">
        <v>3229</v>
      </c>
      <c r="W764" s="1" t="s">
        <v>2985</v>
      </c>
    </row>
    <row r="765" spans="1:23" x14ac:dyDescent="0.45">
      <c r="A765" s="1" t="s">
        <v>11108</v>
      </c>
      <c r="B765" s="1" t="s">
        <v>11109</v>
      </c>
      <c r="C765" s="1" t="s">
        <v>3043</v>
      </c>
      <c r="D765" s="1" t="s">
        <v>3043</v>
      </c>
      <c r="E765" s="1" t="s">
        <v>3043</v>
      </c>
      <c r="F765" s="1" t="s">
        <v>2985</v>
      </c>
      <c r="G765" s="1" t="s">
        <v>3043</v>
      </c>
      <c r="H765" s="1" t="s">
        <v>2985</v>
      </c>
      <c r="I765" s="1" t="s">
        <v>3017</v>
      </c>
      <c r="J765" s="1" t="s">
        <v>3017</v>
      </c>
      <c r="K765" s="1" t="s">
        <v>2985</v>
      </c>
      <c r="L765" s="1" t="s">
        <v>3017</v>
      </c>
      <c r="M765" s="1" t="s">
        <v>3017</v>
      </c>
      <c r="N765" s="1" t="s">
        <v>3043</v>
      </c>
      <c r="O765" s="1" t="s">
        <v>3043</v>
      </c>
      <c r="P765" s="1" t="s">
        <v>2984</v>
      </c>
      <c r="Q765" s="1" t="s">
        <v>2984</v>
      </c>
      <c r="R765" s="1" t="s">
        <v>3043</v>
      </c>
      <c r="S765" s="1" t="s">
        <v>3043</v>
      </c>
      <c r="T765" s="1" t="s">
        <v>3044</v>
      </c>
      <c r="U765" s="1" t="s">
        <v>11110</v>
      </c>
      <c r="V765" s="1" t="s">
        <v>3028</v>
      </c>
      <c r="W765" s="1" t="s">
        <v>2985</v>
      </c>
    </row>
    <row r="766" spans="1:23" x14ac:dyDescent="0.45">
      <c r="A766" s="1" t="s">
        <v>11111</v>
      </c>
      <c r="B766" s="1" t="s">
        <v>11112</v>
      </c>
      <c r="C766" s="1" t="s">
        <v>4949</v>
      </c>
      <c r="D766" s="1" t="s">
        <v>11113</v>
      </c>
      <c r="E766" s="1" t="s">
        <v>11114</v>
      </c>
      <c r="F766" s="1" t="s">
        <v>11115</v>
      </c>
      <c r="G766" s="1" t="s">
        <v>3127</v>
      </c>
      <c r="H766" s="1" t="s">
        <v>11116</v>
      </c>
      <c r="I766" s="1" t="s">
        <v>11117</v>
      </c>
      <c r="J766" s="1" t="s">
        <v>8768</v>
      </c>
      <c r="K766" s="1" t="s">
        <v>11118</v>
      </c>
      <c r="L766" s="1" t="s">
        <v>11119</v>
      </c>
      <c r="M766" s="1" t="s">
        <v>4472</v>
      </c>
      <c r="N766" s="1" t="s">
        <v>11120</v>
      </c>
      <c r="O766" s="1" t="s">
        <v>8423</v>
      </c>
      <c r="P766" s="1" t="s">
        <v>2984</v>
      </c>
      <c r="Q766" s="1" t="s">
        <v>2984</v>
      </c>
      <c r="R766" s="1" t="s">
        <v>2985</v>
      </c>
      <c r="S766" s="1" t="s">
        <v>3230</v>
      </c>
      <c r="T766" s="1" t="s">
        <v>11121</v>
      </c>
      <c r="U766" s="1" t="s">
        <v>11122</v>
      </c>
      <c r="V766" s="1" t="s">
        <v>3229</v>
      </c>
      <c r="W766" s="1" t="s">
        <v>2985</v>
      </c>
    </row>
    <row r="767" spans="1:23" x14ac:dyDescent="0.45">
      <c r="A767" s="1" t="s">
        <v>11123</v>
      </c>
      <c r="B767" s="1" t="s">
        <v>11124</v>
      </c>
      <c r="C767" s="1" t="s">
        <v>10433</v>
      </c>
      <c r="D767" s="1" t="s">
        <v>11125</v>
      </c>
      <c r="E767" s="1" t="s">
        <v>11126</v>
      </c>
      <c r="F767" s="1" t="s">
        <v>11127</v>
      </c>
      <c r="G767" s="1" t="s">
        <v>11128</v>
      </c>
      <c r="H767" s="1" t="s">
        <v>9894</v>
      </c>
      <c r="I767" s="1" t="s">
        <v>3863</v>
      </c>
      <c r="J767" s="1" t="s">
        <v>3535</v>
      </c>
      <c r="K767" s="1" t="s">
        <v>11129</v>
      </c>
      <c r="L767" s="1" t="s">
        <v>11130</v>
      </c>
      <c r="M767" s="1" t="s">
        <v>11131</v>
      </c>
      <c r="N767" s="1" t="s">
        <v>11132</v>
      </c>
      <c r="O767" s="1" t="s">
        <v>6839</v>
      </c>
      <c r="P767" s="1" t="s">
        <v>11133</v>
      </c>
      <c r="Q767" s="1" t="s">
        <v>11134</v>
      </c>
      <c r="R767" s="1" t="s">
        <v>2985</v>
      </c>
      <c r="S767" s="1" t="s">
        <v>11135</v>
      </c>
      <c r="T767" s="1" t="s">
        <v>11136</v>
      </c>
      <c r="U767" s="1" t="s">
        <v>11137</v>
      </c>
      <c r="V767" s="1" t="s">
        <v>3424</v>
      </c>
      <c r="W767" s="1" t="s">
        <v>2985</v>
      </c>
    </row>
    <row r="768" spans="1:23" x14ac:dyDescent="0.45">
      <c r="A768" s="1" t="s">
        <v>11138</v>
      </c>
      <c r="B768" s="1" t="s">
        <v>11139</v>
      </c>
      <c r="C768" s="1" t="s">
        <v>3043</v>
      </c>
      <c r="D768" s="1" t="s">
        <v>3043</v>
      </c>
      <c r="E768" s="1" t="s">
        <v>3043</v>
      </c>
      <c r="F768" s="1" t="s">
        <v>3456</v>
      </c>
      <c r="G768" s="1" t="s">
        <v>3043</v>
      </c>
      <c r="H768" s="1" t="s">
        <v>3456</v>
      </c>
      <c r="I768" s="1" t="s">
        <v>3017</v>
      </c>
      <c r="J768" s="1" t="s">
        <v>3017</v>
      </c>
      <c r="K768" s="1" t="s">
        <v>3456</v>
      </c>
      <c r="L768" s="1" t="s">
        <v>3017</v>
      </c>
      <c r="M768" s="1" t="s">
        <v>3017</v>
      </c>
      <c r="N768" s="1" t="s">
        <v>3043</v>
      </c>
      <c r="O768" s="1" t="s">
        <v>3043</v>
      </c>
      <c r="P768" s="1" t="s">
        <v>2984</v>
      </c>
      <c r="Q768" s="1" t="s">
        <v>2984</v>
      </c>
      <c r="R768" s="1" t="s">
        <v>2977</v>
      </c>
      <c r="S768" s="1" t="s">
        <v>3574</v>
      </c>
      <c r="T768" s="1" t="s">
        <v>3459</v>
      </c>
      <c r="U768" s="1" t="s">
        <v>3044</v>
      </c>
      <c r="V768" s="1" t="s">
        <v>3043</v>
      </c>
      <c r="W768" s="1" t="s">
        <v>3043</v>
      </c>
    </row>
    <row r="769" spans="1:23" x14ac:dyDescent="0.45">
      <c r="A769" s="1" t="s">
        <v>11140</v>
      </c>
      <c r="B769" s="1" t="s">
        <v>11141</v>
      </c>
      <c r="C769" s="1" t="s">
        <v>3043</v>
      </c>
      <c r="D769" s="1" t="s">
        <v>3043</v>
      </c>
      <c r="E769" s="1" t="s">
        <v>3043</v>
      </c>
      <c r="F769" s="1" t="s">
        <v>4248</v>
      </c>
      <c r="G769" s="1" t="s">
        <v>3043</v>
      </c>
      <c r="H769" s="1" t="s">
        <v>4248</v>
      </c>
      <c r="I769" s="1" t="s">
        <v>3017</v>
      </c>
      <c r="J769" s="1" t="s">
        <v>3017</v>
      </c>
      <c r="K769" s="1" t="s">
        <v>4248</v>
      </c>
      <c r="L769" s="1" t="s">
        <v>3017</v>
      </c>
      <c r="M769" s="1" t="s">
        <v>3017</v>
      </c>
      <c r="N769" s="1" t="s">
        <v>3043</v>
      </c>
      <c r="O769" s="1" t="s">
        <v>3043</v>
      </c>
      <c r="P769" s="1" t="s">
        <v>2984</v>
      </c>
      <c r="Q769" s="1" t="s">
        <v>2984</v>
      </c>
      <c r="R769" s="1" t="s">
        <v>2985</v>
      </c>
      <c r="S769" s="1" t="s">
        <v>4632</v>
      </c>
      <c r="T769" s="1" t="s">
        <v>11142</v>
      </c>
      <c r="U769" s="1" t="s">
        <v>11143</v>
      </c>
      <c r="V769" s="1" t="s">
        <v>2986</v>
      </c>
      <c r="W769" s="1" t="s">
        <v>2985</v>
      </c>
    </row>
    <row r="770" spans="1:23" x14ac:dyDescent="0.45">
      <c r="A770" s="1" t="s">
        <v>11144</v>
      </c>
      <c r="B770" s="1" t="s">
        <v>11145</v>
      </c>
      <c r="C770" s="1" t="s">
        <v>6731</v>
      </c>
      <c r="D770" s="1" t="s">
        <v>11146</v>
      </c>
      <c r="E770" s="1" t="s">
        <v>11147</v>
      </c>
      <c r="F770" s="1" t="s">
        <v>11148</v>
      </c>
      <c r="G770" s="1" t="s">
        <v>10093</v>
      </c>
      <c r="H770" s="1" t="s">
        <v>11149</v>
      </c>
      <c r="I770" s="1" t="s">
        <v>3019</v>
      </c>
      <c r="J770" s="1" t="s">
        <v>3117</v>
      </c>
      <c r="K770" s="1" t="s">
        <v>11150</v>
      </c>
      <c r="L770" s="1" t="s">
        <v>3707</v>
      </c>
      <c r="M770" s="1" t="s">
        <v>4722</v>
      </c>
      <c r="N770" s="1" t="s">
        <v>10093</v>
      </c>
      <c r="O770" s="1" t="s">
        <v>11151</v>
      </c>
      <c r="P770" s="1" t="s">
        <v>2984</v>
      </c>
      <c r="Q770" s="1" t="s">
        <v>2984</v>
      </c>
      <c r="R770" s="1" t="s">
        <v>2985</v>
      </c>
      <c r="S770" s="1" t="s">
        <v>5246</v>
      </c>
      <c r="T770" s="1" t="s">
        <v>9560</v>
      </c>
      <c r="U770" s="1" t="s">
        <v>11152</v>
      </c>
      <c r="V770" s="1" t="s">
        <v>4164</v>
      </c>
      <c r="W770" s="1" t="s">
        <v>2985</v>
      </c>
    </row>
    <row r="771" spans="1:23" x14ac:dyDescent="0.45">
      <c r="A771" s="1" t="s">
        <v>11153</v>
      </c>
      <c r="B771" s="1" t="s">
        <v>11154</v>
      </c>
      <c r="C771" s="1" t="s">
        <v>4547</v>
      </c>
      <c r="D771" s="1" t="s">
        <v>11155</v>
      </c>
      <c r="E771" s="1" t="s">
        <v>11156</v>
      </c>
      <c r="F771" s="1" t="s">
        <v>11157</v>
      </c>
      <c r="G771" s="1" t="s">
        <v>11158</v>
      </c>
      <c r="H771" s="1" t="s">
        <v>11159</v>
      </c>
      <c r="I771" s="1" t="s">
        <v>11160</v>
      </c>
      <c r="J771" s="1" t="s">
        <v>10825</v>
      </c>
      <c r="K771" s="1" t="s">
        <v>11161</v>
      </c>
      <c r="L771" s="1" t="s">
        <v>11162</v>
      </c>
      <c r="M771" s="1" t="s">
        <v>5424</v>
      </c>
      <c r="N771" s="1" t="s">
        <v>11163</v>
      </c>
      <c r="O771" s="1" t="s">
        <v>11164</v>
      </c>
      <c r="P771" s="1" t="s">
        <v>2984</v>
      </c>
      <c r="Q771" s="1" t="s">
        <v>2984</v>
      </c>
      <c r="R771" s="1" t="s">
        <v>2985</v>
      </c>
      <c r="S771" s="1" t="s">
        <v>11165</v>
      </c>
      <c r="T771" s="1" t="s">
        <v>11166</v>
      </c>
      <c r="U771" s="1" t="s">
        <v>11167</v>
      </c>
      <c r="V771" s="1" t="s">
        <v>4949</v>
      </c>
      <c r="W771" s="1" t="s">
        <v>2985</v>
      </c>
    </row>
    <row r="772" spans="1:23" x14ac:dyDescent="0.45">
      <c r="A772" s="1" t="s">
        <v>11168</v>
      </c>
      <c r="B772" s="1" t="s">
        <v>11169</v>
      </c>
      <c r="C772" s="1" t="s">
        <v>2985</v>
      </c>
      <c r="D772" s="1" t="s">
        <v>11170</v>
      </c>
      <c r="E772" s="1" t="s">
        <v>11171</v>
      </c>
      <c r="F772" s="1" t="s">
        <v>11172</v>
      </c>
      <c r="G772" s="1" t="s">
        <v>11173</v>
      </c>
      <c r="H772" s="1" t="s">
        <v>11173</v>
      </c>
      <c r="I772" s="1" t="s">
        <v>4257</v>
      </c>
      <c r="J772" s="1" t="s">
        <v>3850</v>
      </c>
      <c r="K772" s="1" t="s">
        <v>11173</v>
      </c>
      <c r="L772" s="1" t="s">
        <v>4257</v>
      </c>
      <c r="M772" s="1" t="s">
        <v>3850</v>
      </c>
      <c r="N772" s="1" t="s">
        <v>11173</v>
      </c>
      <c r="O772" s="1" t="s">
        <v>11173</v>
      </c>
      <c r="P772" s="1" t="s">
        <v>2984</v>
      </c>
      <c r="Q772" s="1" t="s">
        <v>2984</v>
      </c>
      <c r="R772" s="1" t="s">
        <v>2985</v>
      </c>
      <c r="S772" s="1" t="s">
        <v>11174</v>
      </c>
      <c r="T772" s="1" t="s">
        <v>11175</v>
      </c>
      <c r="U772" s="1" t="s">
        <v>11175</v>
      </c>
      <c r="V772" s="1" t="s">
        <v>11174</v>
      </c>
      <c r="W772" s="1" t="s">
        <v>2985</v>
      </c>
    </row>
    <row r="773" spans="1:23" x14ac:dyDescent="0.45">
      <c r="A773" s="1" t="s">
        <v>11176</v>
      </c>
      <c r="B773" s="1" t="s">
        <v>11177</v>
      </c>
      <c r="C773" s="1" t="s">
        <v>3124</v>
      </c>
      <c r="D773" s="1" t="s">
        <v>11178</v>
      </c>
      <c r="E773" s="1" t="s">
        <v>11179</v>
      </c>
      <c r="F773" s="1" t="s">
        <v>11180</v>
      </c>
      <c r="G773" s="1" t="s">
        <v>11181</v>
      </c>
      <c r="H773" s="1" t="s">
        <v>11182</v>
      </c>
      <c r="I773" s="1" t="s">
        <v>11183</v>
      </c>
      <c r="J773" s="1" t="s">
        <v>11184</v>
      </c>
      <c r="K773" s="1" t="s">
        <v>11180</v>
      </c>
      <c r="L773" s="1" t="s">
        <v>3017</v>
      </c>
      <c r="M773" s="1" t="s">
        <v>3017</v>
      </c>
      <c r="N773" s="1" t="s">
        <v>11185</v>
      </c>
      <c r="O773" s="1" t="s">
        <v>11186</v>
      </c>
      <c r="P773" s="1" t="s">
        <v>11187</v>
      </c>
      <c r="Q773" s="1" t="s">
        <v>11188</v>
      </c>
      <c r="R773" s="1" t="s">
        <v>2985</v>
      </c>
      <c r="S773" s="1" t="s">
        <v>7180</v>
      </c>
      <c r="T773" s="1" t="s">
        <v>11189</v>
      </c>
      <c r="U773" s="1" t="s">
        <v>11190</v>
      </c>
      <c r="V773" s="1" t="s">
        <v>2986</v>
      </c>
      <c r="W773" s="1" t="s">
        <v>2985</v>
      </c>
    </row>
    <row r="774" spans="1:23" x14ac:dyDescent="0.45">
      <c r="A774" s="1" t="s">
        <v>11191</v>
      </c>
      <c r="B774" s="1" t="s">
        <v>11192</v>
      </c>
      <c r="C774" s="1" t="s">
        <v>3031</v>
      </c>
      <c r="D774" s="1" t="s">
        <v>11193</v>
      </c>
      <c r="E774" s="1" t="s">
        <v>11194</v>
      </c>
      <c r="F774" s="1" t="s">
        <v>4875</v>
      </c>
      <c r="G774" s="1" t="s">
        <v>11195</v>
      </c>
      <c r="H774" s="1" t="s">
        <v>11195</v>
      </c>
      <c r="I774" s="1" t="s">
        <v>9059</v>
      </c>
      <c r="J774" s="1" t="s">
        <v>3834</v>
      </c>
      <c r="K774" s="1" t="s">
        <v>11196</v>
      </c>
      <c r="L774" s="1" t="s">
        <v>3232</v>
      </c>
      <c r="M774" s="1" t="s">
        <v>5456</v>
      </c>
      <c r="N774" s="1" t="s">
        <v>11195</v>
      </c>
      <c r="O774" s="1" t="s">
        <v>11195</v>
      </c>
      <c r="P774" s="1" t="s">
        <v>2981</v>
      </c>
      <c r="Q774" s="1" t="s">
        <v>11197</v>
      </c>
      <c r="R774" s="1" t="s">
        <v>3043</v>
      </c>
      <c r="S774" s="1" t="s">
        <v>3043</v>
      </c>
      <c r="T774" s="1" t="s">
        <v>3044</v>
      </c>
      <c r="U774" s="1" t="s">
        <v>11198</v>
      </c>
      <c r="V774" s="1" t="s">
        <v>11199</v>
      </c>
      <c r="W774" s="1" t="s">
        <v>9040</v>
      </c>
    </row>
    <row r="775" spans="1:23" x14ac:dyDescent="0.45">
      <c r="A775" s="1" t="s">
        <v>11200</v>
      </c>
      <c r="B775" s="1" t="s">
        <v>11201</v>
      </c>
      <c r="C775" s="1" t="s">
        <v>3043</v>
      </c>
      <c r="D775" s="1" t="s">
        <v>3043</v>
      </c>
      <c r="E775" s="1" t="s">
        <v>3043</v>
      </c>
      <c r="F775" s="1" t="s">
        <v>11202</v>
      </c>
      <c r="G775" s="1" t="s">
        <v>3043</v>
      </c>
      <c r="H775" s="1" t="s">
        <v>11202</v>
      </c>
      <c r="I775" s="1" t="s">
        <v>3017</v>
      </c>
      <c r="J775" s="1" t="s">
        <v>3017</v>
      </c>
      <c r="K775" s="1" t="s">
        <v>11202</v>
      </c>
      <c r="L775" s="1" t="s">
        <v>3017</v>
      </c>
      <c r="M775" s="1" t="s">
        <v>3017</v>
      </c>
      <c r="N775" s="1" t="s">
        <v>3043</v>
      </c>
      <c r="O775" s="1" t="s">
        <v>3043</v>
      </c>
      <c r="P775" s="1" t="s">
        <v>2984</v>
      </c>
      <c r="Q775" s="1" t="s">
        <v>2984</v>
      </c>
      <c r="R775" s="1" t="s">
        <v>3043</v>
      </c>
      <c r="S775" s="1" t="s">
        <v>3043</v>
      </c>
      <c r="T775" s="1" t="s">
        <v>3044</v>
      </c>
      <c r="U775" s="1" t="s">
        <v>3506</v>
      </c>
      <c r="V775" s="1" t="s">
        <v>4223</v>
      </c>
      <c r="W775" s="1" t="s">
        <v>2985</v>
      </c>
    </row>
    <row r="776" spans="1:23" x14ac:dyDescent="0.45">
      <c r="A776" s="1" t="s">
        <v>11203</v>
      </c>
      <c r="B776" s="1" t="s">
        <v>11204</v>
      </c>
      <c r="C776" s="1" t="s">
        <v>4053</v>
      </c>
      <c r="D776" s="1" t="s">
        <v>2986</v>
      </c>
      <c r="E776" s="1" t="s">
        <v>11205</v>
      </c>
      <c r="F776" s="1" t="s">
        <v>11206</v>
      </c>
      <c r="G776" s="1" t="s">
        <v>4380</v>
      </c>
      <c r="H776" s="1" t="s">
        <v>11207</v>
      </c>
      <c r="I776" s="1" t="s">
        <v>11208</v>
      </c>
      <c r="J776" s="1" t="s">
        <v>11209</v>
      </c>
      <c r="K776" s="1" t="s">
        <v>11210</v>
      </c>
      <c r="L776" s="1" t="s">
        <v>11211</v>
      </c>
      <c r="M776" s="1" t="s">
        <v>11212</v>
      </c>
      <c r="N776" s="1" t="s">
        <v>11207</v>
      </c>
      <c r="O776" s="1" t="s">
        <v>11213</v>
      </c>
      <c r="P776" s="1" t="s">
        <v>2984</v>
      </c>
      <c r="Q776" s="1" t="s">
        <v>2984</v>
      </c>
      <c r="R776" s="1" t="s">
        <v>2985</v>
      </c>
      <c r="S776" s="1" t="s">
        <v>3050</v>
      </c>
      <c r="T776" s="1" t="s">
        <v>11214</v>
      </c>
      <c r="U776" s="1" t="s">
        <v>11215</v>
      </c>
      <c r="V776" s="1" t="s">
        <v>3230</v>
      </c>
      <c r="W776" s="1" t="s">
        <v>2985</v>
      </c>
    </row>
    <row r="777" spans="1:23" x14ac:dyDescent="0.45">
      <c r="A777" s="1" t="s">
        <v>11216</v>
      </c>
      <c r="B777" s="1" t="s">
        <v>11217</v>
      </c>
      <c r="C777" s="1" t="s">
        <v>3043</v>
      </c>
      <c r="D777" s="1" t="s">
        <v>3043</v>
      </c>
      <c r="E777" s="1" t="s">
        <v>3043</v>
      </c>
      <c r="F777" s="1" t="s">
        <v>2985</v>
      </c>
      <c r="G777" s="1" t="s">
        <v>3043</v>
      </c>
      <c r="H777" s="1" t="s">
        <v>2985</v>
      </c>
      <c r="I777" s="1" t="s">
        <v>3017</v>
      </c>
      <c r="J777" s="1" t="s">
        <v>3017</v>
      </c>
      <c r="K777" s="1" t="s">
        <v>2985</v>
      </c>
      <c r="L777" s="1" t="s">
        <v>3017</v>
      </c>
      <c r="M777" s="1" t="s">
        <v>3017</v>
      </c>
      <c r="N777" s="1" t="s">
        <v>3043</v>
      </c>
      <c r="O777" s="1" t="s">
        <v>3043</v>
      </c>
      <c r="P777" s="1" t="s">
        <v>2984</v>
      </c>
      <c r="Q777" s="1" t="s">
        <v>2984</v>
      </c>
      <c r="R777" s="1" t="s">
        <v>3043</v>
      </c>
      <c r="S777" s="1" t="s">
        <v>3043</v>
      </c>
      <c r="T777" s="1" t="s">
        <v>3044</v>
      </c>
      <c r="U777" s="1" t="s">
        <v>11218</v>
      </c>
      <c r="V777" s="1" t="s">
        <v>3229</v>
      </c>
      <c r="W777" s="1" t="s">
        <v>2985</v>
      </c>
    </row>
    <row r="778" spans="1:23" x14ac:dyDescent="0.45">
      <c r="A778" s="1" t="s">
        <v>11219</v>
      </c>
      <c r="B778" s="1" t="s">
        <v>11169</v>
      </c>
      <c r="C778" s="1" t="s">
        <v>8736</v>
      </c>
      <c r="D778" s="1" t="s">
        <v>11220</v>
      </c>
      <c r="E778" s="1" t="s">
        <v>11220</v>
      </c>
      <c r="F778" s="1" t="s">
        <v>11172</v>
      </c>
      <c r="G778" s="1" t="s">
        <v>2985</v>
      </c>
      <c r="H778" s="1" t="s">
        <v>2985</v>
      </c>
      <c r="I778" s="1" t="s">
        <v>11221</v>
      </c>
      <c r="J778" s="1" t="s">
        <v>3039</v>
      </c>
      <c r="K778" s="1" t="s">
        <v>2985</v>
      </c>
      <c r="L778" s="1" t="s">
        <v>11221</v>
      </c>
      <c r="M778" s="1" t="s">
        <v>3039</v>
      </c>
      <c r="N778" s="1" t="s">
        <v>2985</v>
      </c>
      <c r="O778" s="1" t="s">
        <v>2985</v>
      </c>
      <c r="P778" s="1" t="s">
        <v>2984</v>
      </c>
      <c r="Q778" s="1" t="s">
        <v>2984</v>
      </c>
      <c r="R778" s="1" t="s">
        <v>3043</v>
      </c>
      <c r="S778" s="1" t="s">
        <v>3043</v>
      </c>
      <c r="T778" s="1" t="s">
        <v>3044</v>
      </c>
      <c r="U778" s="1" t="s">
        <v>3044</v>
      </c>
      <c r="V778" s="1" t="s">
        <v>3043</v>
      </c>
      <c r="W778" s="1" t="s">
        <v>3043</v>
      </c>
    </row>
    <row r="779" spans="1:23" x14ac:dyDescent="0.45">
      <c r="A779" s="1" t="s">
        <v>11222</v>
      </c>
      <c r="B779" s="1" t="s">
        <v>11223</v>
      </c>
      <c r="C779" s="1" t="s">
        <v>3043</v>
      </c>
      <c r="D779" s="1" t="s">
        <v>3043</v>
      </c>
      <c r="E779" s="1" t="s">
        <v>3043</v>
      </c>
      <c r="F779" s="1" t="s">
        <v>7587</v>
      </c>
      <c r="G779" s="1" t="s">
        <v>3043</v>
      </c>
      <c r="H779" s="1" t="s">
        <v>7587</v>
      </c>
      <c r="I779" s="1" t="s">
        <v>3017</v>
      </c>
      <c r="J779" s="1" t="s">
        <v>3017</v>
      </c>
      <c r="K779" s="1" t="s">
        <v>7587</v>
      </c>
      <c r="L779" s="1" t="s">
        <v>3017</v>
      </c>
      <c r="M779" s="1" t="s">
        <v>3017</v>
      </c>
      <c r="N779" s="1" t="s">
        <v>3043</v>
      </c>
      <c r="O779" s="1" t="s">
        <v>3043</v>
      </c>
      <c r="P779" s="1" t="s">
        <v>2984</v>
      </c>
      <c r="Q779" s="1" t="s">
        <v>2984</v>
      </c>
      <c r="R779" s="1" t="s">
        <v>3028</v>
      </c>
      <c r="S779" s="1" t="s">
        <v>8007</v>
      </c>
      <c r="T779" s="1" t="s">
        <v>3458</v>
      </c>
      <c r="U779" s="1" t="s">
        <v>3527</v>
      </c>
      <c r="V779" s="1" t="s">
        <v>3372</v>
      </c>
      <c r="W779" s="1" t="s">
        <v>2985</v>
      </c>
    </row>
    <row r="780" spans="1:23" x14ac:dyDescent="0.45">
      <c r="A780" s="1" t="s">
        <v>11224</v>
      </c>
      <c r="B780" s="1" t="s">
        <v>11225</v>
      </c>
      <c r="C780" s="1" t="s">
        <v>3043</v>
      </c>
      <c r="D780" s="1" t="s">
        <v>3043</v>
      </c>
      <c r="E780" s="1" t="s">
        <v>3043</v>
      </c>
      <c r="F780" s="1" t="s">
        <v>3456</v>
      </c>
      <c r="G780" s="1" t="s">
        <v>3043</v>
      </c>
      <c r="H780" s="1" t="s">
        <v>3456</v>
      </c>
      <c r="I780" s="1" t="s">
        <v>3017</v>
      </c>
      <c r="J780" s="1" t="s">
        <v>3017</v>
      </c>
      <c r="K780" s="1" t="s">
        <v>3456</v>
      </c>
      <c r="L780" s="1" t="s">
        <v>3017</v>
      </c>
      <c r="M780" s="1" t="s">
        <v>3017</v>
      </c>
      <c r="N780" s="1" t="s">
        <v>3043</v>
      </c>
      <c r="O780" s="1" t="s">
        <v>3043</v>
      </c>
      <c r="P780" s="1" t="s">
        <v>2984</v>
      </c>
      <c r="Q780" s="1" t="s">
        <v>2984</v>
      </c>
      <c r="R780" s="1" t="s">
        <v>2985</v>
      </c>
      <c r="S780" s="1" t="s">
        <v>3198</v>
      </c>
      <c r="T780" s="1" t="s">
        <v>3459</v>
      </c>
      <c r="U780" s="1" t="s">
        <v>3044</v>
      </c>
      <c r="V780" s="1" t="s">
        <v>3043</v>
      </c>
      <c r="W780" s="1" t="s">
        <v>3043</v>
      </c>
    </row>
    <row r="781" spans="1:23" x14ac:dyDescent="0.45">
      <c r="A781" s="1" t="s">
        <v>11226</v>
      </c>
      <c r="B781" s="1" t="s">
        <v>11227</v>
      </c>
      <c r="C781" s="1" t="s">
        <v>3043</v>
      </c>
      <c r="D781" s="1" t="s">
        <v>3043</v>
      </c>
      <c r="E781" s="1" t="s">
        <v>3043</v>
      </c>
      <c r="F781" s="1" t="s">
        <v>3456</v>
      </c>
      <c r="G781" s="1" t="s">
        <v>3043</v>
      </c>
      <c r="H781" s="1" t="s">
        <v>3456</v>
      </c>
      <c r="I781" s="1" t="s">
        <v>3017</v>
      </c>
      <c r="J781" s="1" t="s">
        <v>3017</v>
      </c>
      <c r="K781" s="1" t="s">
        <v>3456</v>
      </c>
      <c r="L781" s="1" t="s">
        <v>3017</v>
      </c>
      <c r="M781" s="1" t="s">
        <v>3017</v>
      </c>
      <c r="N781" s="1" t="s">
        <v>3043</v>
      </c>
      <c r="O781" s="1" t="s">
        <v>3043</v>
      </c>
      <c r="P781" s="1" t="s">
        <v>2984</v>
      </c>
      <c r="Q781" s="1" t="s">
        <v>2984</v>
      </c>
      <c r="R781" s="1" t="s">
        <v>2985</v>
      </c>
      <c r="S781" s="1" t="s">
        <v>3198</v>
      </c>
      <c r="T781" s="1" t="s">
        <v>3458</v>
      </c>
      <c r="U781" s="1" t="s">
        <v>3459</v>
      </c>
      <c r="V781" s="1" t="s">
        <v>11228</v>
      </c>
      <c r="W781" s="1" t="s">
        <v>2977</v>
      </c>
    </row>
    <row r="782" spans="1:23" x14ac:dyDescent="0.45">
      <c r="A782" s="1" t="s">
        <v>11229</v>
      </c>
      <c r="B782" s="1" t="s">
        <v>11230</v>
      </c>
      <c r="C782" s="1" t="s">
        <v>3043</v>
      </c>
      <c r="D782" s="1" t="s">
        <v>3043</v>
      </c>
      <c r="E782" s="1" t="s">
        <v>3043</v>
      </c>
      <c r="F782" s="1" t="s">
        <v>11231</v>
      </c>
      <c r="G782" s="1" t="s">
        <v>3043</v>
      </c>
      <c r="H782" s="1" t="s">
        <v>11231</v>
      </c>
      <c r="I782" s="1" t="s">
        <v>3017</v>
      </c>
      <c r="J782" s="1" t="s">
        <v>3017</v>
      </c>
      <c r="K782" s="1" t="s">
        <v>11231</v>
      </c>
      <c r="L782" s="1" t="s">
        <v>3017</v>
      </c>
      <c r="M782" s="1" t="s">
        <v>3017</v>
      </c>
      <c r="N782" s="1" t="s">
        <v>3043</v>
      </c>
      <c r="O782" s="1" t="s">
        <v>3043</v>
      </c>
      <c r="P782" s="1" t="s">
        <v>2984</v>
      </c>
      <c r="Q782" s="1" t="s">
        <v>2984</v>
      </c>
      <c r="R782" s="1" t="s">
        <v>2985</v>
      </c>
      <c r="S782" s="1" t="s">
        <v>3127</v>
      </c>
      <c r="T782" s="1" t="s">
        <v>11232</v>
      </c>
      <c r="U782" s="1" t="s">
        <v>3044</v>
      </c>
      <c r="V782" s="1" t="s">
        <v>3043</v>
      </c>
      <c r="W782" s="1" t="s">
        <v>3043</v>
      </c>
    </row>
    <row r="783" spans="1:23" x14ac:dyDescent="0.45">
      <c r="A783" s="1" t="s">
        <v>11233</v>
      </c>
      <c r="B783" s="1" t="s">
        <v>11234</v>
      </c>
      <c r="C783" s="1" t="s">
        <v>11235</v>
      </c>
      <c r="D783" s="1" t="s">
        <v>11236</v>
      </c>
      <c r="E783" s="1" t="s">
        <v>11237</v>
      </c>
      <c r="F783" s="1" t="s">
        <v>10586</v>
      </c>
      <c r="G783" s="1" t="s">
        <v>11238</v>
      </c>
      <c r="H783" s="1" t="s">
        <v>4465</v>
      </c>
      <c r="I783" s="1" t="s">
        <v>6572</v>
      </c>
      <c r="J783" s="1" t="s">
        <v>4203</v>
      </c>
      <c r="K783" s="1" t="s">
        <v>11239</v>
      </c>
      <c r="L783" s="1" t="s">
        <v>5440</v>
      </c>
      <c r="M783" s="1" t="s">
        <v>3096</v>
      </c>
      <c r="N783" s="1" t="s">
        <v>4465</v>
      </c>
      <c r="O783" s="1" t="s">
        <v>3574</v>
      </c>
      <c r="P783" s="1" t="s">
        <v>11240</v>
      </c>
      <c r="Q783" s="1" t="s">
        <v>11241</v>
      </c>
      <c r="R783" s="1" t="s">
        <v>2985</v>
      </c>
      <c r="S783" s="1" t="s">
        <v>3127</v>
      </c>
      <c r="T783" s="1" t="s">
        <v>11242</v>
      </c>
      <c r="U783" s="1" t="s">
        <v>11243</v>
      </c>
      <c r="V783" s="1" t="s">
        <v>11244</v>
      </c>
      <c r="W783" s="1" t="s">
        <v>4053</v>
      </c>
    </row>
    <row r="784" spans="1:23" x14ac:dyDescent="0.45">
      <c r="A784" s="1" t="s">
        <v>11245</v>
      </c>
      <c r="B784" s="1" t="s">
        <v>11246</v>
      </c>
      <c r="C784" s="1" t="s">
        <v>3043</v>
      </c>
      <c r="D784" s="1" t="s">
        <v>3043</v>
      </c>
      <c r="E784" s="1" t="s">
        <v>3043</v>
      </c>
      <c r="F784" s="1" t="s">
        <v>4248</v>
      </c>
      <c r="G784" s="1" t="s">
        <v>3043</v>
      </c>
      <c r="H784" s="1" t="s">
        <v>4248</v>
      </c>
      <c r="I784" s="1" t="s">
        <v>3017</v>
      </c>
      <c r="J784" s="1" t="s">
        <v>3017</v>
      </c>
      <c r="K784" s="1" t="s">
        <v>4248</v>
      </c>
      <c r="L784" s="1" t="s">
        <v>3017</v>
      </c>
      <c r="M784" s="1" t="s">
        <v>3017</v>
      </c>
      <c r="N784" s="1" t="s">
        <v>3043</v>
      </c>
      <c r="O784" s="1" t="s">
        <v>3043</v>
      </c>
      <c r="P784" s="1" t="s">
        <v>2984</v>
      </c>
      <c r="Q784" s="1" t="s">
        <v>2984</v>
      </c>
      <c r="R784" s="1" t="s">
        <v>2985</v>
      </c>
      <c r="S784" s="1" t="s">
        <v>3299</v>
      </c>
      <c r="T784" s="1" t="s">
        <v>11142</v>
      </c>
      <c r="U784" s="1" t="s">
        <v>11143</v>
      </c>
      <c r="V784" s="1" t="s">
        <v>2986</v>
      </c>
      <c r="W784" s="1" t="s">
        <v>2985</v>
      </c>
    </row>
    <row r="785" spans="1:23" x14ac:dyDescent="0.45">
      <c r="A785" s="1" t="s">
        <v>11247</v>
      </c>
      <c r="B785" s="1" t="s">
        <v>11248</v>
      </c>
      <c r="C785" s="1" t="s">
        <v>3043</v>
      </c>
      <c r="D785" s="1" t="s">
        <v>3043</v>
      </c>
      <c r="E785" s="1" t="s">
        <v>3043</v>
      </c>
      <c r="F785" s="1" t="s">
        <v>2985</v>
      </c>
      <c r="G785" s="1" t="s">
        <v>3043</v>
      </c>
      <c r="H785" s="1" t="s">
        <v>2985</v>
      </c>
      <c r="I785" s="1" t="s">
        <v>3017</v>
      </c>
      <c r="J785" s="1" t="s">
        <v>3017</v>
      </c>
      <c r="K785" s="1" t="s">
        <v>2985</v>
      </c>
      <c r="L785" s="1" t="s">
        <v>3017</v>
      </c>
      <c r="M785" s="1" t="s">
        <v>3017</v>
      </c>
      <c r="N785" s="1" t="s">
        <v>3043</v>
      </c>
      <c r="O785" s="1" t="s">
        <v>3043</v>
      </c>
      <c r="P785" s="1" t="s">
        <v>2984</v>
      </c>
      <c r="Q785" s="1" t="s">
        <v>2984</v>
      </c>
      <c r="R785" s="1" t="s">
        <v>3043</v>
      </c>
      <c r="S785" s="1" t="s">
        <v>3043</v>
      </c>
      <c r="T785" s="1" t="s">
        <v>3044</v>
      </c>
      <c r="U785" s="1" t="s">
        <v>3352</v>
      </c>
      <c r="V785" s="1" t="s">
        <v>3230</v>
      </c>
      <c r="W785" s="1" t="s">
        <v>2985</v>
      </c>
    </row>
    <row r="786" spans="1:23" x14ac:dyDescent="0.45">
      <c r="A786" s="1" t="s">
        <v>11249</v>
      </c>
      <c r="B786" s="1" t="s">
        <v>11250</v>
      </c>
      <c r="C786" s="1" t="s">
        <v>3417</v>
      </c>
      <c r="D786" s="1" t="s">
        <v>11116</v>
      </c>
      <c r="E786" s="1" t="s">
        <v>11251</v>
      </c>
      <c r="F786" s="1" t="s">
        <v>7683</v>
      </c>
      <c r="G786" s="1" t="s">
        <v>11252</v>
      </c>
      <c r="H786" s="1" t="s">
        <v>11253</v>
      </c>
      <c r="I786" s="1" t="s">
        <v>4839</v>
      </c>
      <c r="J786" s="1" t="s">
        <v>8192</v>
      </c>
      <c r="K786" s="1" t="s">
        <v>10046</v>
      </c>
      <c r="L786" s="1" t="s">
        <v>3215</v>
      </c>
      <c r="M786" s="1" t="s">
        <v>11254</v>
      </c>
      <c r="N786" s="1" t="s">
        <v>8621</v>
      </c>
      <c r="O786" s="1" t="s">
        <v>11253</v>
      </c>
      <c r="P786" s="1" t="s">
        <v>2984</v>
      </c>
      <c r="Q786" s="1" t="s">
        <v>2984</v>
      </c>
      <c r="R786" s="1" t="s">
        <v>2985</v>
      </c>
      <c r="S786" s="1" t="s">
        <v>2986</v>
      </c>
      <c r="T786" s="1" t="s">
        <v>11255</v>
      </c>
      <c r="U786" s="1" t="s">
        <v>11256</v>
      </c>
      <c r="V786" s="1" t="s">
        <v>6219</v>
      </c>
      <c r="W786" s="1" t="s">
        <v>2985</v>
      </c>
    </row>
    <row r="787" spans="1:23" x14ac:dyDescent="0.45">
      <c r="A787" s="1" t="s">
        <v>11257</v>
      </c>
      <c r="B787" s="1" t="s">
        <v>11258</v>
      </c>
      <c r="C787" s="1" t="s">
        <v>11259</v>
      </c>
      <c r="D787" s="1" t="s">
        <v>11260</v>
      </c>
      <c r="E787" s="1" t="s">
        <v>11261</v>
      </c>
      <c r="F787" s="1" t="s">
        <v>11262</v>
      </c>
      <c r="G787" s="1" t="s">
        <v>11263</v>
      </c>
      <c r="H787" s="1" t="s">
        <v>11264</v>
      </c>
      <c r="I787" s="1" t="s">
        <v>7269</v>
      </c>
      <c r="J787" s="1" t="s">
        <v>11265</v>
      </c>
      <c r="K787" s="1" t="s">
        <v>11266</v>
      </c>
      <c r="L787" s="1" t="s">
        <v>3116</v>
      </c>
      <c r="M787" s="1" t="s">
        <v>11267</v>
      </c>
      <c r="N787" s="1" t="s">
        <v>11268</v>
      </c>
      <c r="O787" s="1" t="s">
        <v>11269</v>
      </c>
      <c r="P787" s="1" t="s">
        <v>11270</v>
      </c>
      <c r="Q787" s="1" t="s">
        <v>11271</v>
      </c>
      <c r="R787" s="1" t="s">
        <v>2977</v>
      </c>
      <c r="S787" s="1" t="s">
        <v>5605</v>
      </c>
      <c r="T787" s="1" t="s">
        <v>11272</v>
      </c>
      <c r="U787" s="1" t="s">
        <v>11273</v>
      </c>
      <c r="V787" s="1" t="s">
        <v>4529</v>
      </c>
      <c r="W787" s="1" t="s">
        <v>2985</v>
      </c>
    </row>
    <row r="788" spans="1:23" x14ac:dyDescent="0.45">
      <c r="A788" s="1" t="s">
        <v>11274</v>
      </c>
      <c r="B788" s="1" t="s">
        <v>11275</v>
      </c>
      <c r="C788" s="1" t="s">
        <v>11276</v>
      </c>
      <c r="D788" s="1" t="s">
        <v>11277</v>
      </c>
      <c r="E788" s="1" t="s">
        <v>11278</v>
      </c>
      <c r="F788" s="1" t="s">
        <v>11279</v>
      </c>
      <c r="G788" s="1" t="s">
        <v>11280</v>
      </c>
      <c r="H788" s="1" t="s">
        <v>11280</v>
      </c>
      <c r="I788" s="1" t="s">
        <v>4738</v>
      </c>
      <c r="J788" s="1" t="s">
        <v>3642</v>
      </c>
      <c r="K788" s="1" t="s">
        <v>11280</v>
      </c>
      <c r="L788" s="1" t="s">
        <v>4738</v>
      </c>
      <c r="M788" s="1" t="s">
        <v>3642</v>
      </c>
      <c r="N788" s="1" t="s">
        <v>11280</v>
      </c>
      <c r="O788" s="1" t="s">
        <v>11281</v>
      </c>
      <c r="P788" s="1" t="s">
        <v>2984</v>
      </c>
      <c r="Q788" s="1" t="s">
        <v>2984</v>
      </c>
      <c r="R788" s="1" t="s">
        <v>7108</v>
      </c>
      <c r="S788" s="1" t="s">
        <v>11282</v>
      </c>
      <c r="T788" s="1" t="s">
        <v>11283</v>
      </c>
      <c r="U788" s="1" t="s">
        <v>11284</v>
      </c>
      <c r="V788" s="1" t="s">
        <v>11285</v>
      </c>
      <c r="W788" s="1" t="s">
        <v>10772</v>
      </c>
    </row>
    <row r="789" spans="1:23" x14ac:dyDescent="0.45">
      <c r="A789" s="1" t="s">
        <v>11286</v>
      </c>
      <c r="B789" s="1" t="s">
        <v>11287</v>
      </c>
      <c r="C789" s="1" t="s">
        <v>8336</v>
      </c>
      <c r="D789" s="1" t="s">
        <v>11288</v>
      </c>
      <c r="E789" s="1" t="s">
        <v>11289</v>
      </c>
      <c r="F789" s="1" t="s">
        <v>11290</v>
      </c>
      <c r="G789" s="1" t="s">
        <v>11291</v>
      </c>
      <c r="H789" s="1" t="s">
        <v>11292</v>
      </c>
      <c r="I789" s="1" t="s">
        <v>6021</v>
      </c>
      <c r="J789" s="1" t="s">
        <v>7166</v>
      </c>
      <c r="K789" s="1" t="s">
        <v>11293</v>
      </c>
      <c r="L789" s="1" t="s">
        <v>11294</v>
      </c>
      <c r="M789" s="1" t="s">
        <v>7430</v>
      </c>
      <c r="N789" s="1" t="s">
        <v>4538</v>
      </c>
      <c r="O789" s="1" t="s">
        <v>11295</v>
      </c>
      <c r="P789" s="1" t="s">
        <v>11296</v>
      </c>
      <c r="Q789" s="1" t="s">
        <v>11297</v>
      </c>
      <c r="R789" s="1" t="s">
        <v>2985</v>
      </c>
      <c r="S789" s="1" t="s">
        <v>11298</v>
      </c>
      <c r="T789" s="1" t="s">
        <v>11299</v>
      </c>
      <c r="U789" s="1" t="s">
        <v>11300</v>
      </c>
      <c r="V789" s="1" t="s">
        <v>11301</v>
      </c>
      <c r="W789" s="1" t="s">
        <v>2977</v>
      </c>
    </row>
    <row r="790" spans="1:23" x14ac:dyDescent="0.45">
      <c r="A790" s="1" t="s">
        <v>11302</v>
      </c>
      <c r="B790" s="1" t="s">
        <v>11303</v>
      </c>
      <c r="C790" s="1" t="s">
        <v>6617</v>
      </c>
      <c r="D790" s="1" t="s">
        <v>11304</v>
      </c>
      <c r="E790" s="1" t="s">
        <v>11305</v>
      </c>
      <c r="F790" s="1" t="s">
        <v>11306</v>
      </c>
      <c r="G790" s="1" t="s">
        <v>9303</v>
      </c>
      <c r="H790" s="1" t="s">
        <v>11307</v>
      </c>
      <c r="I790" s="1" t="s">
        <v>7893</v>
      </c>
      <c r="J790" s="1" t="s">
        <v>11308</v>
      </c>
      <c r="K790" s="1" t="s">
        <v>7431</v>
      </c>
      <c r="L790" s="1" t="s">
        <v>3917</v>
      </c>
      <c r="M790" s="1" t="s">
        <v>9308</v>
      </c>
      <c r="N790" s="1" t="s">
        <v>11309</v>
      </c>
      <c r="O790" s="1" t="s">
        <v>11310</v>
      </c>
      <c r="P790" s="1" t="s">
        <v>11311</v>
      </c>
      <c r="Q790" s="1" t="s">
        <v>3864</v>
      </c>
      <c r="R790" s="1" t="s">
        <v>2985</v>
      </c>
      <c r="S790" s="1" t="s">
        <v>11312</v>
      </c>
      <c r="T790" s="1" t="s">
        <v>11313</v>
      </c>
      <c r="U790" s="1" t="s">
        <v>11314</v>
      </c>
      <c r="V790" s="1" t="s">
        <v>11315</v>
      </c>
      <c r="W790" s="1" t="s">
        <v>2985</v>
      </c>
    </row>
    <row r="791" spans="1:23" x14ac:dyDescent="0.45">
      <c r="A791" s="1" t="s">
        <v>11316</v>
      </c>
      <c r="B791" s="1" t="s">
        <v>11317</v>
      </c>
      <c r="C791" s="1" t="s">
        <v>3043</v>
      </c>
      <c r="D791" s="1" t="s">
        <v>3043</v>
      </c>
      <c r="E791" s="1" t="s">
        <v>3043</v>
      </c>
      <c r="F791" s="1" t="s">
        <v>11318</v>
      </c>
      <c r="G791" s="1" t="s">
        <v>3043</v>
      </c>
      <c r="H791" s="1" t="s">
        <v>11319</v>
      </c>
      <c r="I791" s="1" t="s">
        <v>11320</v>
      </c>
      <c r="J791" s="1" t="s">
        <v>4350</v>
      </c>
      <c r="K791" s="1" t="s">
        <v>11318</v>
      </c>
      <c r="L791" s="1" t="s">
        <v>3017</v>
      </c>
      <c r="M791" s="1" t="s">
        <v>3017</v>
      </c>
      <c r="N791" s="1" t="s">
        <v>3043</v>
      </c>
      <c r="O791" s="1" t="s">
        <v>3043</v>
      </c>
      <c r="P791" s="1" t="s">
        <v>2984</v>
      </c>
      <c r="Q791" s="1" t="s">
        <v>2984</v>
      </c>
      <c r="R791" s="1" t="s">
        <v>3043</v>
      </c>
      <c r="S791" s="1" t="s">
        <v>3043</v>
      </c>
      <c r="T791" s="1" t="s">
        <v>3044</v>
      </c>
      <c r="U791" s="1" t="s">
        <v>11321</v>
      </c>
      <c r="V791" s="1" t="s">
        <v>4245</v>
      </c>
      <c r="W791" s="1" t="s">
        <v>2977</v>
      </c>
    </row>
    <row r="792" spans="1:23" x14ac:dyDescent="0.45">
      <c r="A792" s="1" t="s">
        <v>11322</v>
      </c>
      <c r="B792" s="1" t="s">
        <v>11323</v>
      </c>
      <c r="C792" s="1" t="s">
        <v>3519</v>
      </c>
      <c r="D792" s="1" t="s">
        <v>11324</v>
      </c>
      <c r="E792" s="1" t="s">
        <v>11325</v>
      </c>
      <c r="F792" s="1" t="s">
        <v>11326</v>
      </c>
      <c r="G792" s="1" t="s">
        <v>3409</v>
      </c>
      <c r="H792" s="1" t="s">
        <v>11327</v>
      </c>
      <c r="I792" s="1" t="s">
        <v>6536</v>
      </c>
      <c r="J792" s="1" t="s">
        <v>4427</v>
      </c>
      <c r="K792" s="1" t="s">
        <v>9649</v>
      </c>
      <c r="L792" s="1" t="s">
        <v>3119</v>
      </c>
      <c r="M792" s="1" t="s">
        <v>10570</v>
      </c>
      <c r="N792" s="1" t="s">
        <v>11328</v>
      </c>
      <c r="O792" s="1" t="s">
        <v>11329</v>
      </c>
      <c r="P792" s="1" t="s">
        <v>11330</v>
      </c>
      <c r="Q792" s="1" t="s">
        <v>3712</v>
      </c>
      <c r="R792" s="1" t="s">
        <v>2985</v>
      </c>
      <c r="S792" s="1" t="s">
        <v>11331</v>
      </c>
      <c r="T792" s="1" t="s">
        <v>11332</v>
      </c>
      <c r="U792" s="1" t="s">
        <v>11333</v>
      </c>
      <c r="V792" s="1" t="s">
        <v>10813</v>
      </c>
      <c r="W792" s="1" t="s">
        <v>2985</v>
      </c>
    </row>
    <row r="793" spans="1:23" x14ac:dyDescent="0.45">
      <c r="A793" s="1" t="s">
        <v>11334</v>
      </c>
      <c r="B793" s="1" t="s">
        <v>11335</v>
      </c>
      <c r="C793" s="1" t="s">
        <v>8138</v>
      </c>
      <c r="D793" s="1" t="s">
        <v>11336</v>
      </c>
      <c r="E793" s="1" t="s">
        <v>11337</v>
      </c>
      <c r="F793" s="1" t="s">
        <v>8789</v>
      </c>
      <c r="G793" s="1" t="s">
        <v>5381</v>
      </c>
      <c r="H793" s="1" t="s">
        <v>5381</v>
      </c>
      <c r="I793" s="1" t="s">
        <v>11338</v>
      </c>
      <c r="J793" s="1" t="s">
        <v>11339</v>
      </c>
      <c r="K793" s="1" t="s">
        <v>8791</v>
      </c>
      <c r="L793" s="1" t="s">
        <v>10631</v>
      </c>
      <c r="M793" s="1" t="s">
        <v>11340</v>
      </c>
      <c r="N793" s="1" t="s">
        <v>5381</v>
      </c>
      <c r="O793" s="1" t="s">
        <v>5381</v>
      </c>
      <c r="P793" s="1" t="s">
        <v>4939</v>
      </c>
      <c r="Q793" s="1" t="s">
        <v>6542</v>
      </c>
      <c r="R793" s="1" t="s">
        <v>3987</v>
      </c>
      <c r="S793" s="1" t="s">
        <v>11341</v>
      </c>
      <c r="T793" s="1" t="s">
        <v>11342</v>
      </c>
      <c r="U793" s="1" t="s">
        <v>3044</v>
      </c>
      <c r="V793" s="1" t="s">
        <v>3043</v>
      </c>
      <c r="W793" s="1" t="s">
        <v>3043</v>
      </c>
    </row>
    <row r="794" spans="1:23" x14ac:dyDescent="0.45">
      <c r="A794" s="1" t="s">
        <v>2957</v>
      </c>
      <c r="B794" s="1" t="s">
        <v>11343</v>
      </c>
      <c r="C794" s="1" t="s">
        <v>5323</v>
      </c>
      <c r="D794" s="1" t="s">
        <v>11344</v>
      </c>
      <c r="E794" s="1" t="s">
        <v>11345</v>
      </c>
      <c r="F794" s="1" t="s">
        <v>11346</v>
      </c>
      <c r="G794" s="1" t="s">
        <v>11347</v>
      </c>
      <c r="H794" s="1" t="s">
        <v>11348</v>
      </c>
      <c r="I794" s="1" t="s">
        <v>4540</v>
      </c>
      <c r="J794" s="1" t="s">
        <v>6199</v>
      </c>
      <c r="K794" s="1" t="s">
        <v>11348</v>
      </c>
      <c r="L794" s="1" t="s">
        <v>4540</v>
      </c>
      <c r="M794" s="1" t="s">
        <v>6199</v>
      </c>
      <c r="N794" s="1" t="s">
        <v>11349</v>
      </c>
      <c r="O794" s="1" t="s">
        <v>11347</v>
      </c>
      <c r="P794" s="1" t="s">
        <v>2984</v>
      </c>
      <c r="Q794" s="1" t="s">
        <v>2984</v>
      </c>
      <c r="R794" s="1" t="s">
        <v>2985</v>
      </c>
      <c r="S794" s="1" t="s">
        <v>3539</v>
      </c>
      <c r="T794" s="1" t="s">
        <v>11350</v>
      </c>
      <c r="U794" s="1" t="s">
        <v>11351</v>
      </c>
      <c r="V794" s="1" t="s">
        <v>11352</v>
      </c>
      <c r="W794" s="1" t="s">
        <v>2985</v>
      </c>
    </row>
    <row r="795" spans="1:23" x14ac:dyDescent="0.45">
      <c r="A795" s="1" t="s">
        <v>11353</v>
      </c>
      <c r="B795" s="1" t="s">
        <v>4585</v>
      </c>
      <c r="C795" s="1" t="s">
        <v>3103</v>
      </c>
      <c r="D795" s="1" t="s">
        <v>5514</v>
      </c>
      <c r="E795" s="1" t="s">
        <v>5514</v>
      </c>
      <c r="F795" s="1" t="s">
        <v>4589</v>
      </c>
      <c r="G795" s="1" t="s">
        <v>2985</v>
      </c>
      <c r="H795" s="1" t="s">
        <v>2985</v>
      </c>
      <c r="I795" s="1" t="s">
        <v>11354</v>
      </c>
      <c r="J795" s="1" t="s">
        <v>3039</v>
      </c>
      <c r="K795" s="1" t="s">
        <v>2985</v>
      </c>
      <c r="L795" s="1" t="s">
        <v>11354</v>
      </c>
      <c r="M795" s="1" t="s">
        <v>3039</v>
      </c>
      <c r="N795" s="1" t="s">
        <v>2985</v>
      </c>
      <c r="O795" s="1" t="s">
        <v>2985</v>
      </c>
      <c r="P795" s="1" t="s">
        <v>2984</v>
      </c>
      <c r="Q795" s="1" t="s">
        <v>2984</v>
      </c>
      <c r="R795" s="1" t="s">
        <v>3043</v>
      </c>
      <c r="S795" s="1" t="s">
        <v>3043</v>
      </c>
      <c r="T795" s="1" t="s">
        <v>3044</v>
      </c>
      <c r="U795" s="1" t="s">
        <v>3044</v>
      </c>
      <c r="V795" s="1" t="s">
        <v>3043</v>
      </c>
      <c r="W795" s="1" t="s">
        <v>3043</v>
      </c>
    </row>
    <row r="796" spans="1:23" x14ac:dyDescent="0.45">
      <c r="A796" s="1" t="s">
        <v>11355</v>
      </c>
      <c r="B796" s="1" t="s">
        <v>11356</v>
      </c>
      <c r="C796" s="1" t="s">
        <v>11357</v>
      </c>
      <c r="D796" s="1" t="s">
        <v>11358</v>
      </c>
      <c r="E796" s="1" t="s">
        <v>11359</v>
      </c>
      <c r="F796" s="1" t="s">
        <v>11360</v>
      </c>
      <c r="G796" s="1" t="s">
        <v>8715</v>
      </c>
      <c r="H796" s="1" t="s">
        <v>11361</v>
      </c>
      <c r="I796" s="1" t="s">
        <v>11362</v>
      </c>
      <c r="J796" s="1" t="s">
        <v>4203</v>
      </c>
      <c r="K796" s="1" t="s">
        <v>11363</v>
      </c>
      <c r="L796" s="1" t="s">
        <v>11364</v>
      </c>
      <c r="M796" s="1" t="s">
        <v>11365</v>
      </c>
      <c r="N796" s="1" t="s">
        <v>11361</v>
      </c>
      <c r="O796" s="1" t="s">
        <v>11366</v>
      </c>
      <c r="P796" s="1" t="s">
        <v>11367</v>
      </c>
      <c r="Q796" s="1" t="s">
        <v>11368</v>
      </c>
      <c r="R796" s="1" t="s">
        <v>3043</v>
      </c>
      <c r="S796" s="1" t="s">
        <v>3043</v>
      </c>
      <c r="T796" s="1" t="s">
        <v>3044</v>
      </c>
      <c r="U796" s="1" t="s">
        <v>11369</v>
      </c>
      <c r="V796" s="1" t="s">
        <v>11370</v>
      </c>
      <c r="W796" s="1" t="s">
        <v>2977</v>
      </c>
    </row>
    <row r="797" spans="1:23" x14ac:dyDescent="0.45">
      <c r="A797" s="1" t="s">
        <v>11371</v>
      </c>
      <c r="B797" s="1" t="s">
        <v>11372</v>
      </c>
      <c r="C797" s="1" t="s">
        <v>8628</v>
      </c>
      <c r="D797" s="1" t="s">
        <v>11373</v>
      </c>
      <c r="E797" s="1" t="s">
        <v>11374</v>
      </c>
      <c r="F797" s="1" t="s">
        <v>11375</v>
      </c>
      <c r="G797" s="1" t="s">
        <v>11376</v>
      </c>
      <c r="H797" s="1" t="s">
        <v>11377</v>
      </c>
      <c r="I797" s="1" t="s">
        <v>11378</v>
      </c>
      <c r="J797" s="1" t="s">
        <v>7943</v>
      </c>
      <c r="K797" s="1" t="s">
        <v>11379</v>
      </c>
      <c r="L797" s="1" t="s">
        <v>4036</v>
      </c>
      <c r="M797" s="1" t="s">
        <v>9308</v>
      </c>
      <c r="N797" s="1" t="s">
        <v>11380</v>
      </c>
      <c r="O797" s="1" t="s">
        <v>11376</v>
      </c>
      <c r="P797" s="1" t="s">
        <v>11381</v>
      </c>
      <c r="Q797" s="1" t="s">
        <v>11382</v>
      </c>
      <c r="R797" s="1" t="s">
        <v>2977</v>
      </c>
      <c r="S797" s="1" t="s">
        <v>6049</v>
      </c>
      <c r="T797" s="1" t="s">
        <v>11383</v>
      </c>
      <c r="U797" s="1" t="s">
        <v>11384</v>
      </c>
      <c r="V797" s="1" t="s">
        <v>5276</v>
      </c>
      <c r="W797" s="1" t="s">
        <v>2985</v>
      </c>
    </row>
    <row r="798" spans="1:23" x14ac:dyDescent="0.45">
      <c r="A798" s="1" t="s">
        <v>11385</v>
      </c>
      <c r="B798" s="1" t="s">
        <v>11386</v>
      </c>
      <c r="C798" s="1" t="s">
        <v>6680</v>
      </c>
      <c r="D798" s="1" t="s">
        <v>11387</v>
      </c>
      <c r="E798" s="1" t="s">
        <v>11388</v>
      </c>
      <c r="F798" s="1" t="s">
        <v>11389</v>
      </c>
      <c r="G798" s="1" t="s">
        <v>5056</v>
      </c>
      <c r="H798" s="1" t="s">
        <v>11390</v>
      </c>
      <c r="I798" s="1" t="s">
        <v>10822</v>
      </c>
      <c r="J798" s="1" t="s">
        <v>8953</v>
      </c>
      <c r="K798" s="1" t="s">
        <v>11391</v>
      </c>
      <c r="L798" s="1" t="s">
        <v>5212</v>
      </c>
      <c r="M798" s="1" t="s">
        <v>9443</v>
      </c>
      <c r="N798" s="1" t="s">
        <v>11392</v>
      </c>
      <c r="O798" s="1" t="s">
        <v>8746</v>
      </c>
      <c r="P798" s="1" t="s">
        <v>8642</v>
      </c>
      <c r="Q798" s="1" t="s">
        <v>11393</v>
      </c>
      <c r="R798" s="1" t="s">
        <v>2977</v>
      </c>
      <c r="S798" s="1" t="s">
        <v>11394</v>
      </c>
      <c r="T798" s="1" t="s">
        <v>11395</v>
      </c>
      <c r="U798" s="1" t="s">
        <v>11396</v>
      </c>
      <c r="V798" s="1" t="s">
        <v>11397</v>
      </c>
      <c r="W798" s="1" t="s">
        <v>2985</v>
      </c>
    </row>
    <row r="799" spans="1:23" x14ac:dyDescent="0.45">
      <c r="A799" s="1" t="s">
        <v>11398</v>
      </c>
      <c r="B799" s="1" t="s">
        <v>11399</v>
      </c>
      <c r="C799" s="1" t="s">
        <v>3043</v>
      </c>
      <c r="D799" s="1" t="s">
        <v>3043</v>
      </c>
      <c r="E799" s="1" t="s">
        <v>3043</v>
      </c>
      <c r="F799" s="1" t="s">
        <v>11400</v>
      </c>
      <c r="G799" s="1" t="s">
        <v>3043</v>
      </c>
      <c r="H799" s="1" t="s">
        <v>11400</v>
      </c>
      <c r="I799" s="1" t="s">
        <v>3017</v>
      </c>
      <c r="J799" s="1" t="s">
        <v>3017</v>
      </c>
      <c r="K799" s="1" t="s">
        <v>11400</v>
      </c>
      <c r="L799" s="1" t="s">
        <v>3017</v>
      </c>
      <c r="M799" s="1" t="s">
        <v>3017</v>
      </c>
      <c r="N799" s="1" t="s">
        <v>3043</v>
      </c>
      <c r="O799" s="1" t="s">
        <v>3043</v>
      </c>
      <c r="P799" s="1" t="s">
        <v>2984</v>
      </c>
      <c r="Q799" s="1" t="s">
        <v>2984</v>
      </c>
      <c r="R799" s="1" t="s">
        <v>2977</v>
      </c>
      <c r="S799" s="1" t="s">
        <v>3574</v>
      </c>
      <c r="T799" s="1" t="s">
        <v>11401</v>
      </c>
      <c r="U799" s="1" t="s">
        <v>11402</v>
      </c>
      <c r="V799" s="1" t="s">
        <v>11403</v>
      </c>
      <c r="W799" s="1" t="s">
        <v>2985</v>
      </c>
    </row>
    <row r="800" spans="1:23" x14ac:dyDescent="0.45">
      <c r="A800" s="1" t="s">
        <v>11404</v>
      </c>
      <c r="B800" s="1" t="s">
        <v>11405</v>
      </c>
      <c r="C800" s="1" t="s">
        <v>5760</v>
      </c>
      <c r="D800" s="1" t="s">
        <v>11406</v>
      </c>
      <c r="E800" s="1" t="s">
        <v>11407</v>
      </c>
      <c r="F800" s="1" t="s">
        <v>11408</v>
      </c>
      <c r="G800" s="1" t="s">
        <v>11409</v>
      </c>
      <c r="H800" s="1" t="s">
        <v>6266</v>
      </c>
      <c r="I800" s="1" t="s">
        <v>11410</v>
      </c>
      <c r="J800" s="1" t="s">
        <v>11411</v>
      </c>
      <c r="K800" s="1" t="s">
        <v>11412</v>
      </c>
      <c r="L800" s="1" t="s">
        <v>11413</v>
      </c>
      <c r="M800" s="1" t="s">
        <v>11414</v>
      </c>
      <c r="N800" s="1" t="s">
        <v>11415</v>
      </c>
      <c r="O800" s="1" t="s">
        <v>11416</v>
      </c>
      <c r="P800" s="1" t="s">
        <v>2984</v>
      </c>
      <c r="Q800" s="1" t="s">
        <v>2984</v>
      </c>
      <c r="R800" s="1" t="s">
        <v>2985</v>
      </c>
      <c r="S800" s="1" t="s">
        <v>3372</v>
      </c>
      <c r="T800" s="1" t="s">
        <v>6273</v>
      </c>
      <c r="U800" s="1" t="s">
        <v>8328</v>
      </c>
      <c r="V800" s="1" t="s">
        <v>3793</v>
      </c>
      <c r="W800" s="1" t="s">
        <v>2985</v>
      </c>
    </row>
    <row r="801" spans="1:23" x14ac:dyDescent="0.45">
      <c r="A801" s="1" t="s">
        <v>11417</v>
      </c>
      <c r="B801" s="1" t="s">
        <v>11418</v>
      </c>
      <c r="C801" s="1" t="s">
        <v>5164</v>
      </c>
      <c r="D801" s="1" t="s">
        <v>11419</v>
      </c>
      <c r="E801" s="1" t="s">
        <v>11420</v>
      </c>
      <c r="F801" s="1" t="s">
        <v>4038</v>
      </c>
      <c r="G801" s="1" t="s">
        <v>7103</v>
      </c>
      <c r="H801" s="1" t="s">
        <v>6638</v>
      </c>
      <c r="I801" s="1" t="s">
        <v>6757</v>
      </c>
      <c r="J801" s="1" t="s">
        <v>4217</v>
      </c>
      <c r="K801" s="1" t="s">
        <v>11421</v>
      </c>
      <c r="L801" s="1" t="s">
        <v>11422</v>
      </c>
      <c r="M801" s="1" t="s">
        <v>11423</v>
      </c>
      <c r="N801" s="1" t="s">
        <v>11424</v>
      </c>
      <c r="O801" s="1" t="s">
        <v>11425</v>
      </c>
      <c r="P801" s="1" t="s">
        <v>11426</v>
      </c>
      <c r="Q801" s="1" t="s">
        <v>11427</v>
      </c>
      <c r="R801" s="1" t="s">
        <v>2985</v>
      </c>
      <c r="S801" s="1" t="s">
        <v>11428</v>
      </c>
      <c r="T801" s="1" t="s">
        <v>11429</v>
      </c>
      <c r="U801" s="1" t="s">
        <v>11430</v>
      </c>
      <c r="V801" s="1" t="s">
        <v>4632</v>
      </c>
      <c r="W801" s="1" t="s">
        <v>2985</v>
      </c>
    </row>
    <row r="802" spans="1:23" x14ac:dyDescent="0.45">
      <c r="A802" s="1" t="s">
        <v>11431</v>
      </c>
      <c r="B802" s="1" t="s">
        <v>11432</v>
      </c>
      <c r="C802" s="1" t="s">
        <v>5022</v>
      </c>
      <c r="D802" s="1" t="s">
        <v>11433</v>
      </c>
      <c r="E802" s="1" t="s">
        <v>11434</v>
      </c>
      <c r="F802" s="1" t="s">
        <v>5528</v>
      </c>
      <c r="G802" s="1" t="s">
        <v>11435</v>
      </c>
      <c r="H802" s="1" t="s">
        <v>11210</v>
      </c>
      <c r="I802" s="1" t="s">
        <v>5767</v>
      </c>
      <c r="J802" s="1" t="s">
        <v>11436</v>
      </c>
      <c r="K802" s="1" t="s">
        <v>9186</v>
      </c>
      <c r="L802" s="1" t="s">
        <v>3833</v>
      </c>
      <c r="M802" s="1" t="s">
        <v>3057</v>
      </c>
      <c r="N802" s="1" t="s">
        <v>11437</v>
      </c>
      <c r="O802" s="1" t="s">
        <v>11435</v>
      </c>
      <c r="P802" s="1" t="s">
        <v>3319</v>
      </c>
      <c r="Q802" s="1" t="s">
        <v>11438</v>
      </c>
      <c r="R802" s="1" t="s">
        <v>3028</v>
      </c>
      <c r="S802" s="1" t="s">
        <v>11439</v>
      </c>
      <c r="T802" s="1" t="s">
        <v>11440</v>
      </c>
      <c r="U802" s="1" t="s">
        <v>11441</v>
      </c>
      <c r="V802" s="1" t="s">
        <v>5514</v>
      </c>
      <c r="W802" s="1" t="s">
        <v>2985</v>
      </c>
    </row>
    <row r="803" spans="1:23" x14ac:dyDescent="0.45">
      <c r="A803" s="1" t="s">
        <v>11442</v>
      </c>
      <c r="B803" s="1" t="s">
        <v>11443</v>
      </c>
      <c r="C803" s="1" t="s">
        <v>3043</v>
      </c>
      <c r="D803" s="1" t="s">
        <v>3043</v>
      </c>
      <c r="E803" s="1" t="s">
        <v>3043</v>
      </c>
      <c r="F803" s="1" t="s">
        <v>11444</v>
      </c>
      <c r="G803" s="1" t="s">
        <v>3043</v>
      </c>
      <c r="H803" s="1" t="s">
        <v>8043</v>
      </c>
      <c r="I803" s="1" t="s">
        <v>6313</v>
      </c>
      <c r="J803" s="1" t="s">
        <v>11445</v>
      </c>
      <c r="K803" s="1" t="s">
        <v>11444</v>
      </c>
      <c r="L803" s="1" t="s">
        <v>3017</v>
      </c>
      <c r="M803" s="1" t="s">
        <v>3017</v>
      </c>
      <c r="N803" s="1" t="s">
        <v>3043</v>
      </c>
      <c r="O803" s="1" t="s">
        <v>3043</v>
      </c>
      <c r="P803" s="1" t="s">
        <v>2984</v>
      </c>
      <c r="Q803" s="1" t="s">
        <v>2984</v>
      </c>
      <c r="R803" s="1" t="s">
        <v>3043</v>
      </c>
      <c r="S803" s="1" t="s">
        <v>3043</v>
      </c>
      <c r="T803" s="1" t="s">
        <v>3044</v>
      </c>
      <c r="U803" s="1" t="s">
        <v>11446</v>
      </c>
      <c r="V803" s="1" t="s">
        <v>3649</v>
      </c>
      <c r="W803" s="1" t="s">
        <v>2985</v>
      </c>
    </row>
    <row r="804" spans="1:23" x14ac:dyDescent="0.45">
      <c r="A804" s="1" t="s">
        <v>11447</v>
      </c>
      <c r="B804" s="1" t="s">
        <v>11448</v>
      </c>
      <c r="C804" s="1" t="s">
        <v>5781</v>
      </c>
      <c r="D804" s="1" t="s">
        <v>11449</v>
      </c>
      <c r="E804" s="1" t="s">
        <v>11450</v>
      </c>
      <c r="F804" s="1" t="s">
        <v>3242</v>
      </c>
      <c r="G804" s="1" t="s">
        <v>11451</v>
      </c>
      <c r="H804" s="1" t="s">
        <v>11452</v>
      </c>
      <c r="I804" s="1" t="s">
        <v>11453</v>
      </c>
      <c r="J804" s="1" t="s">
        <v>4022</v>
      </c>
      <c r="K804" s="1" t="s">
        <v>11454</v>
      </c>
      <c r="L804" s="1" t="s">
        <v>3232</v>
      </c>
      <c r="M804" s="1" t="s">
        <v>11455</v>
      </c>
      <c r="N804" s="1" t="s">
        <v>11452</v>
      </c>
      <c r="O804" s="1" t="s">
        <v>11456</v>
      </c>
      <c r="P804" s="1" t="s">
        <v>11457</v>
      </c>
      <c r="Q804" s="1" t="s">
        <v>9676</v>
      </c>
      <c r="R804" s="1" t="s">
        <v>3043</v>
      </c>
      <c r="S804" s="1" t="s">
        <v>3043</v>
      </c>
      <c r="T804" s="1" t="s">
        <v>3044</v>
      </c>
      <c r="U804" s="1" t="s">
        <v>11458</v>
      </c>
      <c r="V804" s="1" t="s">
        <v>11459</v>
      </c>
      <c r="W804" s="1" t="s">
        <v>2985</v>
      </c>
    </row>
    <row r="805" spans="1:23" x14ac:dyDescent="0.45">
      <c r="A805" s="1" t="s">
        <v>11460</v>
      </c>
      <c r="B805" s="1" t="s">
        <v>11461</v>
      </c>
      <c r="C805" s="1" t="s">
        <v>3378</v>
      </c>
      <c r="D805" s="1" t="s">
        <v>11462</v>
      </c>
      <c r="E805" s="1" t="s">
        <v>11463</v>
      </c>
      <c r="F805" s="1" t="s">
        <v>11464</v>
      </c>
      <c r="G805" s="1" t="s">
        <v>11465</v>
      </c>
      <c r="H805" s="1" t="s">
        <v>11466</v>
      </c>
      <c r="I805" s="1" t="s">
        <v>11467</v>
      </c>
      <c r="J805" s="1" t="s">
        <v>11468</v>
      </c>
      <c r="K805" s="1" t="s">
        <v>11469</v>
      </c>
      <c r="L805" s="1" t="s">
        <v>11470</v>
      </c>
      <c r="M805" s="1" t="s">
        <v>5533</v>
      </c>
      <c r="N805" s="1" t="s">
        <v>11471</v>
      </c>
      <c r="O805" s="1" t="s">
        <v>11472</v>
      </c>
      <c r="P805" s="1" t="s">
        <v>11473</v>
      </c>
      <c r="Q805" s="1" t="s">
        <v>3187</v>
      </c>
      <c r="R805" s="1" t="s">
        <v>2977</v>
      </c>
      <c r="S805" s="1" t="s">
        <v>11474</v>
      </c>
      <c r="T805" s="1" t="s">
        <v>11475</v>
      </c>
      <c r="U805" s="1" t="s">
        <v>11476</v>
      </c>
      <c r="V805" s="1" t="s">
        <v>11477</v>
      </c>
      <c r="W805" s="1" t="s">
        <v>2985</v>
      </c>
    </row>
    <row r="806" spans="1:23" x14ac:dyDescent="0.45">
      <c r="A806" s="1" t="s">
        <v>11478</v>
      </c>
      <c r="B806" s="1" t="s">
        <v>11479</v>
      </c>
      <c r="C806" s="1" t="s">
        <v>6926</v>
      </c>
      <c r="D806" s="1" t="s">
        <v>11480</v>
      </c>
      <c r="E806" s="1" t="s">
        <v>11481</v>
      </c>
      <c r="F806" s="1" t="s">
        <v>11482</v>
      </c>
      <c r="G806" s="1" t="s">
        <v>11483</v>
      </c>
      <c r="H806" s="1" t="s">
        <v>11484</v>
      </c>
      <c r="I806" s="1" t="s">
        <v>11485</v>
      </c>
      <c r="J806" s="1" t="s">
        <v>11486</v>
      </c>
      <c r="K806" s="1" t="s">
        <v>11487</v>
      </c>
      <c r="L806" s="1" t="s">
        <v>11488</v>
      </c>
      <c r="M806" s="1" t="s">
        <v>11489</v>
      </c>
      <c r="N806" s="1" t="s">
        <v>11490</v>
      </c>
      <c r="O806" s="1" t="s">
        <v>11491</v>
      </c>
      <c r="P806" s="1" t="s">
        <v>11492</v>
      </c>
      <c r="Q806" s="1" t="s">
        <v>11493</v>
      </c>
      <c r="R806" s="1" t="s">
        <v>2985</v>
      </c>
      <c r="S806" s="1" t="s">
        <v>11494</v>
      </c>
      <c r="T806" s="1" t="s">
        <v>11495</v>
      </c>
      <c r="U806" s="1" t="s">
        <v>11496</v>
      </c>
      <c r="V806" s="1" t="s">
        <v>11497</v>
      </c>
      <c r="W806" s="1" t="s">
        <v>3028</v>
      </c>
    </row>
    <row r="807" spans="1:23" x14ac:dyDescent="0.45">
      <c r="A807" s="1" t="s">
        <v>11498</v>
      </c>
      <c r="B807" s="1" t="s">
        <v>11499</v>
      </c>
      <c r="C807" s="1" t="s">
        <v>3043</v>
      </c>
      <c r="D807" s="1" t="s">
        <v>3043</v>
      </c>
      <c r="E807" s="1" t="s">
        <v>3043</v>
      </c>
      <c r="F807" s="1" t="s">
        <v>11500</v>
      </c>
      <c r="G807" s="1" t="s">
        <v>3043</v>
      </c>
      <c r="H807" s="1" t="s">
        <v>11500</v>
      </c>
      <c r="I807" s="1" t="s">
        <v>3017</v>
      </c>
      <c r="J807" s="1" t="s">
        <v>3017</v>
      </c>
      <c r="K807" s="1" t="s">
        <v>11500</v>
      </c>
      <c r="L807" s="1" t="s">
        <v>3017</v>
      </c>
      <c r="M807" s="1" t="s">
        <v>3017</v>
      </c>
      <c r="N807" s="1" t="s">
        <v>3043</v>
      </c>
      <c r="O807" s="1" t="s">
        <v>3043</v>
      </c>
      <c r="P807" s="1" t="s">
        <v>2984</v>
      </c>
      <c r="Q807" s="1" t="s">
        <v>2984</v>
      </c>
      <c r="R807" s="1" t="s">
        <v>2985</v>
      </c>
      <c r="S807" s="1" t="s">
        <v>3793</v>
      </c>
      <c r="T807" s="1" t="s">
        <v>11501</v>
      </c>
      <c r="U807" s="1" t="s">
        <v>11502</v>
      </c>
      <c r="V807" s="1" t="s">
        <v>11165</v>
      </c>
      <c r="W807" s="1" t="s">
        <v>2985</v>
      </c>
    </row>
    <row r="808" spans="1:23" x14ac:dyDescent="0.45">
      <c r="A808" s="1" t="s">
        <v>11503</v>
      </c>
      <c r="B808" s="1" t="s">
        <v>11504</v>
      </c>
      <c r="C808" s="1" t="s">
        <v>4941</v>
      </c>
      <c r="D808" s="1" t="s">
        <v>11505</v>
      </c>
      <c r="E808" s="1" t="s">
        <v>11506</v>
      </c>
      <c r="F808" s="1" t="s">
        <v>11507</v>
      </c>
      <c r="G808" s="1" t="s">
        <v>11508</v>
      </c>
      <c r="H808" s="1" t="s">
        <v>3708</v>
      </c>
      <c r="I808" s="1" t="s">
        <v>11509</v>
      </c>
      <c r="J808" s="1" t="s">
        <v>11510</v>
      </c>
      <c r="K808" s="1" t="s">
        <v>3706</v>
      </c>
      <c r="L808" s="1" t="s">
        <v>3327</v>
      </c>
      <c r="M808" s="1" t="s">
        <v>8460</v>
      </c>
      <c r="N808" s="1" t="s">
        <v>11511</v>
      </c>
      <c r="O808" s="1" t="s">
        <v>3708</v>
      </c>
      <c r="P808" s="1" t="s">
        <v>11512</v>
      </c>
      <c r="Q808" s="1" t="s">
        <v>10174</v>
      </c>
      <c r="R808" s="1" t="s">
        <v>2985</v>
      </c>
      <c r="S808" s="1" t="s">
        <v>11513</v>
      </c>
      <c r="T808" s="1" t="s">
        <v>11514</v>
      </c>
      <c r="U808" s="1" t="s">
        <v>11515</v>
      </c>
      <c r="V808" s="1" t="s">
        <v>11516</v>
      </c>
      <c r="W808" s="1" t="s">
        <v>2977</v>
      </c>
    </row>
    <row r="809" spans="1:23" x14ac:dyDescent="0.45">
      <c r="A809" s="1" t="s">
        <v>11517</v>
      </c>
      <c r="B809" s="1" t="s">
        <v>11518</v>
      </c>
      <c r="C809" s="1" t="s">
        <v>3836</v>
      </c>
      <c r="D809" s="1" t="s">
        <v>11519</v>
      </c>
      <c r="E809" s="1" t="s">
        <v>11520</v>
      </c>
      <c r="F809" s="1" t="s">
        <v>11521</v>
      </c>
      <c r="G809" s="1" t="s">
        <v>11522</v>
      </c>
      <c r="H809" s="1" t="s">
        <v>11522</v>
      </c>
      <c r="I809" s="1" t="s">
        <v>11523</v>
      </c>
      <c r="J809" s="1" t="s">
        <v>11339</v>
      </c>
      <c r="K809" s="1" t="s">
        <v>11524</v>
      </c>
      <c r="L809" s="1" t="s">
        <v>8519</v>
      </c>
      <c r="M809" s="1" t="s">
        <v>11525</v>
      </c>
      <c r="N809" s="1" t="s">
        <v>11522</v>
      </c>
      <c r="O809" s="1" t="s">
        <v>11522</v>
      </c>
      <c r="P809" s="1" t="s">
        <v>3405</v>
      </c>
      <c r="Q809" s="1" t="s">
        <v>11526</v>
      </c>
      <c r="R809" s="1" t="s">
        <v>3316</v>
      </c>
      <c r="S809" s="1" t="s">
        <v>11527</v>
      </c>
      <c r="T809" s="1" t="s">
        <v>11528</v>
      </c>
      <c r="U809" s="1" t="s">
        <v>3044</v>
      </c>
      <c r="V809" s="1" t="s">
        <v>3043</v>
      </c>
      <c r="W809" s="1" t="s">
        <v>3043</v>
      </c>
    </row>
    <row r="810" spans="1:23" x14ac:dyDescent="0.45">
      <c r="A810" s="1" t="s">
        <v>11529</v>
      </c>
      <c r="B810" s="1" t="s">
        <v>11530</v>
      </c>
      <c r="C810" s="1" t="s">
        <v>7344</v>
      </c>
      <c r="D810" s="1" t="s">
        <v>11531</v>
      </c>
      <c r="E810" s="1" t="s">
        <v>11532</v>
      </c>
      <c r="F810" s="1" t="s">
        <v>11533</v>
      </c>
      <c r="G810" s="1" t="s">
        <v>11534</v>
      </c>
      <c r="H810" s="1" t="s">
        <v>11535</v>
      </c>
      <c r="I810" s="1" t="s">
        <v>11536</v>
      </c>
      <c r="J810" s="1" t="s">
        <v>11537</v>
      </c>
      <c r="K810" s="1" t="s">
        <v>11538</v>
      </c>
      <c r="L810" s="1" t="s">
        <v>8128</v>
      </c>
      <c r="M810" s="1" t="s">
        <v>3917</v>
      </c>
      <c r="N810" s="1" t="s">
        <v>11539</v>
      </c>
      <c r="O810" s="1" t="s">
        <v>11540</v>
      </c>
      <c r="P810" s="1" t="s">
        <v>7030</v>
      </c>
      <c r="Q810" s="1" t="s">
        <v>11541</v>
      </c>
      <c r="R810" s="1" t="s">
        <v>2985</v>
      </c>
      <c r="S810" s="1" t="s">
        <v>11542</v>
      </c>
      <c r="T810" s="1" t="s">
        <v>11543</v>
      </c>
      <c r="U810" s="1" t="s">
        <v>6647</v>
      </c>
      <c r="V810" s="1" t="s">
        <v>3299</v>
      </c>
      <c r="W810" s="1" t="s">
        <v>2985</v>
      </c>
    </row>
    <row r="811" spans="1:23" x14ac:dyDescent="0.45">
      <c r="A811" s="1" t="s">
        <v>11544</v>
      </c>
      <c r="B811" s="1" t="s">
        <v>11545</v>
      </c>
      <c r="C811" s="1" t="s">
        <v>3204</v>
      </c>
      <c r="D811" s="1" t="s">
        <v>11546</v>
      </c>
      <c r="E811" s="1" t="s">
        <v>11547</v>
      </c>
      <c r="F811" s="1" t="s">
        <v>11548</v>
      </c>
      <c r="G811" s="1" t="s">
        <v>11549</v>
      </c>
      <c r="H811" s="1" t="s">
        <v>11549</v>
      </c>
      <c r="I811" s="1" t="s">
        <v>11550</v>
      </c>
      <c r="J811" s="1" t="s">
        <v>3037</v>
      </c>
      <c r="K811" s="1" t="s">
        <v>11551</v>
      </c>
      <c r="L811" s="1" t="s">
        <v>9352</v>
      </c>
      <c r="M811" s="1" t="s">
        <v>11552</v>
      </c>
      <c r="N811" s="1" t="s">
        <v>11549</v>
      </c>
      <c r="O811" s="1" t="s">
        <v>11549</v>
      </c>
      <c r="P811" s="1" t="s">
        <v>11553</v>
      </c>
      <c r="Q811" s="1" t="s">
        <v>11554</v>
      </c>
      <c r="R811" s="1" t="s">
        <v>3043</v>
      </c>
      <c r="S811" s="1" t="s">
        <v>3043</v>
      </c>
      <c r="T811" s="1" t="s">
        <v>3044</v>
      </c>
      <c r="U811" s="1" t="s">
        <v>11555</v>
      </c>
      <c r="V811" s="1" t="s">
        <v>11556</v>
      </c>
      <c r="W811" s="1" t="s">
        <v>3893</v>
      </c>
    </row>
    <row r="812" spans="1:23" x14ac:dyDescent="0.45">
      <c r="A812" s="1" t="s">
        <v>11557</v>
      </c>
      <c r="B812" s="1" t="s">
        <v>11558</v>
      </c>
      <c r="C812" s="1" t="s">
        <v>2985</v>
      </c>
      <c r="D812" s="1" t="s">
        <v>2986</v>
      </c>
      <c r="E812" s="1" t="s">
        <v>11559</v>
      </c>
      <c r="F812" s="1" t="s">
        <v>11560</v>
      </c>
      <c r="G812" s="1" t="s">
        <v>11561</v>
      </c>
      <c r="H812" s="1" t="s">
        <v>11561</v>
      </c>
      <c r="I812" s="1" t="s">
        <v>8310</v>
      </c>
      <c r="J812" s="1" t="s">
        <v>11562</v>
      </c>
      <c r="K812" s="1" t="s">
        <v>11561</v>
      </c>
      <c r="L812" s="1" t="s">
        <v>8310</v>
      </c>
      <c r="M812" s="1" t="s">
        <v>11562</v>
      </c>
      <c r="N812" s="1" t="s">
        <v>11561</v>
      </c>
      <c r="O812" s="1" t="s">
        <v>11561</v>
      </c>
      <c r="P812" s="1" t="s">
        <v>2984</v>
      </c>
      <c r="Q812" s="1" t="s">
        <v>2984</v>
      </c>
      <c r="R812" s="1" t="s">
        <v>2985</v>
      </c>
      <c r="S812" s="1" t="s">
        <v>3943</v>
      </c>
      <c r="T812" s="1" t="s">
        <v>4946</v>
      </c>
      <c r="U812" s="1" t="s">
        <v>11563</v>
      </c>
      <c r="V812" s="1" t="s">
        <v>2986</v>
      </c>
      <c r="W812" s="1" t="s">
        <v>2985</v>
      </c>
    </row>
    <row r="813" spans="1:23" x14ac:dyDescent="0.45">
      <c r="A813" s="1" t="s">
        <v>11564</v>
      </c>
      <c r="B813" s="1" t="s">
        <v>11565</v>
      </c>
      <c r="C813" s="1" t="s">
        <v>6396</v>
      </c>
      <c r="D813" s="1" t="s">
        <v>11566</v>
      </c>
      <c r="E813" s="1" t="s">
        <v>11567</v>
      </c>
      <c r="F813" s="1" t="s">
        <v>11568</v>
      </c>
      <c r="G813" s="1" t="s">
        <v>11569</v>
      </c>
      <c r="H813" s="1" t="s">
        <v>11570</v>
      </c>
      <c r="I813" s="1" t="s">
        <v>11571</v>
      </c>
      <c r="J813" s="1" t="s">
        <v>11572</v>
      </c>
      <c r="K813" s="1" t="s">
        <v>11573</v>
      </c>
      <c r="L813" s="1" t="s">
        <v>11574</v>
      </c>
      <c r="M813" s="1" t="s">
        <v>11575</v>
      </c>
      <c r="N813" s="1" t="s">
        <v>11576</v>
      </c>
      <c r="O813" s="1" t="s">
        <v>11577</v>
      </c>
      <c r="P813" s="1" t="s">
        <v>2984</v>
      </c>
      <c r="Q813" s="1" t="s">
        <v>2984</v>
      </c>
      <c r="R813" s="1" t="s">
        <v>2985</v>
      </c>
      <c r="S813" s="1" t="s">
        <v>3879</v>
      </c>
      <c r="T813" s="1" t="s">
        <v>11578</v>
      </c>
      <c r="U813" s="1" t="s">
        <v>5482</v>
      </c>
      <c r="V813" s="1" t="s">
        <v>3127</v>
      </c>
      <c r="W813" s="1" t="s">
        <v>2985</v>
      </c>
    </row>
    <row r="814" spans="1:23" x14ac:dyDescent="0.45">
      <c r="A814" s="1" t="s">
        <v>11579</v>
      </c>
      <c r="B814" s="1" t="s">
        <v>11580</v>
      </c>
      <c r="C814" s="1" t="s">
        <v>11581</v>
      </c>
      <c r="D814" s="1" t="s">
        <v>11582</v>
      </c>
      <c r="E814" s="1" t="s">
        <v>11583</v>
      </c>
      <c r="F814" s="1" t="s">
        <v>11584</v>
      </c>
      <c r="G814" s="1" t="s">
        <v>4841</v>
      </c>
      <c r="H814" s="1" t="s">
        <v>5923</v>
      </c>
      <c r="I814" s="1" t="s">
        <v>6570</v>
      </c>
      <c r="J814" s="1" t="s">
        <v>11585</v>
      </c>
      <c r="K814" s="1" t="s">
        <v>7666</v>
      </c>
      <c r="L814" s="1" t="s">
        <v>3183</v>
      </c>
      <c r="M814" s="1" t="s">
        <v>11586</v>
      </c>
      <c r="N814" s="1" t="s">
        <v>5923</v>
      </c>
      <c r="O814" s="1" t="s">
        <v>6534</v>
      </c>
      <c r="P814" s="1" t="s">
        <v>3043</v>
      </c>
      <c r="Q814" s="1" t="s">
        <v>2984</v>
      </c>
      <c r="R814" s="1" t="s">
        <v>3226</v>
      </c>
      <c r="S814" s="1" t="s">
        <v>11587</v>
      </c>
      <c r="T814" s="1" t="s">
        <v>11588</v>
      </c>
      <c r="U814" s="1" t="s">
        <v>11588</v>
      </c>
      <c r="V814" s="1" t="s">
        <v>3127</v>
      </c>
      <c r="W814" s="1" t="s">
        <v>2985</v>
      </c>
    </row>
    <row r="815" spans="1:23" x14ac:dyDescent="0.45">
      <c r="A815" s="1" t="s">
        <v>11589</v>
      </c>
      <c r="B815" s="1" t="s">
        <v>11590</v>
      </c>
      <c r="C815" s="1" t="s">
        <v>7065</v>
      </c>
      <c r="D815" s="1" t="s">
        <v>11591</v>
      </c>
      <c r="E815" s="1" t="s">
        <v>11592</v>
      </c>
      <c r="F815" s="1" t="s">
        <v>11593</v>
      </c>
      <c r="G815" s="1" t="s">
        <v>5008</v>
      </c>
      <c r="H815" s="1" t="s">
        <v>11594</v>
      </c>
      <c r="I815" s="1" t="s">
        <v>9863</v>
      </c>
      <c r="J815" s="1" t="s">
        <v>9772</v>
      </c>
      <c r="K815" s="1" t="s">
        <v>4556</v>
      </c>
      <c r="L815" s="1" t="s">
        <v>10631</v>
      </c>
      <c r="M815" s="1" t="s">
        <v>11595</v>
      </c>
      <c r="N815" s="1" t="s">
        <v>5008</v>
      </c>
      <c r="O815" s="1" t="s">
        <v>11596</v>
      </c>
      <c r="P815" s="1" t="s">
        <v>11597</v>
      </c>
      <c r="Q815" s="1" t="s">
        <v>11598</v>
      </c>
      <c r="R815" s="1" t="s">
        <v>2985</v>
      </c>
      <c r="S815" s="1" t="s">
        <v>11599</v>
      </c>
      <c r="T815" s="1" t="s">
        <v>11600</v>
      </c>
      <c r="U815" s="1" t="s">
        <v>8539</v>
      </c>
      <c r="V815" s="1" t="s">
        <v>4632</v>
      </c>
      <c r="W815" s="1" t="s">
        <v>2985</v>
      </c>
    </row>
    <row r="816" spans="1:23" x14ac:dyDescent="0.45">
      <c r="A816" s="1" t="s">
        <v>11601</v>
      </c>
      <c r="B816" s="1" t="s">
        <v>11602</v>
      </c>
      <c r="C816" s="1" t="s">
        <v>4622</v>
      </c>
      <c r="D816" s="1" t="s">
        <v>11603</v>
      </c>
      <c r="E816" s="1" t="s">
        <v>11604</v>
      </c>
      <c r="F816" s="1" t="s">
        <v>7569</v>
      </c>
      <c r="G816" s="1" t="s">
        <v>11605</v>
      </c>
      <c r="H816" s="1" t="s">
        <v>11605</v>
      </c>
      <c r="I816" s="1" t="s">
        <v>11606</v>
      </c>
      <c r="J816" s="1" t="s">
        <v>3784</v>
      </c>
      <c r="K816" s="1" t="s">
        <v>11607</v>
      </c>
      <c r="L816" s="1" t="s">
        <v>3232</v>
      </c>
      <c r="M816" s="1" t="s">
        <v>6869</v>
      </c>
      <c r="N816" s="1" t="s">
        <v>11605</v>
      </c>
      <c r="O816" s="1" t="s">
        <v>11605</v>
      </c>
      <c r="P816" s="1" t="s">
        <v>4073</v>
      </c>
      <c r="Q816" s="1" t="s">
        <v>11608</v>
      </c>
      <c r="R816" s="1" t="s">
        <v>3043</v>
      </c>
      <c r="S816" s="1" t="s">
        <v>3043</v>
      </c>
      <c r="T816" s="1" t="s">
        <v>3044</v>
      </c>
      <c r="U816" s="1" t="s">
        <v>4396</v>
      </c>
      <c r="V816" s="1" t="s">
        <v>11609</v>
      </c>
      <c r="W816" s="1" t="s">
        <v>6996</v>
      </c>
    </row>
    <row r="817" spans="1:23" x14ac:dyDescent="0.45">
      <c r="A817" s="1" t="s">
        <v>11610</v>
      </c>
      <c r="B817" s="1" t="s">
        <v>11611</v>
      </c>
      <c r="C817" s="1" t="s">
        <v>11612</v>
      </c>
      <c r="D817" s="1" t="s">
        <v>11613</v>
      </c>
      <c r="E817" s="1" t="s">
        <v>11614</v>
      </c>
      <c r="F817" s="1" t="s">
        <v>11615</v>
      </c>
      <c r="G817" s="1" t="s">
        <v>11616</v>
      </c>
      <c r="H817" s="1" t="s">
        <v>10310</v>
      </c>
      <c r="I817" s="1" t="s">
        <v>3057</v>
      </c>
      <c r="J817" s="1" t="s">
        <v>8311</v>
      </c>
      <c r="K817" s="1" t="s">
        <v>11617</v>
      </c>
      <c r="L817" s="1" t="s">
        <v>4592</v>
      </c>
      <c r="M817" s="1" t="s">
        <v>3167</v>
      </c>
      <c r="N817" s="1" t="s">
        <v>11618</v>
      </c>
      <c r="O817" s="1" t="s">
        <v>9717</v>
      </c>
      <c r="P817" s="1" t="s">
        <v>11619</v>
      </c>
      <c r="Q817" s="1" t="s">
        <v>11620</v>
      </c>
      <c r="R817" s="1" t="s">
        <v>2985</v>
      </c>
      <c r="S817" s="1" t="s">
        <v>3147</v>
      </c>
      <c r="T817" s="1" t="s">
        <v>11621</v>
      </c>
      <c r="U817" s="1" t="s">
        <v>11621</v>
      </c>
      <c r="V817" s="1" t="s">
        <v>3154</v>
      </c>
      <c r="W817" s="1" t="s">
        <v>2985</v>
      </c>
    </row>
    <row r="818" spans="1:23" x14ac:dyDescent="0.45">
      <c r="A818" s="1" t="s">
        <v>11622</v>
      </c>
      <c r="B818" s="1" t="s">
        <v>11623</v>
      </c>
      <c r="C818" s="1" t="s">
        <v>5181</v>
      </c>
      <c r="D818" s="1" t="s">
        <v>11624</v>
      </c>
      <c r="E818" s="1" t="s">
        <v>11625</v>
      </c>
      <c r="F818" s="1" t="s">
        <v>11626</v>
      </c>
      <c r="G818" s="1" t="s">
        <v>3322</v>
      </c>
      <c r="H818" s="1" t="s">
        <v>4142</v>
      </c>
      <c r="I818" s="1" t="s">
        <v>4468</v>
      </c>
      <c r="J818" s="1" t="s">
        <v>11627</v>
      </c>
      <c r="K818" s="1" t="s">
        <v>11628</v>
      </c>
      <c r="L818" s="1" t="s">
        <v>9840</v>
      </c>
      <c r="M818" s="1" t="s">
        <v>3404</v>
      </c>
      <c r="N818" s="1" t="s">
        <v>3161</v>
      </c>
      <c r="O818" s="1" t="s">
        <v>4934</v>
      </c>
      <c r="P818" s="1" t="s">
        <v>5914</v>
      </c>
      <c r="Q818" s="1" t="s">
        <v>11629</v>
      </c>
      <c r="R818" s="1" t="s">
        <v>3103</v>
      </c>
      <c r="S818" s="1" t="s">
        <v>11630</v>
      </c>
      <c r="T818" s="1" t="s">
        <v>6738</v>
      </c>
      <c r="U818" s="1" t="s">
        <v>4154</v>
      </c>
      <c r="V818" s="1" t="s">
        <v>11631</v>
      </c>
      <c r="W818" s="1" t="s">
        <v>2985</v>
      </c>
    </row>
    <row r="819" spans="1:23" x14ac:dyDescent="0.45">
      <c r="A819" s="1" t="s">
        <v>11632</v>
      </c>
      <c r="B819" s="1" t="s">
        <v>11633</v>
      </c>
      <c r="C819" s="1" t="s">
        <v>11634</v>
      </c>
      <c r="D819" s="1" t="s">
        <v>11635</v>
      </c>
      <c r="E819" s="1" t="s">
        <v>11636</v>
      </c>
      <c r="F819" s="1" t="s">
        <v>11637</v>
      </c>
      <c r="G819" s="1" t="s">
        <v>11638</v>
      </c>
      <c r="H819" s="1" t="s">
        <v>4894</v>
      </c>
      <c r="I819" s="1" t="s">
        <v>4561</v>
      </c>
      <c r="J819" s="1" t="s">
        <v>3622</v>
      </c>
      <c r="K819" s="1" t="s">
        <v>11639</v>
      </c>
      <c r="L819" s="1" t="s">
        <v>2982</v>
      </c>
      <c r="M819" s="1" t="s">
        <v>11640</v>
      </c>
      <c r="N819" s="1" t="s">
        <v>4894</v>
      </c>
      <c r="O819" s="1" t="s">
        <v>11641</v>
      </c>
      <c r="P819" s="1" t="s">
        <v>11642</v>
      </c>
      <c r="Q819" s="1" t="s">
        <v>11643</v>
      </c>
      <c r="R819" s="1" t="s">
        <v>2985</v>
      </c>
      <c r="S819" s="1" t="s">
        <v>3127</v>
      </c>
      <c r="T819" s="1" t="s">
        <v>11644</v>
      </c>
      <c r="U819" s="1" t="s">
        <v>11645</v>
      </c>
      <c r="V819" s="1" t="s">
        <v>3939</v>
      </c>
      <c r="W819" s="1" t="s">
        <v>2985</v>
      </c>
    </row>
    <row r="820" spans="1:23" x14ac:dyDescent="0.45">
      <c r="A820" s="1" t="s">
        <v>11646</v>
      </c>
      <c r="B820" s="1" t="s">
        <v>11647</v>
      </c>
      <c r="C820" s="1" t="s">
        <v>3043</v>
      </c>
      <c r="D820" s="1" t="s">
        <v>3043</v>
      </c>
      <c r="E820" s="1" t="s">
        <v>3043</v>
      </c>
      <c r="F820" s="1" t="s">
        <v>3456</v>
      </c>
      <c r="G820" s="1" t="s">
        <v>3043</v>
      </c>
      <c r="H820" s="1" t="s">
        <v>3456</v>
      </c>
      <c r="I820" s="1" t="s">
        <v>3017</v>
      </c>
      <c r="J820" s="1" t="s">
        <v>3017</v>
      </c>
      <c r="K820" s="1" t="s">
        <v>3456</v>
      </c>
      <c r="L820" s="1" t="s">
        <v>3017</v>
      </c>
      <c r="M820" s="1" t="s">
        <v>3017</v>
      </c>
      <c r="N820" s="1" t="s">
        <v>3043</v>
      </c>
      <c r="O820" s="1" t="s">
        <v>3043</v>
      </c>
      <c r="P820" s="1" t="s">
        <v>2984</v>
      </c>
      <c r="Q820" s="1" t="s">
        <v>2984</v>
      </c>
      <c r="R820" s="1" t="s">
        <v>3028</v>
      </c>
      <c r="S820" s="1" t="s">
        <v>3198</v>
      </c>
      <c r="T820" s="1" t="s">
        <v>3909</v>
      </c>
      <c r="U820" s="1" t="s">
        <v>3570</v>
      </c>
      <c r="V820" s="1" t="s">
        <v>11648</v>
      </c>
      <c r="W820" s="1" t="s">
        <v>3103</v>
      </c>
    </row>
    <row r="821" spans="1:23" x14ac:dyDescent="0.45">
      <c r="A821" s="1" t="s">
        <v>11649</v>
      </c>
      <c r="B821" s="1" t="s">
        <v>11650</v>
      </c>
      <c r="C821" s="1" t="s">
        <v>3043</v>
      </c>
      <c r="D821" s="1" t="s">
        <v>3043</v>
      </c>
      <c r="E821" s="1" t="s">
        <v>3043</v>
      </c>
      <c r="F821" s="1" t="s">
        <v>9690</v>
      </c>
      <c r="G821" s="1" t="s">
        <v>3043</v>
      </c>
      <c r="H821" s="1" t="s">
        <v>9690</v>
      </c>
      <c r="I821" s="1" t="s">
        <v>3017</v>
      </c>
      <c r="J821" s="1" t="s">
        <v>3017</v>
      </c>
      <c r="K821" s="1" t="s">
        <v>9690</v>
      </c>
      <c r="L821" s="1" t="s">
        <v>3017</v>
      </c>
      <c r="M821" s="1" t="s">
        <v>3017</v>
      </c>
      <c r="N821" s="1" t="s">
        <v>3043</v>
      </c>
      <c r="O821" s="1" t="s">
        <v>3043</v>
      </c>
      <c r="P821" s="1" t="s">
        <v>2984</v>
      </c>
      <c r="Q821" s="1" t="s">
        <v>2984</v>
      </c>
      <c r="R821" s="1" t="s">
        <v>3043</v>
      </c>
      <c r="S821" s="1" t="s">
        <v>3043</v>
      </c>
      <c r="T821" s="1" t="s">
        <v>3044</v>
      </c>
      <c r="U821" s="1" t="s">
        <v>11651</v>
      </c>
      <c r="V821" s="1" t="s">
        <v>8045</v>
      </c>
      <c r="W821" s="1" t="s">
        <v>2985</v>
      </c>
    </row>
    <row r="822" spans="1:23" x14ac:dyDescent="0.45">
      <c r="A822" s="1" t="s">
        <v>11652</v>
      </c>
      <c r="B822" s="1" t="s">
        <v>11653</v>
      </c>
      <c r="C822" s="1" t="s">
        <v>11654</v>
      </c>
      <c r="D822" s="1" t="s">
        <v>11655</v>
      </c>
      <c r="E822" s="1" t="s">
        <v>11656</v>
      </c>
      <c r="F822" s="1" t="s">
        <v>11657</v>
      </c>
      <c r="G822" s="1" t="s">
        <v>5775</v>
      </c>
      <c r="H822" s="1" t="s">
        <v>3406</v>
      </c>
      <c r="I822" s="1" t="s">
        <v>11658</v>
      </c>
      <c r="J822" s="1" t="s">
        <v>10643</v>
      </c>
      <c r="K822" s="1" t="s">
        <v>3402</v>
      </c>
      <c r="L822" s="1" t="s">
        <v>11659</v>
      </c>
      <c r="M822" s="1" t="s">
        <v>9611</v>
      </c>
      <c r="N822" s="1" t="s">
        <v>11660</v>
      </c>
      <c r="O822" s="1" t="s">
        <v>7683</v>
      </c>
      <c r="P822" s="1" t="s">
        <v>11661</v>
      </c>
      <c r="Q822" s="1" t="s">
        <v>9609</v>
      </c>
      <c r="R822" s="1" t="s">
        <v>2985</v>
      </c>
      <c r="S822" s="1" t="s">
        <v>11662</v>
      </c>
      <c r="T822" s="1" t="s">
        <v>11256</v>
      </c>
      <c r="U822" s="1" t="s">
        <v>11663</v>
      </c>
      <c r="V822" s="1" t="s">
        <v>11664</v>
      </c>
      <c r="W822" s="1" t="s">
        <v>2977</v>
      </c>
    </row>
    <row r="823" spans="1:23" x14ac:dyDescent="0.45">
      <c r="A823" s="1" t="s">
        <v>11665</v>
      </c>
      <c r="B823" s="1" t="s">
        <v>11666</v>
      </c>
      <c r="C823" s="1" t="s">
        <v>3043</v>
      </c>
      <c r="D823" s="1" t="s">
        <v>3043</v>
      </c>
      <c r="E823" s="1" t="s">
        <v>3043</v>
      </c>
      <c r="F823" s="1" t="s">
        <v>2985</v>
      </c>
      <c r="G823" s="1" t="s">
        <v>3043</v>
      </c>
      <c r="H823" s="1" t="s">
        <v>2985</v>
      </c>
      <c r="I823" s="1" t="s">
        <v>3017</v>
      </c>
      <c r="J823" s="1" t="s">
        <v>3017</v>
      </c>
      <c r="K823" s="1" t="s">
        <v>2985</v>
      </c>
      <c r="L823" s="1" t="s">
        <v>3017</v>
      </c>
      <c r="M823" s="1" t="s">
        <v>3017</v>
      </c>
      <c r="N823" s="1" t="s">
        <v>3043</v>
      </c>
      <c r="O823" s="1" t="s">
        <v>3043</v>
      </c>
      <c r="P823" s="1" t="s">
        <v>2984</v>
      </c>
      <c r="Q823" s="1" t="s">
        <v>2984</v>
      </c>
      <c r="R823" s="1" t="s">
        <v>2985</v>
      </c>
      <c r="S823" s="1" t="s">
        <v>3229</v>
      </c>
      <c r="T823" s="1" t="s">
        <v>11667</v>
      </c>
      <c r="U823" s="1" t="s">
        <v>11668</v>
      </c>
      <c r="V823" s="1" t="s">
        <v>4164</v>
      </c>
      <c r="W823" s="1" t="s">
        <v>2985</v>
      </c>
    </row>
    <row r="824" spans="1:23" x14ac:dyDescent="0.45">
      <c r="A824" s="1" t="s">
        <v>11669</v>
      </c>
      <c r="B824" s="1" t="s">
        <v>11670</v>
      </c>
      <c r="C824" s="1" t="s">
        <v>11671</v>
      </c>
      <c r="D824" s="1" t="s">
        <v>11672</v>
      </c>
      <c r="E824" s="1" t="s">
        <v>11673</v>
      </c>
      <c r="F824" s="1" t="s">
        <v>3363</v>
      </c>
      <c r="G824" s="1" t="s">
        <v>11674</v>
      </c>
      <c r="H824" s="1" t="s">
        <v>3369</v>
      </c>
      <c r="I824" s="1" t="s">
        <v>7497</v>
      </c>
      <c r="J824" s="1" t="s">
        <v>4653</v>
      </c>
      <c r="K824" s="1" t="s">
        <v>11675</v>
      </c>
      <c r="L824" s="1" t="s">
        <v>8283</v>
      </c>
      <c r="M824" s="1" t="s">
        <v>11676</v>
      </c>
      <c r="N824" s="1" t="s">
        <v>3369</v>
      </c>
      <c r="O824" s="1" t="s">
        <v>6132</v>
      </c>
      <c r="P824" s="1" t="s">
        <v>4622</v>
      </c>
      <c r="Q824" s="1" t="s">
        <v>11677</v>
      </c>
      <c r="R824" s="1" t="s">
        <v>2985</v>
      </c>
      <c r="S824" s="1" t="s">
        <v>5390</v>
      </c>
      <c r="T824" s="1" t="s">
        <v>11678</v>
      </c>
      <c r="U824" s="1" t="s">
        <v>11679</v>
      </c>
      <c r="V824" s="1" t="s">
        <v>11680</v>
      </c>
      <c r="W824" s="1" t="s">
        <v>6860</v>
      </c>
    </row>
    <row r="825" spans="1:23" x14ac:dyDescent="0.45">
      <c r="A825" s="1" t="s">
        <v>11681</v>
      </c>
      <c r="B825" s="1" t="s">
        <v>8508</v>
      </c>
      <c r="C825" s="1" t="s">
        <v>3103</v>
      </c>
      <c r="D825" s="1" t="s">
        <v>11682</v>
      </c>
      <c r="E825" s="1" t="s">
        <v>11683</v>
      </c>
      <c r="F825" s="1" t="s">
        <v>8511</v>
      </c>
      <c r="G825" s="1" t="s">
        <v>11684</v>
      </c>
      <c r="H825" s="1" t="s">
        <v>11685</v>
      </c>
      <c r="I825" s="1" t="s">
        <v>11686</v>
      </c>
      <c r="J825" s="1" t="s">
        <v>8521</v>
      </c>
      <c r="K825" s="1" t="s">
        <v>11687</v>
      </c>
      <c r="L825" s="1" t="s">
        <v>11688</v>
      </c>
      <c r="M825" s="1" t="s">
        <v>8521</v>
      </c>
      <c r="N825" s="1" t="s">
        <v>11684</v>
      </c>
      <c r="O825" s="1" t="s">
        <v>11685</v>
      </c>
      <c r="P825" s="1" t="s">
        <v>2984</v>
      </c>
      <c r="Q825" s="1" t="s">
        <v>2984</v>
      </c>
      <c r="R825" s="1" t="s">
        <v>2985</v>
      </c>
      <c r="S825" s="1" t="s">
        <v>4529</v>
      </c>
      <c r="T825" s="1" t="s">
        <v>11689</v>
      </c>
      <c r="U825" s="1" t="s">
        <v>11690</v>
      </c>
      <c r="V825" s="1" t="s">
        <v>4529</v>
      </c>
      <c r="W825" s="1" t="s">
        <v>2985</v>
      </c>
    </row>
    <row r="826" spans="1:23" x14ac:dyDescent="0.45">
      <c r="A826" s="1" t="s">
        <v>11691</v>
      </c>
      <c r="B826" s="1" t="s">
        <v>11692</v>
      </c>
      <c r="C826" s="1" t="s">
        <v>3124</v>
      </c>
      <c r="D826" s="1" t="s">
        <v>11693</v>
      </c>
      <c r="E826" s="1" t="s">
        <v>11694</v>
      </c>
      <c r="F826" s="1" t="s">
        <v>11695</v>
      </c>
      <c r="G826" s="1" t="s">
        <v>11696</v>
      </c>
      <c r="H826" s="1" t="s">
        <v>10016</v>
      </c>
      <c r="I826" s="1" t="s">
        <v>7116</v>
      </c>
      <c r="J826" s="1" t="s">
        <v>5329</v>
      </c>
      <c r="K826" s="1" t="s">
        <v>11697</v>
      </c>
      <c r="L826" s="1" t="s">
        <v>6487</v>
      </c>
      <c r="M826" s="1" t="s">
        <v>7498</v>
      </c>
      <c r="N826" s="1" t="s">
        <v>10016</v>
      </c>
      <c r="O826" s="1" t="s">
        <v>11698</v>
      </c>
      <c r="P826" s="1" t="s">
        <v>8984</v>
      </c>
      <c r="Q826" s="1" t="s">
        <v>11699</v>
      </c>
      <c r="R826" s="1" t="s">
        <v>3043</v>
      </c>
      <c r="S826" s="1" t="s">
        <v>3043</v>
      </c>
      <c r="T826" s="1" t="s">
        <v>3044</v>
      </c>
      <c r="U826" s="1" t="s">
        <v>11700</v>
      </c>
      <c r="V826" s="1" t="s">
        <v>11701</v>
      </c>
      <c r="W826" s="1" t="s">
        <v>4572</v>
      </c>
    </row>
    <row r="827" spans="1:23" x14ac:dyDescent="0.45">
      <c r="A827" s="1" t="s">
        <v>11702</v>
      </c>
      <c r="B827" s="1" t="s">
        <v>11703</v>
      </c>
      <c r="C827" s="1" t="s">
        <v>3043</v>
      </c>
      <c r="D827" s="1" t="s">
        <v>3043</v>
      </c>
      <c r="E827" s="1" t="s">
        <v>3043</v>
      </c>
      <c r="F827" s="1" t="s">
        <v>8798</v>
      </c>
      <c r="G827" s="1" t="s">
        <v>3043</v>
      </c>
      <c r="H827" s="1" t="s">
        <v>3456</v>
      </c>
      <c r="I827" s="1" t="s">
        <v>11704</v>
      </c>
      <c r="J827" s="1" t="s">
        <v>11705</v>
      </c>
      <c r="K827" s="1" t="s">
        <v>8798</v>
      </c>
      <c r="L827" s="1" t="s">
        <v>3017</v>
      </c>
      <c r="M827" s="1" t="s">
        <v>3017</v>
      </c>
      <c r="N827" s="1" t="s">
        <v>3043</v>
      </c>
      <c r="O827" s="1" t="s">
        <v>3043</v>
      </c>
      <c r="P827" s="1" t="s">
        <v>2984</v>
      </c>
      <c r="Q827" s="1" t="s">
        <v>2984</v>
      </c>
      <c r="R827" s="1" t="s">
        <v>3043</v>
      </c>
      <c r="S827" s="1" t="s">
        <v>3043</v>
      </c>
      <c r="T827" s="1" t="s">
        <v>3044</v>
      </c>
      <c r="U827" s="1" t="s">
        <v>3459</v>
      </c>
      <c r="V827" s="1" t="s">
        <v>3198</v>
      </c>
      <c r="W827" s="1" t="s">
        <v>2985</v>
      </c>
    </row>
    <row r="828" spans="1:23" x14ac:dyDescent="0.45">
      <c r="A828" s="1" t="s">
        <v>11706</v>
      </c>
      <c r="B828" s="1" t="s">
        <v>11707</v>
      </c>
      <c r="C828" s="1" t="s">
        <v>3948</v>
      </c>
      <c r="D828" s="1" t="s">
        <v>11708</v>
      </c>
      <c r="E828" s="1" t="s">
        <v>11709</v>
      </c>
      <c r="F828" s="1" t="s">
        <v>11710</v>
      </c>
      <c r="G828" s="1" t="s">
        <v>9690</v>
      </c>
      <c r="H828" s="1" t="s">
        <v>11711</v>
      </c>
      <c r="I828" s="1" t="s">
        <v>11712</v>
      </c>
      <c r="J828" s="1" t="s">
        <v>11713</v>
      </c>
      <c r="K828" s="1" t="s">
        <v>11714</v>
      </c>
      <c r="L828" s="1" t="s">
        <v>10048</v>
      </c>
      <c r="M828" s="1" t="s">
        <v>9029</v>
      </c>
      <c r="N828" s="1" t="s">
        <v>11715</v>
      </c>
      <c r="O828" s="1" t="s">
        <v>9690</v>
      </c>
      <c r="P828" s="1" t="s">
        <v>7984</v>
      </c>
      <c r="Q828" s="1" t="s">
        <v>11716</v>
      </c>
      <c r="R828" s="1" t="s">
        <v>2985</v>
      </c>
      <c r="S828" s="1" t="s">
        <v>3154</v>
      </c>
      <c r="T828" s="1" t="s">
        <v>3872</v>
      </c>
      <c r="U828" s="1" t="s">
        <v>11717</v>
      </c>
      <c r="V828" s="1" t="s">
        <v>5390</v>
      </c>
      <c r="W828" s="1" t="s">
        <v>2985</v>
      </c>
    </row>
    <row r="829" spans="1:23" x14ac:dyDescent="0.45">
      <c r="A829" s="1" t="s">
        <v>11718</v>
      </c>
      <c r="B829" s="1" t="s">
        <v>11719</v>
      </c>
      <c r="C829" s="1" t="s">
        <v>7161</v>
      </c>
      <c r="D829" s="1" t="s">
        <v>11720</v>
      </c>
      <c r="E829" s="1" t="s">
        <v>11721</v>
      </c>
      <c r="F829" s="1" t="s">
        <v>11722</v>
      </c>
      <c r="G829" s="1" t="s">
        <v>6857</v>
      </c>
      <c r="H829" s="1" t="s">
        <v>9813</v>
      </c>
      <c r="I829" s="1" t="s">
        <v>11294</v>
      </c>
      <c r="J829" s="1" t="s">
        <v>11723</v>
      </c>
      <c r="K829" s="1" t="s">
        <v>11724</v>
      </c>
      <c r="L829" s="1" t="s">
        <v>3833</v>
      </c>
      <c r="M829" s="1" t="s">
        <v>7540</v>
      </c>
      <c r="N829" s="1" t="s">
        <v>9814</v>
      </c>
      <c r="O829" s="1" t="s">
        <v>11725</v>
      </c>
      <c r="P829" s="1" t="s">
        <v>8249</v>
      </c>
      <c r="Q829" s="1" t="s">
        <v>11726</v>
      </c>
      <c r="R829" s="1" t="s">
        <v>2985</v>
      </c>
      <c r="S829" s="1" t="s">
        <v>3299</v>
      </c>
      <c r="T829" s="1" t="s">
        <v>11727</v>
      </c>
      <c r="U829" s="1" t="s">
        <v>11728</v>
      </c>
      <c r="V829" s="1" t="s">
        <v>11729</v>
      </c>
      <c r="W829" s="1" t="s">
        <v>2977</v>
      </c>
    </row>
    <row r="830" spans="1:23" x14ac:dyDescent="0.45">
      <c r="A830" s="1" t="s">
        <v>11730</v>
      </c>
      <c r="B830" s="1" t="s">
        <v>11731</v>
      </c>
      <c r="C830" s="1" t="s">
        <v>3086</v>
      </c>
      <c r="D830" s="1" t="s">
        <v>11732</v>
      </c>
      <c r="E830" s="1" t="s">
        <v>11733</v>
      </c>
      <c r="F830" s="1" t="s">
        <v>11734</v>
      </c>
      <c r="G830" s="1" t="s">
        <v>11735</v>
      </c>
      <c r="H830" s="1" t="s">
        <v>11735</v>
      </c>
      <c r="I830" s="1" t="s">
        <v>7211</v>
      </c>
      <c r="J830" s="1" t="s">
        <v>4281</v>
      </c>
      <c r="K830" s="1" t="s">
        <v>11736</v>
      </c>
      <c r="L830" s="1" t="s">
        <v>3849</v>
      </c>
      <c r="M830" s="1" t="s">
        <v>3850</v>
      </c>
      <c r="N830" s="1" t="s">
        <v>11735</v>
      </c>
      <c r="O830" s="1" t="s">
        <v>11737</v>
      </c>
      <c r="P830" s="1" t="s">
        <v>2984</v>
      </c>
      <c r="Q830" s="1" t="s">
        <v>2984</v>
      </c>
      <c r="R830" s="1" t="s">
        <v>3028</v>
      </c>
      <c r="S830" s="1" t="s">
        <v>11738</v>
      </c>
      <c r="T830" s="1" t="s">
        <v>11739</v>
      </c>
      <c r="U830" s="1" t="s">
        <v>3611</v>
      </c>
      <c r="V830" s="1" t="s">
        <v>8644</v>
      </c>
      <c r="W830" s="1" t="s">
        <v>2985</v>
      </c>
    </row>
    <row r="831" spans="1:23" x14ac:dyDescent="0.45">
      <c r="A831" s="1" t="s">
        <v>11740</v>
      </c>
      <c r="B831" s="1" t="s">
        <v>11741</v>
      </c>
      <c r="C831" s="1" t="s">
        <v>3043</v>
      </c>
      <c r="D831" s="1" t="s">
        <v>3043</v>
      </c>
      <c r="E831" s="1" t="s">
        <v>3043</v>
      </c>
      <c r="F831" s="1" t="s">
        <v>11742</v>
      </c>
      <c r="G831" s="1" t="s">
        <v>3043</v>
      </c>
      <c r="H831" s="1" t="s">
        <v>11742</v>
      </c>
      <c r="I831" s="1" t="s">
        <v>3017</v>
      </c>
      <c r="J831" s="1" t="s">
        <v>3017</v>
      </c>
      <c r="K831" s="1" t="s">
        <v>11742</v>
      </c>
      <c r="L831" s="1" t="s">
        <v>3017</v>
      </c>
      <c r="M831" s="1" t="s">
        <v>3017</v>
      </c>
      <c r="N831" s="1" t="s">
        <v>3043</v>
      </c>
      <c r="O831" s="1" t="s">
        <v>3043</v>
      </c>
      <c r="P831" s="1" t="s">
        <v>2984</v>
      </c>
      <c r="Q831" s="1" t="s">
        <v>2984</v>
      </c>
      <c r="R831" s="1" t="s">
        <v>2977</v>
      </c>
      <c r="S831" s="1" t="s">
        <v>11743</v>
      </c>
      <c r="T831" s="1" t="s">
        <v>11744</v>
      </c>
      <c r="U831" s="1" t="s">
        <v>11745</v>
      </c>
      <c r="V831" s="1" t="s">
        <v>11746</v>
      </c>
      <c r="W831" s="1" t="s">
        <v>3028</v>
      </c>
    </row>
    <row r="832" spans="1:23" x14ac:dyDescent="0.45">
      <c r="A832" s="1" t="s">
        <v>11747</v>
      </c>
      <c r="B832" s="1" t="s">
        <v>11748</v>
      </c>
      <c r="C832" s="1" t="s">
        <v>4271</v>
      </c>
      <c r="D832" s="1" t="s">
        <v>11749</v>
      </c>
      <c r="E832" s="1" t="s">
        <v>11750</v>
      </c>
      <c r="F832" s="1" t="s">
        <v>11751</v>
      </c>
      <c r="G832" s="1" t="s">
        <v>11752</v>
      </c>
      <c r="H832" s="1" t="s">
        <v>11752</v>
      </c>
      <c r="I832" s="1" t="s">
        <v>6312</v>
      </c>
      <c r="J832" s="1" t="s">
        <v>5176</v>
      </c>
      <c r="K832" s="1" t="s">
        <v>11752</v>
      </c>
      <c r="L832" s="1" t="s">
        <v>6312</v>
      </c>
      <c r="M832" s="1" t="s">
        <v>5176</v>
      </c>
      <c r="N832" s="1" t="s">
        <v>11753</v>
      </c>
      <c r="O832" s="1" t="s">
        <v>11754</v>
      </c>
      <c r="P832" s="1" t="s">
        <v>2984</v>
      </c>
      <c r="Q832" s="1" t="s">
        <v>2984</v>
      </c>
      <c r="R832" s="1" t="s">
        <v>4252</v>
      </c>
      <c r="S832" s="1" t="s">
        <v>11755</v>
      </c>
      <c r="T832" s="1" t="s">
        <v>11756</v>
      </c>
      <c r="U832" s="1" t="s">
        <v>11757</v>
      </c>
      <c r="V832" s="1" t="s">
        <v>11758</v>
      </c>
      <c r="W832" s="1" t="s">
        <v>2985</v>
      </c>
    </row>
    <row r="833" spans="1:23" x14ac:dyDescent="0.45">
      <c r="A833" s="1" t="s">
        <v>11759</v>
      </c>
      <c r="B833" s="1" t="s">
        <v>11731</v>
      </c>
      <c r="C833" s="1" t="s">
        <v>4053</v>
      </c>
      <c r="D833" s="1" t="s">
        <v>11760</v>
      </c>
      <c r="E833" s="1" t="s">
        <v>11760</v>
      </c>
      <c r="F833" s="1" t="s">
        <v>11734</v>
      </c>
      <c r="G833" s="1" t="s">
        <v>2985</v>
      </c>
      <c r="H833" s="1" t="s">
        <v>2985</v>
      </c>
      <c r="I833" s="1" t="s">
        <v>11761</v>
      </c>
      <c r="J833" s="1" t="s">
        <v>3679</v>
      </c>
      <c r="K833" s="1" t="s">
        <v>2985</v>
      </c>
      <c r="L833" s="1" t="s">
        <v>11761</v>
      </c>
      <c r="M833" s="1" t="s">
        <v>3679</v>
      </c>
      <c r="N833" s="1" t="s">
        <v>2985</v>
      </c>
      <c r="O833" s="1" t="s">
        <v>2985</v>
      </c>
      <c r="P833" s="1" t="s">
        <v>2984</v>
      </c>
      <c r="Q833" s="1" t="s">
        <v>2984</v>
      </c>
      <c r="R833" s="1" t="s">
        <v>3043</v>
      </c>
      <c r="S833" s="1" t="s">
        <v>3043</v>
      </c>
      <c r="T833" s="1" t="s">
        <v>3044</v>
      </c>
      <c r="U833" s="1" t="s">
        <v>3044</v>
      </c>
      <c r="V833" s="1" t="s">
        <v>3043</v>
      </c>
      <c r="W833" s="1" t="s">
        <v>3043</v>
      </c>
    </row>
    <row r="834" spans="1:23" x14ac:dyDescent="0.45">
      <c r="A834" s="1" t="s">
        <v>11762</v>
      </c>
      <c r="B834" s="1" t="s">
        <v>11763</v>
      </c>
      <c r="C834" s="1" t="s">
        <v>3043</v>
      </c>
      <c r="D834" s="1" t="s">
        <v>3043</v>
      </c>
      <c r="E834" s="1" t="s">
        <v>3043</v>
      </c>
      <c r="F834" s="1" t="s">
        <v>3456</v>
      </c>
      <c r="G834" s="1" t="s">
        <v>3043</v>
      </c>
      <c r="H834" s="1" t="s">
        <v>3456</v>
      </c>
      <c r="I834" s="1" t="s">
        <v>3017</v>
      </c>
      <c r="J834" s="1" t="s">
        <v>3017</v>
      </c>
      <c r="K834" s="1" t="s">
        <v>3456</v>
      </c>
      <c r="L834" s="1" t="s">
        <v>3017</v>
      </c>
      <c r="M834" s="1" t="s">
        <v>3017</v>
      </c>
      <c r="N834" s="1" t="s">
        <v>3043</v>
      </c>
      <c r="O834" s="1" t="s">
        <v>3043</v>
      </c>
      <c r="P834" s="1" t="s">
        <v>2984</v>
      </c>
      <c r="Q834" s="1" t="s">
        <v>2984</v>
      </c>
      <c r="R834" s="1" t="s">
        <v>2985</v>
      </c>
      <c r="S834" s="1" t="s">
        <v>6515</v>
      </c>
      <c r="T834" s="1" t="s">
        <v>3459</v>
      </c>
      <c r="U834" s="1" t="s">
        <v>5538</v>
      </c>
      <c r="V834" s="1" t="s">
        <v>6515</v>
      </c>
      <c r="W834" s="1" t="s">
        <v>2985</v>
      </c>
    </row>
    <row r="835" spans="1:23" x14ac:dyDescent="0.45">
      <c r="A835" s="1" t="s">
        <v>11764</v>
      </c>
      <c r="B835" s="1" t="s">
        <v>11765</v>
      </c>
      <c r="C835" s="1" t="s">
        <v>3043</v>
      </c>
      <c r="D835" s="1" t="s">
        <v>3043</v>
      </c>
      <c r="E835" s="1" t="s">
        <v>3043</v>
      </c>
      <c r="F835" s="1" t="s">
        <v>4529</v>
      </c>
      <c r="G835" s="1" t="s">
        <v>3043</v>
      </c>
      <c r="H835" s="1" t="s">
        <v>4529</v>
      </c>
      <c r="I835" s="1" t="s">
        <v>3017</v>
      </c>
      <c r="J835" s="1" t="s">
        <v>3017</v>
      </c>
      <c r="K835" s="1" t="s">
        <v>4529</v>
      </c>
      <c r="L835" s="1" t="s">
        <v>3017</v>
      </c>
      <c r="M835" s="1" t="s">
        <v>3017</v>
      </c>
      <c r="N835" s="1" t="s">
        <v>3043</v>
      </c>
      <c r="O835" s="1" t="s">
        <v>3043</v>
      </c>
      <c r="P835" s="1" t="s">
        <v>2984</v>
      </c>
      <c r="Q835" s="1" t="s">
        <v>2984</v>
      </c>
      <c r="R835" s="1" t="s">
        <v>3043</v>
      </c>
      <c r="S835" s="1" t="s">
        <v>3043</v>
      </c>
      <c r="T835" s="1" t="s">
        <v>3044</v>
      </c>
      <c r="U835" s="1" t="s">
        <v>5649</v>
      </c>
      <c r="V835" s="1" t="s">
        <v>2986</v>
      </c>
      <c r="W835" s="1" t="s">
        <v>2985</v>
      </c>
    </row>
    <row r="836" spans="1:23" x14ac:dyDescent="0.45">
      <c r="A836" s="1" t="s">
        <v>11766</v>
      </c>
      <c r="B836" s="1" t="s">
        <v>11767</v>
      </c>
      <c r="C836" s="1" t="s">
        <v>11768</v>
      </c>
      <c r="D836" s="1" t="s">
        <v>11769</v>
      </c>
      <c r="E836" s="1" t="s">
        <v>11770</v>
      </c>
      <c r="F836" s="1" t="s">
        <v>11771</v>
      </c>
      <c r="G836" s="1" t="s">
        <v>5311</v>
      </c>
      <c r="H836" s="1" t="s">
        <v>11772</v>
      </c>
      <c r="I836" s="1" t="s">
        <v>7337</v>
      </c>
      <c r="J836" s="1" t="s">
        <v>5266</v>
      </c>
      <c r="K836" s="1" t="s">
        <v>11773</v>
      </c>
      <c r="L836" s="1" t="s">
        <v>3231</v>
      </c>
      <c r="M836" s="1" t="s">
        <v>6628</v>
      </c>
      <c r="N836" s="1" t="s">
        <v>11774</v>
      </c>
      <c r="O836" s="1" t="s">
        <v>11775</v>
      </c>
      <c r="P836" s="1" t="s">
        <v>11776</v>
      </c>
      <c r="Q836" s="1" t="s">
        <v>11777</v>
      </c>
      <c r="R836" s="1" t="s">
        <v>2985</v>
      </c>
      <c r="S836" s="1" t="s">
        <v>5918</v>
      </c>
      <c r="T836" s="1" t="s">
        <v>11778</v>
      </c>
      <c r="U836" s="1" t="s">
        <v>11779</v>
      </c>
      <c r="V836" s="1" t="s">
        <v>11780</v>
      </c>
      <c r="W836" s="1" t="s">
        <v>3028</v>
      </c>
    </row>
    <row r="837" spans="1:23" x14ac:dyDescent="0.45">
      <c r="A837" s="1" t="s">
        <v>11781</v>
      </c>
      <c r="B837" s="1" t="s">
        <v>11782</v>
      </c>
      <c r="C837" s="1" t="s">
        <v>11783</v>
      </c>
      <c r="D837" s="1" t="s">
        <v>11784</v>
      </c>
      <c r="E837" s="1" t="s">
        <v>11785</v>
      </c>
      <c r="F837" s="1" t="s">
        <v>11786</v>
      </c>
      <c r="G837" s="1" t="s">
        <v>8099</v>
      </c>
      <c r="H837" s="1" t="s">
        <v>11787</v>
      </c>
      <c r="I837" s="1" t="s">
        <v>4021</v>
      </c>
      <c r="J837" s="1" t="s">
        <v>4510</v>
      </c>
      <c r="K837" s="1" t="s">
        <v>11788</v>
      </c>
      <c r="L837" s="1" t="s">
        <v>11117</v>
      </c>
      <c r="M837" s="1" t="s">
        <v>6147</v>
      </c>
      <c r="N837" s="1" t="s">
        <v>11789</v>
      </c>
      <c r="O837" s="1" t="s">
        <v>5508</v>
      </c>
      <c r="P837" s="1" t="s">
        <v>7339</v>
      </c>
      <c r="Q837" s="1" t="s">
        <v>11790</v>
      </c>
      <c r="R837" s="1" t="s">
        <v>2985</v>
      </c>
      <c r="S837" s="1" t="s">
        <v>3436</v>
      </c>
      <c r="T837" s="1" t="s">
        <v>11791</v>
      </c>
      <c r="U837" s="1" t="s">
        <v>11792</v>
      </c>
      <c r="V837" s="1" t="s">
        <v>3299</v>
      </c>
      <c r="W837" s="1" t="s">
        <v>2985</v>
      </c>
    </row>
    <row r="838" spans="1:23" x14ac:dyDescent="0.45">
      <c r="A838" s="1" t="s">
        <v>11793</v>
      </c>
      <c r="B838" s="1" t="s">
        <v>11794</v>
      </c>
      <c r="C838" s="1" t="s">
        <v>8155</v>
      </c>
      <c r="D838" s="1" t="s">
        <v>11795</v>
      </c>
      <c r="E838" s="1" t="s">
        <v>11796</v>
      </c>
      <c r="F838" s="1" t="s">
        <v>11797</v>
      </c>
      <c r="G838" s="1" t="s">
        <v>5874</v>
      </c>
      <c r="H838" s="1" t="s">
        <v>11798</v>
      </c>
      <c r="I838" s="1" t="s">
        <v>7599</v>
      </c>
      <c r="J838" s="1" t="s">
        <v>11799</v>
      </c>
      <c r="K838" s="1" t="s">
        <v>11798</v>
      </c>
      <c r="L838" s="1" t="s">
        <v>7599</v>
      </c>
      <c r="M838" s="1" t="s">
        <v>11799</v>
      </c>
      <c r="N838" s="1" t="s">
        <v>11800</v>
      </c>
      <c r="O838" s="1" t="s">
        <v>5870</v>
      </c>
      <c r="P838" s="1" t="s">
        <v>4378</v>
      </c>
      <c r="Q838" s="1" t="s">
        <v>11801</v>
      </c>
      <c r="R838" s="1" t="s">
        <v>2977</v>
      </c>
      <c r="S838" s="1" t="s">
        <v>7476</v>
      </c>
      <c r="T838" s="1" t="s">
        <v>11802</v>
      </c>
      <c r="U838" s="1" t="s">
        <v>11803</v>
      </c>
      <c r="V838" s="1" t="s">
        <v>11804</v>
      </c>
      <c r="W838" s="1" t="s">
        <v>2977</v>
      </c>
    </row>
    <row r="839" spans="1:23" x14ac:dyDescent="0.45">
      <c r="A839" s="1" t="s">
        <v>11805</v>
      </c>
      <c r="B839" s="1" t="s">
        <v>11806</v>
      </c>
      <c r="C839" s="1" t="s">
        <v>11807</v>
      </c>
      <c r="D839" s="1" t="s">
        <v>11808</v>
      </c>
      <c r="E839" s="1" t="s">
        <v>11809</v>
      </c>
      <c r="F839" s="1" t="s">
        <v>11810</v>
      </c>
      <c r="G839" s="1" t="s">
        <v>11811</v>
      </c>
      <c r="H839" s="1" t="s">
        <v>11812</v>
      </c>
      <c r="I839" s="1" t="s">
        <v>3605</v>
      </c>
      <c r="J839" s="1" t="s">
        <v>11813</v>
      </c>
      <c r="K839" s="1" t="s">
        <v>11814</v>
      </c>
      <c r="L839" s="1" t="s">
        <v>5232</v>
      </c>
      <c r="M839" s="1" t="s">
        <v>4837</v>
      </c>
      <c r="N839" s="1" t="s">
        <v>11815</v>
      </c>
      <c r="O839" s="1" t="s">
        <v>7673</v>
      </c>
      <c r="P839" s="1" t="s">
        <v>11816</v>
      </c>
      <c r="Q839" s="1" t="s">
        <v>11817</v>
      </c>
      <c r="R839" s="1" t="s">
        <v>2985</v>
      </c>
      <c r="S839" s="1" t="s">
        <v>11818</v>
      </c>
      <c r="T839" s="1" t="s">
        <v>11819</v>
      </c>
      <c r="U839" s="1" t="s">
        <v>8689</v>
      </c>
      <c r="V839" s="1" t="s">
        <v>11820</v>
      </c>
      <c r="W839" s="1" t="s">
        <v>2977</v>
      </c>
    </row>
    <row r="840" spans="1:23" x14ac:dyDescent="0.45">
      <c r="A840" s="1" t="s">
        <v>11821</v>
      </c>
      <c r="B840" s="1" t="s">
        <v>11822</v>
      </c>
      <c r="C840" s="1" t="s">
        <v>3050</v>
      </c>
      <c r="D840" s="1" t="s">
        <v>11823</v>
      </c>
      <c r="E840" s="1" t="s">
        <v>11824</v>
      </c>
      <c r="F840" s="1" t="s">
        <v>11825</v>
      </c>
      <c r="G840" s="1" t="s">
        <v>4871</v>
      </c>
      <c r="H840" s="1" t="s">
        <v>4871</v>
      </c>
      <c r="I840" s="1" t="s">
        <v>9675</v>
      </c>
      <c r="J840" s="1" t="s">
        <v>4753</v>
      </c>
      <c r="K840" s="1" t="s">
        <v>11826</v>
      </c>
      <c r="L840" s="1" t="s">
        <v>4468</v>
      </c>
      <c r="M840" s="1" t="s">
        <v>8768</v>
      </c>
      <c r="N840" s="1" t="s">
        <v>4871</v>
      </c>
      <c r="O840" s="1" t="s">
        <v>4871</v>
      </c>
      <c r="P840" s="1" t="s">
        <v>3893</v>
      </c>
      <c r="Q840" s="1" t="s">
        <v>11827</v>
      </c>
      <c r="R840" s="1" t="s">
        <v>3043</v>
      </c>
      <c r="S840" s="1" t="s">
        <v>3043</v>
      </c>
      <c r="T840" s="1" t="s">
        <v>3044</v>
      </c>
      <c r="U840" s="1" t="s">
        <v>11828</v>
      </c>
      <c r="V840" s="1" t="s">
        <v>11829</v>
      </c>
      <c r="W840" s="1" t="s">
        <v>10774</v>
      </c>
    </row>
    <row r="841" spans="1:23" x14ac:dyDescent="0.45">
      <c r="A841" s="1" t="s">
        <v>11830</v>
      </c>
      <c r="B841" s="1" t="s">
        <v>11831</v>
      </c>
      <c r="C841" s="1" t="s">
        <v>11832</v>
      </c>
      <c r="D841" s="1" t="s">
        <v>11833</v>
      </c>
      <c r="E841" s="1" t="s">
        <v>11834</v>
      </c>
      <c r="F841" s="1" t="s">
        <v>4182</v>
      </c>
      <c r="G841" s="1" t="s">
        <v>4643</v>
      </c>
      <c r="H841" s="1" t="s">
        <v>4984</v>
      </c>
      <c r="I841" s="1" t="s">
        <v>3493</v>
      </c>
      <c r="J841" s="1" t="s">
        <v>9029</v>
      </c>
      <c r="K841" s="1" t="s">
        <v>11835</v>
      </c>
      <c r="L841" s="1" t="s">
        <v>11117</v>
      </c>
      <c r="M841" s="1" t="s">
        <v>11836</v>
      </c>
      <c r="N841" s="1" t="s">
        <v>4984</v>
      </c>
      <c r="O841" s="1" t="s">
        <v>4643</v>
      </c>
      <c r="P841" s="1" t="s">
        <v>11837</v>
      </c>
      <c r="Q841" s="1" t="s">
        <v>11838</v>
      </c>
      <c r="R841" s="1" t="s">
        <v>3226</v>
      </c>
      <c r="S841" s="1" t="s">
        <v>11839</v>
      </c>
      <c r="T841" s="1" t="s">
        <v>11840</v>
      </c>
      <c r="U841" s="1" t="s">
        <v>11841</v>
      </c>
      <c r="V841" s="1" t="s">
        <v>11842</v>
      </c>
      <c r="W841" s="1" t="s">
        <v>4053</v>
      </c>
    </row>
    <row r="842" spans="1:23" x14ac:dyDescent="0.45">
      <c r="A842" s="1" t="s">
        <v>11843</v>
      </c>
      <c r="B842" s="1" t="s">
        <v>9972</v>
      </c>
      <c r="C842" s="1" t="s">
        <v>11844</v>
      </c>
      <c r="D842" s="1" t="s">
        <v>11845</v>
      </c>
      <c r="E842" s="1" t="s">
        <v>11846</v>
      </c>
      <c r="F842" s="1" t="s">
        <v>3993</v>
      </c>
      <c r="G842" s="1" t="s">
        <v>11847</v>
      </c>
      <c r="H842" s="1" t="s">
        <v>10507</v>
      </c>
      <c r="I842" s="1" t="s">
        <v>7211</v>
      </c>
      <c r="J842" s="1" t="s">
        <v>4281</v>
      </c>
      <c r="K842" s="1" t="s">
        <v>5173</v>
      </c>
      <c r="L842" s="1" t="s">
        <v>3849</v>
      </c>
      <c r="M842" s="1" t="s">
        <v>3850</v>
      </c>
      <c r="N842" s="1" t="s">
        <v>10507</v>
      </c>
      <c r="O842" s="1" t="s">
        <v>11847</v>
      </c>
      <c r="P842" s="1" t="s">
        <v>2984</v>
      </c>
      <c r="Q842" s="1" t="s">
        <v>2984</v>
      </c>
      <c r="R842" s="1" t="s">
        <v>3086</v>
      </c>
      <c r="S842" s="1" t="s">
        <v>11848</v>
      </c>
      <c r="T842" s="1" t="s">
        <v>11849</v>
      </c>
      <c r="U842" s="1" t="s">
        <v>11850</v>
      </c>
      <c r="V842" s="1" t="s">
        <v>11851</v>
      </c>
      <c r="W842" s="1" t="s">
        <v>3204</v>
      </c>
    </row>
    <row r="843" spans="1:23" x14ac:dyDescent="0.45">
      <c r="A843" s="1" t="s">
        <v>11852</v>
      </c>
      <c r="B843" s="1" t="s">
        <v>11853</v>
      </c>
      <c r="C843" s="1" t="s">
        <v>2977</v>
      </c>
      <c r="D843" s="1" t="s">
        <v>3649</v>
      </c>
      <c r="E843" s="1" t="s">
        <v>11854</v>
      </c>
      <c r="F843" s="1" t="s">
        <v>9342</v>
      </c>
      <c r="G843" s="1" t="s">
        <v>5918</v>
      </c>
      <c r="H843" s="1" t="s">
        <v>3828</v>
      </c>
      <c r="I843" s="1" t="s">
        <v>11855</v>
      </c>
      <c r="J843" s="1" t="s">
        <v>11856</v>
      </c>
      <c r="K843" s="1" t="s">
        <v>11857</v>
      </c>
      <c r="L843" s="1" t="s">
        <v>11858</v>
      </c>
      <c r="M843" s="1" t="s">
        <v>11859</v>
      </c>
      <c r="N843" s="1" t="s">
        <v>3828</v>
      </c>
      <c r="O843" s="1" t="s">
        <v>5918</v>
      </c>
      <c r="P843" s="1" t="s">
        <v>2984</v>
      </c>
      <c r="Q843" s="1" t="s">
        <v>2984</v>
      </c>
      <c r="R843" s="1" t="s">
        <v>3043</v>
      </c>
      <c r="S843" s="1" t="s">
        <v>3043</v>
      </c>
      <c r="T843" s="1" t="s">
        <v>3044</v>
      </c>
      <c r="U843" s="1" t="s">
        <v>11860</v>
      </c>
      <c r="V843" s="1" t="s">
        <v>4572</v>
      </c>
      <c r="W843" s="1" t="s">
        <v>2985</v>
      </c>
    </row>
    <row r="844" spans="1:23" x14ac:dyDescent="0.45">
      <c r="A844" s="1" t="s">
        <v>11861</v>
      </c>
      <c r="B844" s="1" t="s">
        <v>11862</v>
      </c>
      <c r="C844" s="1" t="s">
        <v>11863</v>
      </c>
      <c r="D844" s="1" t="s">
        <v>11864</v>
      </c>
      <c r="E844" s="1" t="s">
        <v>11865</v>
      </c>
      <c r="F844" s="1" t="s">
        <v>11866</v>
      </c>
      <c r="G844" s="1" t="s">
        <v>11867</v>
      </c>
      <c r="H844" s="1" t="s">
        <v>11868</v>
      </c>
      <c r="I844" s="1" t="s">
        <v>11869</v>
      </c>
      <c r="J844" s="1" t="s">
        <v>5889</v>
      </c>
      <c r="K844" s="1" t="s">
        <v>11870</v>
      </c>
      <c r="L844" s="1" t="s">
        <v>11378</v>
      </c>
      <c r="M844" s="1" t="s">
        <v>11871</v>
      </c>
      <c r="N844" s="1" t="s">
        <v>11872</v>
      </c>
      <c r="O844" s="1" t="s">
        <v>11868</v>
      </c>
      <c r="P844" s="1" t="s">
        <v>11873</v>
      </c>
      <c r="Q844" s="1" t="s">
        <v>11874</v>
      </c>
      <c r="R844" s="1" t="s">
        <v>2977</v>
      </c>
      <c r="S844" s="1" t="s">
        <v>11875</v>
      </c>
      <c r="T844" s="1" t="s">
        <v>11876</v>
      </c>
      <c r="U844" s="1" t="s">
        <v>11877</v>
      </c>
      <c r="V844" s="1" t="s">
        <v>9031</v>
      </c>
      <c r="W844" s="1" t="s">
        <v>2985</v>
      </c>
    </row>
    <row r="845" spans="1:23" x14ac:dyDescent="0.45">
      <c r="A845" s="1" t="s">
        <v>11878</v>
      </c>
      <c r="B845" s="1" t="s">
        <v>11879</v>
      </c>
      <c r="C845" s="1" t="s">
        <v>8301</v>
      </c>
      <c r="D845" s="1" t="s">
        <v>11880</v>
      </c>
      <c r="E845" s="1" t="s">
        <v>11881</v>
      </c>
      <c r="F845" s="1" t="s">
        <v>11882</v>
      </c>
      <c r="G845" s="1" t="s">
        <v>8007</v>
      </c>
      <c r="H845" s="1" t="s">
        <v>8090</v>
      </c>
      <c r="I845" s="1" t="s">
        <v>4067</v>
      </c>
      <c r="J845" s="1" t="s">
        <v>8034</v>
      </c>
      <c r="K845" s="1" t="s">
        <v>8016</v>
      </c>
      <c r="L845" s="1" t="s">
        <v>9840</v>
      </c>
      <c r="M845" s="1" t="s">
        <v>11723</v>
      </c>
      <c r="N845" s="1" t="s">
        <v>11883</v>
      </c>
      <c r="O845" s="1" t="s">
        <v>11884</v>
      </c>
      <c r="P845" s="1" t="s">
        <v>11885</v>
      </c>
      <c r="Q845" s="1" t="s">
        <v>11886</v>
      </c>
      <c r="R845" s="1" t="s">
        <v>2977</v>
      </c>
      <c r="S845" s="1" t="s">
        <v>11887</v>
      </c>
      <c r="T845" s="1" t="s">
        <v>11888</v>
      </c>
      <c r="U845" s="1" t="s">
        <v>11889</v>
      </c>
      <c r="V845" s="1" t="s">
        <v>3341</v>
      </c>
      <c r="W845" s="1" t="s">
        <v>2985</v>
      </c>
    </row>
    <row r="846" spans="1:23" x14ac:dyDescent="0.45">
      <c r="A846" s="1" t="s">
        <v>11890</v>
      </c>
      <c r="B846" s="1" t="s">
        <v>11891</v>
      </c>
      <c r="C846" s="1" t="s">
        <v>3043</v>
      </c>
      <c r="D846" s="1" t="s">
        <v>3043</v>
      </c>
      <c r="E846" s="1" t="s">
        <v>3043</v>
      </c>
      <c r="F846" s="1" t="s">
        <v>3456</v>
      </c>
      <c r="G846" s="1" t="s">
        <v>3043</v>
      </c>
      <c r="H846" s="1" t="s">
        <v>3456</v>
      </c>
      <c r="I846" s="1" t="s">
        <v>3017</v>
      </c>
      <c r="J846" s="1" t="s">
        <v>3017</v>
      </c>
      <c r="K846" s="1" t="s">
        <v>3456</v>
      </c>
      <c r="L846" s="1" t="s">
        <v>3017</v>
      </c>
      <c r="M846" s="1" t="s">
        <v>3017</v>
      </c>
      <c r="N846" s="1" t="s">
        <v>3043</v>
      </c>
      <c r="O846" s="1" t="s">
        <v>3043</v>
      </c>
      <c r="P846" s="1" t="s">
        <v>2984</v>
      </c>
      <c r="Q846" s="1" t="s">
        <v>2984</v>
      </c>
      <c r="R846" s="1" t="s">
        <v>2985</v>
      </c>
      <c r="S846" s="1" t="s">
        <v>5390</v>
      </c>
      <c r="T846" s="1" t="s">
        <v>3459</v>
      </c>
      <c r="U846" s="1" t="s">
        <v>3044</v>
      </c>
      <c r="V846" s="1" t="s">
        <v>3043</v>
      </c>
      <c r="W846" s="1" t="s">
        <v>3043</v>
      </c>
    </row>
    <row r="847" spans="1:23" x14ac:dyDescent="0.45">
      <c r="A847" s="1" t="s">
        <v>11892</v>
      </c>
      <c r="B847" s="1" t="s">
        <v>11893</v>
      </c>
      <c r="C847" s="1" t="s">
        <v>11894</v>
      </c>
      <c r="D847" s="1" t="s">
        <v>11895</v>
      </c>
      <c r="E847" s="1" t="s">
        <v>11896</v>
      </c>
      <c r="F847" s="1" t="s">
        <v>11897</v>
      </c>
      <c r="G847" s="1" t="s">
        <v>11898</v>
      </c>
      <c r="H847" s="1" t="s">
        <v>11899</v>
      </c>
      <c r="I847" s="1" t="s">
        <v>11900</v>
      </c>
      <c r="J847" s="1" t="s">
        <v>10559</v>
      </c>
      <c r="K847" s="1" t="s">
        <v>11901</v>
      </c>
      <c r="L847" s="1" t="s">
        <v>11902</v>
      </c>
      <c r="M847" s="1" t="s">
        <v>5176</v>
      </c>
      <c r="N847" s="1" t="s">
        <v>8856</v>
      </c>
      <c r="O847" s="1" t="s">
        <v>11416</v>
      </c>
      <c r="P847" s="1" t="s">
        <v>2984</v>
      </c>
      <c r="Q847" s="1" t="s">
        <v>2984</v>
      </c>
      <c r="R847" s="1" t="s">
        <v>2985</v>
      </c>
      <c r="S847" s="1" t="s">
        <v>7544</v>
      </c>
      <c r="T847" s="1" t="s">
        <v>11903</v>
      </c>
      <c r="U847" s="1" t="s">
        <v>4321</v>
      </c>
      <c r="V847" s="1" t="s">
        <v>4053</v>
      </c>
      <c r="W847" s="1" t="s">
        <v>2985</v>
      </c>
    </row>
    <row r="848" spans="1:23" x14ac:dyDescent="0.45">
      <c r="A848" s="1" t="s">
        <v>11904</v>
      </c>
      <c r="B848" s="1" t="s">
        <v>11905</v>
      </c>
      <c r="C848" s="1" t="s">
        <v>2985</v>
      </c>
      <c r="D848" s="1" t="s">
        <v>11906</v>
      </c>
      <c r="E848" s="1" t="s">
        <v>11907</v>
      </c>
      <c r="F848" s="1" t="s">
        <v>11908</v>
      </c>
      <c r="G848" s="1" t="s">
        <v>11909</v>
      </c>
      <c r="H848" s="1" t="s">
        <v>11909</v>
      </c>
      <c r="I848" s="1" t="s">
        <v>4777</v>
      </c>
      <c r="J848" s="1" t="s">
        <v>5176</v>
      </c>
      <c r="K848" s="1" t="s">
        <v>11909</v>
      </c>
      <c r="L848" s="1" t="s">
        <v>4777</v>
      </c>
      <c r="M848" s="1" t="s">
        <v>5176</v>
      </c>
      <c r="N848" s="1" t="s">
        <v>11909</v>
      </c>
      <c r="O848" s="1" t="s">
        <v>11909</v>
      </c>
      <c r="P848" s="1" t="s">
        <v>2984</v>
      </c>
      <c r="Q848" s="1" t="s">
        <v>2984</v>
      </c>
      <c r="R848" s="1" t="s">
        <v>3043</v>
      </c>
      <c r="S848" s="1" t="s">
        <v>3043</v>
      </c>
      <c r="T848" s="1" t="s">
        <v>3044</v>
      </c>
      <c r="U848" s="1" t="s">
        <v>3044</v>
      </c>
      <c r="V848" s="1" t="s">
        <v>3043</v>
      </c>
      <c r="W848" s="1" t="s">
        <v>3043</v>
      </c>
    </row>
    <row r="849" spans="1:23" x14ac:dyDescent="0.45">
      <c r="A849" s="1" t="s">
        <v>11910</v>
      </c>
      <c r="B849" s="1" t="s">
        <v>11911</v>
      </c>
      <c r="C849" s="1" t="s">
        <v>3043</v>
      </c>
      <c r="D849" s="1" t="s">
        <v>3043</v>
      </c>
      <c r="E849" s="1" t="s">
        <v>3043</v>
      </c>
      <c r="F849" s="1" t="s">
        <v>2985</v>
      </c>
      <c r="G849" s="1" t="s">
        <v>3043</v>
      </c>
      <c r="H849" s="1" t="s">
        <v>2985</v>
      </c>
      <c r="I849" s="1" t="s">
        <v>3017</v>
      </c>
      <c r="J849" s="1" t="s">
        <v>3017</v>
      </c>
      <c r="K849" s="1" t="s">
        <v>2985</v>
      </c>
      <c r="L849" s="1" t="s">
        <v>3017</v>
      </c>
      <c r="M849" s="1" t="s">
        <v>3017</v>
      </c>
      <c r="N849" s="1" t="s">
        <v>3043</v>
      </c>
      <c r="O849" s="1" t="s">
        <v>3043</v>
      </c>
      <c r="P849" s="1" t="s">
        <v>2984</v>
      </c>
      <c r="Q849" s="1" t="s">
        <v>2984</v>
      </c>
      <c r="R849" s="1" t="s">
        <v>3043</v>
      </c>
      <c r="S849" s="1" t="s">
        <v>3043</v>
      </c>
      <c r="T849" s="1" t="s">
        <v>3044</v>
      </c>
      <c r="U849" s="1" t="s">
        <v>5645</v>
      </c>
      <c r="V849" s="1" t="s">
        <v>3127</v>
      </c>
      <c r="W849" s="1" t="s">
        <v>2985</v>
      </c>
    </row>
    <row r="850" spans="1:23" x14ac:dyDescent="0.45">
      <c r="A850" s="1" t="s">
        <v>11912</v>
      </c>
      <c r="B850" s="1" t="s">
        <v>11913</v>
      </c>
      <c r="C850" s="1" t="s">
        <v>11914</v>
      </c>
      <c r="D850" s="1" t="s">
        <v>11915</v>
      </c>
      <c r="E850" s="1" t="s">
        <v>11916</v>
      </c>
      <c r="F850" s="1" t="s">
        <v>11917</v>
      </c>
      <c r="G850" s="1" t="s">
        <v>11918</v>
      </c>
      <c r="H850" s="1" t="s">
        <v>11919</v>
      </c>
      <c r="I850" s="1" t="s">
        <v>8817</v>
      </c>
      <c r="J850" s="1" t="s">
        <v>11920</v>
      </c>
      <c r="K850" s="1" t="s">
        <v>7241</v>
      </c>
      <c r="L850" s="1" t="s">
        <v>8937</v>
      </c>
      <c r="M850" s="1" t="s">
        <v>11921</v>
      </c>
      <c r="N850" s="1" t="s">
        <v>11922</v>
      </c>
      <c r="O850" s="1" t="s">
        <v>11923</v>
      </c>
      <c r="P850" s="1" t="s">
        <v>11924</v>
      </c>
      <c r="Q850" s="1" t="s">
        <v>11925</v>
      </c>
      <c r="R850" s="1" t="s">
        <v>2977</v>
      </c>
      <c r="S850" s="1" t="s">
        <v>11926</v>
      </c>
      <c r="T850" s="1" t="s">
        <v>11927</v>
      </c>
      <c r="U850" s="1" t="s">
        <v>11927</v>
      </c>
      <c r="V850" s="1" t="s">
        <v>11928</v>
      </c>
      <c r="W850" s="1" t="s">
        <v>3204</v>
      </c>
    </row>
    <row r="851" spans="1:23" x14ac:dyDescent="0.45">
      <c r="A851" s="1" t="s">
        <v>11929</v>
      </c>
      <c r="B851" s="1" t="s">
        <v>11930</v>
      </c>
      <c r="C851" s="1" t="s">
        <v>5449</v>
      </c>
      <c r="D851" s="1" t="s">
        <v>11931</v>
      </c>
      <c r="E851" s="1" t="s">
        <v>11932</v>
      </c>
      <c r="F851" s="1" t="s">
        <v>11933</v>
      </c>
      <c r="G851" s="1" t="s">
        <v>11934</v>
      </c>
      <c r="H851" s="1" t="s">
        <v>11935</v>
      </c>
      <c r="I851" s="1" t="s">
        <v>11294</v>
      </c>
      <c r="J851" s="1" t="s">
        <v>5770</v>
      </c>
      <c r="K851" s="1" t="s">
        <v>11936</v>
      </c>
      <c r="L851" s="1" t="s">
        <v>6487</v>
      </c>
      <c r="M851" s="1" t="s">
        <v>4284</v>
      </c>
      <c r="N851" s="1" t="s">
        <v>11937</v>
      </c>
      <c r="O851" s="1" t="s">
        <v>11938</v>
      </c>
      <c r="P851" s="1" t="s">
        <v>2984</v>
      </c>
      <c r="Q851" s="1" t="s">
        <v>2984</v>
      </c>
      <c r="R851" s="1" t="s">
        <v>2985</v>
      </c>
      <c r="S851" s="1" t="s">
        <v>11939</v>
      </c>
      <c r="T851" s="1" t="s">
        <v>11940</v>
      </c>
      <c r="U851" s="1" t="s">
        <v>11941</v>
      </c>
      <c r="V851" s="1" t="s">
        <v>11942</v>
      </c>
      <c r="W851" s="1" t="s">
        <v>2977</v>
      </c>
    </row>
    <row r="852" spans="1:23" x14ac:dyDescent="0.45">
      <c r="A852" s="1" t="s">
        <v>11943</v>
      </c>
      <c r="B852" s="1" t="s">
        <v>6339</v>
      </c>
      <c r="C852" s="1" t="s">
        <v>4053</v>
      </c>
      <c r="D852" s="1" t="s">
        <v>11944</v>
      </c>
      <c r="E852" s="1" t="s">
        <v>11945</v>
      </c>
      <c r="F852" s="1" t="s">
        <v>6342</v>
      </c>
      <c r="G852" s="1" t="s">
        <v>11946</v>
      </c>
      <c r="H852" s="1" t="s">
        <v>11947</v>
      </c>
      <c r="I852" s="1" t="s">
        <v>8204</v>
      </c>
      <c r="J852" s="1" t="s">
        <v>3265</v>
      </c>
      <c r="K852" s="1" t="s">
        <v>11948</v>
      </c>
      <c r="L852" s="1" t="s">
        <v>11949</v>
      </c>
      <c r="M852" s="1" t="s">
        <v>6526</v>
      </c>
      <c r="N852" s="1" t="s">
        <v>11947</v>
      </c>
      <c r="O852" s="1" t="s">
        <v>11950</v>
      </c>
      <c r="P852" s="1" t="s">
        <v>2984</v>
      </c>
      <c r="Q852" s="1" t="s">
        <v>2984</v>
      </c>
      <c r="R852" s="1" t="s">
        <v>2985</v>
      </c>
      <c r="S852" s="1" t="s">
        <v>3267</v>
      </c>
      <c r="T852" s="1" t="s">
        <v>11951</v>
      </c>
      <c r="U852" s="1" t="s">
        <v>11952</v>
      </c>
      <c r="V852" s="1" t="s">
        <v>4274</v>
      </c>
      <c r="W852" s="1" t="s">
        <v>2985</v>
      </c>
    </row>
    <row r="853" spans="1:23" x14ac:dyDescent="0.45">
      <c r="A853" s="1" t="s">
        <v>11953</v>
      </c>
      <c r="B853" s="1" t="s">
        <v>11954</v>
      </c>
      <c r="C853" s="1" t="s">
        <v>11955</v>
      </c>
      <c r="D853" s="1" t="s">
        <v>11956</v>
      </c>
      <c r="E853" s="1" t="s">
        <v>11957</v>
      </c>
      <c r="F853" s="1" t="s">
        <v>11958</v>
      </c>
      <c r="G853" s="1" t="s">
        <v>10634</v>
      </c>
      <c r="H853" s="1" t="s">
        <v>11959</v>
      </c>
      <c r="I853" s="1" t="s">
        <v>3019</v>
      </c>
      <c r="J853" s="1" t="s">
        <v>10965</v>
      </c>
      <c r="K853" s="1" t="s">
        <v>7042</v>
      </c>
      <c r="L853" s="1" t="s">
        <v>8190</v>
      </c>
      <c r="M853" s="1" t="s">
        <v>11960</v>
      </c>
      <c r="N853" s="1" t="s">
        <v>5379</v>
      </c>
      <c r="O853" s="1" t="s">
        <v>11961</v>
      </c>
      <c r="P853" s="1" t="s">
        <v>11962</v>
      </c>
      <c r="Q853" s="1" t="s">
        <v>11963</v>
      </c>
      <c r="R853" s="1" t="s">
        <v>2985</v>
      </c>
      <c r="S853" s="1" t="s">
        <v>11964</v>
      </c>
      <c r="T853" s="1" t="s">
        <v>11965</v>
      </c>
      <c r="U853" s="1" t="s">
        <v>11966</v>
      </c>
      <c r="V853" s="1" t="s">
        <v>3341</v>
      </c>
      <c r="W853" s="1" t="s">
        <v>2985</v>
      </c>
    </row>
    <row r="854" spans="1:23" x14ac:dyDescent="0.45">
      <c r="A854" s="1" t="s">
        <v>11967</v>
      </c>
      <c r="B854" s="1" t="s">
        <v>11968</v>
      </c>
      <c r="C854" s="1" t="s">
        <v>11969</v>
      </c>
      <c r="D854" s="1" t="s">
        <v>11970</v>
      </c>
      <c r="E854" s="1" t="s">
        <v>11971</v>
      </c>
      <c r="F854" s="1" t="s">
        <v>11972</v>
      </c>
      <c r="G854" s="1" t="s">
        <v>11973</v>
      </c>
      <c r="H854" s="1" t="s">
        <v>4428</v>
      </c>
      <c r="I854" s="1" t="s">
        <v>3401</v>
      </c>
      <c r="J854" s="1" t="s">
        <v>11974</v>
      </c>
      <c r="K854" s="1" t="s">
        <v>11975</v>
      </c>
      <c r="L854" s="1" t="s">
        <v>4426</v>
      </c>
      <c r="M854" s="1" t="s">
        <v>5028</v>
      </c>
      <c r="N854" s="1" t="s">
        <v>11976</v>
      </c>
      <c r="O854" s="1" t="s">
        <v>11977</v>
      </c>
      <c r="P854" s="1" t="s">
        <v>2991</v>
      </c>
      <c r="Q854" s="1" t="s">
        <v>7216</v>
      </c>
      <c r="R854" s="1" t="s">
        <v>2985</v>
      </c>
      <c r="S854" s="1" t="s">
        <v>2996</v>
      </c>
      <c r="T854" s="1" t="s">
        <v>11978</v>
      </c>
      <c r="U854" s="1" t="s">
        <v>11979</v>
      </c>
      <c r="V854" s="1" t="s">
        <v>11980</v>
      </c>
      <c r="W854" s="1" t="s">
        <v>2985</v>
      </c>
    </row>
    <row r="855" spans="1:23" x14ac:dyDescent="0.45">
      <c r="A855" s="1" t="s">
        <v>11981</v>
      </c>
      <c r="B855" s="1" t="s">
        <v>3508</v>
      </c>
      <c r="C855" s="1" t="s">
        <v>3649</v>
      </c>
      <c r="D855" s="1" t="s">
        <v>11982</v>
      </c>
      <c r="E855" s="1" t="s">
        <v>11983</v>
      </c>
      <c r="F855" s="1" t="s">
        <v>3511</v>
      </c>
      <c r="G855" s="1" t="s">
        <v>11984</v>
      </c>
      <c r="H855" s="1" t="s">
        <v>11985</v>
      </c>
      <c r="I855" s="1" t="s">
        <v>8985</v>
      </c>
      <c r="J855" s="1" t="s">
        <v>3921</v>
      </c>
      <c r="K855" s="1" t="s">
        <v>11986</v>
      </c>
      <c r="L855" s="1" t="s">
        <v>4540</v>
      </c>
      <c r="M855" s="1" t="s">
        <v>4284</v>
      </c>
      <c r="N855" s="1" t="s">
        <v>11987</v>
      </c>
      <c r="O855" s="1" t="s">
        <v>11988</v>
      </c>
      <c r="P855" s="1" t="s">
        <v>2984</v>
      </c>
      <c r="Q855" s="1" t="s">
        <v>2984</v>
      </c>
      <c r="R855" s="1" t="s">
        <v>2985</v>
      </c>
      <c r="S855" s="1" t="s">
        <v>3299</v>
      </c>
      <c r="T855" s="1" t="s">
        <v>11989</v>
      </c>
      <c r="U855" s="1" t="s">
        <v>11990</v>
      </c>
      <c r="V855" s="1" t="s">
        <v>3574</v>
      </c>
      <c r="W855" s="1" t="s">
        <v>2985</v>
      </c>
    </row>
    <row r="856" spans="1:23" x14ac:dyDescent="0.45">
      <c r="A856" s="1" t="s">
        <v>11991</v>
      </c>
      <c r="B856" s="1" t="s">
        <v>11992</v>
      </c>
      <c r="C856" s="1" t="s">
        <v>3043</v>
      </c>
      <c r="D856" s="1" t="s">
        <v>3043</v>
      </c>
      <c r="E856" s="1" t="s">
        <v>3043</v>
      </c>
      <c r="F856" s="1" t="s">
        <v>11993</v>
      </c>
      <c r="G856" s="1" t="s">
        <v>3043</v>
      </c>
      <c r="H856" s="1" t="s">
        <v>11993</v>
      </c>
      <c r="I856" s="1" t="s">
        <v>3017</v>
      </c>
      <c r="J856" s="1" t="s">
        <v>3017</v>
      </c>
      <c r="K856" s="1" t="s">
        <v>11993</v>
      </c>
      <c r="L856" s="1" t="s">
        <v>3017</v>
      </c>
      <c r="M856" s="1" t="s">
        <v>3017</v>
      </c>
      <c r="N856" s="1" t="s">
        <v>3043</v>
      </c>
      <c r="O856" s="1" t="s">
        <v>3043</v>
      </c>
      <c r="P856" s="1" t="s">
        <v>2984</v>
      </c>
      <c r="Q856" s="1" t="s">
        <v>2984</v>
      </c>
      <c r="R856" s="1" t="s">
        <v>2977</v>
      </c>
      <c r="S856" s="1" t="s">
        <v>3031</v>
      </c>
      <c r="T856" s="1" t="s">
        <v>11994</v>
      </c>
      <c r="U856" s="1" t="s">
        <v>11995</v>
      </c>
      <c r="V856" s="1" t="s">
        <v>8736</v>
      </c>
      <c r="W856" s="1" t="s">
        <v>2985</v>
      </c>
    </row>
    <row r="857" spans="1:23" x14ac:dyDescent="0.45">
      <c r="A857" s="1" t="s">
        <v>11996</v>
      </c>
      <c r="B857" s="1" t="s">
        <v>11997</v>
      </c>
      <c r="C857" s="1" t="s">
        <v>6032</v>
      </c>
      <c r="D857" s="1" t="s">
        <v>11998</v>
      </c>
      <c r="E857" s="1" t="s">
        <v>11999</v>
      </c>
      <c r="F857" s="1" t="s">
        <v>12000</v>
      </c>
      <c r="G857" s="1" t="s">
        <v>4894</v>
      </c>
      <c r="H857" s="1" t="s">
        <v>7225</v>
      </c>
      <c r="I857" s="1" t="s">
        <v>3327</v>
      </c>
      <c r="J857" s="1" t="s">
        <v>4489</v>
      </c>
      <c r="K857" s="1" t="s">
        <v>12001</v>
      </c>
      <c r="L857" s="1" t="s">
        <v>3345</v>
      </c>
      <c r="M857" s="1" t="s">
        <v>4911</v>
      </c>
      <c r="N857" s="1" t="s">
        <v>12002</v>
      </c>
      <c r="O857" s="1" t="s">
        <v>4894</v>
      </c>
      <c r="P857" s="1" t="s">
        <v>2984</v>
      </c>
      <c r="Q857" s="1" t="s">
        <v>2984</v>
      </c>
      <c r="R857" s="1" t="s">
        <v>2985</v>
      </c>
      <c r="S857" s="1" t="s">
        <v>3127</v>
      </c>
      <c r="T857" s="1" t="s">
        <v>12003</v>
      </c>
      <c r="U857" s="1" t="s">
        <v>12004</v>
      </c>
      <c r="V857" s="1" t="s">
        <v>12005</v>
      </c>
      <c r="W857" s="1" t="s">
        <v>2985</v>
      </c>
    </row>
    <row r="858" spans="1:23" x14ac:dyDescent="0.45">
      <c r="A858" s="1" t="s">
        <v>12006</v>
      </c>
      <c r="B858" s="1" t="s">
        <v>12007</v>
      </c>
      <c r="C858" s="1" t="s">
        <v>3043</v>
      </c>
      <c r="D858" s="1" t="s">
        <v>3043</v>
      </c>
      <c r="E858" s="1" t="s">
        <v>3043</v>
      </c>
      <c r="F858" s="1" t="s">
        <v>12008</v>
      </c>
      <c r="G858" s="1" t="s">
        <v>3043</v>
      </c>
      <c r="H858" s="1" t="s">
        <v>4632</v>
      </c>
      <c r="I858" s="1" t="s">
        <v>3799</v>
      </c>
      <c r="J858" s="1" t="s">
        <v>12009</v>
      </c>
      <c r="K858" s="1" t="s">
        <v>12008</v>
      </c>
      <c r="L858" s="1" t="s">
        <v>3017</v>
      </c>
      <c r="M858" s="1" t="s">
        <v>3017</v>
      </c>
      <c r="N858" s="1" t="s">
        <v>3043</v>
      </c>
      <c r="O858" s="1" t="s">
        <v>3043</v>
      </c>
      <c r="P858" s="1" t="s">
        <v>2984</v>
      </c>
      <c r="Q858" s="1" t="s">
        <v>2984</v>
      </c>
      <c r="R858" s="1" t="s">
        <v>2985</v>
      </c>
      <c r="S858" s="1" t="s">
        <v>3229</v>
      </c>
      <c r="T858" s="1" t="s">
        <v>10665</v>
      </c>
      <c r="U858" s="1" t="s">
        <v>3044</v>
      </c>
      <c r="V858" s="1" t="s">
        <v>3043</v>
      </c>
      <c r="W858" s="1" t="s">
        <v>3043</v>
      </c>
    </row>
    <row r="859" spans="1:23" x14ac:dyDescent="0.45">
      <c r="A859" s="1" t="s">
        <v>12010</v>
      </c>
      <c r="B859" s="1" t="s">
        <v>12011</v>
      </c>
      <c r="C859" s="1" t="s">
        <v>2985</v>
      </c>
      <c r="D859" s="1" t="s">
        <v>12012</v>
      </c>
      <c r="E859" s="1" t="s">
        <v>12013</v>
      </c>
      <c r="F859" s="1" t="s">
        <v>12014</v>
      </c>
      <c r="G859" s="1" t="s">
        <v>12015</v>
      </c>
      <c r="H859" s="1" t="s">
        <v>12015</v>
      </c>
      <c r="I859" s="1" t="s">
        <v>3917</v>
      </c>
      <c r="J859" s="1" t="s">
        <v>3918</v>
      </c>
      <c r="K859" s="1" t="s">
        <v>12015</v>
      </c>
      <c r="L859" s="1" t="s">
        <v>3917</v>
      </c>
      <c r="M859" s="1" t="s">
        <v>3918</v>
      </c>
      <c r="N859" s="1" t="s">
        <v>12015</v>
      </c>
      <c r="O859" s="1" t="s">
        <v>12015</v>
      </c>
      <c r="P859" s="1" t="s">
        <v>2984</v>
      </c>
      <c r="Q859" s="1" t="s">
        <v>2984</v>
      </c>
      <c r="R859" s="1" t="s">
        <v>2985</v>
      </c>
      <c r="S859" s="1" t="s">
        <v>8680</v>
      </c>
      <c r="T859" s="1" t="s">
        <v>12016</v>
      </c>
      <c r="U859" s="1" t="s">
        <v>12017</v>
      </c>
      <c r="V859" s="1" t="s">
        <v>3198</v>
      </c>
      <c r="W859" s="1" t="s">
        <v>2985</v>
      </c>
    </row>
    <row r="860" spans="1:23" x14ac:dyDescent="0.45">
      <c r="A860" s="1" t="s">
        <v>12018</v>
      </c>
      <c r="B860" s="1" t="s">
        <v>12019</v>
      </c>
      <c r="C860" s="1" t="s">
        <v>5707</v>
      </c>
      <c r="D860" s="1" t="s">
        <v>12020</v>
      </c>
      <c r="E860" s="1" t="s">
        <v>12021</v>
      </c>
      <c r="F860" s="1" t="s">
        <v>12022</v>
      </c>
      <c r="G860" s="1" t="s">
        <v>11346</v>
      </c>
      <c r="H860" s="1" t="s">
        <v>12023</v>
      </c>
      <c r="I860" s="1" t="s">
        <v>7497</v>
      </c>
      <c r="J860" s="1" t="s">
        <v>5768</v>
      </c>
      <c r="K860" s="1" t="s">
        <v>12024</v>
      </c>
      <c r="L860" s="1" t="s">
        <v>8283</v>
      </c>
      <c r="M860" s="1" t="s">
        <v>9134</v>
      </c>
      <c r="N860" s="1" t="s">
        <v>12023</v>
      </c>
      <c r="O860" s="1" t="s">
        <v>12025</v>
      </c>
      <c r="P860" s="1" t="s">
        <v>2984</v>
      </c>
      <c r="Q860" s="1" t="s">
        <v>2984</v>
      </c>
      <c r="R860" s="1" t="s">
        <v>2985</v>
      </c>
      <c r="S860" s="1" t="s">
        <v>4149</v>
      </c>
      <c r="T860" s="1" t="s">
        <v>12026</v>
      </c>
      <c r="U860" s="1" t="s">
        <v>12027</v>
      </c>
      <c r="V860" s="1" t="s">
        <v>12028</v>
      </c>
      <c r="W860" s="1" t="s">
        <v>2985</v>
      </c>
    </row>
    <row r="861" spans="1:23" x14ac:dyDescent="0.45">
      <c r="A861" s="1" t="s">
        <v>12029</v>
      </c>
      <c r="B861" s="1" t="s">
        <v>12030</v>
      </c>
      <c r="C861" s="1" t="s">
        <v>3796</v>
      </c>
      <c r="D861" s="1" t="s">
        <v>12031</v>
      </c>
      <c r="E861" s="1" t="s">
        <v>12032</v>
      </c>
      <c r="F861" s="1" t="s">
        <v>12033</v>
      </c>
      <c r="G861" s="1" t="s">
        <v>9028</v>
      </c>
      <c r="H861" s="1" t="s">
        <v>7224</v>
      </c>
      <c r="I861" s="1" t="s">
        <v>6086</v>
      </c>
      <c r="J861" s="1" t="s">
        <v>12034</v>
      </c>
      <c r="K861" s="1" t="s">
        <v>12000</v>
      </c>
      <c r="L861" s="1" t="s">
        <v>3076</v>
      </c>
      <c r="M861" s="1" t="s">
        <v>12035</v>
      </c>
      <c r="N861" s="1" t="s">
        <v>7224</v>
      </c>
      <c r="O861" s="1" t="s">
        <v>9028</v>
      </c>
      <c r="P861" s="1" t="s">
        <v>12036</v>
      </c>
      <c r="Q861" s="1" t="s">
        <v>12037</v>
      </c>
      <c r="R861" s="1" t="s">
        <v>3043</v>
      </c>
      <c r="S861" s="1" t="s">
        <v>3043</v>
      </c>
      <c r="T861" s="1" t="s">
        <v>3044</v>
      </c>
      <c r="U861" s="1" t="s">
        <v>12038</v>
      </c>
      <c r="V861" s="1" t="s">
        <v>12039</v>
      </c>
      <c r="W861" s="1" t="s">
        <v>5223</v>
      </c>
    </row>
    <row r="862" spans="1:23" x14ac:dyDescent="0.45">
      <c r="A862" s="1" t="s">
        <v>12040</v>
      </c>
      <c r="B862" s="1" t="s">
        <v>12041</v>
      </c>
      <c r="C862" s="1" t="s">
        <v>3043</v>
      </c>
      <c r="D862" s="1" t="s">
        <v>3043</v>
      </c>
      <c r="E862" s="1" t="s">
        <v>3043</v>
      </c>
      <c r="F862" s="1" t="s">
        <v>6480</v>
      </c>
      <c r="G862" s="1" t="s">
        <v>3043</v>
      </c>
      <c r="H862" s="1" t="s">
        <v>6480</v>
      </c>
      <c r="I862" s="1" t="s">
        <v>3017</v>
      </c>
      <c r="J862" s="1" t="s">
        <v>3017</v>
      </c>
      <c r="K862" s="1" t="s">
        <v>6480</v>
      </c>
      <c r="L862" s="1" t="s">
        <v>3017</v>
      </c>
      <c r="M862" s="1" t="s">
        <v>3017</v>
      </c>
      <c r="N862" s="1" t="s">
        <v>3043</v>
      </c>
      <c r="O862" s="1" t="s">
        <v>3043</v>
      </c>
      <c r="P862" s="1" t="s">
        <v>2984</v>
      </c>
      <c r="Q862" s="1" t="s">
        <v>2984</v>
      </c>
      <c r="R862" s="1" t="s">
        <v>2985</v>
      </c>
      <c r="S862" s="1" t="s">
        <v>3649</v>
      </c>
      <c r="T862" s="1" t="s">
        <v>4244</v>
      </c>
      <c r="U862" s="1" t="s">
        <v>12042</v>
      </c>
      <c r="V862" s="1" t="s">
        <v>3229</v>
      </c>
      <c r="W862" s="1" t="s">
        <v>2985</v>
      </c>
    </row>
    <row r="863" spans="1:23" x14ac:dyDescent="0.45">
      <c r="A863" s="1" t="s">
        <v>12043</v>
      </c>
      <c r="B863" s="1" t="s">
        <v>12044</v>
      </c>
      <c r="C863" s="1" t="s">
        <v>3043</v>
      </c>
      <c r="D863" s="1" t="s">
        <v>3043</v>
      </c>
      <c r="E863" s="1" t="s">
        <v>3043</v>
      </c>
      <c r="F863" s="1" t="s">
        <v>2985</v>
      </c>
      <c r="G863" s="1" t="s">
        <v>3043</v>
      </c>
      <c r="H863" s="1" t="s">
        <v>2985</v>
      </c>
      <c r="I863" s="1" t="s">
        <v>3017</v>
      </c>
      <c r="J863" s="1" t="s">
        <v>3017</v>
      </c>
      <c r="K863" s="1" t="s">
        <v>2985</v>
      </c>
      <c r="L863" s="1" t="s">
        <v>3017</v>
      </c>
      <c r="M863" s="1" t="s">
        <v>3017</v>
      </c>
      <c r="N863" s="1" t="s">
        <v>3043</v>
      </c>
      <c r="O863" s="1" t="s">
        <v>3043</v>
      </c>
      <c r="P863" s="1" t="s">
        <v>2984</v>
      </c>
      <c r="Q863" s="1" t="s">
        <v>2984</v>
      </c>
      <c r="R863" s="1" t="s">
        <v>3043</v>
      </c>
      <c r="S863" s="1" t="s">
        <v>3043</v>
      </c>
      <c r="T863" s="1" t="s">
        <v>3044</v>
      </c>
      <c r="U863" s="1" t="s">
        <v>6059</v>
      </c>
      <c r="V863" s="1" t="s">
        <v>4801</v>
      </c>
      <c r="W863" s="1" t="s">
        <v>2985</v>
      </c>
    </row>
    <row r="864" spans="1:23" x14ac:dyDescent="0.45">
      <c r="A864" s="1" t="s">
        <v>12045</v>
      </c>
      <c r="B864" s="1" t="s">
        <v>12046</v>
      </c>
      <c r="C864" s="1" t="s">
        <v>12047</v>
      </c>
      <c r="D864" s="1" t="s">
        <v>12048</v>
      </c>
      <c r="E864" s="1" t="s">
        <v>12049</v>
      </c>
      <c r="F864" s="1" t="s">
        <v>12050</v>
      </c>
      <c r="G864" s="1" t="s">
        <v>7197</v>
      </c>
      <c r="H864" s="1" t="s">
        <v>12051</v>
      </c>
      <c r="I864" s="1" t="s">
        <v>11550</v>
      </c>
      <c r="J864" s="1" t="s">
        <v>3784</v>
      </c>
      <c r="K864" s="1" t="s">
        <v>12052</v>
      </c>
      <c r="L864" s="1" t="s">
        <v>9952</v>
      </c>
      <c r="M864" s="1" t="s">
        <v>11974</v>
      </c>
      <c r="N864" s="1" t="s">
        <v>12053</v>
      </c>
      <c r="O864" s="1" t="s">
        <v>7197</v>
      </c>
      <c r="P864" s="1" t="s">
        <v>12054</v>
      </c>
      <c r="Q864" s="1" t="s">
        <v>10381</v>
      </c>
      <c r="R864" s="1" t="s">
        <v>2985</v>
      </c>
      <c r="S864" s="1" t="s">
        <v>8765</v>
      </c>
      <c r="T864" s="1" t="s">
        <v>12055</v>
      </c>
      <c r="U864" s="1" t="s">
        <v>12056</v>
      </c>
      <c r="V864" s="1" t="s">
        <v>12057</v>
      </c>
      <c r="W864" s="1" t="s">
        <v>2985</v>
      </c>
    </row>
    <row r="865" spans="1:23" x14ac:dyDescent="0.45">
      <c r="A865" s="1" t="s">
        <v>12058</v>
      </c>
      <c r="B865" s="1" t="s">
        <v>12059</v>
      </c>
      <c r="C865" s="1" t="s">
        <v>6725</v>
      </c>
      <c r="D865" s="1" t="s">
        <v>12060</v>
      </c>
      <c r="E865" s="1" t="s">
        <v>12061</v>
      </c>
      <c r="F865" s="1" t="s">
        <v>12062</v>
      </c>
      <c r="G865" s="1" t="s">
        <v>8487</v>
      </c>
      <c r="H865" s="1" t="s">
        <v>12063</v>
      </c>
      <c r="I865" s="1" t="s">
        <v>5607</v>
      </c>
      <c r="J865" s="1" t="s">
        <v>4375</v>
      </c>
      <c r="K865" s="1" t="s">
        <v>12064</v>
      </c>
      <c r="L865" s="1" t="s">
        <v>11294</v>
      </c>
      <c r="M865" s="1" t="s">
        <v>4874</v>
      </c>
      <c r="N865" s="1" t="s">
        <v>5772</v>
      </c>
      <c r="O865" s="1" t="s">
        <v>12065</v>
      </c>
      <c r="P865" s="1" t="s">
        <v>12066</v>
      </c>
      <c r="Q865" s="1" t="s">
        <v>7353</v>
      </c>
      <c r="R865" s="1" t="s">
        <v>2985</v>
      </c>
      <c r="S865" s="1" t="s">
        <v>3147</v>
      </c>
      <c r="T865" s="1" t="s">
        <v>12067</v>
      </c>
      <c r="U865" s="1" t="s">
        <v>12068</v>
      </c>
      <c r="V865" s="1" t="s">
        <v>2980</v>
      </c>
      <c r="W865" s="1" t="s">
        <v>2985</v>
      </c>
    </row>
    <row r="866" spans="1:23" x14ac:dyDescent="0.45">
      <c r="A866" s="1" t="s">
        <v>12069</v>
      </c>
      <c r="B866" s="1" t="s">
        <v>12070</v>
      </c>
      <c r="C866" s="1" t="s">
        <v>6564</v>
      </c>
      <c r="D866" s="1" t="s">
        <v>12071</v>
      </c>
      <c r="E866" s="1" t="s">
        <v>12072</v>
      </c>
      <c r="F866" s="1" t="s">
        <v>10348</v>
      </c>
      <c r="G866" s="1" t="s">
        <v>12073</v>
      </c>
      <c r="H866" s="1" t="s">
        <v>12074</v>
      </c>
      <c r="I866" s="1" t="s">
        <v>3000</v>
      </c>
      <c r="J866" s="1" t="s">
        <v>5635</v>
      </c>
      <c r="K866" s="1" t="s">
        <v>5291</v>
      </c>
      <c r="L866" s="1" t="s">
        <v>8190</v>
      </c>
      <c r="M866" s="1" t="s">
        <v>5636</v>
      </c>
      <c r="N866" s="1" t="s">
        <v>12074</v>
      </c>
      <c r="O866" s="1" t="s">
        <v>11820</v>
      </c>
      <c r="P866" s="1" t="s">
        <v>3420</v>
      </c>
      <c r="Q866" s="1" t="s">
        <v>12075</v>
      </c>
      <c r="R866" s="1" t="s">
        <v>3043</v>
      </c>
      <c r="S866" s="1" t="s">
        <v>3043</v>
      </c>
      <c r="T866" s="1" t="s">
        <v>3044</v>
      </c>
      <c r="U866" s="1" t="s">
        <v>12076</v>
      </c>
      <c r="V866" s="1" t="s">
        <v>12077</v>
      </c>
      <c r="W866" s="1" t="s">
        <v>6219</v>
      </c>
    </row>
    <row r="867" spans="1:23" x14ac:dyDescent="0.45">
      <c r="A867" s="1" t="s">
        <v>12078</v>
      </c>
      <c r="B867" s="1" t="s">
        <v>12079</v>
      </c>
      <c r="C867" s="1" t="s">
        <v>3644</v>
      </c>
      <c r="D867" s="1" t="s">
        <v>12080</v>
      </c>
      <c r="E867" s="1" t="s">
        <v>12081</v>
      </c>
      <c r="F867" s="1" t="s">
        <v>9537</v>
      </c>
      <c r="G867" s="1" t="s">
        <v>12082</v>
      </c>
      <c r="H867" s="1" t="s">
        <v>6863</v>
      </c>
      <c r="I867" s="1" t="s">
        <v>6536</v>
      </c>
      <c r="J867" s="1" t="s">
        <v>11723</v>
      </c>
      <c r="K867" s="1" t="s">
        <v>12083</v>
      </c>
      <c r="L867" s="1" t="s">
        <v>4540</v>
      </c>
      <c r="M867" s="1" t="s">
        <v>5163</v>
      </c>
      <c r="N867" s="1" t="s">
        <v>9543</v>
      </c>
      <c r="O867" s="1" t="s">
        <v>8770</v>
      </c>
      <c r="P867" s="1" t="s">
        <v>12084</v>
      </c>
      <c r="Q867" s="1" t="s">
        <v>12085</v>
      </c>
      <c r="R867" s="1" t="s">
        <v>2977</v>
      </c>
      <c r="S867" s="1" t="s">
        <v>4182</v>
      </c>
      <c r="T867" s="1" t="s">
        <v>3065</v>
      </c>
      <c r="U867" s="1" t="s">
        <v>12086</v>
      </c>
      <c r="V867" s="1" t="s">
        <v>5032</v>
      </c>
      <c r="W867" s="1" t="s">
        <v>2985</v>
      </c>
    </row>
    <row r="868" spans="1:23" x14ac:dyDescent="0.45">
      <c r="A868" s="1" t="s">
        <v>12087</v>
      </c>
      <c r="B868" s="1" t="s">
        <v>12088</v>
      </c>
      <c r="C868" s="1" t="s">
        <v>3043</v>
      </c>
      <c r="D868" s="1" t="s">
        <v>3043</v>
      </c>
      <c r="E868" s="1" t="s">
        <v>3043</v>
      </c>
      <c r="F868" s="1" t="s">
        <v>12089</v>
      </c>
      <c r="G868" s="1" t="s">
        <v>3043</v>
      </c>
      <c r="H868" s="1" t="s">
        <v>12089</v>
      </c>
      <c r="I868" s="1" t="s">
        <v>3017</v>
      </c>
      <c r="J868" s="1" t="s">
        <v>3017</v>
      </c>
      <c r="K868" s="1" t="s">
        <v>12089</v>
      </c>
      <c r="L868" s="1" t="s">
        <v>3017</v>
      </c>
      <c r="M868" s="1" t="s">
        <v>3017</v>
      </c>
      <c r="N868" s="1" t="s">
        <v>3043</v>
      </c>
      <c r="O868" s="1" t="s">
        <v>3043</v>
      </c>
      <c r="P868" s="1" t="s">
        <v>2984</v>
      </c>
      <c r="Q868" s="1" t="s">
        <v>2984</v>
      </c>
      <c r="R868" s="1" t="s">
        <v>3043</v>
      </c>
      <c r="S868" s="1" t="s">
        <v>3043</v>
      </c>
      <c r="T868" s="1" t="s">
        <v>3044</v>
      </c>
      <c r="U868" s="1" t="s">
        <v>12090</v>
      </c>
      <c r="V868" s="1" t="s">
        <v>3028</v>
      </c>
      <c r="W868" s="1" t="s">
        <v>2985</v>
      </c>
    </row>
    <row r="869" spans="1:23" x14ac:dyDescent="0.45">
      <c r="A869" s="1" t="s">
        <v>12091</v>
      </c>
      <c r="B869" s="1" t="s">
        <v>12092</v>
      </c>
      <c r="C869" s="1" t="s">
        <v>3043</v>
      </c>
      <c r="D869" s="1" t="s">
        <v>3043</v>
      </c>
      <c r="E869" s="1" t="s">
        <v>3043</v>
      </c>
      <c r="F869" s="1" t="s">
        <v>6746</v>
      </c>
      <c r="G869" s="1" t="s">
        <v>3043</v>
      </c>
      <c r="H869" s="1" t="s">
        <v>6746</v>
      </c>
      <c r="I869" s="1" t="s">
        <v>3017</v>
      </c>
      <c r="J869" s="1" t="s">
        <v>3017</v>
      </c>
      <c r="K869" s="1" t="s">
        <v>6746</v>
      </c>
      <c r="L869" s="1" t="s">
        <v>3017</v>
      </c>
      <c r="M869" s="1" t="s">
        <v>3017</v>
      </c>
      <c r="N869" s="1" t="s">
        <v>3043</v>
      </c>
      <c r="O869" s="1" t="s">
        <v>3043</v>
      </c>
      <c r="P869" s="1" t="s">
        <v>2984</v>
      </c>
      <c r="Q869" s="1" t="s">
        <v>2984</v>
      </c>
      <c r="R869" s="1" t="s">
        <v>3043</v>
      </c>
      <c r="S869" s="1" t="s">
        <v>3043</v>
      </c>
      <c r="T869" s="1" t="s">
        <v>3044</v>
      </c>
      <c r="U869" s="1" t="s">
        <v>12093</v>
      </c>
      <c r="V869" s="1" t="s">
        <v>2986</v>
      </c>
      <c r="W869" s="1" t="s">
        <v>2985</v>
      </c>
    </row>
    <row r="870" spans="1:23" x14ac:dyDescent="0.45">
      <c r="A870" s="1" t="s">
        <v>12094</v>
      </c>
      <c r="B870" s="1" t="s">
        <v>12095</v>
      </c>
      <c r="C870" s="1" t="s">
        <v>5831</v>
      </c>
      <c r="D870" s="1" t="s">
        <v>12096</v>
      </c>
      <c r="E870" s="1" t="s">
        <v>12097</v>
      </c>
      <c r="F870" s="1" t="s">
        <v>12098</v>
      </c>
      <c r="G870" s="1" t="s">
        <v>12099</v>
      </c>
      <c r="H870" s="1" t="s">
        <v>12099</v>
      </c>
      <c r="I870" s="1" t="s">
        <v>4836</v>
      </c>
      <c r="J870" s="1" t="s">
        <v>4022</v>
      </c>
      <c r="K870" s="1" t="s">
        <v>12100</v>
      </c>
      <c r="L870" s="1" t="s">
        <v>3782</v>
      </c>
      <c r="M870" s="1" t="s">
        <v>3343</v>
      </c>
      <c r="N870" s="1" t="s">
        <v>12099</v>
      </c>
      <c r="O870" s="1" t="s">
        <v>9298</v>
      </c>
      <c r="P870" s="1" t="s">
        <v>12101</v>
      </c>
      <c r="Q870" s="1" t="s">
        <v>12102</v>
      </c>
      <c r="R870" s="1" t="s">
        <v>3043</v>
      </c>
      <c r="S870" s="1" t="s">
        <v>3043</v>
      </c>
      <c r="T870" s="1" t="s">
        <v>3044</v>
      </c>
      <c r="U870" s="1" t="s">
        <v>12103</v>
      </c>
      <c r="V870" s="1" t="s">
        <v>12104</v>
      </c>
      <c r="W870" s="1" t="s">
        <v>4053</v>
      </c>
    </row>
    <row r="871" spans="1:23" x14ac:dyDescent="0.45">
      <c r="A871" s="1" t="s">
        <v>12105</v>
      </c>
      <c r="B871" s="1" t="s">
        <v>12106</v>
      </c>
      <c r="C871" s="1" t="s">
        <v>2986</v>
      </c>
      <c r="D871" s="1" t="s">
        <v>12107</v>
      </c>
      <c r="E871" s="1" t="s">
        <v>12108</v>
      </c>
      <c r="F871" s="1" t="s">
        <v>7046</v>
      </c>
      <c r="G871" s="1" t="s">
        <v>8574</v>
      </c>
      <c r="H871" s="1" t="s">
        <v>12109</v>
      </c>
      <c r="I871" s="1" t="s">
        <v>3310</v>
      </c>
      <c r="J871" s="1" t="s">
        <v>7164</v>
      </c>
      <c r="K871" s="1" t="s">
        <v>5381</v>
      </c>
      <c r="L871" s="1" t="s">
        <v>3493</v>
      </c>
      <c r="M871" s="1" t="s">
        <v>3120</v>
      </c>
      <c r="N871" s="1" t="s">
        <v>7087</v>
      </c>
      <c r="O871" s="1" t="s">
        <v>8574</v>
      </c>
      <c r="P871" s="1" t="s">
        <v>6029</v>
      </c>
      <c r="Q871" s="1" t="s">
        <v>12110</v>
      </c>
      <c r="R871" s="1" t="s">
        <v>2977</v>
      </c>
      <c r="S871" s="1" t="s">
        <v>12111</v>
      </c>
      <c r="T871" s="1" t="s">
        <v>12112</v>
      </c>
      <c r="U871" s="1" t="s">
        <v>12113</v>
      </c>
      <c r="V871" s="1" t="s">
        <v>3436</v>
      </c>
      <c r="W871" s="1" t="s">
        <v>2985</v>
      </c>
    </row>
    <row r="872" spans="1:23" x14ac:dyDescent="0.45">
      <c r="A872" s="1" t="s">
        <v>12114</v>
      </c>
      <c r="B872" s="1" t="s">
        <v>12115</v>
      </c>
      <c r="C872" s="1" t="s">
        <v>6415</v>
      </c>
      <c r="D872" s="1" t="s">
        <v>12116</v>
      </c>
      <c r="E872" s="1" t="s">
        <v>12117</v>
      </c>
      <c r="F872" s="1" t="s">
        <v>12118</v>
      </c>
      <c r="G872" s="1" t="s">
        <v>2996</v>
      </c>
      <c r="H872" s="1" t="s">
        <v>11820</v>
      </c>
      <c r="I872" s="1" t="s">
        <v>4839</v>
      </c>
      <c r="J872" s="1" t="s">
        <v>9841</v>
      </c>
      <c r="K872" s="1" t="s">
        <v>12119</v>
      </c>
      <c r="L872" s="1" t="s">
        <v>3215</v>
      </c>
      <c r="M872" s="1" t="s">
        <v>11455</v>
      </c>
      <c r="N872" s="1" t="s">
        <v>10400</v>
      </c>
      <c r="O872" s="1" t="s">
        <v>12120</v>
      </c>
      <c r="P872" s="1" t="s">
        <v>7480</v>
      </c>
      <c r="Q872" s="1" t="s">
        <v>12121</v>
      </c>
      <c r="R872" s="1" t="s">
        <v>2977</v>
      </c>
      <c r="S872" s="1" t="s">
        <v>3154</v>
      </c>
      <c r="T872" s="1" t="s">
        <v>12122</v>
      </c>
      <c r="U872" s="1" t="s">
        <v>12123</v>
      </c>
      <c r="V872" s="1" t="s">
        <v>12124</v>
      </c>
      <c r="W872" s="1" t="s">
        <v>2985</v>
      </c>
    </row>
    <row r="873" spans="1:23" x14ac:dyDescent="0.45">
      <c r="A873" s="1" t="s">
        <v>12125</v>
      </c>
      <c r="B873" s="1" t="s">
        <v>12126</v>
      </c>
      <c r="C873" s="1" t="s">
        <v>3043</v>
      </c>
      <c r="D873" s="1" t="s">
        <v>3043</v>
      </c>
      <c r="E873" s="1" t="s">
        <v>3043</v>
      </c>
      <c r="F873" s="1" t="s">
        <v>5918</v>
      </c>
      <c r="G873" s="1" t="s">
        <v>3043</v>
      </c>
      <c r="H873" s="1" t="s">
        <v>5918</v>
      </c>
      <c r="I873" s="1" t="s">
        <v>3017</v>
      </c>
      <c r="J873" s="1" t="s">
        <v>3017</v>
      </c>
      <c r="K873" s="1" t="s">
        <v>5918</v>
      </c>
      <c r="L873" s="1" t="s">
        <v>3017</v>
      </c>
      <c r="M873" s="1" t="s">
        <v>3017</v>
      </c>
      <c r="N873" s="1" t="s">
        <v>3043</v>
      </c>
      <c r="O873" s="1" t="s">
        <v>3043</v>
      </c>
      <c r="P873" s="1" t="s">
        <v>2984</v>
      </c>
      <c r="Q873" s="1" t="s">
        <v>2984</v>
      </c>
      <c r="R873" s="1" t="s">
        <v>2985</v>
      </c>
      <c r="S873" s="1" t="s">
        <v>2986</v>
      </c>
      <c r="T873" s="1" t="s">
        <v>10665</v>
      </c>
      <c r="U873" s="1" t="s">
        <v>3411</v>
      </c>
      <c r="V873" s="1" t="s">
        <v>4053</v>
      </c>
      <c r="W873" s="1" t="s">
        <v>2985</v>
      </c>
    </row>
    <row r="874" spans="1:23" x14ac:dyDescent="0.45">
      <c r="A874" s="1" t="s">
        <v>12127</v>
      </c>
      <c r="B874" s="1" t="s">
        <v>12128</v>
      </c>
      <c r="C874" s="1" t="s">
        <v>5936</v>
      </c>
      <c r="D874" s="1" t="s">
        <v>12129</v>
      </c>
      <c r="E874" s="1" t="s">
        <v>12130</v>
      </c>
      <c r="F874" s="1" t="s">
        <v>12131</v>
      </c>
      <c r="G874" s="1" t="s">
        <v>12132</v>
      </c>
      <c r="H874" s="1" t="s">
        <v>12133</v>
      </c>
      <c r="I874" s="1" t="s">
        <v>3866</v>
      </c>
      <c r="J874" s="1" t="s">
        <v>4147</v>
      </c>
      <c r="K874" s="1" t="s">
        <v>12134</v>
      </c>
      <c r="L874" s="1" t="s">
        <v>4624</v>
      </c>
      <c r="M874" s="1" t="s">
        <v>11552</v>
      </c>
      <c r="N874" s="1" t="s">
        <v>9557</v>
      </c>
      <c r="O874" s="1" t="s">
        <v>6689</v>
      </c>
      <c r="P874" s="1" t="s">
        <v>12135</v>
      </c>
      <c r="Q874" s="1" t="s">
        <v>12136</v>
      </c>
      <c r="R874" s="1" t="s">
        <v>2985</v>
      </c>
      <c r="S874" s="1" t="s">
        <v>4035</v>
      </c>
      <c r="T874" s="1" t="s">
        <v>12137</v>
      </c>
      <c r="U874" s="1" t="s">
        <v>12138</v>
      </c>
      <c r="V874" s="1" t="s">
        <v>3299</v>
      </c>
      <c r="W874" s="1" t="s">
        <v>2985</v>
      </c>
    </row>
    <row r="875" spans="1:23" x14ac:dyDescent="0.45">
      <c r="A875" s="1" t="s">
        <v>12139</v>
      </c>
      <c r="B875" s="1" t="s">
        <v>12140</v>
      </c>
      <c r="C875" s="1" t="s">
        <v>3043</v>
      </c>
      <c r="D875" s="1" t="s">
        <v>3043</v>
      </c>
      <c r="E875" s="1" t="s">
        <v>3043</v>
      </c>
      <c r="F875" s="1" t="s">
        <v>12141</v>
      </c>
      <c r="G875" s="1" t="s">
        <v>3043</v>
      </c>
      <c r="H875" s="1" t="s">
        <v>3456</v>
      </c>
      <c r="I875" s="1" t="s">
        <v>12142</v>
      </c>
      <c r="J875" s="1" t="s">
        <v>5477</v>
      </c>
      <c r="K875" s="1" t="s">
        <v>12141</v>
      </c>
      <c r="L875" s="1" t="s">
        <v>3017</v>
      </c>
      <c r="M875" s="1" t="s">
        <v>3017</v>
      </c>
      <c r="N875" s="1" t="s">
        <v>3043</v>
      </c>
      <c r="O875" s="1" t="s">
        <v>3043</v>
      </c>
      <c r="P875" s="1" t="s">
        <v>2984</v>
      </c>
      <c r="Q875" s="1" t="s">
        <v>2984</v>
      </c>
      <c r="R875" s="1" t="s">
        <v>2977</v>
      </c>
      <c r="S875" s="1" t="s">
        <v>4683</v>
      </c>
      <c r="T875" s="1" t="s">
        <v>3909</v>
      </c>
      <c r="U875" s="1" t="s">
        <v>12143</v>
      </c>
      <c r="V875" s="1" t="s">
        <v>3127</v>
      </c>
      <c r="W875" s="1" t="s">
        <v>2985</v>
      </c>
    </row>
    <row r="876" spans="1:23" x14ac:dyDescent="0.45">
      <c r="A876" s="1" t="s">
        <v>12144</v>
      </c>
      <c r="B876" s="1" t="s">
        <v>12145</v>
      </c>
      <c r="C876" s="1" t="s">
        <v>3043</v>
      </c>
      <c r="D876" s="1" t="s">
        <v>3043</v>
      </c>
      <c r="E876" s="1" t="s">
        <v>3043</v>
      </c>
      <c r="F876" s="1" t="s">
        <v>6440</v>
      </c>
      <c r="G876" s="1" t="s">
        <v>3043</v>
      </c>
      <c r="H876" s="1" t="s">
        <v>6440</v>
      </c>
      <c r="I876" s="1" t="s">
        <v>3017</v>
      </c>
      <c r="J876" s="1" t="s">
        <v>3017</v>
      </c>
      <c r="K876" s="1" t="s">
        <v>6440</v>
      </c>
      <c r="L876" s="1" t="s">
        <v>3017</v>
      </c>
      <c r="M876" s="1" t="s">
        <v>3017</v>
      </c>
      <c r="N876" s="1" t="s">
        <v>3043</v>
      </c>
      <c r="O876" s="1" t="s">
        <v>3043</v>
      </c>
      <c r="P876" s="1" t="s">
        <v>2984</v>
      </c>
      <c r="Q876" s="1" t="s">
        <v>2984</v>
      </c>
      <c r="R876" s="1" t="s">
        <v>3103</v>
      </c>
      <c r="S876" s="1" t="s">
        <v>12146</v>
      </c>
      <c r="T876" s="1" t="s">
        <v>12147</v>
      </c>
      <c r="U876" s="1" t="s">
        <v>3044</v>
      </c>
      <c r="V876" s="1" t="s">
        <v>3043</v>
      </c>
      <c r="W876" s="1" t="s">
        <v>3043</v>
      </c>
    </row>
    <row r="877" spans="1:23" x14ac:dyDescent="0.45">
      <c r="A877" s="1" t="s">
        <v>12148</v>
      </c>
      <c r="B877" s="1" t="s">
        <v>12149</v>
      </c>
      <c r="C877" s="1" t="s">
        <v>3103</v>
      </c>
      <c r="D877" s="1" t="s">
        <v>12150</v>
      </c>
      <c r="E877" s="1" t="s">
        <v>12151</v>
      </c>
      <c r="F877" s="1" t="s">
        <v>12152</v>
      </c>
      <c r="G877" s="1" t="s">
        <v>8175</v>
      </c>
      <c r="H877" s="1" t="s">
        <v>12153</v>
      </c>
      <c r="I877" s="1" t="s">
        <v>12154</v>
      </c>
      <c r="J877" s="1" t="s">
        <v>10688</v>
      </c>
      <c r="K877" s="1" t="s">
        <v>12155</v>
      </c>
      <c r="L877" s="1" t="s">
        <v>12156</v>
      </c>
      <c r="M877" s="1" t="s">
        <v>12157</v>
      </c>
      <c r="N877" s="1" t="s">
        <v>12153</v>
      </c>
      <c r="O877" s="1" t="s">
        <v>8175</v>
      </c>
      <c r="P877" s="1" t="s">
        <v>2984</v>
      </c>
      <c r="Q877" s="1" t="s">
        <v>2984</v>
      </c>
      <c r="R877" s="1" t="s">
        <v>2985</v>
      </c>
      <c r="S877" s="1" t="s">
        <v>3316</v>
      </c>
      <c r="T877" s="1" t="s">
        <v>12158</v>
      </c>
      <c r="U877" s="1" t="s">
        <v>8183</v>
      </c>
      <c r="V877" s="1" t="s">
        <v>8948</v>
      </c>
      <c r="W877" s="1" t="s">
        <v>2985</v>
      </c>
    </row>
    <row r="878" spans="1:23" x14ac:dyDescent="0.45">
      <c r="A878" s="1" t="s">
        <v>12159</v>
      </c>
      <c r="B878" s="1" t="s">
        <v>12160</v>
      </c>
      <c r="C878" s="1" t="s">
        <v>3043</v>
      </c>
      <c r="D878" s="1" t="s">
        <v>3043</v>
      </c>
      <c r="E878" s="1" t="s">
        <v>3043</v>
      </c>
      <c r="F878" s="1" t="s">
        <v>5072</v>
      </c>
      <c r="G878" s="1" t="s">
        <v>3043</v>
      </c>
      <c r="H878" s="1" t="s">
        <v>5072</v>
      </c>
      <c r="I878" s="1" t="s">
        <v>3017</v>
      </c>
      <c r="J878" s="1" t="s">
        <v>3017</v>
      </c>
      <c r="K878" s="1" t="s">
        <v>5072</v>
      </c>
      <c r="L878" s="1" t="s">
        <v>3017</v>
      </c>
      <c r="M878" s="1" t="s">
        <v>3017</v>
      </c>
      <c r="N878" s="1" t="s">
        <v>3043</v>
      </c>
      <c r="O878" s="1" t="s">
        <v>3043</v>
      </c>
      <c r="P878" s="1" t="s">
        <v>2984</v>
      </c>
      <c r="Q878" s="1" t="s">
        <v>2984</v>
      </c>
      <c r="R878" s="1" t="s">
        <v>2985</v>
      </c>
      <c r="S878" s="1" t="s">
        <v>3230</v>
      </c>
      <c r="T878" s="1" t="s">
        <v>5059</v>
      </c>
      <c r="U878" s="1" t="s">
        <v>12161</v>
      </c>
      <c r="V878" s="1" t="s">
        <v>3943</v>
      </c>
      <c r="W878" s="1" t="s">
        <v>2985</v>
      </c>
    </row>
    <row r="879" spans="1:23" x14ac:dyDescent="0.45">
      <c r="A879" s="1" t="s">
        <v>12162</v>
      </c>
      <c r="B879" s="1" t="s">
        <v>12163</v>
      </c>
      <c r="C879" s="1" t="s">
        <v>5506</v>
      </c>
      <c r="D879" s="1" t="s">
        <v>12164</v>
      </c>
      <c r="E879" s="1" t="s">
        <v>12165</v>
      </c>
      <c r="F879" s="1" t="s">
        <v>12166</v>
      </c>
      <c r="G879" s="1" t="s">
        <v>12167</v>
      </c>
      <c r="H879" s="1" t="s">
        <v>12168</v>
      </c>
      <c r="I879" s="1" t="s">
        <v>4257</v>
      </c>
      <c r="J879" s="1" t="s">
        <v>6255</v>
      </c>
      <c r="K879" s="1" t="s">
        <v>12169</v>
      </c>
      <c r="L879" s="1" t="s">
        <v>3920</v>
      </c>
      <c r="M879" s="1" t="s">
        <v>3642</v>
      </c>
      <c r="N879" s="1" t="s">
        <v>12170</v>
      </c>
      <c r="O879" s="1" t="s">
        <v>5404</v>
      </c>
      <c r="P879" s="1" t="s">
        <v>3948</v>
      </c>
      <c r="Q879" s="1" t="s">
        <v>9728</v>
      </c>
      <c r="R879" s="1" t="s">
        <v>2985</v>
      </c>
      <c r="S879" s="1" t="s">
        <v>12171</v>
      </c>
      <c r="T879" s="1" t="s">
        <v>12172</v>
      </c>
      <c r="U879" s="1" t="s">
        <v>9613</v>
      </c>
      <c r="V879" s="1" t="s">
        <v>12173</v>
      </c>
      <c r="W879" s="1" t="s">
        <v>2985</v>
      </c>
    </row>
    <row r="880" spans="1:23" x14ac:dyDescent="0.45">
      <c r="A880" s="1" t="s">
        <v>12174</v>
      </c>
      <c r="B880" s="1" t="s">
        <v>12175</v>
      </c>
      <c r="C880" s="1" t="s">
        <v>12176</v>
      </c>
      <c r="D880" s="1" t="s">
        <v>12177</v>
      </c>
      <c r="E880" s="1" t="s">
        <v>12178</v>
      </c>
      <c r="F880" s="1" t="s">
        <v>12179</v>
      </c>
      <c r="G880" s="1" t="s">
        <v>12179</v>
      </c>
      <c r="H880" s="1" t="s">
        <v>7836</v>
      </c>
      <c r="I880" s="1" t="s">
        <v>3079</v>
      </c>
      <c r="J880" s="1" t="s">
        <v>9577</v>
      </c>
      <c r="K880" s="1" t="s">
        <v>12180</v>
      </c>
      <c r="L880" s="1" t="s">
        <v>4839</v>
      </c>
      <c r="M880" s="1" t="s">
        <v>4874</v>
      </c>
      <c r="N880" s="1" t="s">
        <v>12181</v>
      </c>
      <c r="O880" s="1" t="s">
        <v>12182</v>
      </c>
      <c r="P880" s="1" t="s">
        <v>4492</v>
      </c>
      <c r="Q880" s="1" t="s">
        <v>4915</v>
      </c>
      <c r="R880" s="1" t="s">
        <v>3219</v>
      </c>
      <c r="S880" s="1" t="s">
        <v>12183</v>
      </c>
      <c r="T880" s="1" t="s">
        <v>5354</v>
      </c>
      <c r="U880" s="1" t="s">
        <v>12184</v>
      </c>
      <c r="V880" s="1" t="s">
        <v>3424</v>
      </c>
      <c r="W880" s="1" t="s">
        <v>2985</v>
      </c>
    </row>
    <row r="881" spans="1:23" x14ac:dyDescent="0.45">
      <c r="A881" s="1" t="s">
        <v>12185</v>
      </c>
      <c r="B881" s="1" t="s">
        <v>12186</v>
      </c>
      <c r="C881" s="1" t="s">
        <v>4053</v>
      </c>
      <c r="D881" s="1" t="s">
        <v>12187</v>
      </c>
      <c r="E881" s="1" t="s">
        <v>12188</v>
      </c>
      <c r="F881" s="1" t="s">
        <v>12189</v>
      </c>
      <c r="G881" s="1" t="s">
        <v>12190</v>
      </c>
      <c r="H881" s="1" t="s">
        <v>12190</v>
      </c>
      <c r="I881" s="1" t="s">
        <v>12191</v>
      </c>
      <c r="J881" s="1" t="s">
        <v>3849</v>
      </c>
      <c r="K881" s="1" t="s">
        <v>12190</v>
      </c>
      <c r="L881" s="1" t="s">
        <v>12191</v>
      </c>
      <c r="M881" s="1" t="s">
        <v>3849</v>
      </c>
      <c r="N881" s="1" t="s">
        <v>12190</v>
      </c>
      <c r="O881" s="1" t="s">
        <v>12190</v>
      </c>
      <c r="P881" s="1" t="s">
        <v>2984</v>
      </c>
      <c r="Q881" s="1" t="s">
        <v>2984</v>
      </c>
      <c r="R881" s="1" t="s">
        <v>4572</v>
      </c>
      <c r="S881" s="1" t="s">
        <v>4137</v>
      </c>
      <c r="T881" s="1" t="s">
        <v>12192</v>
      </c>
      <c r="U881" s="1" t="s">
        <v>3044</v>
      </c>
      <c r="V881" s="1" t="s">
        <v>3043</v>
      </c>
      <c r="W881" s="1" t="s">
        <v>3043</v>
      </c>
    </row>
    <row r="882" spans="1:23" x14ac:dyDescent="0.45">
      <c r="A882" s="1" t="s">
        <v>12193</v>
      </c>
      <c r="B882" s="1" t="s">
        <v>12194</v>
      </c>
      <c r="C882" s="1" t="s">
        <v>3043</v>
      </c>
      <c r="D882" s="1" t="s">
        <v>3043</v>
      </c>
      <c r="E882" s="1" t="s">
        <v>3043</v>
      </c>
      <c r="F882" s="1" t="s">
        <v>5239</v>
      </c>
      <c r="G882" s="1" t="s">
        <v>3043</v>
      </c>
      <c r="H882" s="1" t="s">
        <v>5239</v>
      </c>
      <c r="I882" s="1" t="s">
        <v>3017</v>
      </c>
      <c r="J882" s="1" t="s">
        <v>3017</v>
      </c>
      <c r="K882" s="1" t="s">
        <v>5239</v>
      </c>
      <c r="L882" s="1" t="s">
        <v>3017</v>
      </c>
      <c r="M882" s="1" t="s">
        <v>3017</v>
      </c>
      <c r="N882" s="1" t="s">
        <v>3043</v>
      </c>
      <c r="O882" s="1" t="s">
        <v>3043</v>
      </c>
      <c r="P882" s="1" t="s">
        <v>2984</v>
      </c>
      <c r="Q882" s="1" t="s">
        <v>2984</v>
      </c>
      <c r="R882" s="1" t="s">
        <v>3043</v>
      </c>
      <c r="S882" s="1" t="s">
        <v>3043</v>
      </c>
      <c r="T882" s="1" t="s">
        <v>3044</v>
      </c>
      <c r="U882" s="1" t="s">
        <v>10460</v>
      </c>
      <c r="V882" s="1" t="s">
        <v>4622</v>
      </c>
      <c r="W882" s="1" t="s">
        <v>2985</v>
      </c>
    </row>
    <row r="883" spans="1:23" x14ac:dyDescent="0.45">
      <c r="A883" s="1" t="s">
        <v>12195</v>
      </c>
      <c r="B883" s="1" t="s">
        <v>12196</v>
      </c>
      <c r="C883" s="1" t="s">
        <v>3043</v>
      </c>
      <c r="D883" s="1" t="s">
        <v>3043</v>
      </c>
      <c r="E883" s="1" t="s">
        <v>3043</v>
      </c>
      <c r="F883" s="1" t="s">
        <v>3456</v>
      </c>
      <c r="G883" s="1" t="s">
        <v>3043</v>
      </c>
      <c r="H883" s="1" t="s">
        <v>3456</v>
      </c>
      <c r="I883" s="1" t="s">
        <v>3017</v>
      </c>
      <c r="J883" s="1" t="s">
        <v>3017</v>
      </c>
      <c r="K883" s="1" t="s">
        <v>3456</v>
      </c>
      <c r="L883" s="1" t="s">
        <v>3017</v>
      </c>
      <c r="M883" s="1" t="s">
        <v>3017</v>
      </c>
      <c r="N883" s="1" t="s">
        <v>3043</v>
      </c>
      <c r="O883" s="1" t="s">
        <v>3043</v>
      </c>
      <c r="P883" s="1" t="s">
        <v>2984</v>
      </c>
      <c r="Q883" s="1" t="s">
        <v>2984</v>
      </c>
      <c r="R883" s="1" t="s">
        <v>2985</v>
      </c>
      <c r="S883" s="1" t="s">
        <v>5644</v>
      </c>
      <c r="T883" s="1" t="s">
        <v>3459</v>
      </c>
      <c r="U883" s="1" t="s">
        <v>3044</v>
      </c>
      <c r="V883" s="1" t="s">
        <v>3043</v>
      </c>
      <c r="W883" s="1" t="s">
        <v>3043</v>
      </c>
    </row>
    <row r="884" spans="1:23" x14ac:dyDescent="0.45">
      <c r="A884" s="1" t="s">
        <v>12197</v>
      </c>
      <c r="B884" s="1" t="s">
        <v>12198</v>
      </c>
      <c r="C884" s="1" t="s">
        <v>7162</v>
      </c>
      <c r="D884" s="1" t="s">
        <v>12199</v>
      </c>
      <c r="E884" s="1" t="s">
        <v>12200</v>
      </c>
      <c r="F884" s="1" t="s">
        <v>6066</v>
      </c>
      <c r="G884" s="1" t="s">
        <v>12201</v>
      </c>
      <c r="H884" s="1" t="s">
        <v>3562</v>
      </c>
      <c r="I884" s="1" t="s">
        <v>3849</v>
      </c>
      <c r="J884" s="1" t="s">
        <v>4577</v>
      </c>
      <c r="K884" s="1" t="s">
        <v>12202</v>
      </c>
      <c r="L884" s="1" t="s">
        <v>12203</v>
      </c>
      <c r="M884" s="1" t="s">
        <v>12204</v>
      </c>
      <c r="N884" s="1" t="s">
        <v>12201</v>
      </c>
      <c r="O884" s="1" t="s">
        <v>12205</v>
      </c>
      <c r="P884" s="1" t="s">
        <v>5748</v>
      </c>
      <c r="Q884" s="1" t="s">
        <v>4563</v>
      </c>
      <c r="R884" s="1" t="s">
        <v>2985</v>
      </c>
      <c r="S884" s="1" t="s">
        <v>12206</v>
      </c>
      <c r="T884" s="1" t="s">
        <v>11000</v>
      </c>
      <c r="U884" s="1" t="s">
        <v>12207</v>
      </c>
      <c r="V884" s="1" t="s">
        <v>12208</v>
      </c>
      <c r="W884" s="1" t="s">
        <v>3028</v>
      </c>
    </row>
    <row r="885" spans="1:23" x14ac:dyDescent="0.45">
      <c r="A885" s="1" t="s">
        <v>12209</v>
      </c>
      <c r="B885" s="1" t="s">
        <v>12210</v>
      </c>
      <c r="C885" s="1" t="s">
        <v>3043</v>
      </c>
      <c r="D885" s="1" t="s">
        <v>3043</v>
      </c>
      <c r="E885" s="1" t="s">
        <v>3043</v>
      </c>
      <c r="F885" s="1" t="s">
        <v>12211</v>
      </c>
      <c r="G885" s="1" t="s">
        <v>3043</v>
      </c>
      <c r="H885" s="1" t="s">
        <v>12211</v>
      </c>
      <c r="I885" s="1" t="s">
        <v>3017</v>
      </c>
      <c r="J885" s="1" t="s">
        <v>3017</v>
      </c>
      <c r="K885" s="1" t="s">
        <v>12211</v>
      </c>
      <c r="L885" s="1" t="s">
        <v>3017</v>
      </c>
      <c r="M885" s="1" t="s">
        <v>3017</v>
      </c>
      <c r="N885" s="1" t="s">
        <v>3043</v>
      </c>
      <c r="O885" s="1" t="s">
        <v>3043</v>
      </c>
      <c r="P885" s="1" t="s">
        <v>2984</v>
      </c>
      <c r="Q885" s="1" t="s">
        <v>2984</v>
      </c>
      <c r="R885" s="1" t="s">
        <v>3028</v>
      </c>
      <c r="S885" s="1" t="s">
        <v>3499</v>
      </c>
      <c r="T885" s="1" t="s">
        <v>9493</v>
      </c>
      <c r="U885" s="1" t="s">
        <v>3044</v>
      </c>
      <c r="V885" s="1" t="s">
        <v>3043</v>
      </c>
      <c r="W885" s="1" t="s">
        <v>3043</v>
      </c>
    </row>
    <row r="886" spans="1:23" x14ac:dyDescent="0.45">
      <c r="A886" s="1" t="s">
        <v>12212</v>
      </c>
      <c r="B886" s="1" t="s">
        <v>12213</v>
      </c>
      <c r="C886" s="1" t="s">
        <v>5242</v>
      </c>
      <c r="D886" s="1" t="s">
        <v>12214</v>
      </c>
      <c r="E886" s="1" t="s">
        <v>12215</v>
      </c>
      <c r="F886" s="1" t="s">
        <v>12216</v>
      </c>
      <c r="G886" s="1" t="s">
        <v>12217</v>
      </c>
      <c r="H886" s="1" t="s">
        <v>12218</v>
      </c>
      <c r="I886" s="1" t="s">
        <v>4050</v>
      </c>
      <c r="J886" s="1" t="s">
        <v>9866</v>
      </c>
      <c r="K886" s="1" t="s">
        <v>12219</v>
      </c>
      <c r="L886" s="1" t="s">
        <v>4009</v>
      </c>
      <c r="M886" s="1" t="s">
        <v>4607</v>
      </c>
      <c r="N886" s="1" t="s">
        <v>12220</v>
      </c>
      <c r="O886" s="1" t="s">
        <v>12221</v>
      </c>
      <c r="P886" s="1" t="s">
        <v>12222</v>
      </c>
      <c r="Q886" s="1" t="s">
        <v>12223</v>
      </c>
      <c r="R886" s="1" t="s">
        <v>2985</v>
      </c>
      <c r="S886" s="1" t="s">
        <v>12224</v>
      </c>
      <c r="T886" s="1" t="s">
        <v>12225</v>
      </c>
      <c r="U886" s="1" t="s">
        <v>6078</v>
      </c>
      <c r="V886" s="1" t="s">
        <v>3299</v>
      </c>
      <c r="W886" s="1" t="s">
        <v>2985</v>
      </c>
    </row>
    <row r="887" spans="1:23" x14ac:dyDescent="0.45">
      <c r="A887" s="1" t="s">
        <v>12226</v>
      </c>
      <c r="B887" s="1" t="s">
        <v>12227</v>
      </c>
      <c r="C887" s="1" t="s">
        <v>3047</v>
      </c>
      <c r="D887" s="1" t="s">
        <v>12228</v>
      </c>
      <c r="E887" s="1" t="s">
        <v>12229</v>
      </c>
      <c r="F887" s="1" t="s">
        <v>12230</v>
      </c>
      <c r="G887" s="1" t="s">
        <v>12231</v>
      </c>
      <c r="H887" s="1" t="s">
        <v>3604</v>
      </c>
      <c r="I887" s="1" t="s">
        <v>6312</v>
      </c>
      <c r="J887" s="1" t="s">
        <v>4333</v>
      </c>
      <c r="K887" s="1" t="s">
        <v>3604</v>
      </c>
      <c r="L887" s="1" t="s">
        <v>6312</v>
      </c>
      <c r="M887" s="1" t="s">
        <v>4333</v>
      </c>
      <c r="N887" s="1" t="s">
        <v>12231</v>
      </c>
      <c r="O887" s="1" t="s">
        <v>3604</v>
      </c>
      <c r="P887" s="1" t="s">
        <v>2984</v>
      </c>
      <c r="Q887" s="1" t="s">
        <v>2984</v>
      </c>
      <c r="R887" s="1" t="s">
        <v>5989</v>
      </c>
      <c r="S887" s="1" t="s">
        <v>12232</v>
      </c>
      <c r="T887" s="1" t="s">
        <v>12233</v>
      </c>
      <c r="U887" s="1" t="s">
        <v>12234</v>
      </c>
      <c r="V887" s="1" t="s">
        <v>12235</v>
      </c>
      <c r="W887" s="1" t="s">
        <v>3103</v>
      </c>
    </row>
    <row r="888" spans="1:23" x14ac:dyDescent="0.45">
      <c r="A888" s="1" t="s">
        <v>12236</v>
      </c>
      <c r="B888" s="1" t="s">
        <v>12237</v>
      </c>
      <c r="C888" s="1" t="s">
        <v>3043</v>
      </c>
      <c r="D888" s="1" t="s">
        <v>3043</v>
      </c>
      <c r="E888" s="1" t="s">
        <v>3043</v>
      </c>
      <c r="F888" s="1" t="s">
        <v>3436</v>
      </c>
      <c r="G888" s="1" t="s">
        <v>3043</v>
      </c>
      <c r="H888" s="1" t="s">
        <v>3436</v>
      </c>
      <c r="I888" s="1" t="s">
        <v>3017</v>
      </c>
      <c r="J888" s="1" t="s">
        <v>3017</v>
      </c>
      <c r="K888" s="1" t="s">
        <v>3436</v>
      </c>
      <c r="L888" s="1" t="s">
        <v>3017</v>
      </c>
      <c r="M888" s="1" t="s">
        <v>3017</v>
      </c>
      <c r="N888" s="1" t="s">
        <v>3043</v>
      </c>
      <c r="O888" s="1" t="s">
        <v>3043</v>
      </c>
      <c r="P888" s="1" t="s">
        <v>2984</v>
      </c>
      <c r="Q888" s="1" t="s">
        <v>2984</v>
      </c>
      <c r="R888" s="1" t="s">
        <v>2985</v>
      </c>
      <c r="S888" s="1" t="s">
        <v>2977</v>
      </c>
      <c r="T888" s="1" t="s">
        <v>4763</v>
      </c>
      <c r="U888" s="1" t="s">
        <v>5527</v>
      </c>
      <c r="V888" s="1" t="s">
        <v>4164</v>
      </c>
      <c r="W888" s="1" t="s">
        <v>2985</v>
      </c>
    </row>
    <row r="889" spans="1:23" x14ac:dyDescent="0.45">
      <c r="A889" s="1" t="s">
        <v>12238</v>
      </c>
      <c r="B889" s="1" t="s">
        <v>12239</v>
      </c>
      <c r="C889" s="1" t="s">
        <v>3043</v>
      </c>
      <c r="D889" s="1" t="s">
        <v>3043</v>
      </c>
      <c r="E889" s="1" t="s">
        <v>3043</v>
      </c>
      <c r="F889" s="1" t="s">
        <v>3456</v>
      </c>
      <c r="G889" s="1" t="s">
        <v>3043</v>
      </c>
      <c r="H889" s="1" t="s">
        <v>3456</v>
      </c>
      <c r="I889" s="1" t="s">
        <v>3017</v>
      </c>
      <c r="J889" s="1" t="s">
        <v>3017</v>
      </c>
      <c r="K889" s="1" t="s">
        <v>3456</v>
      </c>
      <c r="L889" s="1" t="s">
        <v>3017</v>
      </c>
      <c r="M889" s="1" t="s">
        <v>3017</v>
      </c>
      <c r="N889" s="1" t="s">
        <v>3043</v>
      </c>
      <c r="O889" s="1" t="s">
        <v>3043</v>
      </c>
      <c r="P889" s="1" t="s">
        <v>2984</v>
      </c>
      <c r="Q889" s="1" t="s">
        <v>2984</v>
      </c>
      <c r="R889" s="1" t="s">
        <v>2985</v>
      </c>
      <c r="S889" s="1" t="s">
        <v>2980</v>
      </c>
      <c r="T889" s="1" t="s">
        <v>3459</v>
      </c>
      <c r="U889" s="1" t="s">
        <v>3044</v>
      </c>
      <c r="V889" s="1" t="s">
        <v>3043</v>
      </c>
      <c r="W889" s="1" t="s">
        <v>3043</v>
      </c>
    </row>
    <row r="890" spans="1:23" x14ac:dyDescent="0.45">
      <c r="A890" s="1" t="s">
        <v>12240</v>
      </c>
      <c r="B890" s="1" t="s">
        <v>5169</v>
      </c>
      <c r="C890" s="1" t="s">
        <v>8492</v>
      </c>
      <c r="D890" s="1" t="s">
        <v>12241</v>
      </c>
      <c r="E890" s="1" t="s">
        <v>12241</v>
      </c>
      <c r="F890" s="1" t="s">
        <v>5173</v>
      </c>
      <c r="G890" s="1" t="s">
        <v>2985</v>
      </c>
      <c r="H890" s="1" t="s">
        <v>2985</v>
      </c>
      <c r="I890" s="1" t="s">
        <v>12242</v>
      </c>
      <c r="J890" s="1" t="s">
        <v>3679</v>
      </c>
      <c r="K890" s="1" t="s">
        <v>2985</v>
      </c>
      <c r="L890" s="1" t="s">
        <v>12242</v>
      </c>
      <c r="M890" s="1" t="s">
        <v>3679</v>
      </c>
      <c r="N890" s="1" t="s">
        <v>2985</v>
      </c>
      <c r="O890" s="1" t="s">
        <v>2985</v>
      </c>
      <c r="P890" s="1" t="s">
        <v>2984</v>
      </c>
      <c r="Q890" s="1" t="s">
        <v>2984</v>
      </c>
      <c r="R890" s="1" t="s">
        <v>3043</v>
      </c>
      <c r="S890" s="1" t="s">
        <v>3043</v>
      </c>
      <c r="T890" s="1" t="s">
        <v>3044</v>
      </c>
      <c r="U890" s="1" t="s">
        <v>3044</v>
      </c>
      <c r="V890" s="1" t="s">
        <v>3043</v>
      </c>
      <c r="W890" s="1" t="s">
        <v>3043</v>
      </c>
    </row>
    <row r="891" spans="1:23" x14ac:dyDescent="0.45">
      <c r="A891" s="1" t="s">
        <v>12243</v>
      </c>
      <c r="B891" s="1" t="s">
        <v>12244</v>
      </c>
      <c r="C891" s="1" t="s">
        <v>4013</v>
      </c>
      <c r="D891" s="1" t="s">
        <v>12245</v>
      </c>
      <c r="E891" s="1" t="s">
        <v>12246</v>
      </c>
      <c r="F891" s="1" t="s">
        <v>12247</v>
      </c>
      <c r="G891" s="1" t="s">
        <v>6139</v>
      </c>
      <c r="H891" s="1" t="s">
        <v>4380</v>
      </c>
      <c r="I891" s="1" t="s">
        <v>8260</v>
      </c>
      <c r="J891" s="1" t="s">
        <v>12248</v>
      </c>
      <c r="K891" s="1" t="s">
        <v>12249</v>
      </c>
      <c r="L891" s="1" t="s">
        <v>7708</v>
      </c>
      <c r="M891" s="1" t="s">
        <v>4924</v>
      </c>
      <c r="N891" s="1" t="s">
        <v>12250</v>
      </c>
      <c r="O891" s="1" t="s">
        <v>11435</v>
      </c>
      <c r="P891" s="1" t="s">
        <v>12251</v>
      </c>
      <c r="Q891" s="1" t="s">
        <v>8820</v>
      </c>
      <c r="R891" s="1" t="s">
        <v>2985</v>
      </c>
      <c r="S891" s="1" t="s">
        <v>4683</v>
      </c>
      <c r="T891" s="1" t="s">
        <v>9516</v>
      </c>
      <c r="U891" s="1" t="s">
        <v>12252</v>
      </c>
      <c r="V891" s="1" t="s">
        <v>12253</v>
      </c>
      <c r="W891" s="1" t="s">
        <v>2985</v>
      </c>
    </row>
    <row r="892" spans="1:23" x14ac:dyDescent="0.45">
      <c r="A892" s="1" t="s">
        <v>12254</v>
      </c>
      <c r="B892" s="1" t="s">
        <v>12255</v>
      </c>
      <c r="C892" s="1" t="s">
        <v>12256</v>
      </c>
      <c r="D892" s="1" t="s">
        <v>12257</v>
      </c>
      <c r="E892" s="1" t="s">
        <v>12258</v>
      </c>
      <c r="F892" s="1" t="s">
        <v>6553</v>
      </c>
      <c r="G892" s="1" t="s">
        <v>5008</v>
      </c>
      <c r="H892" s="1" t="s">
        <v>5008</v>
      </c>
      <c r="I892" s="1" t="s">
        <v>4970</v>
      </c>
      <c r="J892" s="1" t="s">
        <v>6555</v>
      </c>
      <c r="K892" s="1" t="s">
        <v>11326</v>
      </c>
      <c r="L892" s="1" t="s">
        <v>9539</v>
      </c>
      <c r="M892" s="1" t="s">
        <v>10798</v>
      </c>
      <c r="N892" s="1" t="s">
        <v>6626</v>
      </c>
      <c r="O892" s="1" t="s">
        <v>5007</v>
      </c>
      <c r="P892" s="1" t="s">
        <v>12259</v>
      </c>
      <c r="Q892" s="1" t="s">
        <v>12260</v>
      </c>
      <c r="R892" s="1" t="s">
        <v>3103</v>
      </c>
      <c r="S892" s="1" t="s">
        <v>12261</v>
      </c>
      <c r="T892" s="1" t="s">
        <v>12262</v>
      </c>
      <c r="U892" s="1" t="s">
        <v>12262</v>
      </c>
      <c r="V892" s="1" t="s">
        <v>3299</v>
      </c>
      <c r="W892" s="1" t="s">
        <v>2985</v>
      </c>
    </row>
    <row r="893" spans="1:23" x14ac:dyDescent="0.45">
      <c r="A893" s="1" t="s">
        <v>12263</v>
      </c>
      <c r="B893" s="1" t="s">
        <v>12264</v>
      </c>
      <c r="C893" s="1" t="s">
        <v>12265</v>
      </c>
      <c r="D893" s="1" t="s">
        <v>12266</v>
      </c>
      <c r="E893" s="1" t="s">
        <v>12267</v>
      </c>
      <c r="F893" s="1" t="s">
        <v>8261</v>
      </c>
      <c r="G893" s="1" t="s">
        <v>10501</v>
      </c>
      <c r="H893" s="1" t="s">
        <v>12268</v>
      </c>
      <c r="I893" s="1" t="s">
        <v>12269</v>
      </c>
      <c r="J893" s="1" t="s">
        <v>5548</v>
      </c>
      <c r="K893" s="1" t="s">
        <v>5042</v>
      </c>
      <c r="L893" s="1" t="s">
        <v>5044</v>
      </c>
      <c r="M893" s="1" t="s">
        <v>5663</v>
      </c>
      <c r="N893" s="1" t="s">
        <v>12268</v>
      </c>
      <c r="O893" s="1" t="s">
        <v>12270</v>
      </c>
      <c r="P893" s="1" t="s">
        <v>3226</v>
      </c>
      <c r="Q893" s="1" t="s">
        <v>12271</v>
      </c>
      <c r="R893" s="1" t="s">
        <v>2977</v>
      </c>
      <c r="S893" s="1" t="s">
        <v>5239</v>
      </c>
      <c r="T893" s="1" t="s">
        <v>5052</v>
      </c>
      <c r="U893" s="1" t="s">
        <v>4925</v>
      </c>
      <c r="V893" s="1" t="s">
        <v>12272</v>
      </c>
      <c r="W893" s="1" t="s">
        <v>3031</v>
      </c>
    </row>
    <row r="894" spans="1:23" x14ac:dyDescent="0.45">
      <c r="A894" s="1" t="s">
        <v>12273</v>
      </c>
      <c r="B894" s="1" t="s">
        <v>12274</v>
      </c>
      <c r="C894" s="1" t="s">
        <v>3043</v>
      </c>
      <c r="D894" s="1" t="s">
        <v>3043</v>
      </c>
      <c r="E894" s="1" t="s">
        <v>3043</v>
      </c>
      <c r="F894" s="1" t="s">
        <v>12275</v>
      </c>
      <c r="G894" s="1" t="s">
        <v>3043</v>
      </c>
      <c r="H894" s="1" t="s">
        <v>12276</v>
      </c>
      <c r="I894" s="1" t="s">
        <v>12277</v>
      </c>
      <c r="J894" s="1" t="s">
        <v>10982</v>
      </c>
      <c r="K894" s="1" t="s">
        <v>12275</v>
      </c>
      <c r="L894" s="1" t="s">
        <v>3017</v>
      </c>
      <c r="M894" s="1" t="s">
        <v>3017</v>
      </c>
      <c r="N894" s="1" t="s">
        <v>3043</v>
      </c>
      <c r="O894" s="1" t="s">
        <v>3043</v>
      </c>
      <c r="P894" s="1" t="s">
        <v>2984</v>
      </c>
      <c r="Q894" s="1" t="s">
        <v>2984</v>
      </c>
      <c r="R894" s="1" t="s">
        <v>2985</v>
      </c>
      <c r="S894" s="1" t="s">
        <v>12278</v>
      </c>
      <c r="T894" s="1" t="s">
        <v>3458</v>
      </c>
      <c r="U894" s="1" t="s">
        <v>3044</v>
      </c>
      <c r="V894" s="1" t="s">
        <v>3043</v>
      </c>
      <c r="W894" s="1" t="s">
        <v>3043</v>
      </c>
    </row>
    <row r="895" spans="1:23" x14ac:dyDescent="0.45">
      <c r="A895" s="1" t="s">
        <v>12279</v>
      </c>
      <c r="B895" s="1" t="s">
        <v>12280</v>
      </c>
      <c r="C895" s="1" t="s">
        <v>12281</v>
      </c>
      <c r="D895" s="1" t="s">
        <v>12282</v>
      </c>
      <c r="E895" s="1" t="s">
        <v>12283</v>
      </c>
      <c r="F895" s="1" t="s">
        <v>12284</v>
      </c>
      <c r="G895" s="1" t="s">
        <v>4249</v>
      </c>
      <c r="H895" s="1" t="s">
        <v>12285</v>
      </c>
      <c r="I895" s="1" t="s">
        <v>12286</v>
      </c>
      <c r="J895" s="1" t="s">
        <v>4472</v>
      </c>
      <c r="K895" s="1" t="s">
        <v>7281</v>
      </c>
      <c r="L895" s="1" t="s">
        <v>9723</v>
      </c>
      <c r="M895" s="1" t="s">
        <v>7748</v>
      </c>
      <c r="N895" s="1" t="s">
        <v>3073</v>
      </c>
      <c r="O895" s="1" t="s">
        <v>6922</v>
      </c>
      <c r="P895" s="1" t="s">
        <v>12287</v>
      </c>
      <c r="Q895" s="1" t="s">
        <v>12288</v>
      </c>
      <c r="R895" s="1" t="s">
        <v>3028</v>
      </c>
      <c r="S895" s="1" t="s">
        <v>12289</v>
      </c>
      <c r="T895" s="1" t="s">
        <v>12290</v>
      </c>
      <c r="U895" s="1" t="s">
        <v>12290</v>
      </c>
      <c r="V895" s="1" t="s">
        <v>12291</v>
      </c>
      <c r="W895" s="1" t="s">
        <v>4053</v>
      </c>
    </row>
    <row r="896" spans="1:23" x14ac:dyDescent="0.45">
      <c r="A896" s="1" t="s">
        <v>12292</v>
      </c>
      <c r="B896" s="1" t="s">
        <v>12293</v>
      </c>
      <c r="C896" s="1" t="s">
        <v>3219</v>
      </c>
      <c r="D896" s="1" t="s">
        <v>12294</v>
      </c>
      <c r="E896" s="1" t="s">
        <v>12295</v>
      </c>
      <c r="F896" s="1" t="s">
        <v>12296</v>
      </c>
      <c r="G896" s="1" t="s">
        <v>12297</v>
      </c>
      <c r="H896" s="1" t="s">
        <v>12297</v>
      </c>
      <c r="I896" s="1" t="s">
        <v>12298</v>
      </c>
      <c r="J896" s="1" t="s">
        <v>12299</v>
      </c>
      <c r="K896" s="1" t="s">
        <v>12300</v>
      </c>
      <c r="L896" s="1" t="s">
        <v>11523</v>
      </c>
      <c r="M896" s="1" t="s">
        <v>12299</v>
      </c>
      <c r="N896" s="1" t="s">
        <v>12301</v>
      </c>
      <c r="O896" s="1" t="s">
        <v>12297</v>
      </c>
      <c r="P896" s="1" t="s">
        <v>2984</v>
      </c>
      <c r="Q896" s="1" t="s">
        <v>2984</v>
      </c>
      <c r="R896" s="1" t="s">
        <v>2985</v>
      </c>
      <c r="S896" s="1" t="s">
        <v>3424</v>
      </c>
      <c r="T896" s="1" t="s">
        <v>12302</v>
      </c>
      <c r="U896" s="1" t="s">
        <v>12303</v>
      </c>
      <c r="V896" s="1" t="s">
        <v>3198</v>
      </c>
      <c r="W896" s="1" t="s">
        <v>2985</v>
      </c>
    </row>
    <row r="897" spans="1:23" x14ac:dyDescent="0.45">
      <c r="A897" s="1" t="s">
        <v>12304</v>
      </c>
      <c r="B897" s="1" t="s">
        <v>12305</v>
      </c>
      <c r="C897" s="1" t="s">
        <v>3043</v>
      </c>
      <c r="D897" s="1" t="s">
        <v>3043</v>
      </c>
      <c r="E897" s="1" t="s">
        <v>3043</v>
      </c>
      <c r="F897" s="1" t="s">
        <v>2985</v>
      </c>
      <c r="G897" s="1" t="s">
        <v>3043</v>
      </c>
      <c r="H897" s="1" t="s">
        <v>2985</v>
      </c>
      <c r="I897" s="1" t="s">
        <v>3017</v>
      </c>
      <c r="J897" s="1" t="s">
        <v>3017</v>
      </c>
      <c r="K897" s="1" t="s">
        <v>2985</v>
      </c>
      <c r="L897" s="1" t="s">
        <v>3017</v>
      </c>
      <c r="M897" s="1" t="s">
        <v>3017</v>
      </c>
      <c r="N897" s="1" t="s">
        <v>3043</v>
      </c>
      <c r="O897" s="1" t="s">
        <v>3043</v>
      </c>
      <c r="P897" s="1" t="s">
        <v>2984</v>
      </c>
      <c r="Q897" s="1" t="s">
        <v>2984</v>
      </c>
      <c r="R897" s="1" t="s">
        <v>2985</v>
      </c>
      <c r="S897" s="1" t="s">
        <v>2985</v>
      </c>
      <c r="T897" s="1" t="s">
        <v>12306</v>
      </c>
      <c r="U897" s="1" t="s">
        <v>12307</v>
      </c>
      <c r="V897" s="1" t="s">
        <v>2978</v>
      </c>
      <c r="W897" s="1" t="s">
        <v>2985</v>
      </c>
    </row>
    <row r="898" spans="1:23" x14ac:dyDescent="0.45">
      <c r="A898" s="1" t="s">
        <v>12308</v>
      </c>
      <c r="B898" s="1" t="s">
        <v>12309</v>
      </c>
      <c r="C898" s="1" t="s">
        <v>3043</v>
      </c>
      <c r="D898" s="1" t="s">
        <v>3043</v>
      </c>
      <c r="E898" s="1" t="s">
        <v>3043</v>
      </c>
      <c r="F898" s="1" t="s">
        <v>2985</v>
      </c>
      <c r="G898" s="1" t="s">
        <v>3043</v>
      </c>
      <c r="H898" s="1" t="s">
        <v>2985</v>
      </c>
      <c r="I898" s="1" t="s">
        <v>3017</v>
      </c>
      <c r="J898" s="1" t="s">
        <v>3017</v>
      </c>
      <c r="K898" s="1" t="s">
        <v>2985</v>
      </c>
      <c r="L898" s="1" t="s">
        <v>3017</v>
      </c>
      <c r="M898" s="1" t="s">
        <v>3017</v>
      </c>
      <c r="N898" s="1" t="s">
        <v>3043</v>
      </c>
      <c r="O898" s="1" t="s">
        <v>3043</v>
      </c>
      <c r="P898" s="1" t="s">
        <v>2984</v>
      </c>
      <c r="Q898" s="1" t="s">
        <v>2984</v>
      </c>
      <c r="R898" s="1" t="s">
        <v>3043</v>
      </c>
      <c r="S898" s="1" t="s">
        <v>3043</v>
      </c>
      <c r="T898" s="1" t="s">
        <v>3044</v>
      </c>
      <c r="U898" s="1" t="s">
        <v>12310</v>
      </c>
      <c r="V898" s="1" t="s">
        <v>3230</v>
      </c>
      <c r="W898" s="1" t="s">
        <v>2985</v>
      </c>
    </row>
    <row r="899" spans="1:23" x14ac:dyDescent="0.45">
      <c r="A899" s="1" t="s">
        <v>12311</v>
      </c>
      <c r="B899" s="1" t="s">
        <v>12312</v>
      </c>
      <c r="C899" s="1" t="s">
        <v>2985</v>
      </c>
      <c r="D899" s="1" t="s">
        <v>3230</v>
      </c>
      <c r="E899" s="1" t="s">
        <v>3154</v>
      </c>
      <c r="F899" s="1" t="s">
        <v>3793</v>
      </c>
      <c r="G899" s="1" t="s">
        <v>3229</v>
      </c>
      <c r="H899" s="1" t="s">
        <v>3229</v>
      </c>
      <c r="I899" s="1" t="s">
        <v>3231</v>
      </c>
      <c r="J899" s="1" t="s">
        <v>12313</v>
      </c>
      <c r="K899" s="1" t="s">
        <v>3229</v>
      </c>
      <c r="L899" s="1" t="s">
        <v>3231</v>
      </c>
      <c r="M899" s="1" t="s">
        <v>12313</v>
      </c>
      <c r="N899" s="1" t="s">
        <v>3229</v>
      </c>
      <c r="O899" s="1" t="s">
        <v>3229</v>
      </c>
      <c r="P899" s="1" t="s">
        <v>2984</v>
      </c>
      <c r="Q899" s="1" t="s">
        <v>2984</v>
      </c>
      <c r="R899" s="1" t="s">
        <v>2985</v>
      </c>
      <c r="S899" s="1" t="s">
        <v>2986</v>
      </c>
      <c r="T899" s="1" t="s">
        <v>9527</v>
      </c>
      <c r="U899" s="1" t="s">
        <v>3234</v>
      </c>
      <c r="V899" s="1" t="s">
        <v>3943</v>
      </c>
      <c r="W899" s="1" t="s">
        <v>2985</v>
      </c>
    </row>
    <row r="900" spans="1:23" x14ac:dyDescent="0.45">
      <c r="A900" s="1" t="s">
        <v>12314</v>
      </c>
      <c r="B900" s="1" t="s">
        <v>12315</v>
      </c>
      <c r="C900" s="1" t="s">
        <v>12316</v>
      </c>
      <c r="D900" s="1" t="s">
        <v>12317</v>
      </c>
      <c r="E900" s="1" t="s">
        <v>12318</v>
      </c>
      <c r="F900" s="1" t="s">
        <v>12319</v>
      </c>
      <c r="G900" s="1" t="s">
        <v>2980</v>
      </c>
      <c r="H900" s="1" t="s">
        <v>6067</v>
      </c>
      <c r="I900" s="1" t="s">
        <v>11470</v>
      </c>
      <c r="J900" s="1" t="s">
        <v>12320</v>
      </c>
      <c r="K900" s="1" t="s">
        <v>10996</v>
      </c>
      <c r="L900" s="1" t="s">
        <v>4085</v>
      </c>
      <c r="M900" s="1" t="s">
        <v>3958</v>
      </c>
      <c r="N900" s="1" t="s">
        <v>12321</v>
      </c>
      <c r="O900" s="1" t="s">
        <v>12322</v>
      </c>
      <c r="P900" s="1" t="s">
        <v>10791</v>
      </c>
      <c r="Q900" s="1" t="s">
        <v>12323</v>
      </c>
      <c r="R900" s="1" t="s">
        <v>2985</v>
      </c>
      <c r="S900" s="1" t="s">
        <v>4683</v>
      </c>
      <c r="T900" s="1" t="s">
        <v>12324</v>
      </c>
      <c r="U900" s="1" t="s">
        <v>5646</v>
      </c>
      <c r="V900" s="1" t="s">
        <v>12325</v>
      </c>
      <c r="W900" s="1" t="s">
        <v>4622</v>
      </c>
    </row>
    <row r="901" spans="1:23" x14ac:dyDescent="0.45">
      <c r="A901" s="1" t="s">
        <v>12326</v>
      </c>
      <c r="B901" s="1" t="s">
        <v>12327</v>
      </c>
      <c r="C901" s="1" t="s">
        <v>2977</v>
      </c>
      <c r="D901" s="1" t="s">
        <v>3028</v>
      </c>
      <c r="E901" s="1" t="s">
        <v>12328</v>
      </c>
      <c r="F901" s="1" t="s">
        <v>10452</v>
      </c>
      <c r="G901" s="1" t="s">
        <v>11390</v>
      </c>
      <c r="H901" s="1" t="s">
        <v>10112</v>
      </c>
      <c r="I901" s="1" t="s">
        <v>4609</v>
      </c>
      <c r="J901" s="1" t="s">
        <v>12329</v>
      </c>
      <c r="K901" s="1" t="s">
        <v>12330</v>
      </c>
      <c r="L901" s="1" t="s">
        <v>12331</v>
      </c>
      <c r="M901" s="1" t="s">
        <v>12332</v>
      </c>
      <c r="N901" s="1" t="s">
        <v>10112</v>
      </c>
      <c r="O901" s="1" t="s">
        <v>11390</v>
      </c>
      <c r="P901" s="1" t="s">
        <v>2984</v>
      </c>
      <c r="Q901" s="1" t="s">
        <v>2984</v>
      </c>
      <c r="R901" s="1" t="s">
        <v>2985</v>
      </c>
      <c r="S901" s="1" t="s">
        <v>4053</v>
      </c>
      <c r="T901" s="1" t="s">
        <v>5821</v>
      </c>
      <c r="U901" s="1" t="s">
        <v>5335</v>
      </c>
      <c r="V901" s="1" t="s">
        <v>3943</v>
      </c>
      <c r="W901" s="1" t="s">
        <v>2985</v>
      </c>
    </row>
    <row r="902" spans="1:23" x14ac:dyDescent="0.45">
      <c r="A902" s="1" t="s">
        <v>12333</v>
      </c>
      <c r="B902" s="1" t="s">
        <v>12334</v>
      </c>
      <c r="C902" s="1" t="s">
        <v>5630</v>
      </c>
      <c r="D902" s="1" t="s">
        <v>12335</v>
      </c>
      <c r="E902" s="1" t="s">
        <v>12336</v>
      </c>
      <c r="F902" s="1" t="s">
        <v>12337</v>
      </c>
      <c r="G902" s="1" t="s">
        <v>12338</v>
      </c>
      <c r="H902" s="1" t="s">
        <v>12339</v>
      </c>
      <c r="I902" s="1" t="s">
        <v>7811</v>
      </c>
      <c r="J902" s="1" t="s">
        <v>4722</v>
      </c>
      <c r="K902" s="1" t="s">
        <v>12340</v>
      </c>
      <c r="L902" s="1" t="s">
        <v>3079</v>
      </c>
      <c r="M902" s="1" t="s">
        <v>5817</v>
      </c>
      <c r="N902" s="1" t="s">
        <v>12341</v>
      </c>
      <c r="O902" s="1" t="s">
        <v>12342</v>
      </c>
      <c r="P902" s="1" t="s">
        <v>8199</v>
      </c>
      <c r="Q902" s="1" t="s">
        <v>12343</v>
      </c>
      <c r="R902" s="1" t="s">
        <v>2985</v>
      </c>
      <c r="S902" s="1" t="s">
        <v>3127</v>
      </c>
      <c r="T902" s="1" t="s">
        <v>12344</v>
      </c>
      <c r="U902" s="1" t="s">
        <v>12345</v>
      </c>
      <c r="V902" s="1" t="s">
        <v>12346</v>
      </c>
      <c r="W902" s="1" t="s">
        <v>2985</v>
      </c>
    </row>
    <row r="903" spans="1:23" x14ac:dyDescent="0.45">
      <c r="A903" s="1" t="s">
        <v>12347</v>
      </c>
      <c r="B903" s="1" t="s">
        <v>12348</v>
      </c>
      <c r="C903" s="1" t="s">
        <v>3043</v>
      </c>
      <c r="D903" s="1" t="s">
        <v>3043</v>
      </c>
      <c r="E903" s="1" t="s">
        <v>3043</v>
      </c>
      <c r="F903" s="1" t="s">
        <v>2985</v>
      </c>
      <c r="G903" s="1" t="s">
        <v>3043</v>
      </c>
      <c r="H903" s="1" t="s">
        <v>2985</v>
      </c>
      <c r="I903" s="1" t="s">
        <v>3017</v>
      </c>
      <c r="J903" s="1" t="s">
        <v>3017</v>
      </c>
      <c r="K903" s="1" t="s">
        <v>2985</v>
      </c>
      <c r="L903" s="1" t="s">
        <v>3017</v>
      </c>
      <c r="M903" s="1" t="s">
        <v>3017</v>
      </c>
      <c r="N903" s="1" t="s">
        <v>3043</v>
      </c>
      <c r="O903" s="1" t="s">
        <v>3043</v>
      </c>
      <c r="P903" s="1" t="s">
        <v>12349</v>
      </c>
      <c r="Q903" s="1" t="s">
        <v>3017</v>
      </c>
      <c r="R903" s="1" t="s">
        <v>8628</v>
      </c>
      <c r="S903" s="1" t="s">
        <v>12350</v>
      </c>
      <c r="T903" s="1" t="s">
        <v>3465</v>
      </c>
      <c r="U903" s="1" t="s">
        <v>3044</v>
      </c>
      <c r="V903" s="1" t="s">
        <v>3043</v>
      </c>
      <c r="W903" s="1" t="s">
        <v>3043</v>
      </c>
    </row>
    <row r="904" spans="1:23" x14ac:dyDescent="0.45">
      <c r="A904" s="1" t="s">
        <v>12351</v>
      </c>
      <c r="B904" s="1" t="s">
        <v>12352</v>
      </c>
      <c r="C904" s="1" t="s">
        <v>3043</v>
      </c>
      <c r="D904" s="1" t="s">
        <v>3043</v>
      </c>
      <c r="E904" s="1" t="s">
        <v>3043</v>
      </c>
      <c r="F904" s="1" t="s">
        <v>2985</v>
      </c>
      <c r="G904" s="1" t="s">
        <v>3043</v>
      </c>
      <c r="H904" s="1" t="s">
        <v>2985</v>
      </c>
      <c r="I904" s="1" t="s">
        <v>3017</v>
      </c>
      <c r="J904" s="1" t="s">
        <v>3017</v>
      </c>
      <c r="K904" s="1" t="s">
        <v>2985</v>
      </c>
      <c r="L904" s="1" t="s">
        <v>3017</v>
      </c>
      <c r="M904" s="1" t="s">
        <v>3017</v>
      </c>
      <c r="N904" s="1" t="s">
        <v>3043</v>
      </c>
      <c r="O904" s="1" t="s">
        <v>3043</v>
      </c>
      <c r="P904" s="1" t="s">
        <v>2984</v>
      </c>
      <c r="Q904" s="1" t="s">
        <v>2984</v>
      </c>
      <c r="R904" s="1" t="s">
        <v>2985</v>
      </c>
      <c r="S904" s="1" t="s">
        <v>4622</v>
      </c>
      <c r="T904" s="1" t="s">
        <v>10665</v>
      </c>
      <c r="U904" s="1" t="s">
        <v>12353</v>
      </c>
      <c r="V904" s="1" t="s">
        <v>3151</v>
      </c>
      <c r="W904" s="1" t="s">
        <v>2985</v>
      </c>
    </row>
    <row r="905" spans="1:23" x14ac:dyDescent="0.45">
      <c r="A905" s="1" t="s">
        <v>12354</v>
      </c>
      <c r="B905" s="1" t="s">
        <v>12355</v>
      </c>
      <c r="C905" s="1" t="s">
        <v>3043</v>
      </c>
      <c r="D905" s="1" t="s">
        <v>3043</v>
      </c>
      <c r="E905" s="1" t="s">
        <v>3043</v>
      </c>
      <c r="F905" s="1" t="s">
        <v>12356</v>
      </c>
      <c r="G905" s="1" t="s">
        <v>3043</v>
      </c>
      <c r="H905" s="1" t="s">
        <v>12356</v>
      </c>
      <c r="I905" s="1" t="s">
        <v>3017</v>
      </c>
      <c r="J905" s="1" t="s">
        <v>3017</v>
      </c>
      <c r="K905" s="1" t="s">
        <v>12356</v>
      </c>
      <c r="L905" s="1" t="s">
        <v>3017</v>
      </c>
      <c r="M905" s="1" t="s">
        <v>3017</v>
      </c>
      <c r="N905" s="1" t="s">
        <v>3043</v>
      </c>
      <c r="O905" s="1" t="s">
        <v>3043</v>
      </c>
      <c r="P905" s="1" t="s">
        <v>2984</v>
      </c>
      <c r="Q905" s="1" t="s">
        <v>2984</v>
      </c>
      <c r="R905" s="1" t="s">
        <v>2985</v>
      </c>
      <c r="S905" s="1" t="s">
        <v>5390</v>
      </c>
      <c r="T905" s="1" t="s">
        <v>12357</v>
      </c>
      <c r="U905" s="1" t="s">
        <v>12358</v>
      </c>
      <c r="V905" s="1" t="s">
        <v>5390</v>
      </c>
      <c r="W905" s="1" t="s">
        <v>2985</v>
      </c>
    </row>
    <row r="906" spans="1:23" x14ac:dyDescent="0.45">
      <c r="A906" s="1" t="s">
        <v>12359</v>
      </c>
      <c r="B906" s="1" t="s">
        <v>12360</v>
      </c>
      <c r="C906" s="1" t="s">
        <v>11969</v>
      </c>
      <c r="D906" s="1" t="s">
        <v>12361</v>
      </c>
      <c r="E906" s="1" t="s">
        <v>12362</v>
      </c>
      <c r="F906" s="1" t="s">
        <v>12363</v>
      </c>
      <c r="G906" s="1" t="s">
        <v>12364</v>
      </c>
      <c r="H906" s="1" t="s">
        <v>5566</v>
      </c>
      <c r="I906" s="1" t="s">
        <v>3996</v>
      </c>
      <c r="J906" s="1" t="s">
        <v>9640</v>
      </c>
      <c r="K906" s="1" t="s">
        <v>12365</v>
      </c>
      <c r="L906" s="1" t="s">
        <v>5859</v>
      </c>
      <c r="M906" s="1" t="s">
        <v>6148</v>
      </c>
      <c r="N906" s="1" t="s">
        <v>11008</v>
      </c>
      <c r="O906" s="1" t="s">
        <v>12366</v>
      </c>
      <c r="P906" s="1" t="s">
        <v>9478</v>
      </c>
      <c r="Q906" s="1" t="s">
        <v>7615</v>
      </c>
      <c r="R906" s="1" t="s">
        <v>2985</v>
      </c>
      <c r="S906" s="1" t="s">
        <v>12367</v>
      </c>
      <c r="T906" s="1" t="s">
        <v>5570</v>
      </c>
      <c r="U906" s="1" t="s">
        <v>12368</v>
      </c>
      <c r="V906" s="1" t="s">
        <v>5246</v>
      </c>
      <c r="W906" s="1" t="s">
        <v>2977</v>
      </c>
    </row>
    <row r="907" spans="1:23" x14ac:dyDescent="0.45">
      <c r="A907" s="1" t="s">
        <v>12369</v>
      </c>
      <c r="B907" s="1" t="s">
        <v>12370</v>
      </c>
      <c r="C907" s="1" t="s">
        <v>3043</v>
      </c>
      <c r="D907" s="1" t="s">
        <v>3043</v>
      </c>
      <c r="E907" s="1" t="s">
        <v>3043</v>
      </c>
      <c r="F907" s="1" t="s">
        <v>3456</v>
      </c>
      <c r="G907" s="1" t="s">
        <v>3043</v>
      </c>
      <c r="H907" s="1" t="s">
        <v>3456</v>
      </c>
      <c r="I907" s="1" t="s">
        <v>3017</v>
      </c>
      <c r="J907" s="1" t="s">
        <v>3017</v>
      </c>
      <c r="K907" s="1" t="s">
        <v>3456</v>
      </c>
      <c r="L907" s="1" t="s">
        <v>3017</v>
      </c>
      <c r="M907" s="1" t="s">
        <v>3017</v>
      </c>
      <c r="N907" s="1" t="s">
        <v>3043</v>
      </c>
      <c r="O907" s="1" t="s">
        <v>3043</v>
      </c>
      <c r="P907" s="1" t="s">
        <v>2984</v>
      </c>
      <c r="Q907" s="1" t="s">
        <v>2984</v>
      </c>
      <c r="R907" s="1" t="s">
        <v>3043</v>
      </c>
      <c r="S907" s="1" t="s">
        <v>3043</v>
      </c>
      <c r="T907" s="1" t="s">
        <v>3044</v>
      </c>
      <c r="U907" s="1" t="s">
        <v>12371</v>
      </c>
      <c r="V907" s="1" t="s">
        <v>4683</v>
      </c>
      <c r="W907" s="1" t="s">
        <v>2977</v>
      </c>
    </row>
    <row r="908" spans="1:23" x14ac:dyDescent="0.45">
      <c r="A908" s="1" t="s">
        <v>12372</v>
      </c>
      <c r="B908" s="1" t="s">
        <v>12373</v>
      </c>
      <c r="C908" s="1" t="s">
        <v>3043</v>
      </c>
      <c r="D908" s="1" t="s">
        <v>3043</v>
      </c>
      <c r="E908" s="1" t="s">
        <v>3043</v>
      </c>
      <c r="F908" s="1" t="s">
        <v>12374</v>
      </c>
      <c r="G908" s="1" t="s">
        <v>3043</v>
      </c>
      <c r="H908" s="1" t="s">
        <v>12374</v>
      </c>
      <c r="I908" s="1" t="s">
        <v>3017</v>
      </c>
      <c r="J908" s="1" t="s">
        <v>3017</v>
      </c>
      <c r="K908" s="1" t="s">
        <v>12374</v>
      </c>
      <c r="L908" s="1" t="s">
        <v>3017</v>
      </c>
      <c r="M908" s="1" t="s">
        <v>3017</v>
      </c>
      <c r="N908" s="1" t="s">
        <v>3043</v>
      </c>
      <c r="O908" s="1" t="s">
        <v>3043</v>
      </c>
      <c r="P908" s="1" t="s">
        <v>2984</v>
      </c>
      <c r="Q908" s="1" t="s">
        <v>2984</v>
      </c>
      <c r="R908" s="1" t="s">
        <v>2985</v>
      </c>
      <c r="S908" s="1" t="s">
        <v>2980</v>
      </c>
      <c r="T908" s="1" t="s">
        <v>12375</v>
      </c>
      <c r="U908" s="1" t="s">
        <v>3044</v>
      </c>
      <c r="V908" s="1" t="s">
        <v>3043</v>
      </c>
      <c r="W908" s="1" t="s">
        <v>3043</v>
      </c>
    </row>
    <row r="909" spans="1:23" x14ac:dyDescent="0.45">
      <c r="A909" s="1" t="s">
        <v>12376</v>
      </c>
      <c r="B909" s="1" t="s">
        <v>12377</v>
      </c>
      <c r="C909" s="1" t="s">
        <v>3043</v>
      </c>
      <c r="D909" s="1" t="s">
        <v>3043</v>
      </c>
      <c r="E909" s="1" t="s">
        <v>3043</v>
      </c>
      <c r="F909" s="1" t="s">
        <v>3985</v>
      </c>
      <c r="G909" s="1" t="s">
        <v>3043</v>
      </c>
      <c r="H909" s="1" t="s">
        <v>3985</v>
      </c>
      <c r="I909" s="1" t="s">
        <v>3017</v>
      </c>
      <c r="J909" s="1" t="s">
        <v>3017</v>
      </c>
      <c r="K909" s="1" t="s">
        <v>3985</v>
      </c>
      <c r="L909" s="1" t="s">
        <v>3017</v>
      </c>
      <c r="M909" s="1" t="s">
        <v>3017</v>
      </c>
      <c r="N909" s="1" t="s">
        <v>3043</v>
      </c>
      <c r="O909" s="1" t="s">
        <v>3043</v>
      </c>
      <c r="P909" s="1" t="s">
        <v>2984</v>
      </c>
      <c r="Q909" s="1" t="s">
        <v>2984</v>
      </c>
      <c r="R909" s="1" t="s">
        <v>2985</v>
      </c>
      <c r="S909" s="1" t="s">
        <v>3267</v>
      </c>
      <c r="T909" s="1" t="s">
        <v>11038</v>
      </c>
      <c r="U909" s="1" t="s">
        <v>12378</v>
      </c>
      <c r="V909" s="1" t="s">
        <v>3943</v>
      </c>
      <c r="W909" s="1" t="s">
        <v>2985</v>
      </c>
    </row>
    <row r="910" spans="1:23" x14ac:dyDescent="0.45">
      <c r="A910" s="1" t="s">
        <v>12379</v>
      </c>
      <c r="B910" s="1" t="s">
        <v>12380</v>
      </c>
      <c r="C910" s="1" t="s">
        <v>3043</v>
      </c>
      <c r="D910" s="1" t="s">
        <v>3043</v>
      </c>
      <c r="E910" s="1" t="s">
        <v>3043</v>
      </c>
      <c r="F910" s="1" t="s">
        <v>2985</v>
      </c>
      <c r="G910" s="1" t="s">
        <v>3043</v>
      </c>
      <c r="H910" s="1" t="s">
        <v>2985</v>
      </c>
      <c r="I910" s="1" t="s">
        <v>3017</v>
      </c>
      <c r="J910" s="1" t="s">
        <v>3017</v>
      </c>
      <c r="K910" s="1" t="s">
        <v>2985</v>
      </c>
      <c r="L910" s="1" t="s">
        <v>3017</v>
      </c>
      <c r="M910" s="1" t="s">
        <v>3017</v>
      </c>
      <c r="N910" s="1" t="s">
        <v>3043</v>
      </c>
      <c r="O910" s="1" t="s">
        <v>3043</v>
      </c>
      <c r="P910" s="1" t="s">
        <v>2984</v>
      </c>
      <c r="Q910" s="1" t="s">
        <v>2984</v>
      </c>
      <c r="R910" s="1" t="s">
        <v>3043</v>
      </c>
      <c r="S910" s="1" t="s">
        <v>3043</v>
      </c>
      <c r="T910" s="1" t="s">
        <v>3044</v>
      </c>
      <c r="U910" s="1" t="s">
        <v>4095</v>
      </c>
      <c r="V910" s="1" t="s">
        <v>3943</v>
      </c>
      <c r="W910" s="1" t="s">
        <v>2985</v>
      </c>
    </row>
    <row r="911" spans="1:23" x14ac:dyDescent="0.45">
      <c r="A911" s="1" t="s">
        <v>12381</v>
      </c>
      <c r="B911" s="1" t="s">
        <v>12382</v>
      </c>
      <c r="C911" s="1" t="s">
        <v>12383</v>
      </c>
      <c r="D911" s="1" t="s">
        <v>12384</v>
      </c>
      <c r="E911" s="1" t="s">
        <v>12385</v>
      </c>
      <c r="F911" s="1" t="s">
        <v>12386</v>
      </c>
      <c r="G911" s="1" t="s">
        <v>12387</v>
      </c>
      <c r="H911" s="1" t="s">
        <v>12388</v>
      </c>
      <c r="I911" s="1" t="s">
        <v>8190</v>
      </c>
      <c r="J911" s="1" t="s">
        <v>10728</v>
      </c>
      <c r="K911" s="1" t="s">
        <v>11638</v>
      </c>
      <c r="L911" s="1" t="s">
        <v>3000</v>
      </c>
      <c r="M911" s="1" t="s">
        <v>12389</v>
      </c>
      <c r="N911" s="1" t="s">
        <v>4968</v>
      </c>
      <c r="O911" s="1" t="s">
        <v>12387</v>
      </c>
      <c r="P911" s="1" t="s">
        <v>12390</v>
      </c>
      <c r="Q911" s="1" t="s">
        <v>6911</v>
      </c>
      <c r="R911" s="1" t="s">
        <v>2985</v>
      </c>
      <c r="S911" s="1" t="s">
        <v>4640</v>
      </c>
      <c r="T911" s="1" t="s">
        <v>11645</v>
      </c>
      <c r="U911" s="1" t="s">
        <v>8656</v>
      </c>
      <c r="V911" s="1" t="s">
        <v>12391</v>
      </c>
      <c r="W911" s="1" t="s">
        <v>3028</v>
      </c>
    </row>
    <row r="912" spans="1:23" x14ac:dyDescent="0.45">
      <c r="A912" s="1" t="s">
        <v>12392</v>
      </c>
      <c r="B912" s="1" t="s">
        <v>12393</v>
      </c>
      <c r="C912" s="1" t="s">
        <v>6096</v>
      </c>
      <c r="D912" s="1" t="s">
        <v>12394</v>
      </c>
      <c r="E912" s="1" t="s">
        <v>12395</v>
      </c>
      <c r="F912" s="1" t="s">
        <v>12396</v>
      </c>
      <c r="G912" s="1" t="s">
        <v>12397</v>
      </c>
      <c r="H912" s="1" t="s">
        <v>12398</v>
      </c>
      <c r="I912" s="1" t="s">
        <v>9023</v>
      </c>
      <c r="J912" s="1" t="s">
        <v>12399</v>
      </c>
      <c r="K912" s="1" t="s">
        <v>12400</v>
      </c>
      <c r="L912" s="1" t="s">
        <v>12401</v>
      </c>
      <c r="M912" s="1" t="s">
        <v>12402</v>
      </c>
      <c r="N912" s="1" t="s">
        <v>12403</v>
      </c>
      <c r="O912" s="1" t="s">
        <v>12398</v>
      </c>
      <c r="P912" s="1" t="s">
        <v>12404</v>
      </c>
      <c r="Q912" s="1" t="s">
        <v>12405</v>
      </c>
      <c r="R912" s="1" t="s">
        <v>2985</v>
      </c>
      <c r="S912" s="1" t="s">
        <v>3147</v>
      </c>
      <c r="T912" s="1" t="s">
        <v>12406</v>
      </c>
      <c r="U912" s="1" t="s">
        <v>3044</v>
      </c>
      <c r="V912" s="1" t="s">
        <v>3043</v>
      </c>
      <c r="W912" s="1" t="s">
        <v>3043</v>
      </c>
    </row>
    <row r="913" spans="1:23" x14ac:dyDescent="0.45">
      <c r="A913" s="1" t="s">
        <v>12407</v>
      </c>
      <c r="B913" s="1" t="s">
        <v>12408</v>
      </c>
      <c r="C913" s="1" t="s">
        <v>3043</v>
      </c>
      <c r="D913" s="1" t="s">
        <v>3043</v>
      </c>
      <c r="E913" s="1" t="s">
        <v>3043</v>
      </c>
      <c r="F913" s="1" t="s">
        <v>3985</v>
      </c>
      <c r="G913" s="1" t="s">
        <v>3043</v>
      </c>
      <c r="H913" s="1" t="s">
        <v>3985</v>
      </c>
      <c r="I913" s="1" t="s">
        <v>3017</v>
      </c>
      <c r="J913" s="1" t="s">
        <v>3017</v>
      </c>
      <c r="K913" s="1" t="s">
        <v>3985</v>
      </c>
      <c r="L913" s="1" t="s">
        <v>3017</v>
      </c>
      <c r="M913" s="1" t="s">
        <v>3017</v>
      </c>
      <c r="N913" s="1" t="s">
        <v>3043</v>
      </c>
      <c r="O913" s="1" t="s">
        <v>3043</v>
      </c>
      <c r="P913" s="1" t="s">
        <v>2984</v>
      </c>
      <c r="Q913" s="1" t="s">
        <v>2984</v>
      </c>
      <c r="R913" s="1" t="s">
        <v>2985</v>
      </c>
      <c r="S913" s="1" t="s">
        <v>2985</v>
      </c>
      <c r="T913" s="1" t="s">
        <v>4244</v>
      </c>
      <c r="U913" s="1" t="s">
        <v>3506</v>
      </c>
      <c r="V913" s="1" t="s">
        <v>3230</v>
      </c>
      <c r="W913" s="1" t="s">
        <v>2985</v>
      </c>
    </row>
    <row r="914" spans="1:23" x14ac:dyDescent="0.45">
      <c r="A914" s="1" t="s">
        <v>12409</v>
      </c>
      <c r="B914" s="1" t="s">
        <v>12410</v>
      </c>
      <c r="C914" s="1" t="s">
        <v>3043</v>
      </c>
      <c r="D914" s="1" t="s">
        <v>3043</v>
      </c>
      <c r="E914" s="1" t="s">
        <v>3043</v>
      </c>
      <c r="F914" s="1" t="s">
        <v>12411</v>
      </c>
      <c r="G914" s="1" t="s">
        <v>3043</v>
      </c>
      <c r="H914" s="1" t="s">
        <v>12411</v>
      </c>
      <c r="I914" s="1" t="s">
        <v>3017</v>
      </c>
      <c r="J914" s="1" t="s">
        <v>3017</v>
      </c>
      <c r="K914" s="1" t="s">
        <v>12411</v>
      </c>
      <c r="L914" s="1" t="s">
        <v>3017</v>
      </c>
      <c r="M914" s="1" t="s">
        <v>3017</v>
      </c>
      <c r="N914" s="1" t="s">
        <v>3043</v>
      </c>
      <c r="O914" s="1" t="s">
        <v>3043</v>
      </c>
      <c r="P914" s="1" t="s">
        <v>2984</v>
      </c>
      <c r="Q914" s="1" t="s">
        <v>2984</v>
      </c>
      <c r="R914" s="1" t="s">
        <v>2985</v>
      </c>
      <c r="S914" s="1" t="s">
        <v>3127</v>
      </c>
      <c r="T914" s="1" t="s">
        <v>12412</v>
      </c>
      <c r="U914" s="1" t="s">
        <v>3044</v>
      </c>
      <c r="V914" s="1" t="s">
        <v>3043</v>
      </c>
      <c r="W914" s="1" t="s">
        <v>3043</v>
      </c>
    </row>
    <row r="915" spans="1:23" x14ac:dyDescent="0.45">
      <c r="A915" s="1" t="s">
        <v>12413</v>
      </c>
      <c r="B915" s="1" t="s">
        <v>12414</v>
      </c>
      <c r="C915" s="1" t="s">
        <v>6960</v>
      </c>
      <c r="D915" s="1" t="s">
        <v>12415</v>
      </c>
      <c r="E915" s="1" t="s">
        <v>12416</v>
      </c>
      <c r="F915" s="1" t="s">
        <v>12417</v>
      </c>
      <c r="G915" s="1" t="s">
        <v>12418</v>
      </c>
      <c r="H915" s="1" t="s">
        <v>12419</v>
      </c>
      <c r="I915" s="1" t="s">
        <v>12420</v>
      </c>
      <c r="J915" s="1" t="s">
        <v>5548</v>
      </c>
      <c r="K915" s="1" t="s">
        <v>12421</v>
      </c>
      <c r="L915" s="1" t="s">
        <v>8590</v>
      </c>
      <c r="M915" s="1" t="s">
        <v>12422</v>
      </c>
      <c r="N915" s="1" t="s">
        <v>12419</v>
      </c>
      <c r="O915" s="1" t="s">
        <v>12423</v>
      </c>
      <c r="P915" s="1" t="s">
        <v>12424</v>
      </c>
      <c r="Q915" s="1" t="s">
        <v>8462</v>
      </c>
      <c r="R915" s="1" t="s">
        <v>3043</v>
      </c>
      <c r="S915" s="1" t="s">
        <v>3043</v>
      </c>
      <c r="T915" s="1" t="s">
        <v>3044</v>
      </c>
      <c r="U915" s="1" t="s">
        <v>12425</v>
      </c>
      <c r="V915" s="1" t="s">
        <v>3878</v>
      </c>
      <c r="W915" s="1" t="s">
        <v>2985</v>
      </c>
    </row>
    <row r="916" spans="1:23" x14ac:dyDescent="0.45">
      <c r="A916" s="1" t="s">
        <v>12426</v>
      </c>
      <c r="B916" s="1" t="s">
        <v>12427</v>
      </c>
      <c r="C916" s="1" t="s">
        <v>3987</v>
      </c>
      <c r="D916" s="1" t="s">
        <v>12428</v>
      </c>
      <c r="E916" s="1" t="s">
        <v>12429</v>
      </c>
      <c r="F916" s="1" t="s">
        <v>11238</v>
      </c>
      <c r="G916" s="1" t="s">
        <v>12430</v>
      </c>
      <c r="H916" s="1" t="s">
        <v>9861</v>
      </c>
      <c r="I916" s="1" t="s">
        <v>6426</v>
      </c>
      <c r="J916" s="1" t="s">
        <v>6022</v>
      </c>
      <c r="K916" s="1" t="s">
        <v>12430</v>
      </c>
      <c r="L916" s="1" t="s">
        <v>3310</v>
      </c>
      <c r="M916" s="1" t="s">
        <v>3117</v>
      </c>
      <c r="N916" s="1" t="s">
        <v>9861</v>
      </c>
      <c r="O916" s="1" t="s">
        <v>12431</v>
      </c>
      <c r="P916" s="1" t="s">
        <v>12432</v>
      </c>
      <c r="Q916" s="1" t="s">
        <v>12433</v>
      </c>
      <c r="R916" s="1" t="s">
        <v>3043</v>
      </c>
      <c r="S916" s="1" t="s">
        <v>3043</v>
      </c>
      <c r="T916" s="1" t="s">
        <v>3044</v>
      </c>
      <c r="U916" s="1" t="s">
        <v>12434</v>
      </c>
      <c r="V916" s="1" t="s">
        <v>12435</v>
      </c>
      <c r="W916" s="1" t="s">
        <v>4386</v>
      </c>
    </row>
    <row r="917" spans="1:23" x14ac:dyDescent="0.45">
      <c r="A917" s="1" t="s">
        <v>12436</v>
      </c>
      <c r="B917" s="1" t="s">
        <v>12437</v>
      </c>
      <c r="C917" s="1" t="s">
        <v>6839</v>
      </c>
      <c r="D917" s="1" t="s">
        <v>12438</v>
      </c>
      <c r="E917" s="1" t="s">
        <v>12439</v>
      </c>
      <c r="F917" s="1" t="s">
        <v>8890</v>
      </c>
      <c r="G917" s="1" t="s">
        <v>12440</v>
      </c>
      <c r="H917" s="1" t="s">
        <v>12441</v>
      </c>
      <c r="I917" s="1" t="s">
        <v>12442</v>
      </c>
      <c r="J917" s="1" t="s">
        <v>4203</v>
      </c>
      <c r="K917" s="1" t="s">
        <v>6329</v>
      </c>
      <c r="L917" s="1" t="s">
        <v>12443</v>
      </c>
      <c r="M917" s="1" t="s">
        <v>12444</v>
      </c>
      <c r="N917" s="1" t="s">
        <v>12441</v>
      </c>
      <c r="O917" s="1" t="s">
        <v>12445</v>
      </c>
      <c r="P917" s="1" t="s">
        <v>8891</v>
      </c>
      <c r="Q917" s="1" t="s">
        <v>12446</v>
      </c>
      <c r="R917" s="1" t="s">
        <v>2985</v>
      </c>
      <c r="S917" s="1" t="s">
        <v>4164</v>
      </c>
      <c r="T917" s="1" t="s">
        <v>12447</v>
      </c>
      <c r="U917" s="1" t="s">
        <v>12448</v>
      </c>
      <c r="V917" s="1" t="s">
        <v>12449</v>
      </c>
      <c r="W917" s="1" t="s">
        <v>6185</v>
      </c>
    </row>
    <row r="918" spans="1:23" x14ac:dyDescent="0.45">
      <c r="A918" s="1" t="s">
        <v>12450</v>
      </c>
      <c r="B918" s="1" t="s">
        <v>12451</v>
      </c>
      <c r="C918" s="1" t="s">
        <v>3878</v>
      </c>
      <c r="D918" s="1" t="s">
        <v>12452</v>
      </c>
      <c r="E918" s="1" t="s">
        <v>12453</v>
      </c>
      <c r="F918" s="1" t="s">
        <v>3439</v>
      </c>
      <c r="G918" s="1" t="s">
        <v>5276</v>
      </c>
      <c r="H918" s="1" t="s">
        <v>12454</v>
      </c>
      <c r="I918" s="1" t="s">
        <v>6106</v>
      </c>
      <c r="J918" s="1" t="s">
        <v>9540</v>
      </c>
      <c r="K918" s="1" t="s">
        <v>3579</v>
      </c>
      <c r="L918" s="1" t="s">
        <v>3057</v>
      </c>
      <c r="M918" s="1" t="s">
        <v>3278</v>
      </c>
      <c r="N918" s="1" t="s">
        <v>12454</v>
      </c>
      <c r="O918" s="1" t="s">
        <v>5942</v>
      </c>
      <c r="P918" s="1" t="s">
        <v>3333</v>
      </c>
      <c r="Q918" s="1" t="s">
        <v>12455</v>
      </c>
      <c r="R918" s="1" t="s">
        <v>2985</v>
      </c>
      <c r="S918" s="1" t="s">
        <v>10452</v>
      </c>
      <c r="T918" s="1" t="s">
        <v>12456</v>
      </c>
      <c r="U918" s="1" t="s">
        <v>12457</v>
      </c>
      <c r="V918" s="1" t="s">
        <v>12458</v>
      </c>
      <c r="W918" s="1" t="s">
        <v>4572</v>
      </c>
    </row>
    <row r="919" spans="1:23" x14ac:dyDescent="0.45">
      <c r="A919" s="1" t="s">
        <v>12459</v>
      </c>
      <c r="B919" s="1" t="s">
        <v>12460</v>
      </c>
      <c r="C919" s="1" t="s">
        <v>3316</v>
      </c>
      <c r="D919" s="1" t="s">
        <v>8829</v>
      </c>
      <c r="E919" s="1" t="s">
        <v>12461</v>
      </c>
      <c r="F919" s="1" t="s">
        <v>12462</v>
      </c>
      <c r="G919" s="1" t="s">
        <v>8855</v>
      </c>
      <c r="H919" s="1" t="s">
        <v>12463</v>
      </c>
      <c r="I919" s="1" t="s">
        <v>12464</v>
      </c>
      <c r="J919" s="1" t="s">
        <v>12465</v>
      </c>
      <c r="K919" s="1" t="s">
        <v>12466</v>
      </c>
      <c r="L919" s="1" t="s">
        <v>12467</v>
      </c>
      <c r="M919" s="1" t="s">
        <v>5191</v>
      </c>
      <c r="N919" s="1" t="s">
        <v>8855</v>
      </c>
      <c r="O919" s="1" t="s">
        <v>12468</v>
      </c>
      <c r="P919" s="1" t="s">
        <v>2984</v>
      </c>
      <c r="Q919" s="1" t="s">
        <v>2984</v>
      </c>
      <c r="R919" s="1" t="s">
        <v>2985</v>
      </c>
      <c r="S919" s="1" t="s">
        <v>4245</v>
      </c>
      <c r="T919" s="1" t="s">
        <v>12469</v>
      </c>
      <c r="U919" s="1" t="s">
        <v>12470</v>
      </c>
      <c r="V919" s="1" t="s">
        <v>7723</v>
      </c>
      <c r="W919" s="1" t="s">
        <v>4053</v>
      </c>
    </row>
    <row r="920" spans="1:23" x14ac:dyDescent="0.45">
      <c r="A920" s="1" t="s">
        <v>12471</v>
      </c>
      <c r="B920" s="1" t="s">
        <v>12472</v>
      </c>
      <c r="C920" s="1" t="s">
        <v>7869</v>
      </c>
      <c r="D920" s="1" t="s">
        <v>12473</v>
      </c>
      <c r="E920" s="1" t="s">
        <v>12474</v>
      </c>
      <c r="F920" s="1" t="s">
        <v>12475</v>
      </c>
      <c r="G920" s="1" t="s">
        <v>11331</v>
      </c>
      <c r="H920" s="1" t="s">
        <v>11331</v>
      </c>
      <c r="I920" s="1" t="s">
        <v>7163</v>
      </c>
      <c r="J920" s="1" t="s">
        <v>5329</v>
      </c>
      <c r="K920" s="1" t="s">
        <v>12476</v>
      </c>
      <c r="L920" s="1" t="s">
        <v>7337</v>
      </c>
      <c r="M920" s="1" t="s">
        <v>8820</v>
      </c>
      <c r="N920" s="1" t="s">
        <v>11331</v>
      </c>
      <c r="O920" s="1" t="s">
        <v>11331</v>
      </c>
      <c r="P920" s="1" t="s">
        <v>3124</v>
      </c>
      <c r="Q920" s="1" t="s">
        <v>12477</v>
      </c>
      <c r="R920" s="1" t="s">
        <v>3043</v>
      </c>
      <c r="S920" s="1" t="s">
        <v>3043</v>
      </c>
      <c r="T920" s="1" t="s">
        <v>3044</v>
      </c>
      <c r="U920" s="1" t="s">
        <v>4764</v>
      </c>
      <c r="V920" s="1" t="s">
        <v>12478</v>
      </c>
      <c r="W920" s="1" t="s">
        <v>12479</v>
      </c>
    </row>
    <row r="921" spans="1:23" x14ac:dyDescent="0.45">
      <c r="A921" s="1" t="s">
        <v>12480</v>
      </c>
      <c r="B921" s="1" t="s">
        <v>12481</v>
      </c>
      <c r="C921" s="1" t="s">
        <v>11618</v>
      </c>
      <c r="D921" s="1" t="s">
        <v>12482</v>
      </c>
      <c r="E921" s="1" t="s">
        <v>12483</v>
      </c>
      <c r="F921" s="1" t="s">
        <v>12484</v>
      </c>
      <c r="G921" s="1" t="s">
        <v>12485</v>
      </c>
      <c r="H921" s="1" t="s">
        <v>12485</v>
      </c>
      <c r="I921" s="1" t="s">
        <v>9863</v>
      </c>
      <c r="J921" s="1" t="s">
        <v>12486</v>
      </c>
      <c r="K921" s="1" t="s">
        <v>5208</v>
      </c>
      <c r="L921" s="1" t="s">
        <v>4242</v>
      </c>
      <c r="M921" s="1" t="s">
        <v>12487</v>
      </c>
      <c r="N921" s="1" t="s">
        <v>12488</v>
      </c>
      <c r="O921" s="1" t="s">
        <v>7242</v>
      </c>
      <c r="P921" s="1" t="s">
        <v>4814</v>
      </c>
      <c r="Q921" s="1" t="s">
        <v>12489</v>
      </c>
      <c r="R921" s="1" t="s">
        <v>3028</v>
      </c>
      <c r="S921" s="1" t="s">
        <v>10726</v>
      </c>
      <c r="T921" s="1" t="s">
        <v>12490</v>
      </c>
      <c r="U921" s="1" t="s">
        <v>12491</v>
      </c>
      <c r="V921" s="1" t="s">
        <v>3127</v>
      </c>
      <c r="W921" s="1" t="s">
        <v>2985</v>
      </c>
    </row>
    <row r="922" spans="1:23" x14ac:dyDescent="0.45">
      <c r="A922" s="1" t="s">
        <v>12492</v>
      </c>
      <c r="B922" s="1" t="s">
        <v>12493</v>
      </c>
      <c r="C922" s="1" t="s">
        <v>7028</v>
      </c>
      <c r="D922" s="1" t="s">
        <v>12494</v>
      </c>
      <c r="E922" s="1" t="s">
        <v>12495</v>
      </c>
      <c r="F922" s="1" t="s">
        <v>12496</v>
      </c>
      <c r="G922" s="1" t="s">
        <v>12497</v>
      </c>
      <c r="H922" s="1" t="s">
        <v>5390</v>
      </c>
      <c r="I922" s="1" t="s">
        <v>3345</v>
      </c>
      <c r="J922" s="1" t="s">
        <v>9401</v>
      </c>
      <c r="K922" s="1" t="s">
        <v>5305</v>
      </c>
      <c r="L922" s="1" t="s">
        <v>10745</v>
      </c>
      <c r="M922" s="1" t="s">
        <v>7495</v>
      </c>
      <c r="N922" s="1" t="s">
        <v>12498</v>
      </c>
      <c r="O922" s="1" t="s">
        <v>12499</v>
      </c>
      <c r="P922" s="1" t="s">
        <v>9888</v>
      </c>
      <c r="Q922" s="1" t="s">
        <v>9993</v>
      </c>
      <c r="R922" s="1" t="s">
        <v>2977</v>
      </c>
      <c r="S922" s="1" t="s">
        <v>12500</v>
      </c>
      <c r="T922" s="1" t="s">
        <v>12501</v>
      </c>
      <c r="U922" s="1" t="s">
        <v>8024</v>
      </c>
      <c r="V922" s="1" t="s">
        <v>3058</v>
      </c>
      <c r="W922" s="1" t="s">
        <v>2985</v>
      </c>
    </row>
    <row r="923" spans="1:23" x14ac:dyDescent="0.45">
      <c r="A923" s="1" t="s">
        <v>12502</v>
      </c>
      <c r="B923" s="1" t="s">
        <v>12503</v>
      </c>
      <c r="C923" s="1" t="s">
        <v>5989</v>
      </c>
      <c r="D923" s="1" t="s">
        <v>12504</v>
      </c>
      <c r="E923" s="1" t="s">
        <v>12505</v>
      </c>
      <c r="F923" s="1" t="s">
        <v>11797</v>
      </c>
      <c r="G923" s="1" t="s">
        <v>12506</v>
      </c>
      <c r="H923" s="1" t="s">
        <v>12506</v>
      </c>
      <c r="I923" s="1" t="s">
        <v>4876</v>
      </c>
      <c r="J923" s="1" t="s">
        <v>8954</v>
      </c>
      <c r="K923" s="1" t="s">
        <v>6382</v>
      </c>
      <c r="L923" s="1" t="s">
        <v>3232</v>
      </c>
      <c r="M923" s="1" t="s">
        <v>6869</v>
      </c>
      <c r="N923" s="1" t="s">
        <v>12506</v>
      </c>
      <c r="O923" s="1" t="s">
        <v>12506</v>
      </c>
      <c r="P923" s="1" t="s">
        <v>9196</v>
      </c>
      <c r="Q923" s="1" t="s">
        <v>12507</v>
      </c>
      <c r="R923" s="1" t="s">
        <v>3043</v>
      </c>
      <c r="S923" s="1" t="s">
        <v>3043</v>
      </c>
      <c r="T923" s="1" t="s">
        <v>3044</v>
      </c>
      <c r="U923" s="1" t="s">
        <v>12508</v>
      </c>
      <c r="V923" s="1" t="s">
        <v>12509</v>
      </c>
      <c r="W923" s="1" t="s">
        <v>4386</v>
      </c>
    </row>
    <row r="924" spans="1:23" x14ac:dyDescent="0.45">
      <c r="A924" s="1" t="s">
        <v>12510</v>
      </c>
      <c r="B924" s="1" t="s">
        <v>12511</v>
      </c>
      <c r="C924" s="1" t="s">
        <v>4949</v>
      </c>
      <c r="D924" s="1" t="s">
        <v>12512</v>
      </c>
      <c r="E924" s="1" t="s">
        <v>12513</v>
      </c>
      <c r="F924" s="1" t="s">
        <v>12514</v>
      </c>
      <c r="G924" s="1" t="s">
        <v>12515</v>
      </c>
      <c r="H924" s="1" t="s">
        <v>12516</v>
      </c>
      <c r="I924" s="1" t="s">
        <v>9907</v>
      </c>
      <c r="J924" s="1" t="s">
        <v>9030</v>
      </c>
      <c r="K924" s="1" t="s">
        <v>7463</v>
      </c>
      <c r="L924" s="1" t="s">
        <v>12517</v>
      </c>
      <c r="M924" s="1" t="s">
        <v>6923</v>
      </c>
      <c r="N924" s="1" t="s">
        <v>12518</v>
      </c>
      <c r="O924" s="1" t="s">
        <v>12515</v>
      </c>
      <c r="P924" s="1" t="s">
        <v>2984</v>
      </c>
      <c r="Q924" s="1" t="s">
        <v>2984</v>
      </c>
      <c r="R924" s="1" t="s">
        <v>2985</v>
      </c>
      <c r="S924" s="1" t="s">
        <v>12519</v>
      </c>
      <c r="T924" s="1" t="s">
        <v>12520</v>
      </c>
      <c r="U924" s="1" t="s">
        <v>12521</v>
      </c>
      <c r="V924" s="1" t="s">
        <v>3985</v>
      </c>
      <c r="W924" s="1" t="s">
        <v>2985</v>
      </c>
    </row>
    <row r="925" spans="1:23" x14ac:dyDescent="0.45">
      <c r="A925" s="1" t="s">
        <v>12522</v>
      </c>
      <c r="B925" s="1" t="s">
        <v>12523</v>
      </c>
      <c r="C925" s="1" t="s">
        <v>12524</v>
      </c>
      <c r="D925" s="1" t="s">
        <v>12525</v>
      </c>
      <c r="E925" s="1" t="s">
        <v>12526</v>
      </c>
      <c r="F925" s="1" t="s">
        <v>12527</v>
      </c>
      <c r="G925" s="1" t="s">
        <v>12528</v>
      </c>
      <c r="H925" s="1" t="s">
        <v>12529</v>
      </c>
      <c r="I925" s="1" t="s">
        <v>12530</v>
      </c>
      <c r="J925" s="1" t="s">
        <v>6199</v>
      </c>
      <c r="K925" s="1" t="s">
        <v>12531</v>
      </c>
      <c r="L925" s="1" t="s">
        <v>12532</v>
      </c>
      <c r="M925" s="1" t="s">
        <v>5009</v>
      </c>
      <c r="N925" s="1" t="s">
        <v>12533</v>
      </c>
      <c r="O925" s="1" t="s">
        <v>12534</v>
      </c>
      <c r="P925" s="1" t="s">
        <v>12535</v>
      </c>
      <c r="Q925" s="1" t="s">
        <v>8720</v>
      </c>
      <c r="R925" s="1" t="s">
        <v>2985</v>
      </c>
      <c r="S925" s="1" t="s">
        <v>4632</v>
      </c>
      <c r="T925" s="1" t="s">
        <v>12536</v>
      </c>
      <c r="U925" s="1" t="s">
        <v>12537</v>
      </c>
      <c r="V925" s="1" t="s">
        <v>12538</v>
      </c>
      <c r="W925" s="1" t="s">
        <v>3028</v>
      </c>
    </row>
    <row r="926" spans="1:23" x14ac:dyDescent="0.45">
      <c r="A926" s="1" t="s">
        <v>12539</v>
      </c>
      <c r="B926" s="1" t="s">
        <v>12540</v>
      </c>
      <c r="C926" s="1" t="s">
        <v>3043</v>
      </c>
      <c r="D926" s="1" t="s">
        <v>3043</v>
      </c>
      <c r="E926" s="1" t="s">
        <v>3043</v>
      </c>
      <c r="F926" s="1" t="s">
        <v>12541</v>
      </c>
      <c r="G926" s="1" t="s">
        <v>3043</v>
      </c>
      <c r="H926" s="1" t="s">
        <v>12541</v>
      </c>
      <c r="I926" s="1" t="s">
        <v>3017</v>
      </c>
      <c r="J926" s="1" t="s">
        <v>3017</v>
      </c>
      <c r="K926" s="1" t="s">
        <v>12541</v>
      </c>
      <c r="L926" s="1" t="s">
        <v>3017</v>
      </c>
      <c r="M926" s="1" t="s">
        <v>3017</v>
      </c>
      <c r="N926" s="1" t="s">
        <v>3043</v>
      </c>
      <c r="O926" s="1" t="s">
        <v>3043</v>
      </c>
      <c r="P926" s="1" t="s">
        <v>2984</v>
      </c>
      <c r="Q926" s="1" t="s">
        <v>2984</v>
      </c>
      <c r="R926" s="1" t="s">
        <v>2977</v>
      </c>
      <c r="S926" s="1" t="s">
        <v>3574</v>
      </c>
      <c r="T926" s="1" t="s">
        <v>12542</v>
      </c>
      <c r="U926" s="1" t="s">
        <v>3044</v>
      </c>
      <c r="V926" s="1" t="s">
        <v>3043</v>
      </c>
      <c r="W926" s="1" t="s">
        <v>3043</v>
      </c>
    </row>
    <row r="927" spans="1:23" x14ac:dyDescent="0.45">
      <c r="A927" s="1" t="s">
        <v>12543</v>
      </c>
      <c r="B927" s="1" t="s">
        <v>12544</v>
      </c>
      <c r="C927" s="1" t="s">
        <v>3043</v>
      </c>
      <c r="D927" s="1" t="s">
        <v>3043</v>
      </c>
      <c r="E927" s="1" t="s">
        <v>3043</v>
      </c>
      <c r="F927" s="1" t="s">
        <v>6746</v>
      </c>
      <c r="G927" s="1" t="s">
        <v>3043</v>
      </c>
      <c r="H927" s="1" t="s">
        <v>7672</v>
      </c>
      <c r="I927" s="1" t="s">
        <v>12545</v>
      </c>
      <c r="J927" s="1" t="s">
        <v>12546</v>
      </c>
      <c r="K927" s="1" t="s">
        <v>6746</v>
      </c>
      <c r="L927" s="1" t="s">
        <v>3017</v>
      </c>
      <c r="M927" s="1" t="s">
        <v>3017</v>
      </c>
      <c r="N927" s="1" t="s">
        <v>3043</v>
      </c>
      <c r="O927" s="1" t="s">
        <v>3043</v>
      </c>
      <c r="P927" s="1" t="s">
        <v>2984</v>
      </c>
      <c r="Q927" s="1" t="s">
        <v>2984</v>
      </c>
      <c r="R927" s="1" t="s">
        <v>2985</v>
      </c>
      <c r="S927" s="1" t="s">
        <v>2986</v>
      </c>
      <c r="T927" s="1" t="s">
        <v>6707</v>
      </c>
      <c r="U927" s="1" t="s">
        <v>12547</v>
      </c>
      <c r="V927" s="1" t="s">
        <v>4164</v>
      </c>
      <c r="W927" s="1" t="s">
        <v>2985</v>
      </c>
    </row>
    <row r="928" spans="1:23" x14ac:dyDescent="0.45">
      <c r="A928" s="1" t="s">
        <v>12548</v>
      </c>
      <c r="B928" s="1" t="s">
        <v>12549</v>
      </c>
      <c r="C928" s="1" t="s">
        <v>3297</v>
      </c>
      <c r="D928" s="1" t="s">
        <v>12550</v>
      </c>
      <c r="E928" s="1" t="s">
        <v>12551</v>
      </c>
      <c r="F928" s="1" t="s">
        <v>8501</v>
      </c>
      <c r="G928" s="1" t="s">
        <v>12552</v>
      </c>
      <c r="H928" s="1" t="s">
        <v>12553</v>
      </c>
      <c r="I928" s="1" t="s">
        <v>12554</v>
      </c>
      <c r="J928" s="1" t="s">
        <v>11382</v>
      </c>
      <c r="K928" s="1" t="s">
        <v>12555</v>
      </c>
      <c r="L928" s="1" t="s">
        <v>10214</v>
      </c>
      <c r="M928" s="1" t="s">
        <v>12556</v>
      </c>
      <c r="N928" s="1" t="s">
        <v>12557</v>
      </c>
      <c r="O928" s="1" t="s">
        <v>12553</v>
      </c>
      <c r="P928" s="1" t="s">
        <v>12558</v>
      </c>
      <c r="Q928" s="1" t="s">
        <v>8250</v>
      </c>
      <c r="R928" s="1" t="s">
        <v>2985</v>
      </c>
      <c r="S928" s="1" t="s">
        <v>4801</v>
      </c>
      <c r="T928" s="1" t="s">
        <v>12559</v>
      </c>
      <c r="U928" s="1" t="s">
        <v>12560</v>
      </c>
      <c r="V928" s="1" t="s">
        <v>12561</v>
      </c>
      <c r="W928" s="1" t="s">
        <v>2985</v>
      </c>
    </row>
    <row r="929" spans="1:23" x14ac:dyDescent="0.45">
      <c r="A929" s="1" t="s">
        <v>12562</v>
      </c>
      <c r="B929" s="1" t="s">
        <v>9080</v>
      </c>
      <c r="C929" s="1" t="s">
        <v>2985</v>
      </c>
      <c r="D929" s="1" t="s">
        <v>9022</v>
      </c>
      <c r="E929" s="1" t="s">
        <v>9022</v>
      </c>
      <c r="F929" s="1" t="s">
        <v>9084</v>
      </c>
      <c r="G929" s="1" t="s">
        <v>2985</v>
      </c>
      <c r="H929" s="1" t="s">
        <v>2985</v>
      </c>
      <c r="I929" s="1" t="s">
        <v>12563</v>
      </c>
      <c r="J929" s="1" t="s">
        <v>3679</v>
      </c>
      <c r="K929" s="1" t="s">
        <v>2985</v>
      </c>
      <c r="L929" s="1" t="s">
        <v>12563</v>
      </c>
      <c r="M929" s="1" t="s">
        <v>3679</v>
      </c>
      <c r="N929" s="1" t="s">
        <v>2985</v>
      </c>
      <c r="O929" s="1" t="s">
        <v>2985</v>
      </c>
      <c r="P929" s="1" t="s">
        <v>2984</v>
      </c>
      <c r="Q929" s="1" t="s">
        <v>2984</v>
      </c>
      <c r="R929" s="1" t="s">
        <v>3043</v>
      </c>
      <c r="S929" s="1" t="s">
        <v>3043</v>
      </c>
      <c r="T929" s="1" t="s">
        <v>3044</v>
      </c>
      <c r="U929" s="1" t="s">
        <v>3044</v>
      </c>
      <c r="V929" s="1" t="s">
        <v>3043</v>
      </c>
      <c r="W929" s="1" t="s">
        <v>3043</v>
      </c>
    </row>
    <row r="930" spans="1:23" x14ac:dyDescent="0.45">
      <c r="A930" s="1" t="s">
        <v>12564</v>
      </c>
      <c r="B930" s="1" t="s">
        <v>12565</v>
      </c>
      <c r="C930" s="1" t="s">
        <v>2985</v>
      </c>
      <c r="D930" s="1" t="s">
        <v>12566</v>
      </c>
      <c r="E930" s="1" t="s">
        <v>12567</v>
      </c>
      <c r="F930" s="1" t="s">
        <v>10700</v>
      </c>
      <c r="G930" s="1" t="s">
        <v>12568</v>
      </c>
      <c r="H930" s="1" t="s">
        <v>12568</v>
      </c>
      <c r="I930" s="1" t="s">
        <v>4067</v>
      </c>
      <c r="J930" s="1" t="s">
        <v>5148</v>
      </c>
      <c r="K930" s="1" t="s">
        <v>10700</v>
      </c>
      <c r="L930" s="1" t="s">
        <v>3017</v>
      </c>
      <c r="M930" s="1" t="s">
        <v>3017</v>
      </c>
      <c r="N930" s="1" t="s">
        <v>12568</v>
      </c>
      <c r="O930" s="1" t="s">
        <v>12568</v>
      </c>
      <c r="P930" s="1" t="s">
        <v>12569</v>
      </c>
      <c r="Q930" s="1" t="s">
        <v>12570</v>
      </c>
      <c r="R930" s="1" t="s">
        <v>3043</v>
      </c>
      <c r="S930" s="1" t="s">
        <v>3043</v>
      </c>
      <c r="T930" s="1" t="s">
        <v>3044</v>
      </c>
      <c r="U930" s="1" t="s">
        <v>12571</v>
      </c>
      <c r="V930" s="1" t="s">
        <v>12572</v>
      </c>
      <c r="W930" s="1" t="s">
        <v>6996</v>
      </c>
    </row>
    <row r="931" spans="1:23" x14ac:dyDescent="0.45">
      <c r="A931" s="1" t="s">
        <v>12573</v>
      </c>
      <c r="B931" s="1" t="s">
        <v>12574</v>
      </c>
      <c r="C931" s="1" t="s">
        <v>3043</v>
      </c>
      <c r="D931" s="1" t="s">
        <v>3043</v>
      </c>
      <c r="E931" s="1" t="s">
        <v>3043</v>
      </c>
      <c r="F931" s="1" t="s">
        <v>6032</v>
      </c>
      <c r="G931" s="1" t="s">
        <v>3043</v>
      </c>
      <c r="H931" s="1" t="s">
        <v>6032</v>
      </c>
      <c r="I931" s="1" t="s">
        <v>3017</v>
      </c>
      <c r="J931" s="1" t="s">
        <v>3017</v>
      </c>
      <c r="K931" s="1" t="s">
        <v>6032</v>
      </c>
      <c r="L931" s="1" t="s">
        <v>3017</v>
      </c>
      <c r="M931" s="1" t="s">
        <v>3017</v>
      </c>
      <c r="N931" s="1" t="s">
        <v>3043</v>
      </c>
      <c r="O931" s="1" t="s">
        <v>3043</v>
      </c>
      <c r="P931" s="1" t="s">
        <v>2984</v>
      </c>
      <c r="Q931" s="1" t="s">
        <v>2984</v>
      </c>
      <c r="R931" s="1" t="s">
        <v>3043</v>
      </c>
      <c r="S931" s="1" t="s">
        <v>3043</v>
      </c>
      <c r="T931" s="1" t="s">
        <v>3044</v>
      </c>
      <c r="U931" s="1" t="s">
        <v>6187</v>
      </c>
      <c r="V931" s="1" t="s">
        <v>2986</v>
      </c>
      <c r="W931" s="1" t="s">
        <v>2985</v>
      </c>
    </row>
    <row r="932" spans="1:23" x14ac:dyDescent="0.45">
      <c r="A932" s="1" t="s">
        <v>12575</v>
      </c>
      <c r="B932" s="1" t="s">
        <v>12576</v>
      </c>
      <c r="C932" s="1" t="s">
        <v>12577</v>
      </c>
      <c r="D932" s="1" t="s">
        <v>12578</v>
      </c>
      <c r="E932" s="1" t="s">
        <v>12579</v>
      </c>
      <c r="F932" s="1" t="s">
        <v>4736</v>
      </c>
      <c r="G932" s="1" t="s">
        <v>4737</v>
      </c>
      <c r="H932" s="1" t="s">
        <v>4739</v>
      </c>
      <c r="I932" s="1" t="s">
        <v>4777</v>
      </c>
      <c r="J932" s="1" t="s">
        <v>5176</v>
      </c>
      <c r="K932" s="1" t="s">
        <v>4737</v>
      </c>
      <c r="L932" s="1" t="s">
        <v>4738</v>
      </c>
      <c r="M932" s="1" t="s">
        <v>3642</v>
      </c>
      <c r="N932" s="1" t="s">
        <v>4737</v>
      </c>
      <c r="O932" s="1" t="s">
        <v>4739</v>
      </c>
      <c r="P932" s="1" t="s">
        <v>2984</v>
      </c>
      <c r="Q932" s="1" t="s">
        <v>2984</v>
      </c>
      <c r="R932" s="1" t="s">
        <v>3870</v>
      </c>
      <c r="S932" s="1" t="s">
        <v>12580</v>
      </c>
      <c r="T932" s="1" t="s">
        <v>4741</v>
      </c>
      <c r="U932" s="1" t="s">
        <v>4742</v>
      </c>
      <c r="V932" s="1" t="s">
        <v>12581</v>
      </c>
      <c r="W932" s="1" t="s">
        <v>7894</v>
      </c>
    </row>
    <row r="933" spans="1:23" x14ac:dyDescent="0.45">
      <c r="A933" s="1" t="s">
        <v>12582</v>
      </c>
      <c r="B933" s="1" t="s">
        <v>12583</v>
      </c>
      <c r="C933" s="1" t="s">
        <v>4622</v>
      </c>
      <c r="D933" s="1" t="s">
        <v>5702</v>
      </c>
      <c r="E933" s="1" t="s">
        <v>12584</v>
      </c>
      <c r="F933" s="1" t="s">
        <v>6768</v>
      </c>
      <c r="G933" s="1" t="s">
        <v>4746</v>
      </c>
      <c r="H933" s="1" t="s">
        <v>11939</v>
      </c>
      <c r="I933" s="1" t="s">
        <v>3057</v>
      </c>
      <c r="J933" s="1" t="s">
        <v>4724</v>
      </c>
      <c r="K933" s="1" t="s">
        <v>11939</v>
      </c>
      <c r="L933" s="1" t="s">
        <v>3057</v>
      </c>
      <c r="M933" s="1" t="s">
        <v>4724</v>
      </c>
      <c r="N933" s="1" t="s">
        <v>4746</v>
      </c>
      <c r="O933" s="1" t="s">
        <v>8482</v>
      </c>
      <c r="P933" s="1" t="s">
        <v>2984</v>
      </c>
      <c r="Q933" s="1" t="s">
        <v>2984</v>
      </c>
      <c r="R933" s="1" t="s">
        <v>3028</v>
      </c>
      <c r="S933" s="1" t="s">
        <v>10774</v>
      </c>
      <c r="T933" s="1" t="s">
        <v>12585</v>
      </c>
      <c r="U933" s="1" t="s">
        <v>7505</v>
      </c>
      <c r="V933" s="1" t="s">
        <v>12586</v>
      </c>
      <c r="W933" s="1" t="s">
        <v>2985</v>
      </c>
    </row>
    <row r="934" spans="1:23" x14ac:dyDescent="0.45">
      <c r="A934" s="1" t="s">
        <v>12587</v>
      </c>
      <c r="B934" s="1" t="s">
        <v>12588</v>
      </c>
      <c r="C934" s="1" t="s">
        <v>5989</v>
      </c>
      <c r="D934" s="1" t="s">
        <v>12589</v>
      </c>
      <c r="E934" s="1" t="s">
        <v>12590</v>
      </c>
      <c r="F934" s="1" t="s">
        <v>4801</v>
      </c>
      <c r="G934" s="1" t="s">
        <v>7711</v>
      </c>
      <c r="H934" s="1" t="s">
        <v>4344</v>
      </c>
      <c r="I934" s="1" t="s">
        <v>3119</v>
      </c>
      <c r="J934" s="1" t="s">
        <v>12591</v>
      </c>
      <c r="K934" s="1" t="s">
        <v>7108</v>
      </c>
      <c r="L934" s="1" t="s">
        <v>3367</v>
      </c>
      <c r="M934" s="1" t="s">
        <v>12592</v>
      </c>
      <c r="N934" s="1" t="s">
        <v>7560</v>
      </c>
      <c r="O934" s="1" t="s">
        <v>7711</v>
      </c>
      <c r="P934" s="1" t="s">
        <v>2984</v>
      </c>
      <c r="Q934" s="1" t="s">
        <v>2984</v>
      </c>
      <c r="R934" s="1" t="s">
        <v>2985</v>
      </c>
      <c r="S934" s="1" t="s">
        <v>2985</v>
      </c>
      <c r="T934" s="1" t="s">
        <v>12593</v>
      </c>
      <c r="U934" s="1" t="s">
        <v>5645</v>
      </c>
      <c r="V934" s="1" t="s">
        <v>3987</v>
      </c>
      <c r="W934" s="1" t="s">
        <v>2985</v>
      </c>
    </row>
    <row r="935" spans="1:23" x14ac:dyDescent="0.45">
      <c r="A935" s="1" t="s">
        <v>12594</v>
      </c>
      <c r="B935" s="1" t="s">
        <v>12595</v>
      </c>
      <c r="C935" s="1" t="s">
        <v>3226</v>
      </c>
      <c r="D935" s="1" t="s">
        <v>12596</v>
      </c>
      <c r="E935" s="1" t="s">
        <v>12597</v>
      </c>
      <c r="F935" s="1" t="s">
        <v>5454</v>
      </c>
      <c r="G935" s="1" t="s">
        <v>12598</v>
      </c>
      <c r="H935" s="1" t="s">
        <v>12598</v>
      </c>
      <c r="I935" s="1" t="s">
        <v>3889</v>
      </c>
      <c r="J935" s="1" t="s">
        <v>4022</v>
      </c>
      <c r="K935" s="1" t="s">
        <v>12599</v>
      </c>
      <c r="L935" s="1" t="s">
        <v>2982</v>
      </c>
      <c r="M935" s="1" t="s">
        <v>5617</v>
      </c>
      <c r="N935" s="1" t="s">
        <v>12598</v>
      </c>
      <c r="O935" s="1" t="s">
        <v>12598</v>
      </c>
      <c r="P935" s="1" t="s">
        <v>4529</v>
      </c>
      <c r="Q935" s="1" t="s">
        <v>12600</v>
      </c>
      <c r="R935" s="1" t="s">
        <v>3043</v>
      </c>
      <c r="S935" s="1" t="s">
        <v>3043</v>
      </c>
      <c r="T935" s="1" t="s">
        <v>3044</v>
      </c>
      <c r="U935" s="1" t="s">
        <v>12601</v>
      </c>
      <c r="V935" s="1" t="s">
        <v>12602</v>
      </c>
      <c r="W935" s="1" t="s">
        <v>4252</v>
      </c>
    </row>
    <row r="936" spans="1:23" x14ac:dyDescent="0.45">
      <c r="A936" s="1" t="s">
        <v>12603</v>
      </c>
      <c r="B936" s="1" t="s">
        <v>12604</v>
      </c>
      <c r="C936" s="1" t="s">
        <v>6968</v>
      </c>
      <c r="D936" s="1" t="s">
        <v>12605</v>
      </c>
      <c r="E936" s="1" t="s">
        <v>12606</v>
      </c>
      <c r="F936" s="1" t="s">
        <v>12607</v>
      </c>
      <c r="G936" s="1" t="s">
        <v>12608</v>
      </c>
      <c r="H936" s="1" t="s">
        <v>12609</v>
      </c>
      <c r="I936" s="1" t="s">
        <v>3802</v>
      </c>
      <c r="J936" s="1" t="s">
        <v>4753</v>
      </c>
      <c r="K936" s="1" t="s">
        <v>12610</v>
      </c>
      <c r="L936" s="1" t="s">
        <v>5767</v>
      </c>
      <c r="M936" s="1" t="s">
        <v>12611</v>
      </c>
      <c r="N936" s="1" t="s">
        <v>12609</v>
      </c>
      <c r="O936" s="1" t="s">
        <v>12612</v>
      </c>
      <c r="P936" s="1" t="s">
        <v>3644</v>
      </c>
      <c r="Q936" s="1" t="s">
        <v>12613</v>
      </c>
      <c r="R936" s="1" t="s">
        <v>3043</v>
      </c>
      <c r="S936" s="1" t="s">
        <v>3043</v>
      </c>
      <c r="T936" s="1" t="s">
        <v>3044</v>
      </c>
      <c r="U936" s="1" t="s">
        <v>12614</v>
      </c>
      <c r="V936" s="1" t="s">
        <v>12615</v>
      </c>
      <c r="W936" s="1" t="s">
        <v>5075</v>
      </c>
    </row>
    <row r="937" spans="1:23" x14ac:dyDescent="0.45">
      <c r="A937" s="1" t="s">
        <v>12616</v>
      </c>
      <c r="B937" s="1" t="s">
        <v>12617</v>
      </c>
      <c r="C937" s="1" t="s">
        <v>4880</v>
      </c>
      <c r="D937" s="1" t="s">
        <v>12618</v>
      </c>
      <c r="E937" s="1" t="s">
        <v>12619</v>
      </c>
      <c r="F937" s="1" t="s">
        <v>12620</v>
      </c>
      <c r="G937" s="1" t="s">
        <v>12621</v>
      </c>
      <c r="H937" s="1" t="s">
        <v>4034</v>
      </c>
      <c r="I937" s="1" t="s">
        <v>4187</v>
      </c>
      <c r="J937" s="1" t="s">
        <v>3184</v>
      </c>
      <c r="K937" s="1" t="s">
        <v>4035</v>
      </c>
      <c r="L937" s="1" t="s">
        <v>3019</v>
      </c>
      <c r="M937" s="1" t="s">
        <v>3387</v>
      </c>
      <c r="N937" s="1" t="s">
        <v>12622</v>
      </c>
      <c r="O937" s="1" t="s">
        <v>12621</v>
      </c>
      <c r="P937" s="1" t="s">
        <v>6415</v>
      </c>
      <c r="Q937" s="1" t="s">
        <v>12623</v>
      </c>
      <c r="R937" s="1" t="s">
        <v>3028</v>
      </c>
      <c r="S937" s="1" t="s">
        <v>12624</v>
      </c>
      <c r="T937" s="1" t="s">
        <v>12625</v>
      </c>
      <c r="U937" s="1" t="s">
        <v>4056</v>
      </c>
      <c r="V937" s="1" t="s">
        <v>3436</v>
      </c>
      <c r="W937" s="1" t="s">
        <v>2985</v>
      </c>
    </row>
    <row r="938" spans="1:23" x14ac:dyDescent="0.45">
      <c r="A938" s="1" t="s">
        <v>12626</v>
      </c>
      <c r="B938" s="1" t="s">
        <v>12627</v>
      </c>
      <c r="C938" s="1" t="s">
        <v>3028</v>
      </c>
      <c r="D938" s="1" t="s">
        <v>3632</v>
      </c>
      <c r="E938" s="1" t="s">
        <v>12628</v>
      </c>
      <c r="F938" s="1" t="s">
        <v>12629</v>
      </c>
      <c r="G938" s="1" t="s">
        <v>12629</v>
      </c>
      <c r="H938" s="1" t="s">
        <v>4529</v>
      </c>
      <c r="I938" s="1" t="s">
        <v>4036</v>
      </c>
      <c r="J938" s="1" t="s">
        <v>12630</v>
      </c>
      <c r="K938" s="1" t="s">
        <v>3256</v>
      </c>
      <c r="L938" s="1" t="s">
        <v>11294</v>
      </c>
      <c r="M938" s="1" t="s">
        <v>12631</v>
      </c>
      <c r="N938" s="1" t="s">
        <v>4529</v>
      </c>
      <c r="O938" s="1" t="s">
        <v>12629</v>
      </c>
      <c r="P938" s="1" t="s">
        <v>2984</v>
      </c>
      <c r="Q938" s="1" t="s">
        <v>2984</v>
      </c>
      <c r="R938" s="1" t="s">
        <v>3043</v>
      </c>
      <c r="S938" s="1" t="s">
        <v>3043</v>
      </c>
      <c r="T938" s="1" t="s">
        <v>3044</v>
      </c>
      <c r="U938" s="1" t="s">
        <v>12632</v>
      </c>
      <c r="V938" s="1" t="s">
        <v>3151</v>
      </c>
      <c r="W938" s="1" t="s">
        <v>2977</v>
      </c>
    </row>
    <row r="939" spans="1:23" x14ac:dyDescent="0.45">
      <c r="A939" s="1" t="s">
        <v>12633</v>
      </c>
      <c r="B939" s="1" t="s">
        <v>12634</v>
      </c>
      <c r="C939" s="1" t="s">
        <v>3043</v>
      </c>
      <c r="D939" s="1" t="s">
        <v>3043</v>
      </c>
      <c r="E939" s="1" t="s">
        <v>3043</v>
      </c>
      <c r="F939" s="1" t="s">
        <v>12635</v>
      </c>
      <c r="G939" s="1" t="s">
        <v>3043</v>
      </c>
      <c r="H939" s="1" t="s">
        <v>12635</v>
      </c>
      <c r="I939" s="1" t="s">
        <v>3017</v>
      </c>
      <c r="J939" s="1" t="s">
        <v>3017</v>
      </c>
      <c r="K939" s="1" t="s">
        <v>12635</v>
      </c>
      <c r="L939" s="1" t="s">
        <v>3017</v>
      </c>
      <c r="M939" s="1" t="s">
        <v>3017</v>
      </c>
      <c r="N939" s="1" t="s">
        <v>3043</v>
      </c>
      <c r="O939" s="1" t="s">
        <v>3043</v>
      </c>
      <c r="P939" s="1" t="s">
        <v>2984</v>
      </c>
      <c r="Q939" s="1" t="s">
        <v>2984</v>
      </c>
      <c r="R939" s="1" t="s">
        <v>3043</v>
      </c>
      <c r="S939" s="1" t="s">
        <v>3043</v>
      </c>
      <c r="T939" s="1" t="s">
        <v>3044</v>
      </c>
      <c r="U939" s="1" t="s">
        <v>12636</v>
      </c>
      <c r="V939" s="1" t="s">
        <v>3086</v>
      </c>
      <c r="W939" s="1" t="s">
        <v>3028</v>
      </c>
    </row>
    <row r="940" spans="1:23" x14ac:dyDescent="0.45">
      <c r="A940" s="1" t="s">
        <v>12637</v>
      </c>
      <c r="B940" s="1" t="s">
        <v>12638</v>
      </c>
      <c r="C940" s="1" t="s">
        <v>3043</v>
      </c>
      <c r="D940" s="1" t="s">
        <v>3043</v>
      </c>
      <c r="E940" s="1" t="s">
        <v>3043</v>
      </c>
      <c r="F940" s="1" t="s">
        <v>5769</v>
      </c>
      <c r="G940" s="1" t="s">
        <v>3043</v>
      </c>
      <c r="H940" s="1" t="s">
        <v>8023</v>
      </c>
      <c r="I940" s="1" t="s">
        <v>3537</v>
      </c>
      <c r="J940" s="1" t="s">
        <v>3120</v>
      </c>
      <c r="K940" s="1" t="s">
        <v>5769</v>
      </c>
      <c r="L940" s="1" t="s">
        <v>3017</v>
      </c>
      <c r="M940" s="1" t="s">
        <v>3017</v>
      </c>
      <c r="N940" s="1" t="s">
        <v>3043</v>
      </c>
      <c r="O940" s="1" t="s">
        <v>3043</v>
      </c>
      <c r="P940" s="1" t="s">
        <v>2984</v>
      </c>
      <c r="Q940" s="1" t="s">
        <v>2984</v>
      </c>
      <c r="R940" s="1" t="s">
        <v>2985</v>
      </c>
      <c r="S940" s="1" t="s">
        <v>2985</v>
      </c>
      <c r="T940" s="1" t="s">
        <v>12639</v>
      </c>
      <c r="U940" s="1" t="s">
        <v>12640</v>
      </c>
      <c r="V940" s="1" t="s">
        <v>2985</v>
      </c>
      <c r="W940" s="1" t="s">
        <v>2985</v>
      </c>
    </row>
    <row r="941" spans="1:23" x14ac:dyDescent="0.45">
      <c r="A941" s="1" t="s">
        <v>12641</v>
      </c>
      <c r="B941" s="1" t="s">
        <v>12642</v>
      </c>
      <c r="C941" s="1" t="s">
        <v>12643</v>
      </c>
      <c r="D941" s="1" t="s">
        <v>12644</v>
      </c>
      <c r="E941" s="1" t="s">
        <v>12645</v>
      </c>
      <c r="F941" s="1" t="s">
        <v>12646</v>
      </c>
      <c r="G941" s="1" t="s">
        <v>6054</v>
      </c>
      <c r="H941" s="1" t="s">
        <v>4336</v>
      </c>
      <c r="I941" s="1" t="s">
        <v>5832</v>
      </c>
      <c r="J941" s="1" t="s">
        <v>5504</v>
      </c>
      <c r="K941" s="1" t="s">
        <v>4981</v>
      </c>
      <c r="L941" s="1" t="s">
        <v>7198</v>
      </c>
      <c r="M941" s="1" t="s">
        <v>12647</v>
      </c>
      <c r="N941" s="1" t="s">
        <v>12648</v>
      </c>
      <c r="O941" s="1" t="s">
        <v>6054</v>
      </c>
      <c r="P941" s="1" t="s">
        <v>4760</v>
      </c>
      <c r="Q941" s="1" t="s">
        <v>12649</v>
      </c>
      <c r="R941" s="1" t="s">
        <v>2985</v>
      </c>
      <c r="S941" s="1" t="s">
        <v>3154</v>
      </c>
      <c r="T941" s="1" t="s">
        <v>12650</v>
      </c>
      <c r="U941" s="1" t="s">
        <v>12650</v>
      </c>
      <c r="V941" s="1" t="s">
        <v>12651</v>
      </c>
      <c r="W941" s="1" t="s">
        <v>2977</v>
      </c>
    </row>
    <row r="942" spans="1:23" x14ac:dyDescent="0.45">
      <c r="A942" s="1" t="s">
        <v>12652</v>
      </c>
      <c r="B942" s="1" t="s">
        <v>12653</v>
      </c>
      <c r="C942" s="1" t="s">
        <v>4360</v>
      </c>
      <c r="D942" s="1" t="s">
        <v>12654</v>
      </c>
      <c r="E942" s="1" t="s">
        <v>12655</v>
      </c>
      <c r="F942" s="1" t="s">
        <v>12656</v>
      </c>
      <c r="G942" s="1" t="s">
        <v>11003</v>
      </c>
      <c r="H942" s="1" t="s">
        <v>12657</v>
      </c>
      <c r="I942" s="1" t="s">
        <v>5832</v>
      </c>
      <c r="J942" s="1" t="s">
        <v>12658</v>
      </c>
      <c r="K942" s="1" t="s">
        <v>9400</v>
      </c>
      <c r="L942" s="1" t="s">
        <v>4283</v>
      </c>
      <c r="M942" s="1" t="s">
        <v>9841</v>
      </c>
      <c r="N942" s="1" t="s">
        <v>12659</v>
      </c>
      <c r="O942" s="1" t="s">
        <v>10051</v>
      </c>
      <c r="P942" s="1" t="s">
        <v>12660</v>
      </c>
      <c r="Q942" s="1" t="s">
        <v>12661</v>
      </c>
      <c r="R942" s="1" t="s">
        <v>2985</v>
      </c>
      <c r="S942" s="1" t="s">
        <v>6675</v>
      </c>
      <c r="T942" s="1" t="s">
        <v>12662</v>
      </c>
      <c r="U942" s="1" t="s">
        <v>12663</v>
      </c>
      <c r="V942" s="1" t="s">
        <v>12664</v>
      </c>
      <c r="W942" s="1" t="s">
        <v>2985</v>
      </c>
    </row>
    <row r="943" spans="1:23" x14ac:dyDescent="0.45">
      <c r="A943" s="1" t="s">
        <v>12665</v>
      </c>
      <c r="B943" s="1" t="s">
        <v>12666</v>
      </c>
      <c r="C943" s="1" t="s">
        <v>12667</v>
      </c>
      <c r="D943" s="1" t="s">
        <v>12668</v>
      </c>
      <c r="E943" s="1" t="s">
        <v>12669</v>
      </c>
      <c r="F943" s="1" t="s">
        <v>12670</v>
      </c>
      <c r="G943" s="1" t="s">
        <v>3166</v>
      </c>
      <c r="H943" s="1" t="s">
        <v>12671</v>
      </c>
      <c r="I943" s="1" t="s">
        <v>12672</v>
      </c>
      <c r="J943" s="1" t="s">
        <v>6271</v>
      </c>
      <c r="K943" s="1" t="s">
        <v>12673</v>
      </c>
      <c r="L943" s="1" t="s">
        <v>12674</v>
      </c>
      <c r="M943" s="1" t="s">
        <v>4957</v>
      </c>
      <c r="N943" s="1" t="s">
        <v>12675</v>
      </c>
      <c r="O943" s="1" t="s">
        <v>12676</v>
      </c>
      <c r="P943" s="1" t="s">
        <v>2984</v>
      </c>
      <c r="Q943" s="1" t="s">
        <v>2984</v>
      </c>
      <c r="R943" s="1" t="s">
        <v>2977</v>
      </c>
      <c r="S943" s="1" t="s">
        <v>4164</v>
      </c>
      <c r="T943" s="1" t="s">
        <v>12677</v>
      </c>
      <c r="U943" s="1" t="s">
        <v>12678</v>
      </c>
      <c r="V943" s="1" t="s">
        <v>10199</v>
      </c>
      <c r="W943" s="1" t="s">
        <v>2985</v>
      </c>
    </row>
    <row r="944" spans="1:23" x14ac:dyDescent="0.45">
      <c r="A944" s="1" t="s">
        <v>12679</v>
      </c>
      <c r="B944" s="1" t="s">
        <v>12680</v>
      </c>
      <c r="C944" s="1" t="s">
        <v>4622</v>
      </c>
      <c r="D944" s="1" t="s">
        <v>12681</v>
      </c>
      <c r="E944" s="1" t="s">
        <v>12682</v>
      </c>
      <c r="F944" s="1" t="s">
        <v>6756</v>
      </c>
      <c r="G944" s="1" t="s">
        <v>11820</v>
      </c>
      <c r="H944" s="1" t="s">
        <v>11820</v>
      </c>
      <c r="I944" s="1" t="s">
        <v>3310</v>
      </c>
      <c r="J944" s="1" t="s">
        <v>4022</v>
      </c>
      <c r="K944" s="1" t="s">
        <v>5814</v>
      </c>
      <c r="L944" s="1" t="s">
        <v>3231</v>
      </c>
      <c r="M944" s="1" t="s">
        <v>4107</v>
      </c>
      <c r="N944" s="1" t="s">
        <v>11820</v>
      </c>
      <c r="O944" s="1" t="s">
        <v>11820</v>
      </c>
      <c r="P944" s="1" t="s">
        <v>4325</v>
      </c>
      <c r="Q944" s="1" t="s">
        <v>12683</v>
      </c>
      <c r="R944" s="1" t="s">
        <v>3043</v>
      </c>
      <c r="S944" s="1" t="s">
        <v>3043</v>
      </c>
      <c r="T944" s="1" t="s">
        <v>3044</v>
      </c>
      <c r="U944" s="1" t="s">
        <v>12123</v>
      </c>
      <c r="V944" s="1" t="s">
        <v>12684</v>
      </c>
      <c r="W944" s="1" t="s">
        <v>3230</v>
      </c>
    </row>
    <row r="945" spans="1:23" x14ac:dyDescent="0.45">
      <c r="A945" s="1" t="s">
        <v>12685</v>
      </c>
      <c r="B945" s="1" t="s">
        <v>12686</v>
      </c>
      <c r="C945" s="1" t="s">
        <v>3372</v>
      </c>
      <c r="D945" s="1" t="s">
        <v>12687</v>
      </c>
      <c r="E945" s="1" t="s">
        <v>12688</v>
      </c>
      <c r="F945" s="1" t="s">
        <v>3110</v>
      </c>
      <c r="G945" s="1" t="s">
        <v>3012</v>
      </c>
      <c r="H945" s="1" t="s">
        <v>4746</v>
      </c>
      <c r="I945" s="1" t="s">
        <v>5405</v>
      </c>
      <c r="J945" s="1" t="s">
        <v>12689</v>
      </c>
      <c r="K945" s="1" t="s">
        <v>6491</v>
      </c>
      <c r="L945" s="1" t="s">
        <v>12690</v>
      </c>
      <c r="M945" s="1" t="s">
        <v>12691</v>
      </c>
      <c r="N945" s="1" t="s">
        <v>4746</v>
      </c>
      <c r="O945" s="1" t="s">
        <v>4208</v>
      </c>
      <c r="P945" s="1" t="s">
        <v>2984</v>
      </c>
      <c r="Q945" s="1" t="s">
        <v>2984</v>
      </c>
      <c r="R945" s="1" t="s">
        <v>2985</v>
      </c>
      <c r="S945" s="1" t="s">
        <v>3943</v>
      </c>
      <c r="T945" s="1" t="s">
        <v>12692</v>
      </c>
      <c r="U945" s="1" t="s">
        <v>12693</v>
      </c>
      <c r="V945" s="1" t="s">
        <v>3229</v>
      </c>
      <c r="W945" s="1" t="s">
        <v>2985</v>
      </c>
    </row>
    <row r="946" spans="1:23" x14ac:dyDescent="0.45">
      <c r="A946" s="1" t="s">
        <v>12694</v>
      </c>
      <c r="B946" s="1" t="s">
        <v>12695</v>
      </c>
      <c r="C946" s="1" t="s">
        <v>8001</v>
      </c>
      <c r="D946" s="1" t="s">
        <v>12696</v>
      </c>
      <c r="E946" s="1" t="s">
        <v>12697</v>
      </c>
      <c r="F946" s="1" t="s">
        <v>8007</v>
      </c>
      <c r="G946" s="1" t="s">
        <v>4676</v>
      </c>
      <c r="H946" s="1" t="s">
        <v>7673</v>
      </c>
      <c r="I946" s="1" t="s">
        <v>12698</v>
      </c>
      <c r="J946" s="1" t="s">
        <v>12699</v>
      </c>
      <c r="K946" s="1" t="s">
        <v>3442</v>
      </c>
      <c r="L946" s="1" t="s">
        <v>3056</v>
      </c>
      <c r="M946" s="1" t="s">
        <v>12647</v>
      </c>
      <c r="N946" s="1" t="s">
        <v>7673</v>
      </c>
      <c r="O946" s="1" t="s">
        <v>4676</v>
      </c>
      <c r="P946" s="1" t="s">
        <v>4049</v>
      </c>
      <c r="Q946" s="1" t="s">
        <v>12700</v>
      </c>
      <c r="R946" s="1" t="s">
        <v>3043</v>
      </c>
      <c r="S946" s="1" t="s">
        <v>3043</v>
      </c>
      <c r="T946" s="1" t="s">
        <v>3044</v>
      </c>
      <c r="U946" s="1" t="s">
        <v>3452</v>
      </c>
      <c r="V946" s="1" t="s">
        <v>12701</v>
      </c>
      <c r="W946" s="1" t="s">
        <v>4048</v>
      </c>
    </row>
    <row r="947" spans="1:23" x14ac:dyDescent="0.45">
      <c r="A947" s="1" t="s">
        <v>12702</v>
      </c>
      <c r="B947" s="1" t="s">
        <v>3255</v>
      </c>
      <c r="C947" s="1" t="s">
        <v>3229</v>
      </c>
      <c r="D947" s="1" t="s">
        <v>12703</v>
      </c>
      <c r="E947" s="1" t="s">
        <v>12704</v>
      </c>
      <c r="F947" s="1" t="s">
        <v>3258</v>
      </c>
      <c r="G947" s="1" t="s">
        <v>12705</v>
      </c>
      <c r="H947" s="1" t="s">
        <v>12706</v>
      </c>
      <c r="I947" s="1" t="s">
        <v>7665</v>
      </c>
      <c r="J947" s="1" t="s">
        <v>5456</v>
      </c>
      <c r="K947" s="1" t="s">
        <v>12707</v>
      </c>
      <c r="L947" s="1" t="s">
        <v>4709</v>
      </c>
      <c r="M947" s="1" t="s">
        <v>9308</v>
      </c>
      <c r="N947" s="1" t="s">
        <v>12708</v>
      </c>
      <c r="O947" s="1" t="s">
        <v>12709</v>
      </c>
      <c r="P947" s="1" t="s">
        <v>2984</v>
      </c>
      <c r="Q947" s="1" t="s">
        <v>2984</v>
      </c>
      <c r="R947" s="1" t="s">
        <v>2985</v>
      </c>
      <c r="S947" s="1" t="s">
        <v>3299</v>
      </c>
      <c r="T947" s="1" t="s">
        <v>12710</v>
      </c>
      <c r="U947" s="1" t="s">
        <v>12711</v>
      </c>
      <c r="V947" s="1" t="s">
        <v>2986</v>
      </c>
      <c r="W947" s="1" t="s">
        <v>2985</v>
      </c>
    </row>
    <row r="948" spans="1:23" x14ac:dyDescent="0.45">
      <c r="A948" s="1" t="s">
        <v>12712</v>
      </c>
      <c r="B948" s="1" t="s">
        <v>12713</v>
      </c>
      <c r="C948" s="1" t="s">
        <v>12714</v>
      </c>
      <c r="D948" s="1" t="s">
        <v>12715</v>
      </c>
      <c r="E948" s="1" t="s">
        <v>12716</v>
      </c>
      <c r="F948" s="1" t="s">
        <v>12717</v>
      </c>
      <c r="G948" s="1" t="s">
        <v>4650</v>
      </c>
      <c r="H948" s="1" t="s">
        <v>12718</v>
      </c>
      <c r="I948" s="1" t="s">
        <v>5212</v>
      </c>
      <c r="J948" s="1" t="s">
        <v>12719</v>
      </c>
      <c r="K948" s="1" t="s">
        <v>12720</v>
      </c>
      <c r="L948" s="1" t="s">
        <v>3059</v>
      </c>
      <c r="M948" s="1" t="s">
        <v>8639</v>
      </c>
      <c r="N948" s="1" t="s">
        <v>11566</v>
      </c>
      <c r="O948" s="1" t="s">
        <v>12717</v>
      </c>
      <c r="P948" s="1" t="s">
        <v>12721</v>
      </c>
      <c r="Q948" s="1" t="s">
        <v>12722</v>
      </c>
      <c r="R948" s="1" t="s">
        <v>2985</v>
      </c>
      <c r="S948" s="1" t="s">
        <v>12723</v>
      </c>
      <c r="T948" s="1" t="s">
        <v>12724</v>
      </c>
      <c r="U948" s="1" t="s">
        <v>12725</v>
      </c>
      <c r="V948" s="1" t="s">
        <v>12726</v>
      </c>
      <c r="W948" s="1" t="s">
        <v>3031</v>
      </c>
    </row>
    <row r="949" spans="1:23" x14ac:dyDescent="0.45">
      <c r="A949" s="1" t="s">
        <v>12727</v>
      </c>
      <c r="B949" s="1" t="s">
        <v>12728</v>
      </c>
      <c r="C949" s="1" t="s">
        <v>3043</v>
      </c>
      <c r="D949" s="1" t="s">
        <v>3043</v>
      </c>
      <c r="E949" s="1" t="s">
        <v>3043</v>
      </c>
      <c r="F949" s="1" t="s">
        <v>4269</v>
      </c>
      <c r="G949" s="1" t="s">
        <v>3043</v>
      </c>
      <c r="H949" s="1" t="s">
        <v>4269</v>
      </c>
      <c r="I949" s="1" t="s">
        <v>3017</v>
      </c>
      <c r="J949" s="1" t="s">
        <v>3017</v>
      </c>
      <c r="K949" s="1" t="s">
        <v>4269</v>
      </c>
      <c r="L949" s="1" t="s">
        <v>3017</v>
      </c>
      <c r="M949" s="1" t="s">
        <v>3017</v>
      </c>
      <c r="N949" s="1" t="s">
        <v>3043</v>
      </c>
      <c r="O949" s="1" t="s">
        <v>3043</v>
      </c>
      <c r="P949" s="1" t="s">
        <v>2984</v>
      </c>
      <c r="Q949" s="1" t="s">
        <v>2984</v>
      </c>
      <c r="R949" s="1" t="s">
        <v>3043</v>
      </c>
      <c r="S949" s="1" t="s">
        <v>3043</v>
      </c>
      <c r="T949" s="1" t="s">
        <v>3044</v>
      </c>
      <c r="U949" s="1" t="s">
        <v>12729</v>
      </c>
      <c r="V949" s="1" t="s">
        <v>3253</v>
      </c>
      <c r="W949" s="1" t="s">
        <v>2985</v>
      </c>
    </row>
    <row r="950" spans="1:23" x14ac:dyDescent="0.45">
      <c r="A950" s="1" t="s">
        <v>12730</v>
      </c>
      <c r="B950" s="1" t="s">
        <v>12731</v>
      </c>
      <c r="C950" s="1" t="s">
        <v>5155</v>
      </c>
      <c r="D950" s="1" t="s">
        <v>12732</v>
      </c>
      <c r="E950" s="1" t="s">
        <v>12733</v>
      </c>
      <c r="F950" s="1" t="s">
        <v>3456</v>
      </c>
      <c r="G950" s="1" t="s">
        <v>3456</v>
      </c>
      <c r="H950" s="1" t="s">
        <v>3456</v>
      </c>
      <c r="I950" s="1" t="s">
        <v>3017</v>
      </c>
      <c r="J950" s="1" t="s">
        <v>3017</v>
      </c>
      <c r="K950" s="1" t="s">
        <v>3456</v>
      </c>
      <c r="L950" s="1" t="s">
        <v>3017</v>
      </c>
      <c r="M950" s="1" t="s">
        <v>3017</v>
      </c>
      <c r="N950" s="1" t="s">
        <v>3456</v>
      </c>
      <c r="O950" s="1" t="s">
        <v>3456</v>
      </c>
      <c r="P950" s="1" t="s">
        <v>2984</v>
      </c>
      <c r="Q950" s="1" t="s">
        <v>2984</v>
      </c>
      <c r="R950" s="1" t="s">
        <v>3043</v>
      </c>
      <c r="S950" s="1" t="s">
        <v>3043</v>
      </c>
      <c r="T950" s="1" t="s">
        <v>3044</v>
      </c>
      <c r="U950" s="1" t="s">
        <v>3459</v>
      </c>
      <c r="V950" s="1" t="s">
        <v>12734</v>
      </c>
      <c r="W950" s="1" t="s">
        <v>7335</v>
      </c>
    </row>
    <row r="951" spans="1:23" x14ac:dyDescent="0.45">
      <c r="A951" s="1" t="s">
        <v>12735</v>
      </c>
      <c r="B951" s="1" t="s">
        <v>12736</v>
      </c>
      <c r="C951" s="1" t="s">
        <v>3043</v>
      </c>
      <c r="D951" s="1" t="s">
        <v>3043</v>
      </c>
      <c r="E951" s="1" t="s">
        <v>3043</v>
      </c>
      <c r="F951" s="1" t="s">
        <v>3456</v>
      </c>
      <c r="G951" s="1" t="s">
        <v>3043</v>
      </c>
      <c r="H951" s="1" t="s">
        <v>3456</v>
      </c>
      <c r="I951" s="1" t="s">
        <v>3017</v>
      </c>
      <c r="J951" s="1" t="s">
        <v>3017</v>
      </c>
      <c r="K951" s="1" t="s">
        <v>3456</v>
      </c>
      <c r="L951" s="1" t="s">
        <v>3017</v>
      </c>
      <c r="M951" s="1" t="s">
        <v>3017</v>
      </c>
      <c r="N951" s="1" t="s">
        <v>3043</v>
      </c>
      <c r="O951" s="1" t="s">
        <v>3043</v>
      </c>
      <c r="P951" s="1" t="s">
        <v>2984</v>
      </c>
      <c r="Q951" s="1" t="s">
        <v>2984</v>
      </c>
      <c r="R951" s="1" t="s">
        <v>2985</v>
      </c>
      <c r="S951" s="1" t="s">
        <v>2994</v>
      </c>
      <c r="T951" s="1" t="s">
        <v>3909</v>
      </c>
      <c r="U951" s="1" t="s">
        <v>3044</v>
      </c>
      <c r="V951" s="1" t="s">
        <v>3043</v>
      </c>
      <c r="W951" s="1" t="s">
        <v>3043</v>
      </c>
    </row>
    <row r="952" spans="1:23" x14ac:dyDescent="0.45">
      <c r="A952" s="1" t="s">
        <v>12737</v>
      </c>
      <c r="B952" s="1" t="s">
        <v>12738</v>
      </c>
      <c r="C952" s="1" t="s">
        <v>5075</v>
      </c>
      <c r="D952" s="1" t="s">
        <v>12739</v>
      </c>
      <c r="E952" s="1" t="s">
        <v>12740</v>
      </c>
      <c r="F952" s="1" t="s">
        <v>10249</v>
      </c>
      <c r="G952" s="1" t="s">
        <v>3878</v>
      </c>
      <c r="H952" s="1" t="s">
        <v>4049</v>
      </c>
      <c r="I952" s="1" t="s">
        <v>12741</v>
      </c>
      <c r="J952" s="1" t="s">
        <v>12742</v>
      </c>
      <c r="K952" s="1" t="s">
        <v>3281</v>
      </c>
      <c r="L952" s="1" t="s">
        <v>7116</v>
      </c>
      <c r="M952" s="1" t="s">
        <v>6224</v>
      </c>
      <c r="N952" s="1" t="s">
        <v>3316</v>
      </c>
      <c r="O952" s="1" t="s">
        <v>3878</v>
      </c>
      <c r="P952" s="1" t="s">
        <v>2984</v>
      </c>
      <c r="Q952" s="1" t="s">
        <v>2984</v>
      </c>
      <c r="R952" s="1" t="s">
        <v>2985</v>
      </c>
      <c r="S952" s="1" t="s">
        <v>2986</v>
      </c>
      <c r="T952" s="1" t="s">
        <v>12743</v>
      </c>
      <c r="U952" s="1" t="s">
        <v>11038</v>
      </c>
      <c r="V952" s="1" t="s">
        <v>3103</v>
      </c>
      <c r="W952" s="1" t="s">
        <v>2985</v>
      </c>
    </row>
    <row r="953" spans="1:23" x14ac:dyDescent="0.45">
      <c r="A953" s="1" t="s">
        <v>12744</v>
      </c>
      <c r="B953" s="1" t="s">
        <v>12745</v>
      </c>
      <c r="C953" s="1" t="s">
        <v>6491</v>
      </c>
      <c r="D953" s="1" t="s">
        <v>12746</v>
      </c>
      <c r="E953" s="1" t="s">
        <v>12747</v>
      </c>
      <c r="F953" s="1" t="s">
        <v>12568</v>
      </c>
      <c r="G953" s="1" t="s">
        <v>5667</v>
      </c>
      <c r="H953" s="1" t="s">
        <v>12748</v>
      </c>
      <c r="I953" s="1" t="s">
        <v>3039</v>
      </c>
      <c r="J953" s="1" t="s">
        <v>3427</v>
      </c>
      <c r="K953" s="1" t="s">
        <v>12748</v>
      </c>
      <c r="L953" s="1" t="s">
        <v>3039</v>
      </c>
      <c r="M953" s="1" t="s">
        <v>3427</v>
      </c>
      <c r="N953" s="1" t="s">
        <v>4934</v>
      </c>
      <c r="O953" s="1" t="s">
        <v>12749</v>
      </c>
      <c r="P953" s="1" t="s">
        <v>4462</v>
      </c>
      <c r="Q953" s="1" t="s">
        <v>12750</v>
      </c>
      <c r="R953" s="1" t="s">
        <v>2977</v>
      </c>
      <c r="S953" s="1" t="s">
        <v>12751</v>
      </c>
      <c r="T953" s="1" t="s">
        <v>12752</v>
      </c>
      <c r="U953" s="1" t="s">
        <v>12753</v>
      </c>
      <c r="V953" s="1" t="s">
        <v>12754</v>
      </c>
      <c r="W953" s="1" t="s">
        <v>3219</v>
      </c>
    </row>
    <row r="954" spans="1:23" x14ac:dyDescent="0.45">
      <c r="A954" s="1" t="s">
        <v>12755</v>
      </c>
      <c r="B954" s="1" t="s">
        <v>12756</v>
      </c>
      <c r="C954" s="1" t="s">
        <v>5760</v>
      </c>
      <c r="D954" s="1" t="s">
        <v>12757</v>
      </c>
      <c r="E954" s="1" t="s">
        <v>12758</v>
      </c>
      <c r="F954" s="1" t="s">
        <v>12759</v>
      </c>
      <c r="G954" s="1" t="s">
        <v>12760</v>
      </c>
      <c r="H954" s="1" t="s">
        <v>3223</v>
      </c>
      <c r="I954" s="1" t="s">
        <v>8190</v>
      </c>
      <c r="J954" s="1" t="s">
        <v>11713</v>
      </c>
      <c r="K954" s="1" t="s">
        <v>12761</v>
      </c>
      <c r="L954" s="1" t="s">
        <v>3744</v>
      </c>
      <c r="M954" s="1" t="s">
        <v>6526</v>
      </c>
      <c r="N954" s="1" t="s">
        <v>3021</v>
      </c>
      <c r="O954" s="1" t="s">
        <v>12759</v>
      </c>
      <c r="P954" s="1" t="s">
        <v>12762</v>
      </c>
      <c r="Q954" s="1" t="s">
        <v>12763</v>
      </c>
      <c r="R954" s="1" t="s">
        <v>2985</v>
      </c>
      <c r="S954" s="1" t="s">
        <v>12764</v>
      </c>
      <c r="T954" s="1" t="s">
        <v>12765</v>
      </c>
      <c r="U954" s="1" t="s">
        <v>12766</v>
      </c>
      <c r="V954" s="1" t="s">
        <v>12767</v>
      </c>
      <c r="W954" s="1" t="s">
        <v>2985</v>
      </c>
    </row>
    <row r="955" spans="1:23" x14ac:dyDescent="0.45">
      <c r="A955" s="1" t="s">
        <v>12768</v>
      </c>
      <c r="B955" s="1" t="s">
        <v>12769</v>
      </c>
      <c r="C955" s="1" t="s">
        <v>4367</v>
      </c>
      <c r="D955" s="1" t="s">
        <v>12770</v>
      </c>
      <c r="E955" s="1" t="s">
        <v>12771</v>
      </c>
      <c r="F955" s="1" t="s">
        <v>9594</v>
      </c>
      <c r="G955" s="1" t="s">
        <v>6569</v>
      </c>
      <c r="H955" s="1" t="s">
        <v>12772</v>
      </c>
      <c r="I955" s="1" t="s">
        <v>3602</v>
      </c>
      <c r="J955" s="1" t="s">
        <v>8768</v>
      </c>
      <c r="K955" s="1" t="s">
        <v>11584</v>
      </c>
      <c r="L955" s="1" t="s">
        <v>3119</v>
      </c>
      <c r="M955" s="1" t="s">
        <v>6182</v>
      </c>
      <c r="N955" s="1" t="s">
        <v>5331</v>
      </c>
      <c r="O955" s="1" t="s">
        <v>12773</v>
      </c>
      <c r="P955" s="1" t="s">
        <v>9399</v>
      </c>
      <c r="Q955" s="1" t="s">
        <v>12774</v>
      </c>
      <c r="R955" s="1" t="s">
        <v>2985</v>
      </c>
      <c r="S955" s="1" t="s">
        <v>6038</v>
      </c>
      <c r="T955" s="1" t="s">
        <v>12775</v>
      </c>
      <c r="U955" s="1" t="s">
        <v>12776</v>
      </c>
      <c r="V955" s="1" t="s">
        <v>12777</v>
      </c>
      <c r="W955" s="1" t="s">
        <v>3028</v>
      </c>
    </row>
    <row r="956" spans="1:23" x14ac:dyDescent="0.45">
      <c r="A956" s="1" t="s">
        <v>12778</v>
      </c>
      <c r="B956" s="1" t="s">
        <v>12779</v>
      </c>
      <c r="C956" s="1" t="s">
        <v>10249</v>
      </c>
      <c r="D956" s="1" t="s">
        <v>12780</v>
      </c>
      <c r="E956" s="1" t="s">
        <v>12781</v>
      </c>
      <c r="F956" s="1" t="s">
        <v>12782</v>
      </c>
      <c r="G956" s="1" t="s">
        <v>12783</v>
      </c>
      <c r="H956" s="1" t="s">
        <v>12784</v>
      </c>
      <c r="I956" s="1" t="s">
        <v>12530</v>
      </c>
      <c r="J956" s="1" t="s">
        <v>6236</v>
      </c>
      <c r="K956" s="1" t="s">
        <v>12785</v>
      </c>
      <c r="L956" s="1" t="s">
        <v>3056</v>
      </c>
      <c r="M956" s="1" t="s">
        <v>12786</v>
      </c>
      <c r="N956" s="1" t="s">
        <v>12787</v>
      </c>
      <c r="O956" s="1" t="s">
        <v>12788</v>
      </c>
      <c r="P956" s="1" t="s">
        <v>12789</v>
      </c>
      <c r="Q956" s="1" t="s">
        <v>12790</v>
      </c>
      <c r="R956" s="1" t="s">
        <v>2985</v>
      </c>
      <c r="S956" s="1" t="s">
        <v>3629</v>
      </c>
      <c r="T956" s="1" t="s">
        <v>12791</v>
      </c>
      <c r="U956" s="1" t="s">
        <v>12792</v>
      </c>
      <c r="V956" s="1" t="s">
        <v>3147</v>
      </c>
      <c r="W956" s="1" t="s">
        <v>2985</v>
      </c>
    </row>
    <row r="957" spans="1:23" x14ac:dyDescent="0.45">
      <c r="A957" s="1" t="s">
        <v>12793</v>
      </c>
      <c r="B957" s="1" t="s">
        <v>12794</v>
      </c>
      <c r="C957" s="1" t="s">
        <v>3043</v>
      </c>
      <c r="D957" s="1" t="s">
        <v>3043</v>
      </c>
      <c r="E957" s="1" t="s">
        <v>3043</v>
      </c>
      <c r="F957" s="1" t="s">
        <v>9283</v>
      </c>
      <c r="G957" s="1" t="s">
        <v>3043</v>
      </c>
      <c r="H957" s="1" t="s">
        <v>9283</v>
      </c>
      <c r="I957" s="1" t="s">
        <v>3017</v>
      </c>
      <c r="J957" s="1" t="s">
        <v>3017</v>
      </c>
      <c r="K957" s="1" t="s">
        <v>9283</v>
      </c>
      <c r="L957" s="1" t="s">
        <v>3017</v>
      </c>
      <c r="M957" s="1" t="s">
        <v>3017</v>
      </c>
      <c r="N957" s="1" t="s">
        <v>3043</v>
      </c>
      <c r="O957" s="1" t="s">
        <v>3043</v>
      </c>
      <c r="P957" s="1" t="s">
        <v>2984</v>
      </c>
      <c r="Q957" s="1" t="s">
        <v>2984</v>
      </c>
      <c r="R957" s="1" t="s">
        <v>3043</v>
      </c>
      <c r="S957" s="1" t="s">
        <v>3043</v>
      </c>
      <c r="T957" s="1" t="s">
        <v>3044</v>
      </c>
      <c r="U957" s="1" t="s">
        <v>7644</v>
      </c>
      <c r="V957" s="1" t="s">
        <v>6396</v>
      </c>
      <c r="W957" s="1" t="s">
        <v>2985</v>
      </c>
    </row>
    <row r="958" spans="1:23" x14ac:dyDescent="0.45">
      <c r="A958" s="1" t="s">
        <v>12795</v>
      </c>
      <c r="B958" s="1" t="s">
        <v>12796</v>
      </c>
      <c r="C958" s="1" t="s">
        <v>3281</v>
      </c>
      <c r="D958" s="1" t="s">
        <v>12797</v>
      </c>
      <c r="E958" s="1" t="s">
        <v>12798</v>
      </c>
      <c r="F958" s="1" t="s">
        <v>12799</v>
      </c>
      <c r="G958" s="1" t="s">
        <v>12800</v>
      </c>
      <c r="H958" s="1" t="s">
        <v>12801</v>
      </c>
      <c r="I958" s="1" t="s">
        <v>12802</v>
      </c>
      <c r="J958" s="1" t="s">
        <v>3311</v>
      </c>
      <c r="K958" s="1" t="s">
        <v>12803</v>
      </c>
      <c r="L958" s="1" t="s">
        <v>2982</v>
      </c>
      <c r="M958" s="1" t="s">
        <v>12804</v>
      </c>
      <c r="N958" s="1" t="s">
        <v>12801</v>
      </c>
      <c r="O958" s="1" t="s">
        <v>12805</v>
      </c>
      <c r="P958" s="1" t="s">
        <v>7685</v>
      </c>
      <c r="Q958" s="1" t="s">
        <v>12806</v>
      </c>
      <c r="R958" s="1" t="s">
        <v>3028</v>
      </c>
      <c r="S958" s="1" t="s">
        <v>12807</v>
      </c>
      <c r="T958" s="1" t="s">
        <v>12808</v>
      </c>
      <c r="U958" s="1" t="s">
        <v>12809</v>
      </c>
      <c r="V958" s="1" t="s">
        <v>12810</v>
      </c>
      <c r="W958" s="1" t="s">
        <v>3103</v>
      </c>
    </row>
    <row r="959" spans="1:23" x14ac:dyDescent="0.45">
      <c r="A959" s="1" t="s">
        <v>12811</v>
      </c>
      <c r="B959" s="1" t="s">
        <v>12812</v>
      </c>
      <c r="C959" s="1" t="s">
        <v>3043</v>
      </c>
      <c r="D959" s="1" t="s">
        <v>3043</v>
      </c>
      <c r="E959" s="1" t="s">
        <v>3043</v>
      </c>
      <c r="F959" s="1" t="s">
        <v>12813</v>
      </c>
      <c r="G959" s="1" t="s">
        <v>3043</v>
      </c>
      <c r="H959" s="1" t="s">
        <v>12813</v>
      </c>
      <c r="I959" s="1" t="s">
        <v>3017</v>
      </c>
      <c r="J959" s="1" t="s">
        <v>3017</v>
      </c>
      <c r="K959" s="1" t="s">
        <v>12813</v>
      </c>
      <c r="L959" s="1" t="s">
        <v>3017</v>
      </c>
      <c r="M959" s="1" t="s">
        <v>3017</v>
      </c>
      <c r="N959" s="1" t="s">
        <v>3043</v>
      </c>
      <c r="O959" s="1" t="s">
        <v>3043</v>
      </c>
      <c r="P959" s="1" t="s">
        <v>2984</v>
      </c>
      <c r="Q959" s="1" t="s">
        <v>2984</v>
      </c>
      <c r="R959" s="1" t="s">
        <v>2985</v>
      </c>
      <c r="S959" s="1" t="s">
        <v>12814</v>
      </c>
      <c r="T959" s="1" t="s">
        <v>12815</v>
      </c>
      <c r="U959" s="1" t="s">
        <v>3044</v>
      </c>
      <c r="V959" s="1" t="s">
        <v>3043</v>
      </c>
      <c r="W959" s="1" t="s">
        <v>3043</v>
      </c>
    </row>
    <row r="960" spans="1:23" x14ac:dyDescent="0.45">
      <c r="A960" s="1" t="s">
        <v>12816</v>
      </c>
      <c r="B960" s="1" t="s">
        <v>12817</v>
      </c>
      <c r="C960" s="1" t="s">
        <v>5707</v>
      </c>
      <c r="D960" s="1" t="s">
        <v>12818</v>
      </c>
      <c r="E960" s="1" t="s">
        <v>12819</v>
      </c>
      <c r="F960" s="1" t="s">
        <v>12820</v>
      </c>
      <c r="G960" s="1" t="s">
        <v>5056</v>
      </c>
      <c r="H960" s="1" t="s">
        <v>5056</v>
      </c>
      <c r="I960" s="1" t="s">
        <v>12821</v>
      </c>
      <c r="J960" s="1" t="s">
        <v>5329</v>
      </c>
      <c r="K960" s="1" t="s">
        <v>9279</v>
      </c>
      <c r="L960" s="1" t="s">
        <v>4970</v>
      </c>
      <c r="M960" s="1" t="s">
        <v>4448</v>
      </c>
      <c r="N960" s="1" t="s">
        <v>5056</v>
      </c>
      <c r="O960" s="1" t="s">
        <v>5056</v>
      </c>
      <c r="P960" s="1" t="s">
        <v>12247</v>
      </c>
      <c r="Q960" s="1" t="s">
        <v>12822</v>
      </c>
      <c r="R960" s="1" t="s">
        <v>3043</v>
      </c>
      <c r="S960" s="1" t="s">
        <v>3043</v>
      </c>
      <c r="T960" s="1" t="s">
        <v>3044</v>
      </c>
      <c r="U960" s="1" t="s">
        <v>12823</v>
      </c>
      <c r="V960" s="1" t="s">
        <v>12824</v>
      </c>
      <c r="W960" s="1" t="s">
        <v>4049</v>
      </c>
    </row>
    <row r="961" spans="1:23" x14ac:dyDescent="0.45">
      <c r="A961" s="1" t="s">
        <v>12825</v>
      </c>
      <c r="B961" s="1" t="s">
        <v>12826</v>
      </c>
      <c r="C961" s="1" t="s">
        <v>2977</v>
      </c>
      <c r="D961" s="1" t="s">
        <v>12827</v>
      </c>
      <c r="E961" s="1" t="s">
        <v>12828</v>
      </c>
      <c r="F961" s="1" t="s">
        <v>12829</v>
      </c>
      <c r="G961" s="1" t="s">
        <v>12830</v>
      </c>
      <c r="H961" s="1" t="s">
        <v>12831</v>
      </c>
      <c r="I961" s="1" t="s">
        <v>12832</v>
      </c>
      <c r="J961" s="1" t="s">
        <v>12833</v>
      </c>
      <c r="K961" s="1" t="s">
        <v>12834</v>
      </c>
      <c r="L961" s="1" t="s">
        <v>12835</v>
      </c>
      <c r="M961" s="1" t="s">
        <v>12833</v>
      </c>
      <c r="N961" s="1" t="s">
        <v>12831</v>
      </c>
      <c r="O961" s="1" t="s">
        <v>12830</v>
      </c>
      <c r="P961" s="1" t="s">
        <v>2984</v>
      </c>
      <c r="Q961" s="1" t="s">
        <v>2984</v>
      </c>
      <c r="R961" s="1" t="s">
        <v>3043</v>
      </c>
      <c r="S961" s="1" t="s">
        <v>3043</v>
      </c>
      <c r="T961" s="1" t="s">
        <v>3044</v>
      </c>
      <c r="U961" s="1" t="s">
        <v>3044</v>
      </c>
      <c r="V961" s="1" t="s">
        <v>3043</v>
      </c>
      <c r="W961" s="1" t="s">
        <v>3043</v>
      </c>
    </row>
    <row r="962" spans="1:23" x14ac:dyDescent="0.45">
      <c r="A962" s="1" t="s">
        <v>12836</v>
      </c>
      <c r="B962" s="1" t="s">
        <v>12837</v>
      </c>
      <c r="C962" s="1" t="s">
        <v>3043</v>
      </c>
      <c r="D962" s="1" t="s">
        <v>3043</v>
      </c>
      <c r="E962" s="1" t="s">
        <v>3043</v>
      </c>
      <c r="F962" s="1" t="s">
        <v>10870</v>
      </c>
      <c r="G962" s="1" t="s">
        <v>3043</v>
      </c>
      <c r="H962" s="1" t="s">
        <v>10870</v>
      </c>
      <c r="I962" s="1" t="s">
        <v>3017</v>
      </c>
      <c r="J962" s="1" t="s">
        <v>3017</v>
      </c>
      <c r="K962" s="1" t="s">
        <v>10870</v>
      </c>
      <c r="L962" s="1" t="s">
        <v>3017</v>
      </c>
      <c r="M962" s="1" t="s">
        <v>3017</v>
      </c>
      <c r="N962" s="1" t="s">
        <v>3043</v>
      </c>
      <c r="O962" s="1" t="s">
        <v>3043</v>
      </c>
      <c r="P962" s="1" t="s">
        <v>2984</v>
      </c>
      <c r="Q962" s="1" t="s">
        <v>2984</v>
      </c>
      <c r="R962" s="1" t="s">
        <v>2985</v>
      </c>
      <c r="S962" s="1" t="s">
        <v>4164</v>
      </c>
      <c r="T962" s="1" t="s">
        <v>12838</v>
      </c>
      <c r="U962" s="1" t="s">
        <v>3044</v>
      </c>
      <c r="V962" s="1" t="s">
        <v>3043</v>
      </c>
      <c r="W962" s="1" t="s">
        <v>3043</v>
      </c>
    </row>
    <row r="963" spans="1:23" x14ac:dyDescent="0.45">
      <c r="A963" s="1" t="s">
        <v>12839</v>
      </c>
      <c r="B963" s="1" t="s">
        <v>12840</v>
      </c>
      <c r="C963" s="1" t="s">
        <v>9040</v>
      </c>
      <c r="D963" s="1" t="s">
        <v>12841</v>
      </c>
      <c r="E963" s="1" t="s">
        <v>12842</v>
      </c>
      <c r="F963" s="1" t="s">
        <v>12843</v>
      </c>
      <c r="G963" s="1" t="s">
        <v>12844</v>
      </c>
      <c r="H963" s="1" t="s">
        <v>12844</v>
      </c>
      <c r="I963" s="1" t="s">
        <v>6428</v>
      </c>
      <c r="J963" s="1" t="s">
        <v>10643</v>
      </c>
      <c r="K963" s="1" t="s">
        <v>4447</v>
      </c>
      <c r="L963" s="1" t="s">
        <v>9840</v>
      </c>
      <c r="M963" s="1" t="s">
        <v>4144</v>
      </c>
      <c r="N963" s="1" t="s">
        <v>12845</v>
      </c>
      <c r="O963" s="1" t="s">
        <v>12846</v>
      </c>
      <c r="P963" s="1" t="s">
        <v>2984</v>
      </c>
      <c r="Q963" s="1" t="s">
        <v>2984</v>
      </c>
      <c r="R963" s="1" t="s">
        <v>3103</v>
      </c>
      <c r="S963" s="1" t="s">
        <v>12847</v>
      </c>
      <c r="T963" s="1" t="s">
        <v>12848</v>
      </c>
      <c r="U963" s="1" t="s">
        <v>12849</v>
      </c>
      <c r="V963" s="1" t="s">
        <v>12850</v>
      </c>
      <c r="W963" s="1" t="s">
        <v>2985</v>
      </c>
    </row>
    <row r="964" spans="1:23" x14ac:dyDescent="0.45">
      <c r="A964" s="1" t="s">
        <v>12851</v>
      </c>
      <c r="B964" s="1" t="s">
        <v>12852</v>
      </c>
      <c r="C964" s="1" t="s">
        <v>12853</v>
      </c>
      <c r="D964" s="1" t="s">
        <v>12854</v>
      </c>
      <c r="E964" s="1" t="s">
        <v>12855</v>
      </c>
      <c r="F964" s="1" t="s">
        <v>12856</v>
      </c>
      <c r="G964" s="1" t="s">
        <v>12857</v>
      </c>
      <c r="H964" s="1" t="s">
        <v>12858</v>
      </c>
      <c r="I964" s="1" t="s">
        <v>6536</v>
      </c>
      <c r="J964" s="1" t="s">
        <v>11455</v>
      </c>
      <c r="K964" s="1" t="s">
        <v>12859</v>
      </c>
      <c r="L964" s="1" t="s">
        <v>4085</v>
      </c>
      <c r="M964" s="1" t="s">
        <v>3328</v>
      </c>
      <c r="N964" s="1" t="s">
        <v>12860</v>
      </c>
      <c r="O964" s="1" t="s">
        <v>10125</v>
      </c>
      <c r="P964" s="1" t="s">
        <v>5011</v>
      </c>
      <c r="Q964" s="1" t="s">
        <v>12861</v>
      </c>
      <c r="R964" s="1" t="s">
        <v>2985</v>
      </c>
      <c r="S964" s="1" t="s">
        <v>12862</v>
      </c>
      <c r="T964" s="1" t="s">
        <v>12863</v>
      </c>
      <c r="U964" s="1" t="s">
        <v>10550</v>
      </c>
      <c r="V964" s="1" t="s">
        <v>3147</v>
      </c>
      <c r="W964" s="1" t="s">
        <v>2985</v>
      </c>
    </row>
    <row r="965" spans="1:23" x14ac:dyDescent="0.45">
      <c r="A965" s="1" t="s">
        <v>12864</v>
      </c>
      <c r="B965" s="1" t="s">
        <v>12865</v>
      </c>
      <c r="C965" s="1" t="s">
        <v>3043</v>
      </c>
      <c r="D965" s="1" t="s">
        <v>3043</v>
      </c>
      <c r="E965" s="1" t="s">
        <v>3043</v>
      </c>
      <c r="F965" s="1" t="s">
        <v>3629</v>
      </c>
      <c r="G965" s="1" t="s">
        <v>3043</v>
      </c>
      <c r="H965" s="1" t="s">
        <v>3629</v>
      </c>
      <c r="I965" s="1" t="s">
        <v>3017</v>
      </c>
      <c r="J965" s="1" t="s">
        <v>3017</v>
      </c>
      <c r="K965" s="1" t="s">
        <v>3629</v>
      </c>
      <c r="L965" s="1" t="s">
        <v>3017</v>
      </c>
      <c r="M965" s="1" t="s">
        <v>3017</v>
      </c>
      <c r="N965" s="1" t="s">
        <v>3043</v>
      </c>
      <c r="O965" s="1" t="s">
        <v>3043</v>
      </c>
      <c r="P965" s="1" t="s">
        <v>2984</v>
      </c>
      <c r="Q965" s="1" t="s">
        <v>2984</v>
      </c>
      <c r="R965" s="1" t="s">
        <v>2985</v>
      </c>
      <c r="S965" s="1" t="s">
        <v>2986</v>
      </c>
      <c r="T965" s="1" t="s">
        <v>3465</v>
      </c>
      <c r="U965" s="1" t="s">
        <v>3044</v>
      </c>
      <c r="V965" s="1" t="s">
        <v>3043</v>
      </c>
      <c r="W965" s="1" t="s">
        <v>3043</v>
      </c>
    </row>
    <row r="966" spans="1:23" x14ac:dyDescent="0.45">
      <c r="A966" s="1" t="s">
        <v>12866</v>
      </c>
      <c r="B966" s="1" t="s">
        <v>12867</v>
      </c>
      <c r="C966" s="1" t="s">
        <v>3043</v>
      </c>
      <c r="D966" s="1" t="s">
        <v>3043</v>
      </c>
      <c r="E966" s="1" t="s">
        <v>3043</v>
      </c>
      <c r="F966" s="1" t="s">
        <v>7587</v>
      </c>
      <c r="G966" s="1" t="s">
        <v>3043</v>
      </c>
      <c r="H966" s="1" t="s">
        <v>7587</v>
      </c>
      <c r="I966" s="1" t="s">
        <v>3017</v>
      </c>
      <c r="J966" s="1" t="s">
        <v>3017</v>
      </c>
      <c r="K966" s="1" t="s">
        <v>7587</v>
      </c>
      <c r="L966" s="1" t="s">
        <v>3017</v>
      </c>
      <c r="M966" s="1" t="s">
        <v>3017</v>
      </c>
      <c r="N966" s="1" t="s">
        <v>3043</v>
      </c>
      <c r="O966" s="1" t="s">
        <v>3043</v>
      </c>
      <c r="P966" s="1" t="s">
        <v>2984</v>
      </c>
      <c r="Q966" s="1" t="s">
        <v>2984</v>
      </c>
      <c r="R966" s="1" t="s">
        <v>3043</v>
      </c>
      <c r="S966" s="1" t="s">
        <v>3043</v>
      </c>
      <c r="T966" s="1" t="s">
        <v>3044</v>
      </c>
      <c r="U966" s="1" t="s">
        <v>12868</v>
      </c>
      <c r="V966" s="1" t="s">
        <v>3127</v>
      </c>
      <c r="W966" s="1" t="s">
        <v>2985</v>
      </c>
    </row>
    <row r="967" spans="1:23" x14ac:dyDescent="0.45">
      <c r="A967" s="1" t="s">
        <v>12869</v>
      </c>
      <c r="B967" s="1" t="s">
        <v>12870</v>
      </c>
      <c r="C967" s="1" t="s">
        <v>12871</v>
      </c>
      <c r="D967" s="1" t="s">
        <v>12872</v>
      </c>
      <c r="E967" s="1" t="s">
        <v>12873</v>
      </c>
      <c r="F967" s="1" t="s">
        <v>10096</v>
      </c>
      <c r="G967" s="1" t="s">
        <v>12874</v>
      </c>
      <c r="H967" s="1" t="s">
        <v>12875</v>
      </c>
      <c r="I967" s="1" t="s">
        <v>3293</v>
      </c>
      <c r="J967" s="1" t="s">
        <v>4795</v>
      </c>
      <c r="K967" s="1" t="s">
        <v>12876</v>
      </c>
      <c r="L967" s="1" t="s">
        <v>4410</v>
      </c>
      <c r="M967" s="1" t="s">
        <v>5565</v>
      </c>
      <c r="N967" s="1" t="s">
        <v>12875</v>
      </c>
      <c r="O967" s="1" t="s">
        <v>12874</v>
      </c>
      <c r="P967" s="1" t="s">
        <v>12877</v>
      </c>
      <c r="Q967" s="1" t="s">
        <v>12878</v>
      </c>
      <c r="R967" s="1" t="s">
        <v>3043</v>
      </c>
      <c r="S967" s="1" t="s">
        <v>3043</v>
      </c>
      <c r="T967" s="1" t="s">
        <v>3044</v>
      </c>
      <c r="U967" s="1" t="s">
        <v>12879</v>
      </c>
      <c r="V967" s="1" t="s">
        <v>12880</v>
      </c>
      <c r="W967" s="1" t="s">
        <v>3031</v>
      </c>
    </row>
    <row r="968" spans="1:23" x14ac:dyDescent="0.45">
      <c r="A968" s="1" t="s">
        <v>12881</v>
      </c>
      <c r="B968" s="1" t="s">
        <v>12882</v>
      </c>
      <c r="C968" s="1" t="s">
        <v>3043</v>
      </c>
      <c r="D968" s="1" t="s">
        <v>3043</v>
      </c>
      <c r="E968" s="1" t="s">
        <v>3043</v>
      </c>
      <c r="F968" s="1" t="s">
        <v>3456</v>
      </c>
      <c r="G968" s="1" t="s">
        <v>3043</v>
      </c>
      <c r="H968" s="1" t="s">
        <v>3456</v>
      </c>
      <c r="I968" s="1" t="s">
        <v>3017</v>
      </c>
      <c r="J968" s="1" t="s">
        <v>3017</v>
      </c>
      <c r="K968" s="1" t="s">
        <v>3456</v>
      </c>
      <c r="L968" s="1" t="s">
        <v>3017</v>
      </c>
      <c r="M968" s="1" t="s">
        <v>3017</v>
      </c>
      <c r="N968" s="1" t="s">
        <v>3043</v>
      </c>
      <c r="O968" s="1" t="s">
        <v>3043</v>
      </c>
      <c r="P968" s="1" t="s">
        <v>2984</v>
      </c>
      <c r="Q968" s="1" t="s">
        <v>2984</v>
      </c>
      <c r="R968" s="1" t="s">
        <v>2985</v>
      </c>
      <c r="S968" s="1" t="s">
        <v>5390</v>
      </c>
      <c r="T968" s="1" t="s">
        <v>3459</v>
      </c>
      <c r="U968" s="1" t="s">
        <v>3044</v>
      </c>
      <c r="V968" s="1" t="s">
        <v>3043</v>
      </c>
      <c r="W968" s="1" t="s">
        <v>3043</v>
      </c>
    </row>
    <row r="969" spans="1:23" x14ac:dyDescent="0.45">
      <c r="A969" s="1" t="s">
        <v>12883</v>
      </c>
      <c r="B969" s="1" t="s">
        <v>12884</v>
      </c>
      <c r="C969" s="1" t="s">
        <v>3593</v>
      </c>
      <c r="D969" s="1" t="s">
        <v>12885</v>
      </c>
      <c r="E969" s="1" t="s">
        <v>12886</v>
      </c>
      <c r="F969" s="1" t="s">
        <v>12887</v>
      </c>
      <c r="G969" s="1" t="s">
        <v>8269</v>
      </c>
      <c r="H969" s="1" t="s">
        <v>7784</v>
      </c>
      <c r="I969" s="1" t="s">
        <v>4426</v>
      </c>
      <c r="J969" s="1" t="s">
        <v>12888</v>
      </c>
      <c r="K969" s="1" t="s">
        <v>8199</v>
      </c>
      <c r="L969" s="1" t="s">
        <v>12889</v>
      </c>
      <c r="M969" s="1" t="s">
        <v>4510</v>
      </c>
      <c r="N969" s="1" t="s">
        <v>12890</v>
      </c>
      <c r="O969" s="1" t="s">
        <v>12891</v>
      </c>
      <c r="P969" s="1" t="s">
        <v>12892</v>
      </c>
      <c r="Q969" s="1" t="s">
        <v>12893</v>
      </c>
      <c r="R969" s="1" t="s">
        <v>2985</v>
      </c>
      <c r="S969" s="1" t="s">
        <v>3341</v>
      </c>
      <c r="T969" s="1" t="s">
        <v>12894</v>
      </c>
      <c r="U969" s="1" t="s">
        <v>7788</v>
      </c>
      <c r="V969" s="1" t="s">
        <v>12895</v>
      </c>
      <c r="W969" s="1" t="s">
        <v>2977</v>
      </c>
    </row>
    <row r="970" spans="1:23" x14ac:dyDescent="0.45">
      <c r="A970" s="1" t="s">
        <v>12896</v>
      </c>
      <c r="B970" s="1" t="s">
        <v>12897</v>
      </c>
      <c r="C970" s="1" t="s">
        <v>3043</v>
      </c>
      <c r="D970" s="1" t="s">
        <v>3043</v>
      </c>
      <c r="E970" s="1" t="s">
        <v>3043</v>
      </c>
      <c r="F970" s="1" t="s">
        <v>2985</v>
      </c>
      <c r="G970" s="1" t="s">
        <v>3043</v>
      </c>
      <c r="H970" s="1" t="s">
        <v>2985</v>
      </c>
      <c r="I970" s="1" t="s">
        <v>3017</v>
      </c>
      <c r="J970" s="1" t="s">
        <v>3017</v>
      </c>
      <c r="K970" s="1" t="s">
        <v>2985</v>
      </c>
      <c r="L970" s="1" t="s">
        <v>3017</v>
      </c>
      <c r="M970" s="1" t="s">
        <v>3017</v>
      </c>
      <c r="N970" s="1" t="s">
        <v>3043</v>
      </c>
      <c r="O970" s="1" t="s">
        <v>3043</v>
      </c>
      <c r="P970" s="1" t="s">
        <v>2984</v>
      </c>
      <c r="Q970" s="1" t="s">
        <v>2984</v>
      </c>
      <c r="R970" s="1" t="s">
        <v>2985</v>
      </c>
      <c r="S970" s="1" t="s">
        <v>4053</v>
      </c>
      <c r="T970" s="1" t="s">
        <v>4244</v>
      </c>
      <c r="U970" s="1" t="s">
        <v>3044</v>
      </c>
      <c r="V970" s="1" t="s">
        <v>3043</v>
      </c>
      <c r="W970" s="1" t="s">
        <v>3043</v>
      </c>
    </row>
    <row r="971" spans="1:23" x14ac:dyDescent="0.45">
      <c r="A971" s="1" t="s">
        <v>12898</v>
      </c>
      <c r="B971" s="1" t="s">
        <v>12899</v>
      </c>
      <c r="C971" s="1" t="s">
        <v>11561</v>
      </c>
      <c r="D971" s="1" t="s">
        <v>12900</v>
      </c>
      <c r="E971" s="1" t="s">
        <v>12901</v>
      </c>
      <c r="F971" s="1" t="s">
        <v>2995</v>
      </c>
      <c r="G971" s="1" t="s">
        <v>10351</v>
      </c>
      <c r="H971" s="1" t="s">
        <v>6827</v>
      </c>
      <c r="I971" s="1" t="s">
        <v>4085</v>
      </c>
      <c r="J971" s="1" t="s">
        <v>6828</v>
      </c>
      <c r="K971" s="1" t="s">
        <v>5296</v>
      </c>
      <c r="L971" s="1" t="s">
        <v>4709</v>
      </c>
      <c r="M971" s="1" t="s">
        <v>8192</v>
      </c>
      <c r="N971" s="1" t="s">
        <v>7148</v>
      </c>
      <c r="O971" s="1" t="s">
        <v>3308</v>
      </c>
      <c r="P971" s="1" t="s">
        <v>5716</v>
      </c>
      <c r="Q971" s="1" t="s">
        <v>12902</v>
      </c>
      <c r="R971" s="1" t="s">
        <v>3028</v>
      </c>
      <c r="S971" s="1" t="s">
        <v>12903</v>
      </c>
      <c r="T971" s="1" t="s">
        <v>7154</v>
      </c>
      <c r="U971" s="1" t="s">
        <v>12904</v>
      </c>
      <c r="V971" s="1" t="s">
        <v>12905</v>
      </c>
      <c r="W971" s="1" t="s">
        <v>2977</v>
      </c>
    </row>
    <row r="972" spans="1:23" x14ac:dyDescent="0.45">
      <c r="A972" s="1" t="s">
        <v>12906</v>
      </c>
      <c r="B972" s="1" t="s">
        <v>12907</v>
      </c>
      <c r="C972" s="1" t="s">
        <v>12908</v>
      </c>
      <c r="D972" s="1" t="s">
        <v>12909</v>
      </c>
      <c r="E972" s="1" t="s">
        <v>12910</v>
      </c>
      <c r="F972" s="1" t="s">
        <v>12911</v>
      </c>
      <c r="G972" s="1" t="s">
        <v>12912</v>
      </c>
      <c r="H972" s="1" t="s">
        <v>12913</v>
      </c>
      <c r="I972" s="1" t="s">
        <v>12914</v>
      </c>
      <c r="J972" s="1" t="s">
        <v>3642</v>
      </c>
      <c r="K972" s="1" t="s">
        <v>12912</v>
      </c>
      <c r="L972" s="1" t="s">
        <v>5070</v>
      </c>
      <c r="M972" s="1" t="s">
        <v>3850</v>
      </c>
      <c r="N972" s="1" t="s">
        <v>12915</v>
      </c>
      <c r="O972" s="1" t="s">
        <v>12913</v>
      </c>
      <c r="P972" s="1" t="s">
        <v>2984</v>
      </c>
      <c r="Q972" s="1" t="s">
        <v>2984</v>
      </c>
      <c r="R972" s="1" t="s">
        <v>4053</v>
      </c>
      <c r="S972" s="1" t="s">
        <v>12916</v>
      </c>
      <c r="T972" s="1" t="s">
        <v>12917</v>
      </c>
      <c r="U972" s="1" t="s">
        <v>12918</v>
      </c>
      <c r="V972" s="1" t="s">
        <v>12919</v>
      </c>
      <c r="W972" s="1" t="s">
        <v>3836</v>
      </c>
    </row>
    <row r="973" spans="1:23" x14ac:dyDescent="0.45">
      <c r="A973" s="1" t="s">
        <v>12920</v>
      </c>
      <c r="B973" s="1" t="s">
        <v>12921</v>
      </c>
      <c r="C973" s="1" t="s">
        <v>3043</v>
      </c>
      <c r="D973" s="1" t="s">
        <v>3043</v>
      </c>
      <c r="E973" s="1" t="s">
        <v>3043</v>
      </c>
      <c r="F973" s="1" t="s">
        <v>3985</v>
      </c>
      <c r="G973" s="1" t="s">
        <v>3043</v>
      </c>
      <c r="H973" s="1" t="s">
        <v>3985</v>
      </c>
      <c r="I973" s="1" t="s">
        <v>3017</v>
      </c>
      <c r="J973" s="1" t="s">
        <v>3017</v>
      </c>
      <c r="K973" s="1" t="s">
        <v>3985</v>
      </c>
      <c r="L973" s="1" t="s">
        <v>3017</v>
      </c>
      <c r="M973" s="1" t="s">
        <v>3017</v>
      </c>
      <c r="N973" s="1" t="s">
        <v>3043</v>
      </c>
      <c r="O973" s="1" t="s">
        <v>3043</v>
      </c>
      <c r="P973" s="1" t="s">
        <v>2984</v>
      </c>
      <c r="Q973" s="1" t="s">
        <v>2984</v>
      </c>
      <c r="R973" s="1" t="s">
        <v>3043</v>
      </c>
      <c r="S973" s="1" t="s">
        <v>3043</v>
      </c>
      <c r="T973" s="1" t="s">
        <v>3044</v>
      </c>
      <c r="U973" s="1" t="s">
        <v>12922</v>
      </c>
      <c r="V973" s="1" t="s">
        <v>3031</v>
      </c>
      <c r="W973" s="1" t="s">
        <v>2985</v>
      </c>
    </row>
    <row r="974" spans="1:23" x14ac:dyDescent="0.45">
      <c r="A974" s="1" t="s">
        <v>12923</v>
      </c>
      <c r="B974" s="1" t="s">
        <v>12924</v>
      </c>
      <c r="C974" s="1" t="s">
        <v>3267</v>
      </c>
      <c r="D974" s="1" t="s">
        <v>12925</v>
      </c>
      <c r="E974" s="1" t="s">
        <v>12926</v>
      </c>
      <c r="F974" s="1" t="s">
        <v>12927</v>
      </c>
      <c r="G974" s="1" t="s">
        <v>10078</v>
      </c>
      <c r="H974" s="1" t="s">
        <v>9374</v>
      </c>
      <c r="I974" s="1" t="s">
        <v>8247</v>
      </c>
      <c r="J974" s="1" t="s">
        <v>3311</v>
      </c>
      <c r="K974" s="1" t="s">
        <v>12928</v>
      </c>
      <c r="L974" s="1" t="s">
        <v>6223</v>
      </c>
      <c r="M974" s="1" t="s">
        <v>3213</v>
      </c>
      <c r="N974" s="1" t="s">
        <v>9374</v>
      </c>
      <c r="O974" s="1" t="s">
        <v>12929</v>
      </c>
      <c r="P974" s="1" t="s">
        <v>3943</v>
      </c>
      <c r="Q974" s="1" t="s">
        <v>12930</v>
      </c>
      <c r="R974" s="1" t="s">
        <v>3043</v>
      </c>
      <c r="S974" s="1" t="s">
        <v>3043</v>
      </c>
      <c r="T974" s="1" t="s">
        <v>3044</v>
      </c>
      <c r="U974" s="1" t="s">
        <v>9381</v>
      </c>
      <c r="V974" s="1" t="s">
        <v>12931</v>
      </c>
      <c r="W974" s="1" t="s">
        <v>4245</v>
      </c>
    </row>
    <row r="975" spans="1:23" x14ac:dyDescent="0.45">
      <c r="A975" s="1" t="s">
        <v>12932</v>
      </c>
      <c r="B975" s="1" t="s">
        <v>12933</v>
      </c>
      <c r="C975" s="1" t="s">
        <v>3696</v>
      </c>
      <c r="D975" s="1" t="s">
        <v>12934</v>
      </c>
      <c r="E975" s="1" t="s">
        <v>12935</v>
      </c>
      <c r="F975" s="1" t="s">
        <v>12936</v>
      </c>
      <c r="G975" s="1" t="s">
        <v>9946</v>
      </c>
      <c r="H975" s="1" t="s">
        <v>9946</v>
      </c>
      <c r="I975" s="1" t="s">
        <v>6487</v>
      </c>
      <c r="J975" s="1" t="s">
        <v>4753</v>
      </c>
      <c r="K975" s="1" t="s">
        <v>9946</v>
      </c>
      <c r="L975" s="1" t="s">
        <v>6487</v>
      </c>
      <c r="M975" s="1" t="s">
        <v>4753</v>
      </c>
      <c r="N975" s="1" t="s">
        <v>9946</v>
      </c>
      <c r="O975" s="1" t="s">
        <v>12937</v>
      </c>
      <c r="P975" s="1" t="s">
        <v>2984</v>
      </c>
      <c r="Q975" s="1" t="s">
        <v>2984</v>
      </c>
      <c r="R975" s="1" t="s">
        <v>3043</v>
      </c>
      <c r="S975" s="1" t="s">
        <v>3043</v>
      </c>
      <c r="T975" s="1" t="s">
        <v>3044</v>
      </c>
      <c r="U975" s="1" t="s">
        <v>12938</v>
      </c>
      <c r="V975" s="1" t="s">
        <v>12939</v>
      </c>
      <c r="W975" s="1" t="s">
        <v>3028</v>
      </c>
    </row>
    <row r="976" spans="1:23" x14ac:dyDescent="0.45">
      <c r="A976" s="1" t="s">
        <v>12940</v>
      </c>
      <c r="B976" s="1" t="s">
        <v>12941</v>
      </c>
      <c r="C976" s="1" t="s">
        <v>5781</v>
      </c>
      <c r="D976" s="1" t="s">
        <v>12942</v>
      </c>
      <c r="E976" s="1" t="s">
        <v>12943</v>
      </c>
      <c r="F976" s="1" t="s">
        <v>12944</v>
      </c>
      <c r="G976" s="1" t="s">
        <v>12945</v>
      </c>
      <c r="H976" s="1" t="s">
        <v>12946</v>
      </c>
      <c r="I976" s="1" t="s">
        <v>4908</v>
      </c>
      <c r="J976" s="1" t="s">
        <v>3850</v>
      </c>
      <c r="K976" s="1" t="s">
        <v>12945</v>
      </c>
      <c r="L976" s="1" t="s">
        <v>6661</v>
      </c>
      <c r="M976" s="1" t="s">
        <v>3850</v>
      </c>
      <c r="N976" s="1" t="s">
        <v>12946</v>
      </c>
      <c r="O976" s="1" t="s">
        <v>12945</v>
      </c>
      <c r="P976" s="1" t="s">
        <v>2984</v>
      </c>
      <c r="Q976" s="1" t="s">
        <v>2984</v>
      </c>
      <c r="R976" s="1" t="s">
        <v>5087</v>
      </c>
      <c r="S976" s="1" t="s">
        <v>12947</v>
      </c>
      <c r="T976" s="1" t="s">
        <v>12948</v>
      </c>
      <c r="U976" s="1" t="s">
        <v>12949</v>
      </c>
      <c r="V976" s="1" t="s">
        <v>12950</v>
      </c>
      <c r="W976" s="1" t="s">
        <v>2977</v>
      </c>
    </row>
    <row r="977" spans="1:23" x14ac:dyDescent="0.45">
      <c r="A977" s="1" t="s">
        <v>12951</v>
      </c>
      <c r="B977" s="1" t="s">
        <v>12952</v>
      </c>
      <c r="C977" s="1" t="s">
        <v>2985</v>
      </c>
      <c r="D977" s="1" t="s">
        <v>2985</v>
      </c>
      <c r="E977" s="1" t="s">
        <v>12953</v>
      </c>
      <c r="F977" s="1" t="s">
        <v>6733</v>
      </c>
      <c r="G977" s="1" t="s">
        <v>7379</v>
      </c>
      <c r="H977" s="1" t="s">
        <v>7379</v>
      </c>
      <c r="I977" s="1" t="s">
        <v>12954</v>
      </c>
      <c r="J977" s="1" t="s">
        <v>12955</v>
      </c>
      <c r="K977" s="1" t="s">
        <v>7379</v>
      </c>
      <c r="L977" s="1" t="s">
        <v>12954</v>
      </c>
      <c r="M977" s="1" t="s">
        <v>12955</v>
      </c>
      <c r="N977" s="1" t="s">
        <v>7379</v>
      </c>
      <c r="O977" s="1" t="s">
        <v>7379</v>
      </c>
      <c r="P977" s="1" t="s">
        <v>2984</v>
      </c>
      <c r="Q977" s="1" t="s">
        <v>2984</v>
      </c>
      <c r="R977" s="1" t="s">
        <v>2985</v>
      </c>
      <c r="S977" s="1" t="s">
        <v>3103</v>
      </c>
      <c r="T977" s="1" t="s">
        <v>12956</v>
      </c>
      <c r="U977" s="1" t="s">
        <v>12957</v>
      </c>
      <c r="V977" s="1" t="s">
        <v>8585</v>
      </c>
      <c r="W977" s="1" t="s">
        <v>2985</v>
      </c>
    </row>
    <row r="978" spans="1:23" x14ac:dyDescent="0.45">
      <c r="A978" s="1" t="s">
        <v>12958</v>
      </c>
      <c r="B978" s="1" t="s">
        <v>12959</v>
      </c>
      <c r="C978" s="1" t="s">
        <v>3879</v>
      </c>
      <c r="D978" s="1" t="s">
        <v>12960</v>
      </c>
      <c r="E978" s="1" t="s">
        <v>12961</v>
      </c>
      <c r="F978" s="1" t="s">
        <v>5945</v>
      </c>
      <c r="G978" s="1" t="s">
        <v>12962</v>
      </c>
      <c r="H978" s="1" t="s">
        <v>4490</v>
      </c>
      <c r="I978" s="1" t="s">
        <v>3974</v>
      </c>
      <c r="J978" s="1" t="s">
        <v>12963</v>
      </c>
      <c r="K978" s="1" t="s">
        <v>3210</v>
      </c>
      <c r="L978" s="1" t="s">
        <v>3116</v>
      </c>
      <c r="M978" s="1" t="s">
        <v>4022</v>
      </c>
      <c r="N978" s="1" t="s">
        <v>3210</v>
      </c>
      <c r="O978" s="1" t="s">
        <v>7463</v>
      </c>
      <c r="P978" s="1" t="s">
        <v>12964</v>
      </c>
      <c r="Q978" s="1" t="s">
        <v>12965</v>
      </c>
      <c r="R978" s="1" t="s">
        <v>2985</v>
      </c>
      <c r="S978" s="1" t="s">
        <v>9969</v>
      </c>
      <c r="T978" s="1" t="s">
        <v>12966</v>
      </c>
      <c r="U978" s="1" t="s">
        <v>12967</v>
      </c>
      <c r="V978" s="1" t="s">
        <v>12968</v>
      </c>
      <c r="W978" s="1" t="s">
        <v>2985</v>
      </c>
    </row>
    <row r="979" spans="1:23" x14ac:dyDescent="0.45">
      <c r="A979" s="1" t="s">
        <v>12969</v>
      </c>
      <c r="B979" s="1" t="s">
        <v>12970</v>
      </c>
      <c r="C979" s="1" t="s">
        <v>3043</v>
      </c>
      <c r="D979" s="1" t="s">
        <v>3043</v>
      </c>
      <c r="E979" s="1" t="s">
        <v>3043</v>
      </c>
      <c r="F979" s="1" t="s">
        <v>3456</v>
      </c>
      <c r="G979" s="1" t="s">
        <v>3043</v>
      </c>
      <c r="H979" s="1" t="s">
        <v>3456</v>
      </c>
      <c r="I979" s="1" t="s">
        <v>3017</v>
      </c>
      <c r="J979" s="1" t="s">
        <v>3017</v>
      </c>
      <c r="K979" s="1" t="s">
        <v>3456</v>
      </c>
      <c r="L979" s="1" t="s">
        <v>3017</v>
      </c>
      <c r="M979" s="1" t="s">
        <v>3017</v>
      </c>
      <c r="N979" s="1" t="s">
        <v>3043</v>
      </c>
      <c r="O979" s="1" t="s">
        <v>3043</v>
      </c>
      <c r="P979" s="1" t="s">
        <v>2984</v>
      </c>
      <c r="Q979" s="1" t="s">
        <v>2984</v>
      </c>
      <c r="R979" s="1" t="s">
        <v>2977</v>
      </c>
      <c r="S979" s="1" t="s">
        <v>12971</v>
      </c>
      <c r="T979" s="1" t="s">
        <v>3459</v>
      </c>
      <c r="U979" s="1" t="s">
        <v>11745</v>
      </c>
      <c r="V979" s="1" t="s">
        <v>12972</v>
      </c>
      <c r="W979" s="1" t="s">
        <v>4053</v>
      </c>
    </row>
    <row r="980" spans="1:23" x14ac:dyDescent="0.45">
      <c r="A980" s="1" t="s">
        <v>12973</v>
      </c>
      <c r="B980" s="1" t="s">
        <v>12974</v>
      </c>
      <c r="C980" s="1" t="s">
        <v>3043</v>
      </c>
      <c r="D980" s="1" t="s">
        <v>3043</v>
      </c>
      <c r="E980" s="1" t="s">
        <v>3043</v>
      </c>
      <c r="F980" s="1" t="s">
        <v>3456</v>
      </c>
      <c r="G980" s="1" t="s">
        <v>3043</v>
      </c>
      <c r="H980" s="1" t="s">
        <v>3456</v>
      </c>
      <c r="I980" s="1" t="s">
        <v>3017</v>
      </c>
      <c r="J980" s="1" t="s">
        <v>3017</v>
      </c>
      <c r="K980" s="1" t="s">
        <v>3456</v>
      </c>
      <c r="L980" s="1" t="s">
        <v>3017</v>
      </c>
      <c r="M980" s="1" t="s">
        <v>3017</v>
      </c>
      <c r="N980" s="1" t="s">
        <v>3043</v>
      </c>
      <c r="O980" s="1" t="s">
        <v>3043</v>
      </c>
      <c r="P980" s="1" t="s">
        <v>2984</v>
      </c>
      <c r="Q980" s="1" t="s">
        <v>2984</v>
      </c>
      <c r="R980" s="1" t="s">
        <v>2985</v>
      </c>
      <c r="S980" s="1" t="s">
        <v>4632</v>
      </c>
      <c r="T980" s="1" t="s">
        <v>3459</v>
      </c>
      <c r="U980" s="1" t="s">
        <v>3044</v>
      </c>
      <c r="V980" s="1" t="s">
        <v>3043</v>
      </c>
      <c r="W980" s="1" t="s">
        <v>3043</v>
      </c>
    </row>
    <row r="981" spans="1:23" x14ac:dyDescent="0.45">
      <c r="A981" s="1" t="s">
        <v>12975</v>
      </c>
      <c r="B981" s="1" t="s">
        <v>12976</v>
      </c>
      <c r="C981" s="1" t="s">
        <v>3043</v>
      </c>
      <c r="D981" s="1" t="s">
        <v>3043</v>
      </c>
      <c r="E981" s="1" t="s">
        <v>3043</v>
      </c>
      <c r="F981" s="1" t="s">
        <v>12829</v>
      </c>
      <c r="G981" s="1" t="s">
        <v>3043</v>
      </c>
      <c r="H981" s="1" t="s">
        <v>12829</v>
      </c>
      <c r="I981" s="1" t="s">
        <v>3017</v>
      </c>
      <c r="J981" s="1" t="s">
        <v>3017</v>
      </c>
      <c r="K981" s="1" t="s">
        <v>12829</v>
      </c>
      <c r="L981" s="1" t="s">
        <v>3017</v>
      </c>
      <c r="M981" s="1" t="s">
        <v>3017</v>
      </c>
      <c r="N981" s="1" t="s">
        <v>3043</v>
      </c>
      <c r="O981" s="1" t="s">
        <v>3043</v>
      </c>
      <c r="P981" s="1" t="s">
        <v>2984</v>
      </c>
      <c r="Q981" s="1" t="s">
        <v>2984</v>
      </c>
      <c r="R981" s="1" t="s">
        <v>2985</v>
      </c>
      <c r="S981" s="1" t="s">
        <v>12977</v>
      </c>
      <c r="T981" s="1" t="s">
        <v>3909</v>
      </c>
      <c r="U981" s="1" t="s">
        <v>3044</v>
      </c>
      <c r="V981" s="1" t="s">
        <v>3043</v>
      </c>
      <c r="W981" s="1" t="s">
        <v>3043</v>
      </c>
    </row>
    <row r="982" spans="1:23" x14ac:dyDescent="0.45">
      <c r="A982" s="1" t="s">
        <v>12978</v>
      </c>
      <c r="B982" s="1" t="s">
        <v>12979</v>
      </c>
      <c r="C982" s="1" t="s">
        <v>3043</v>
      </c>
      <c r="D982" s="1" t="s">
        <v>3043</v>
      </c>
      <c r="E982" s="1" t="s">
        <v>3043</v>
      </c>
      <c r="F982" s="1" t="s">
        <v>12980</v>
      </c>
      <c r="G982" s="1" t="s">
        <v>3043</v>
      </c>
      <c r="H982" s="1" t="s">
        <v>12980</v>
      </c>
      <c r="I982" s="1" t="s">
        <v>3017</v>
      </c>
      <c r="J982" s="1" t="s">
        <v>3017</v>
      </c>
      <c r="K982" s="1" t="s">
        <v>12980</v>
      </c>
      <c r="L982" s="1" t="s">
        <v>3017</v>
      </c>
      <c r="M982" s="1" t="s">
        <v>3017</v>
      </c>
      <c r="N982" s="1" t="s">
        <v>3043</v>
      </c>
      <c r="O982" s="1" t="s">
        <v>3043</v>
      </c>
      <c r="P982" s="1" t="s">
        <v>2984</v>
      </c>
      <c r="Q982" s="1" t="s">
        <v>2984</v>
      </c>
      <c r="R982" s="1" t="s">
        <v>3043</v>
      </c>
      <c r="S982" s="1" t="s">
        <v>3043</v>
      </c>
      <c r="T982" s="1" t="s">
        <v>3044</v>
      </c>
      <c r="U982" s="1" t="s">
        <v>12981</v>
      </c>
      <c r="V982" s="1" t="s">
        <v>12982</v>
      </c>
      <c r="W982" s="1" t="s">
        <v>3103</v>
      </c>
    </row>
    <row r="983" spans="1:23" x14ac:dyDescent="0.45">
      <c r="A983" s="1" t="s">
        <v>12983</v>
      </c>
      <c r="B983" s="1" t="s">
        <v>12984</v>
      </c>
      <c r="C983" s="1" t="s">
        <v>3043</v>
      </c>
      <c r="D983" s="1" t="s">
        <v>3043</v>
      </c>
      <c r="E983" s="1" t="s">
        <v>3043</v>
      </c>
      <c r="F983" s="1" t="s">
        <v>2985</v>
      </c>
      <c r="G983" s="1" t="s">
        <v>3043</v>
      </c>
      <c r="H983" s="1" t="s">
        <v>2985</v>
      </c>
      <c r="I983" s="1" t="s">
        <v>3017</v>
      </c>
      <c r="J983" s="1" t="s">
        <v>3017</v>
      </c>
      <c r="K983" s="1" t="s">
        <v>2985</v>
      </c>
      <c r="L983" s="1" t="s">
        <v>3017</v>
      </c>
      <c r="M983" s="1" t="s">
        <v>3017</v>
      </c>
      <c r="N983" s="1" t="s">
        <v>3043</v>
      </c>
      <c r="O983" s="1" t="s">
        <v>3043</v>
      </c>
      <c r="P983" s="1" t="s">
        <v>2984</v>
      </c>
      <c r="Q983" s="1" t="s">
        <v>2984</v>
      </c>
      <c r="R983" s="1" t="s">
        <v>2985</v>
      </c>
      <c r="S983" s="1" t="s">
        <v>3229</v>
      </c>
      <c r="T983" s="1" t="s">
        <v>3462</v>
      </c>
      <c r="U983" s="1" t="s">
        <v>3044</v>
      </c>
      <c r="V983" s="1" t="s">
        <v>3043</v>
      </c>
      <c r="W983" s="1" t="s">
        <v>3043</v>
      </c>
    </row>
    <row r="984" spans="1:23" x14ac:dyDescent="0.45">
      <c r="A984" s="1" t="s">
        <v>12985</v>
      </c>
      <c r="B984" s="1" t="s">
        <v>12986</v>
      </c>
      <c r="C984" s="1" t="s">
        <v>3043</v>
      </c>
      <c r="D984" s="1" t="s">
        <v>3043</v>
      </c>
      <c r="E984" s="1" t="s">
        <v>3043</v>
      </c>
      <c r="F984" s="1" t="s">
        <v>12987</v>
      </c>
      <c r="G984" s="1" t="s">
        <v>3043</v>
      </c>
      <c r="H984" s="1" t="s">
        <v>12987</v>
      </c>
      <c r="I984" s="1" t="s">
        <v>3017</v>
      </c>
      <c r="J984" s="1" t="s">
        <v>3017</v>
      </c>
      <c r="K984" s="1" t="s">
        <v>12987</v>
      </c>
      <c r="L984" s="1" t="s">
        <v>3017</v>
      </c>
      <c r="M984" s="1" t="s">
        <v>3017</v>
      </c>
      <c r="N984" s="1" t="s">
        <v>3043</v>
      </c>
      <c r="O984" s="1" t="s">
        <v>3043</v>
      </c>
      <c r="P984" s="1" t="s">
        <v>2984</v>
      </c>
      <c r="Q984" s="1" t="s">
        <v>2984</v>
      </c>
      <c r="R984" s="1" t="s">
        <v>3043</v>
      </c>
      <c r="S984" s="1" t="s">
        <v>3043</v>
      </c>
      <c r="T984" s="1" t="s">
        <v>3044</v>
      </c>
      <c r="U984" s="1" t="s">
        <v>12988</v>
      </c>
      <c r="V984" s="1" t="s">
        <v>4360</v>
      </c>
      <c r="W984" s="1" t="s">
        <v>4053</v>
      </c>
    </row>
    <row r="985" spans="1:23" x14ac:dyDescent="0.45">
      <c r="A985" s="1" t="s">
        <v>12989</v>
      </c>
      <c r="B985" s="1" t="s">
        <v>12990</v>
      </c>
      <c r="C985" s="1" t="s">
        <v>3043</v>
      </c>
      <c r="D985" s="1" t="s">
        <v>3043</v>
      </c>
      <c r="E985" s="1" t="s">
        <v>3043</v>
      </c>
      <c r="F985" s="1" t="s">
        <v>12991</v>
      </c>
      <c r="G985" s="1" t="s">
        <v>3043</v>
      </c>
      <c r="H985" s="1" t="s">
        <v>12991</v>
      </c>
      <c r="I985" s="1" t="s">
        <v>3017</v>
      </c>
      <c r="J985" s="1" t="s">
        <v>3017</v>
      </c>
      <c r="K985" s="1" t="s">
        <v>12991</v>
      </c>
      <c r="L985" s="1" t="s">
        <v>3017</v>
      </c>
      <c r="M985" s="1" t="s">
        <v>3017</v>
      </c>
      <c r="N985" s="1" t="s">
        <v>3043</v>
      </c>
      <c r="O985" s="1" t="s">
        <v>3043</v>
      </c>
      <c r="P985" s="1" t="s">
        <v>2984</v>
      </c>
      <c r="Q985" s="1" t="s">
        <v>2984</v>
      </c>
      <c r="R985" s="1" t="s">
        <v>2985</v>
      </c>
      <c r="S985" s="1" t="s">
        <v>4164</v>
      </c>
      <c r="T985" s="1" t="s">
        <v>12992</v>
      </c>
      <c r="U985" s="1" t="s">
        <v>3044</v>
      </c>
      <c r="V985" s="1" t="s">
        <v>3043</v>
      </c>
      <c r="W985" s="1" t="s">
        <v>3043</v>
      </c>
    </row>
    <row r="986" spans="1:23" x14ac:dyDescent="0.45">
      <c r="A986" s="1" t="s">
        <v>12993</v>
      </c>
      <c r="B986" s="1" t="s">
        <v>12994</v>
      </c>
      <c r="C986" s="1" t="s">
        <v>2985</v>
      </c>
      <c r="D986" s="1" t="s">
        <v>3229</v>
      </c>
      <c r="E986" s="1" t="s">
        <v>12241</v>
      </c>
      <c r="F986" s="1" t="s">
        <v>12995</v>
      </c>
      <c r="G986" s="1" t="s">
        <v>3940</v>
      </c>
      <c r="H986" s="1" t="s">
        <v>3940</v>
      </c>
      <c r="I986" s="1" t="s">
        <v>12996</v>
      </c>
      <c r="J986" s="1" t="s">
        <v>12997</v>
      </c>
      <c r="K986" s="1" t="s">
        <v>3940</v>
      </c>
      <c r="L986" s="1" t="s">
        <v>12996</v>
      </c>
      <c r="M986" s="1" t="s">
        <v>12997</v>
      </c>
      <c r="N986" s="1" t="s">
        <v>3940</v>
      </c>
      <c r="O986" s="1" t="s">
        <v>3940</v>
      </c>
      <c r="P986" s="1" t="s">
        <v>2984</v>
      </c>
      <c r="Q986" s="1" t="s">
        <v>2984</v>
      </c>
      <c r="R986" s="1" t="s">
        <v>2985</v>
      </c>
      <c r="S986" s="1" t="s">
        <v>2986</v>
      </c>
      <c r="T986" s="1" t="s">
        <v>12998</v>
      </c>
      <c r="U986" s="1" t="s">
        <v>3411</v>
      </c>
      <c r="V986" s="1" t="s">
        <v>3372</v>
      </c>
      <c r="W986" s="1" t="s">
        <v>2985</v>
      </c>
    </row>
    <row r="987" spans="1:23" x14ac:dyDescent="0.45">
      <c r="A987" s="1" t="s">
        <v>12999</v>
      </c>
      <c r="B987" s="1" t="s">
        <v>13000</v>
      </c>
      <c r="C987" s="1" t="s">
        <v>6499</v>
      </c>
      <c r="D987" s="1" t="s">
        <v>13001</v>
      </c>
      <c r="E987" s="1" t="s">
        <v>13002</v>
      </c>
      <c r="F987" s="1" t="s">
        <v>8266</v>
      </c>
      <c r="G987" s="1" t="s">
        <v>6003</v>
      </c>
      <c r="H987" s="1" t="s">
        <v>4437</v>
      </c>
      <c r="I987" s="1" t="s">
        <v>3403</v>
      </c>
      <c r="J987" s="1" t="s">
        <v>13003</v>
      </c>
      <c r="K987" s="1" t="s">
        <v>4694</v>
      </c>
      <c r="L987" s="1" t="s">
        <v>5961</v>
      </c>
      <c r="M987" s="1" t="s">
        <v>13004</v>
      </c>
      <c r="N987" s="1" t="s">
        <v>4274</v>
      </c>
      <c r="O987" s="1" t="s">
        <v>3632</v>
      </c>
      <c r="P987" s="1" t="s">
        <v>2984</v>
      </c>
      <c r="Q987" s="1" t="s">
        <v>2984</v>
      </c>
      <c r="R987" s="1" t="s">
        <v>2985</v>
      </c>
      <c r="S987" s="1" t="s">
        <v>4794</v>
      </c>
      <c r="T987" s="1" t="s">
        <v>13005</v>
      </c>
      <c r="U987" s="1" t="s">
        <v>7676</v>
      </c>
      <c r="V987" s="1" t="s">
        <v>8266</v>
      </c>
      <c r="W987" s="1" t="s">
        <v>2985</v>
      </c>
    </row>
    <row r="988" spans="1:23" x14ac:dyDescent="0.45">
      <c r="A988" s="1" t="s">
        <v>13006</v>
      </c>
      <c r="B988" s="1" t="s">
        <v>13007</v>
      </c>
      <c r="C988" s="1" t="s">
        <v>3043</v>
      </c>
      <c r="D988" s="1" t="s">
        <v>3043</v>
      </c>
      <c r="E988" s="1" t="s">
        <v>3043</v>
      </c>
      <c r="F988" s="1" t="s">
        <v>2985</v>
      </c>
      <c r="G988" s="1" t="s">
        <v>3043</v>
      </c>
      <c r="H988" s="1" t="s">
        <v>2985</v>
      </c>
      <c r="I988" s="1" t="s">
        <v>3017</v>
      </c>
      <c r="J988" s="1" t="s">
        <v>3017</v>
      </c>
      <c r="K988" s="1" t="s">
        <v>2985</v>
      </c>
      <c r="L988" s="1" t="s">
        <v>3017</v>
      </c>
      <c r="M988" s="1" t="s">
        <v>3017</v>
      </c>
      <c r="N988" s="1" t="s">
        <v>3043</v>
      </c>
      <c r="O988" s="1" t="s">
        <v>3043</v>
      </c>
      <c r="P988" s="1" t="s">
        <v>2984</v>
      </c>
      <c r="Q988" s="1" t="s">
        <v>2984</v>
      </c>
      <c r="R988" s="1" t="s">
        <v>3043</v>
      </c>
      <c r="S988" s="1" t="s">
        <v>3043</v>
      </c>
      <c r="T988" s="1" t="s">
        <v>3044</v>
      </c>
      <c r="U988" s="1" t="s">
        <v>11496</v>
      </c>
      <c r="V988" s="1" t="s">
        <v>3229</v>
      </c>
      <c r="W988" s="1" t="s">
        <v>2985</v>
      </c>
    </row>
    <row r="989" spans="1:23" x14ac:dyDescent="0.45">
      <c r="A989" s="1" t="s">
        <v>13008</v>
      </c>
      <c r="B989" s="1" t="s">
        <v>13009</v>
      </c>
      <c r="C989" s="1" t="s">
        <v>6035</v>
      </c>
      <c r="D989" s="1" t="s">
        <v>13010</v>
      </c>
      <c r="E989" s="1" t="s">
        <v>13011</v>
      </c>
      <c r="F989" s="1" t="s">
        <v>13012</v>
      </c>
      <c r="G989" s="1" t="s">
        <v>13013</v>
      </c>
      <c r="H989" s="1" t="s">
        <v>8566</v>
      </c>
      <c r="I989" s="1" t="s">
        <v>3342</v>
      </c>
      <c r="J989" s="1" t="s">
        <v>8626</v>
      </c>
      <c r="K989" s="1" t="s">
        <v>8771</v>
      </c>
      <c r="L989" s="1" t="s">
        <v>13014</v>
      </c>
      <c r="M989" s="1" t="s">
        <v>13015</v>
      </c>
      <c r="N989" s="1" t="s">
        <v>13016</v>
      </c>
      <c r="O989" s="1" t="s">
        <v>13017</v>
      </c>
      <c r="P989" s="1" t="s">
        <v>8655</v>
      </c>
      <c r="Q989" s="1" t="s">
        <v>13018</v>
      </c>
      <c r="R989" s="1" t="s">
        <v>2985</v>
      </c>
      <c r="S989" s="1" t="s">
        <v>3147</v>
      </c>
      <c r="T989" s="1" t="s">
        <v>13019</v>
      </c>
      <c r="U989" s="1" t="s">
        <v>13020</v>
      </c>
      <c r="V989" s="1" t="s">
        <v>5390</v>
      </c>
      <c r="W989" s="1" t="s">
        <v>2985</v>
      </c>
    </row>
    <row r="990" spans="1:23" x14ac:dyDescent="0.45">
      <c r="A990" s="1" t="s">
        <v>13021</v>
      </c>
      <c r="B990" s="1" t="s">
        <v>3129</v>
      </c>
      <c r="C990" s="1" t="s">
        <v>2985</v>
      </c>
      <c r="D990" s="1" t="s">
        <v>13022</v>
      </c>
      <c r="E990" s="1" t="s">
        <v>13023</v>
      </c>
      <c r="F990" s="1" t="s">
        <v>3133</v>
      </c>
      <c r="G990" s="1" t="s">
        <v>13024</v>
      </c>
      <c r="H990" s="1" t="s">
        <v>13024</v>
      </c>
      <c r="I990" s="1" t="s">
        <v>13025</v>
      </c>
      <c r="J990" s="1" t="s">
        <v>13026</v>
      </c>
      <c r="K990" s="1" t="s">
        <v>13024</v>
      </c>
      <c r="L990" s="1" t="s">
        <v>13025</v>
      </c>
      <c r="M990" s="1" t="s">
        <v>13026</v>
      </c>
      <c r="N990" s="1" t="s">
        <v>13024</v>
      </c>
      <c r="O990" s="1" t="s">
        <v>13024</v>
      </c>
      <c r="P990" s="1" t="s">
        <v>3142</v>
      </c>
      <c r="Q990" s="1" t="s">
        <v>7947</v>
      </c>
      <c r="R990" s="1" t="s">
        <v>3043</v>
      </c>
      <c r="S990" s="1" t="s">
        <v>3043</v>
      </c>
      <c r="T990" s="1" t="s">
        <v>3044</v>
      </c>
      <c r="U990" s="1" t="s">
        <v>3044</v>
      </c>
      <c r="V990" s="1" t="s">
        <v>3043</v>
      </c>
      <c r="W990" s="1" t="s">
        <v>3043</v>
      </c>
    </row>
    <row r="991" spans="1:23" x14ac:dyDescent="0.45">
      <c r="A991" s="1" t="s">
        <v>13027</v>
      </c>
      <c r="B991" s="1" t="s">
        <v>13028</v>
      </c>
      <c r="C991" s="1" t="s">
        <v>3043</v>
      </c>
      <c r="D991" s="1" t="s">
        <v>3043</v>
      </c>
      <c r="E991" s="1" t="s">
        <v>3043</v>
      </c>
      <c r="F991" s="1" t="s">
        <v>4910</v>
      </c>
      <c r="G991" s="1" t="s">
        <v>3043</v>
      </c>
      <c r="H991" s="1" t="s">
        <v>6839</v>
      </c>
      <c r="I991" s="1" t="s">
        <v>13029</v>
      </c>
      <c r="J991" s="1" t="s">
        <v>13030</v>
      </c>
      <c r="K991" s="1" t="s">
        <v>4910</v>
      </c>
      <c r="L991" s="1" t="s">
        <v>3017</v>
      </c>
      <c r="M991" s="1" t="s">
        <v>3017</v>
      </c>
      <c r="N991" s="1" t="s">
        <v>3043</v>
      </c>
      <c r="O991" s="1" t="s">
        <v>3043</v>
      </c>
      <c r="P991" s="1" t="s">
        <v>2984</v>
      </c>
      <c r="Q991" s="1" t="s">
        <v>2984</v>
      </c>
      <c r="R991" s="1" t="s">
        <v>2985</v>
      </c>
      <c r="S991" s="1" t="s">
        <v>2986</v>
      </c>
      <c r="T991" s="1" t="s">
        <v>13031</v>
      </c>
      <c r="U991" s="1" t="s">
        <v>13032</v>
      </c>
      <c r="V991" s="1" t="s">
        <v>3372</v>
      </c>
      <c r="W991" s="1" t="s">
        <v>2985</v>
      </c>
    </row>
    <row r="992" spans="1:23" x14ac:dyDescent="0.45">
      <c r="A992" s="1" t="s">
        <v>13033</v>
      </c>
      <c r="B992" s="1" t="s">
        <v>13034</v>
      </c>
      <c r="C992" s="1" t="s">
        <v>4223</v>
      </c>
      <c r="D992" s="1" t="s">
        <v>13035</v>
      </c>
      <c r="E992" s="1" t="s">
        <v>13036</v>
      </c>
      <c r="F992" s="1" t="s">
        <v>5439</v>
      </c>
      <c r="G992" s="1" t="s">
        <v>5971</v>
      </c>
      <c r="H992" s="1" t="s">
        <v>5971</v>
      </c>
      <c r="I992" s="1" t="s">
        <v>3000</v>
      </c>
      <c r="J992" s="1" t="s">
        <v>13037</v>
      </c>
      <c r="K992" s="1" t="s">
        <v>10678</v>
      </c>
      <c r="L992" s="1" t="s">
        <v>4839</v>
      </c>
      <c r="M992" s="1" t="s">
        <v>9443</v>
      </c>
      <c r="N992" s="1" t="s">
        <v>5971</v>
      </c>
      <c r="O992" s="1" t="s">
        <v>5439</v>
      </c>
      <c r="P992" s="1" t="s">
        <v>7625</v>
      </c>
      <c r="Q992" s="1" t="s">
        <v>13038</v>
      </c>
      <c r="R992" s="1" t="s">
        <v>2985</v>
      </c>
      <c r="S992" s="1" t="s">
        <v>3299</v>
      </c>
      <c r="T992" s="1" t="s">
        <v>13039</v>
      </c>
      <c r="U992" s="1" t="s">
        <v>13040</v>
      </c>
      <c r="V992" s="1" t="s">
        <v>13041</v>
      </c>
      <c r="W992" s="1" t="s">
        <v>4012</v>
      </c>
    </row>
    <row r="993" spans="1:23" x14ac:dyDescent="0.45">
      <c r="A993" s="1" t="s">
        <v>13042</v>
      </c>
      <c r="B993" s="1" t="s">
        <v>13043</v>
      </c>
      <c r="C993" s="1" t="s">
        <v>3682</v>
      </c>
      <c r="D993" s="1" t="s">
        <v>13044</v>
      </c>
      <c r="E993" s="1" t="s">
        <v>13045</v>
      </c>
      <c r="F993" s="1" t="s">
        <v>13046</v>
      </c>
      <c r="G993" s="1" t="s">
        <v>13047</v>
      </c>
      <c r="H993" s="1" t="s">
        <v>9812</v>
      </c>
      <c r="I993" s="1" t="s">
        <v>4036</v>
      </c>
      <c r="J993" s="1" t="s">
        <v>7540</v>
      </c>
      <c r="K993" s="1" t="s">
        <v>13048</v>
      </c>
      <c r="L993" s="1" t="s">
        <v>13049</v>
      </c>
      <c r="M993" s="1" t="s">
        <v>13050</v>
      </c>
      <c r="N993" s="1" t="s">
        <v>13051</v>
      </c>
      <c r="O993" s="1" t="s">
        <v>13052</v>
      </c>
      <c r="P993" s="1" t="s">
        <v>3316</v>
      </c>
      <c r="Q993" s="1" t="s">
        <v>13053</v>
      </c>
      <c r="R993" s="1" t="s">
        <v>2977</v>
      </c>
      <c r="S993" s="1" t="s">
        <v>13054</v>
      </c>
      <c r="T993" s="1" t="s">
        <v>13055</v>
      </c>
      <c r="U993" s="1" t="s">
        <v>13056</v>
      </c>
      <c r="V993" s="1" t="s">
        <v>13057</v>
      </c>
      <c r="W993" s="1" t="s">
        <v>2985</v>
      </c>
    </row>
    <row r="994" spans="1:23" x14ac:dyDescent="0.45">
      <c r="A994" s="1" t="s">
        <v>13058</v>
      </c>
      <c r="B994" s="1" t="s">
        <v>13059</v>
      </c>
      <c r="C994" s="1" t="s">
        <v>10345</v>
      </c>
      <c r="D994" s="1" t="s">
        <v>13060</v>
      </c>
      <c r="E994" s="1" t="s">
        <v>13061</v>
      </c>
      <c r="F994" s="1" t="s">
        <v>13062</v>
      </c>
      <c r="G994" s="1" t="s">
        <v>3240</v>
      </c>
      <c r="H994" s="1" t="s">
        <v>13063</v>
      </c>
      <c r="I994" s="1" t="s">
        <v>3345</v>
      </c>
      <c r="J994" s="1" t="s">
        <v>9505</v>
      </c>
      <c r="K994" s="1" t="s">
        <v>13064</v>
      </c>
      <c r="L994" s="1" t="s">
        <v>3426</v>
      </c>
      <c r="M994" s="1" t="s">
        <v>10203</v>
      </c>
      <c r="N994" s="1" t="s">
        <v>13065</v>
      </c>
      <c r="O994" s="1" t="s">
        <v>3240</v>
      </c>
      <c r="P994" s="1" t="s">
        <v>2984</v>
      </c>
      <c r="Q994" s="1" t="s">
        <v>2984</v>
      </c>
      <c r="R994" s="1" t="s">
        <v>2977</v>
      </c>
      <c r="S994" s="1" t="s">
        <v>13066</v>
      </c>
      <c r="T994" s="1" t="s">
        <v>13067</v>
      </c>
      <c r="U994" s="1" t="s">
        <v>13068</v>
      </c>
      <c r="V994" s="1" t="s">
        <v>13069</v>
      </c>
      <c r="W994" s="1" t="s">
        <v>2977</v>
      </c>
    </row>
    <row r="995" spans="1:23" x14ac:dyDescent="0.45">
      <c r="A995" s="1" t="s">
        <v>13070</v>
      </c>
      <c r="B995" s="1" t="s">
        <v>13071</v>
      </c>
      <c r="C995" s="1" t="s">
        <v>4013</v>
      </c>
      <c r="D995" s="1" t="s">
        <v>13072</v>
      </c>
      <c r="E995" s="1" t="s">
        <v>13073</v>
      </c>
      <c r="F995" s="1" t="s">
        <v>4912</v>
      </c>
      <c r="G995" s="1" t="s">
        <v>13074</v>
      </c>
      <c r="H995" s="1" t="s">
        <v>13075</v>
      </c>
      <c r="I995" s="1" t="s">
        <v>8937</v>
      </c>
      <c r="J995" s="1" t="s">
        <v>13076</v>
      </c>
      <c r="K995" s="1" t="s">
        <v>13077</v>
      </c>
      <c r="L995" s="1" t="s">
        <v>3880</v>
      </c>
      <c r="M995" s="1" t="s">
        <v>13078</v>
      </c>
      <c r="N995" s="1" t="s">
        <v>13079</v>
      </c>
      <c r="O995" s="1" t="s">
        <v>13080</v>
      </c>
      <c r="P995" s="1" t="s">
        <v>12265</v>
      </c>
      <c r="Q995" s="1" t="s">
        <v>13081</v>
      </c>
      <c r="R995" s="1" t="s">
        <v>2985</v>
      </c>
      <c r="S995" s="1" t="s">
        <v>13082</v>
      </c>
      <c r="T995" s="1" t="s">
        <v>13083</v>
      </c>
      <c r="U995" s="1" t="s">
        <v>13084</v>
      </c>
      <c r="V995" s="1" t="s">
        <v>13085</v>
      </c>
      <c r="W995" s="1" t="s">
        <v>3028</v>
      </c>
    </row>
    <row r="996" spans="1:23" x14ac:dyDescent="0.45">
      <c r="A996" s="1" t="s">
        <v>13086</v>
      </c>
      <c r="B996" s="1" t="s">
        <v>5675</v>
      </c>
      <c r="C996" s="1" t="s">
        <v>3103</v>
      </c>
      <c r="D996" s="1" t="s">
        <v>3110</v>
      </c>
      <c r="E996" s="1" t="s">
        <v>13087</v>
      </c>
      <c r="F996" s="1" t="s">
        <v>5679</v>
      </c>
      <c r="G996" s="1" t="s">
        <v>13088</v>
      </c>
      <c r="H996" s="1" t="s">
        <v>13089</v>
      </c>
      <c r="I996" s="1" t="s">
        <v>13090</v>
      </c>
      <c r="J996" s="1" t="s">
        <v>9210</v>
      </c>
      <c r="K996" s="1" t="s">
        <v>13091</v>
      </c>
      <c r="L996" s="1" t="s">
        <v>13092</v>
      </c>
      <c r="M996" s="1" t="s">
        <v>6048</v>
      </c>
      <c r="N996" s="1" t="s">
        <v>13089</v>
      </c>
      <c r="O996" s="1" t="s">
        <v>13088</v>
      </c>
      <c r="P996" s="1" t="s">
        <v>2984</v>
      </c>
      <c r="Q996" s="1" t="s">
        <v>2984</v>
      </c>
      <c r="R996" s="1" t="s">
        <v>2985</v>
      </c>
      <c r="S996" s="1" t="s">
        <v>3267</v>
      </c>
      <c r="T996" s="1" t="s">
        <v>13093</v>
      </c>
      <c r="U996" s="1" t="s">
        <v>13094</v>
      </c>
      <c r="V996" s="1" t="s">
        <v>5958</v>
      </c>
      <c r="W996" s="1" t="s">
        <v>2977</v>
      </c>
    </row>
    <row r="997" spans="1:23" x14ac:dyDescent="0.45">
      <c r="A997" s="1" t="s">
        <v>13095</v>
      </c>
      <c r="B997" s="1" t="s">
        <v>13096</v>
      </c>
      <c r="C997" s="1" t="s">
        <v>7594</v>
      </c>
      <c r="D997" s="1" t="s">
        <v>13097</v>
      </c>
      <c r="E997" s="1" t="s">
        <v>13098</v>
      </c>
      <c r="F997" s="1" t="s">
        <v>13099</v>
      </c>
      <c r="G997" s="1" t="s">
        <v>13100</v>
      </c>
      <c r="H997" s="1" t="s">
        <v>12134</v>
      </c>
      <c r="I997" s="1" t="s">
        <v>10299</v>
      </c>
      <c r="J997" s="1" t="s">
        <v>4469</v>
      </c>
      <c r="K997" s="1" t="s">
        <v>13101</v>
      </c>
      <c r="L997" s="1" t="s">
        <v>7494</v>
      </c>
      <c r="M997" s="1" t="s">
        <v>13102</v>
      </c>
      <c r="N997" s="1" t="s">
        <v>13103</v>
      </c>
      <c r="O997" s="1" t="s">
        <v>13104</v>
      </c>
      <c r="P997" s="1" t="s">
        <v>3370</v>
      </c>
      <c r="Q997" s="1" t="s">
        <v>8073</v>
      </c>
      <c r="R997" s="1" t="s">
        <v>2977</v>
      </c>
      <c r="S997" s="1" t="s">
        <v>7535</v>
      </c>
      <c r="T997" s="1" t="s">
        <v>13105</v>
      </c>
      <c r="U997" s="1" t="s">
        <v>13106</v>
      </c>
      <c r="V997" s="1" t="s">
        <v>13107</v>
      </c>
      <c r="W997" s="1" t="s">
        <v>2985</v>
      </c>
    </row>
    <row r="998" spans="1:23" x14ac:dyDescent="0.45">
      <c r="A998" s="1" t="s">
        <v>13108</v>
      </c>
      <c r="B998" s="1" t="s">
        <v>13109</v>
      </c>
      <c r="C998" s="1" t="s">
        <v>13110</v>
      </c>
      <c r="D998" s="1" t="s">
        <v>13111</v>
      </c>
      <c r="E998" s="1" t="s">
        <v>13112</v>
      </c>
      <c r="F998" s="1" t="s">
        <v>13113</v>
      </c>
      <c r="G998" s="1" t="s">
        <v>13114</v>
      </c>
      <c r="H998" s="1" t="s">
        <v>13115</v>
      </c>
      <c r="I998" s="1" t="s">
        <v>7163</v>
      </c>
      <c r="J998" s="1" t="s">
        <v>5329</v>
      </c>
      <c r="K998" s="1" t="s">
        <v>12008</v>
      </c>
      <c r="L998" s="1" t="s">
        <v>7308</v>
      </c>
      <c r="M998" s="1" t="s">
        <v>9375</v>
      </c>
      <c r="N998" s="1" t="s">
        <v>13115</v>
      </c>
      <c r="O998" s="1" t="s">
        <v>12475</v>
      </c>
      <c r="P998" s="1" t="s">
        <v>13116</v>
      </c>
      <c r="Q998" s="1" t="s">
        <v>13117</v>
      </c>
      <c r="R998" s="1" t="s">
        <v>2985</v>
      </c>
      <c r="S998" s="1" t="s">
        <v>4305</v>
      </c>
      <c r="T998" s="1" t="s">
        <v>13118</v>
      </c>
      <c r="U998" s="1" t="s">
        <v>13119</v>
      </c>
      <c r="V998" s="1" t="s">
        <v>13120</v>
      </c>
      <c r="W998" s="1" t="s">
        <v>7271</v>
      </c>
    </row>
    <row r="999" spans="1:23" x14ac:dyDescent="0.45">
      <c r="A999" s="1" t="s">
        <v>13121</v>
      </c>
      <c r="B999" s="1" t="s">
        <v>13122</v>
      </c>
      <c r="C999" s="1" t="s">
        <v>3043</v>
      </c>
      <c r="D999" s="1" t="s">
        <v>3043</v>
      </c>
      <c r="E999" s="1" t="s">
        <v>3043</v>
      </c>
      <c r="F999" s="1" t="s">
        <v>4801</v>
      </c>
      <c r="G999" s="1" t="s">
        <v>3043</v>
      </c>
      <c r="H999" s="1" t="s">
        <v>4801</v>
      </c>
      <c r="I999" s="1" t="s">
        <v>3017</v>
      </c>
      <c r="J999" s="1" t="s">
        <v>3017</v>
      </c>
      <c r="K999" s="1" t="s">
        <v>4801</v>
      </c>
      <c r="L999" s="1" t="s">
        <v>3017</v>
      </c>
      <c r="M999" s="1" t="s">
        <v>3017</v>
      </c>
      <c r="N999" s="1" t="s">
        <v>3043</v>
      </c>
      <c r="O999" s="1" t="s">
        <v>3043</v>
      </c>
      <c r="P999" s="1" t="s">
        <v>2984</v>
      </c>
      <c r="Q999" s="1" t="s">
        <v>2984</v>
      </c>
      <c r="R999" s="1" t="s">
        <v>2985</v>
      </c>
      <c r="S999" s="1" t="s">
        <v>2986</v>
      </c>
      <c r="T999" s="1" t="s">
        <v>13123</v>
      </c>
      <c r="U999" s="1" t="s">
        <v>13124</v>
      </c>
      <c r="V999" s="1" t="s">
        <v>4529</v>
      </c>
      <c r="W999" s="1" t="s">
        <v>2985</v>
      </c>
    </row>
    <row r="1000" spans="1:23" x14ac:dyDescent="0.45">
      <c r="A1000" s="1" t="s">
        <v>13125</v>
      </c>
      <c r="B1000" s="1" t="s">
        <v>13126</v>
      </c>
      <c r="C1000" s="1" t="s">
        <v>3043</v>
      </c>
      <c r="D1000" s="1" t="s">
        <v>3043</v>
      </c>
      <c r="E1000" s="1" t="s">
        <v>3043</v>
      </c>
      <c r="F1000" s="1" t="s">
        <v>7587</v>
      </c>
      <c r="G1000" s="1" t="s">
        <v>3043</v>
      </c>
      <c r="H1000" s="1" t="s">
        <v>7587</v>
      </c>
      <c r="I1000" s="1" t="s">
        <v>3017</v>
      </c>
      <c r="J1000" s="1" t="s">
        <v>3017</v>
      </c>
      <c r="K1000" s="1" t="s">
        <v>7587</v>
      </c>
      <c r="L1000" s="1" t="s">
        <v>3017</v>
      </c>
      <c r="M1000" s="1" t="s">
        <v>3017</v>
      </c>
      <c r="N1000" s="1" t="s">
        <v>3043</v>
      </c>
      <c r="O1000" s="1" t="s">
        <v>3043</v>
      </c>
      <c r="P1000" s="1" t="s">
        <v>2984</v>
      </c>
      <c r="Q1000" s="1" t="s">
        <v>2984</v>
      </c>
      <c r="R1000" s="1" t="s">
        <v>4053</v>
      </c>
      <c r="S1000" s="1" t="s">
        <v>13127</v>
      </c>
      <c r="T1000" s="1" t="s">
        <v>3458</v>
      </c>
      <c r="U1000" s="1" t="s">
        <v>3459</v>
      </c>
      <c r="V1000" s="1" t="s">
        <v>13128</v>
      </c>
      <c r="W1000" s="1" t="s">
        <v>4053</v>
      </c>
    </row>
    <row r="1001" spans="1:23" x14ac:dyDescent="0.45">
      <c r="A1001" s="1" t="s">
        <v>13129</v>
      </c>
      <c r="B1001" s="1" t="s">
        <v>13130</v>
      </c>
      <c r="C1001" s="1" t="s">
        <v>10791</v>
      </c>
      <c r="D1001" s="1" t="s">
        <v>13131</v>
      </c>
      <c r="E1001" s="1" t="s">
        <v>13132</v>
      </c>
      <c r="F1001" s="1" t="s">
        <v>13133</v>
      </c>
      <c r="G1001" s="1" t="s">
        <v>4649</v>
      </c>
      <c r="H1001" s="1" t="s">
        <v>3299</v>
      </c>
      <c r="I1001" s="1" t="s">
        <v>5212</v>
      </c>
      <c r="J1001" s="1" t="s">
        <v>12465</v>
      </c>
      <c r="K1001" s="1" t="s">
        <v>13134</v>
      </c>
      <c r="L1001" s="1" t="s">
        <v>3744</v>
      </c>
      <c r="M1001" s="1" t="s">
        <v>8311</v>
      </c>
      <c r="N1001" s="1" t="s">
        <v>10386</v>
      </c>
      <c r="O1001" s="1" t="s">
        <v>4649</v>
      </c>
      <c r="P1001" s="1" t="s">
        <v>13135</v>
      </c>
      <c r="Q1001" s="1" t="s">
        <v>13136</v>
      </c>
      <c r="R1001" s="1" t="s">
        <v>2985</v>
      </c>
      <c r="S1001" s="1" t="s">
        <v>5644</v>
      </c>
      <c r="T1001" s="1" t="s">
        <v>13137</v>
      </c>
      <c r="U1001" s="1" t="s">
        <v>4056</v>
      </c>
      <c r="V1001" s="1" t="s">
        <v>13138</v>
      </c>
      <c r="W1001" s="1" t="s">
        <v>2985</v>
      </c>
    </row>
    <row r="1002" spans="1:23" x14ac:dyDescent="0.45">
      <c r="A1002" s="1" t="s">
        <v>13139</v>
      </c>
      <c r="B1002" s="1" t="s">
        <v>13140</v>
      </c>
      <c r="C1002" s="1" t="s">
        <v>3043</v>
      </c>
      <c r="D1002" s="1" t="s">
        <v>3043</v>
      </c>
      <c r="E1002" s="1" t="s">
        <v>3043</v>
      </c>
      <c r="F1002" s="1" t="s">
        <v>13141</v>
      </c>
      <c r="G1002" s="1" t="s">
        <v>3043</v>
      </c>
      <c r="H1002" s="1" t="s">
        <v>13141</v>
      </c>
      <c r="I1002" s="1" t="s">
        <v>3017</v>
      </c>
      <c r="J1002" s="1" t="s">
        <v>3017</v>
      </c>
      <c r="K1002" s="1" t="s">
        <v>13141</v>
      </c>
      <c r="L1002" s="1" t="s">
        <v>3017</v>
      </c>
      <c r="M1002" s="1" t="s">
        <v>3017</v>
      </c>
      <c r="N1002" s="1" t="s">
        <v>3043</v>
      </c>
      <c r="O1002" s="1" t="s">
        <v>3043</v>
      </c>
      <c r="P1002" s="1" t="s">
        <v>2984</v>
      </c>
      <c r="Q1002" s="1" t="s">
        <v>2984</v>
      </c>
      <c r="R1002" s="1" t="s">
        <v>2985</v>
      </c>
      <c r="S1002" s="1" t="s">
        <v>3793</v>
      </c>
      <c r="T1002" s="1" t="s">
        <v>13142</v>
      </c>
      <c r="U1002" s="1" t="s">
        <v>3044</v>
      </c>
      <c r="V1002" s="1" t="s">
        <v>3043</v>
      </c>
      <c r="W1002" s="1" t="s">
        <v>3043</v>
      </c>
    </row>
    <row r="1003" spans="1:23" x14ac:dyDescent="0.45">
      <c r="A1003" s="1" t="s">
        <v>13143</v>
      </c>
      <c r="B1003" s="1" t="s">
        <v>13144</v>
      </c>
      <c r="C1003" s="1" t="s">
        <v>3043</v>
      </c>
      <c r="D1003" s="1" t="s">
        <v>3043</v>
      </c>
      <c r="E1003" s="1" t="s">
        <v>3043</v>
      </c>
      <c r="F1003" s="1" t="s">
        <v>2985</v>
      </c>
      <c r="G1003" s="1" t="s">
        <v>3043</v>
      </c>
      <c r="H1003" s="1" t="s">
        <v>2985</v>
      </c>
      <c r="I1003" s="1" t="s">
        <v>3017</v>
      </c>
      <c r="J1003" s="1" t="s">
        <v>3017</v>
      </c>
      <c r="K1003" s="1" t="s">
        <v>2985</v>
      </c>
      <c r="L1003" s="1" t="s">
        <v>3017</v>
      </c>
      <c r="M1003" s="1" t="s">
        <v>3017</v>
      </c>
      <c r="N1003" s="1" t="s">
        <v>3043</v>
      </c>
      <c r="O1003" s="1" t="s">
        <v>3043</v>
      </c>
      <c r="P1003" s="1" t="s">
        <v>2984</v>
      </c>
      <c r="Q1003" s="1" t="s">
        <v>2984</v>
      </c>
      <c r="R1003" s="1" t="s">
        <v>3043</v>
      </c>
      <c r="S1003" s="1" t="s">
        <v>3043</v>
      </c>
      <c r="T1003" s="1" t="s">
        <v>3044</v>
      </c>
      <c r="U1003" s="1" t="s">
        <v>13145</v>
      </c>
      <c r="V1003" s="1" t="s">
        <v>2986</v>
      </c>
      <c r="W1003" s="1" t="s">
        <v>2985</v>
      </c>
    </row>
    <row r="1004" spans="1:23" x14ac:dyDescent="0.45">
      <c r="A1004" s="1" t="s">
        <v>13146</v>
      </c>
      <c r="B1004" s="1" t="s">
        <v>13147</v>
      </c>
      <c r="C1004" s="1" t="s">
        <v>7940</v>
      </c>
      <c r="D1004" s="1" t="s">
        <v>13148</v>
      </c>
      <c r="E1004" s="1" t="s">
        <v>13149</v>
      </c>
      <c r="F1004" s="1" t="s">
        <v>13150</v>
      </c>
      <c r="G1004" s="1" t="s">
        <v>13151</v>
      </c>
      <c r="H1004" s="1" t="s">
        <v>13152</v>
      </c>
      <c r="I1004" s="1" t="s">
        <v>8519</v>
      </c>
      <c r="J1004" s="1" t="s">
        <v>13153</v>
      </c>
      <c r="K1004" s="1" t="s">
        <v>13150</v>
      </c>
      <c r="L1004" s="1" t="s">
        <v>3017</v>
      </c>
      <c r="M1004" s="1" t="s">
        <v>3017</v>
      </c>
      <c r="N1004" s="1" t="s">
        <v>13154</v>
      </c>
      <c r="O1004" s="1" t="s">
        <v>13155</v>
      </c>
      <c r="P1004" s="1" t="s">
        <v>13156</v>
      </c>
      <c r="Q1004" s="1" t="s">
        <v>8380</v>
      </c>
      <c r="R1004" s="1" t="s">
        <v>2977</v>
      </c>
      <c r="S1004" s="1" t="s">
        <v>13157</v>
      </c>
      <c r="T1004" s="1" t="s">
        <v>13158</v>
      </c>
      <c r="U1004" s="1" t="s">
        <v>13159</v>
      </c>
      <c r="V1004" s="1" t="s">
        <v>5517</v>
      </c>
      <c r="W1004" s="1" t="s">
        <v>3028</v>
      </c>
    </row>
    <row r="1005" spans="1:23" x14ac:dyDescent="0.45">
      <c r="A1005" s="1" t="s">
        <v>13160</v>
      </c>
      <c r="B1005" s="1" t="s">
        <v>13161</v>
      </c>
      <c r="C1005" s="1" t="s">
        <v>3230</v>
      </c>
      <c r="D1005" s="1" t="s">
        <v>13162</v>
      </c>
      <c r="E1005" s="1" t="s">
        <v>13163</v>
      </c>
      <c r="F1005" s="1" t="s">
        <v>6880</v>
      </c>
      <c r="G1005" s="1" t="s">
        <v>10164</v>
      </c>
      <c r="H1005" s="1" t="s">
        <v>10164</v>
      </c>
      <c r="I1005" s="1" t="s">
        <v>3957</v>
      </c>
      <c r="J1005" s="1" t="s">
        <v>3834</v>
      </c>
      <c r="K1005" s="1" t="s">
        <v>6880</v>
      </c>
      <c r="L1005" s="1" t="s">
        <v>3017</v>
      </c>
      <c r="M1005" s="1" t="s">
        <v>3017</v>
      </c>
      <c r="N1005" s="1" t="s">
        <v>10164</v>
      </c>
      <c r="O1005" s="1" t="s">
        <v>10164</v>
      </c>
      <c r="P1005" s="1" t="s">
        <v>13164</v>
      </c>
      <c r="Q1005" s="1" t="s">
        <v>3477</v>
      </c>
      <c r="R1005" s="1" t="s">
        <v>3043</v>
      </c>
      <c r="S1005" s="1" t="s">
        <v>3043</v>
      </c>
      <c r="T1005" s="1" t="s">
        <v>3044</v>
      </c>
      <c r="U1005" s="1" t="s">
        <v>13165</v>
      </c>
      <c r="V1005" s="1" t="s">
        <v>13166</v>
      </c>
      <c r="W1005" s="1" t="s">
        <v>3253</v>
      </c>
    </row>
    <row r="1006" spans="1:23" x14ac:dyDescent="0.45">
      <c r="A1006" s="1" t="s">
        <v>13167</v>
      </c>
      <c r="B1006" s="1" t="s">
        <v>13168</v>
      </c>
      <c r="C1006" s="1" t="s">
        <v>2977</v>
      </c>
      <c r="D1006" s="1" t="s">
        <v>3876</v>
      </c>
      <c r="E1006" s="1" t="s">
        <v>13169</v>
      </c>
      <c r="F1006" s="1" t="s">
        <v>3627</v>
      </c>
      <c r="G1006" s="1" t="s">
        <v>2986</v>
      </c>
      <c r="H1006" s="1" t="s">
        <v>4049</v>
      </c>
      <c r="I1006" s="1" t="s">
        <v>7708</v>
      </c>
      <c r="J1006" s="1" t="s">
        <v>13170</v>
      </c>
      <c r="K1006" s="1" t="s">
        <v>3267</v>
      </c>
      <c r="L1006" s="1" t="s">
        <v>4036</v>
      </c>
      <c r="M1006" s="1" t="s">
        <v>13171</v>
      </c>
      <c r="N1006" s="1" t="s">
        <v>4049</v>
      </c>
      <c r="O1006" s="1" t="s">
        <v>2986</v>
      </c>
      <c r="P1006" s="1" t="s">
        <v>2984</v>
      </c>
      <c r="Q1006" s="1" t="s">
        <v>2984</v>
      </c>
      <c r="R1006" s="1" t="s">
        <v>2985</v>
      </c>
      <c r="S1006" s="1" t="s">
        <v>3230</v>
      </c>
      <c r="T1006" s="1" t="s">
        <v>13172</v>
      </c>
      <c r="U1006" s="1" t="s">
        <v>3806</v>
      </c>
      <c r="V1006" s="1" t="s">
        <v>2986</v>
      </c>
      <c r="W1006" s="1" t="s">
        <v>2985</v>
      </c>
    </row>
    <row r="1007" spans="1:23" x14ac:dyDescent="0.45">
      <c r="A1007" s="1" t="s">
        <v>13173</v>
      </c>
      <c r="B1007" s="1" t="s">
        <v>13174</v>
      </c>
      <c r="C1007" s="1" t="s">
        <v>13175</v>
      </c>
      <c r="D1007" s="1" t="s">
        <v>13176</v>
      </c>
      <c r="E1007" s="1" t="s">
        <v>13177</v>
      </c>
      <c r="F1007" s="1" t="s">
        <v>9476</v>
      </c>
      <c r="G1007" s="1" t="s">
        <v>8461</v>
      </c>
      <c r="H1007" s="1" t="s">
        <v>5384</v>
      </c>
      <c r="I1007" s="1" t="s">
        <v>3971</v>
      </c>
      <c r="J1007" s="1" t="s">
        <v>11096</v>
      </c>
      <c r="K1007" s="1" t="s">
        <v>5295</v>
      </c>
      <c r="L1007" s="1" t="s">
        <v>4970</v>
      </c>
      <c r="M1007" s="1" t="s">
        <v>5636</v>
      </c>
      <c r="N1007" s="1" t="s">
        <v>13178</v>
      </c>
      <c r="O1007" s="1" t="s">
        <v>13179</v>
      </c>
      <c r="P1007" s="1" t="s">
        <v>7028</v>
      </c>
      <c r="Q1007" s="1" t="s">
        <v>13180</v>
      </c>
      <c r="R1007" s="1" t="s">
        <v>2977</v>
      </c>
      <c r="S1007" s="1" t="s">
        <v>13181</v>
      </c>
      <c r="T1007" s="1" t="s">
        <v>13182</v>
      </c>
      <c r="U1007" s="1" t="s">
        <v>13183</v>
      </c>
      <c r="V1007" s="1" t="s">
        <v>13184</v>
      </c>
      <c r="W1007" s="1" t="s">
        <v>2985</v>
      </c>
    </row>
    <row r="1008" spans="1:23" x14ac:dyDescent="0.45">
      <c r="A1008" s="1" t="s">
        <v>13185</v>
      </c>
      <c r="B1008" s="1" t="s">
        <v>13186</v>
      </c>
      <c r="C1008" s="1" t="s">
        <v>3043</v>
      </c>
      <c r="D1008" s="1" t="s">
        <v>3043</v>
      </c>
      <c r="E1008" s="1" t="s">
        <v>3043</v>
      </c>
      <c r="F1008" s="1" t="s">
        <v>13187</v>
      </c>
      <c r="G1008" s="1" t="s">
        <v>3043</v>
      </c>
      <c r="H1008" s="1" t="s">
        <v>13188</v>
      </c>
      <c r="I1008" s="1" t="s">
        <v>13189</v>
      </c>
      <c r="J1008" s="1" t="s">
        <v>11184</v>
      </c>
      <c r="K1008" s="1" t="s">
        <v>13187</v>
      </c>
      <c r="L1008" s="1" t="s">
        <v>3017</v>
      </c>
      <c r="M1008" s="1" t="s">
        <v>3017</v>
      </c>
      <c r="N1008" s="1" t="s">
        <v>3043</v>
      </c>
      <c r="O1008" s="1" t="s">
        <v>3043</v>
      </c>
      <c r="P1008" s="1" t="s">
        <v>2984</v>
      </c>
      <c r="Q1008" s="1" t="s">
        <v>2984</v>
      </c>
      <c r="R1008" s="1" t="s">
        <v>2985</v>
      </c>
      <c r="S1008" s="1" t="s">
        <v>13190</v>
      </c>
      <c r="T1008" s="1" t="s">
        <v>12158</v>
      </c>
      <c r="U1008" s="1" t="s">
        <v>8183</v>
      </c>
      <c r="V1008" s="1" t="s">
        <v>4622</v>
      </c>
      <c r="W1008" s="1" t="s">
        <v>2985</v>
      </c>
    </row>
    <row r="1009" spans="1:23" x14ac:dyDescent="0.45">
      <c r="A1009" s="1" t="s">
        <v>13191</v>
      </c>
      <c r="B1009" s="1" t="s">
        <v>13192</v>
      </c>
      <c r="C1009" s="1" t="s">
        <v>3043</v>
      </c>
      <c r="D1009" s="1" t="s">
        <v>3043</v>
      </c>
      <c r="E1009" s="1" t="s">
        <v>3043</v>
      </c>
      <c r="F1009" s="1" t="s">
        <v>5810</v>
      </c>
      <c r="G1009" s="1" t="s">
        <v>3043</v>
      </c>
      <c r="H1009" s="1" t="s">
        <v>5810</v>
      </c>
      <c r="I1009" s="1" t="s">
        <v>3017</v>
      </c>
      <c r="J1009" s="1" t="s">
        <v>3017</v>
      </c>
      <c r="K1009" s="1" t="s">
        <v>5810</v>
      </c>
      <c r="L1009" s="1" t="s">
        <v>3017</v>
      </c>
      <c r="M1009" s="1" t="s">
        <v>3017</v>
      </c>
      <c r="N1009" s="1" t="s">
        <v>3043</v>
      </c>
      <c r="O1009" s="1" t="s">
        <v>3043</v>
      </c>
      <c r="P1009" s="1" t="s">
        <v>2984</v>
      </c>
      <c r="Q1009" s="1" t="s">
        <v>2984</v>
      </c>
      <c r="R1009" s="1" t="s">
        <v>3043</v>
      </c>
      <c r="S1009" s="1" t="s">
        <v>3043</v>
      </c>
      <c r="T1009" s="1" t="s">
        <v>3044</v>
      </c>
      <c r="U1009" s="1" t="s">
        <v>9848</v>
      </c>
      <c r="V1009" s="1" t="s">
        <v>3230</v>
      </c>
      <c r="W1009" s="1" t="s">
        <v>2985</v>
      </c>
    </row>
    <row r="1010" spans="1:23" x14ac:dyDescent="0.45">
      <c r="A1010" s="1" t="s">
        <v>13193</v>
      </c>
      <c r="B1010" s="1" t="s">
        <v>13194</v>
      </c>
      <c r="C1010" s="1" t="s">
        <v>9702</v>
      </c>
      <c r="D1010" s="1" t="s">
        <v>13195</v>
      </c>
      <c r="E1010" s="1" t="s">
        <v>13196</v>
      </c>
      <c r="F1010" s="1" t="s">
        <v>10431</v>
      </c>
      <c r="G1010" s="1" t="s">
        <v>7298</v>
      </c>
      <c r="H1010" s="1" t="s">
        <v>5239</v>
      </c>
      <c r="I1010" s="1" t="s">
        <v>3957</v>
      </c>
      <c r="J1010" s="1" t="s">
        <v>11723</v>
      </c>
      <c r="K1010" s="1" t="s">
        <v>3388</v>
      </c>
      <c r="L1010" s="1" t="s">
        <v>3782</v>
      </c>
      <c r="M1010" s="1" t="s">
        <v>6907</v>
      </c>
      <c r="N1010" s="1" t="s">
        <v>9237</v>
      </c>
      <c r="O1010" s="1" t="s">
        <v>13197</v>
      </c>
      <c r="P1010" s="1" t="s">
        <v>8503</v>
      </c>
      <c r="Q1010" s="1" t="s">
        <v>13198</v>
      </c>
      <c r="R1010" s="1" t="s">
        <v>2985</v>
      </c>
      <c r="S1010" s="1" t="s">
        <v>13199</v>
      </c>
      <c r="T1010" s="1" t="s">
        <v>4861</v>
      </c>
      <c r="U1010" s="1" t="s">
        <v>6899</v>
      </c>
      <c r="V1010" s="1" t="s">
        <v>13200</v>
      </c>
      <c r="W1010" s="1" t="s">
        <v>3028</v>
      </c>
    </row>
    <row r="1011" spans="1:23" x14ac:dyDescent="0.45">
      <c r="A1011" s="1" t="s">
        <v>13201</v>
      </c>
      <c r="B1011" s="1" t="s">
        <v>13202</v>
      </c>
      <c r="C1011" s="1" t="s">
        <v>8736</v>
      </c>
      <c r="D1011" s="1" t="s">
        <v>13203</v>
      </c>
      <c r="E1011" s="1" t="s">
        <v>13204</v>
      </c>
      <c r="F1011" s="1" t="s">
        <v>4622</v>
      </c>
      <c r="G1011" s="1" t="s">
        <v>3226</v>
      </c>
      <c r="H1011" s="1" t="s">
        <v>3226</v>
      </c>
      <c r="I1011" s="1" t="s">
        <v>4050</v>
      </c>
      <c r="J1011" s="1" t="s">
        <v>13205</v>
      </c>
      <c r="K1011" s="1" t="s">
        <v>5223</v>
      </c>
      <c r="L1011" s="1" t="s">
        <v>3917</v>
      </c>
      <c r="M1011" s="1" t="s">
        <v>13206</v>
      </c>
      <c r="N1011" s="1" t="s">
        <v>3226</v>
      </c>
      <c r="O1011" s="1" t="s">
        <v>4622</v>
      </c>
      <c r="P1011" s="1" t="s">
        <v>2984</v>
      </c>
      <c r="Q1011" s="1" t="s">
        <v>2984</v>
      </c>
      <c r="R1011" s="1" t="s">
        <v>3230</v>
      </c>
      <c r="S1011" s="1" t="s">
        <v>13207</v>
      </c>
      <c r="T1011" s="1" t="s">
        <v>3155</v>
      </c>
      <c r="U1011" s="1" t="s">
        <v>13208</v>
      </c>
      <c r="V1011" s="1" t="s">
        <v>13209</v>
      </c>
      <c r="W1011" s="1" t="s">
        <v>2977</v>
      </c>
    </row>
    <row r="1012" spans="1:23" x14ac:dyDescent="0.45">
      <c r="A1012" s="1" t="s">
        <v>13210</v>
      </c>
      <c r="B1012" s="1" t="s">
        <v>13211</v>
      </c>
      <c r="C1012" s="1" t="s">
        <v>3043</v>
      </c>
      <c r="D1012" s="1" t="s">
        <v>3043</v>
      </c>
      <c r="E1012" s="1" t="s">
        <v>3043</v>
      </c>
      <c r="F1012" s="1" t="s">
        <v>7587</v>
      </c>
      <c r="G1012" s="1" t="s">
        <v>3043</v>
      </c>
      <c r="H1012" s="1" t="s">
        <v>7587</v>
      </c>
      <c r="I1012" s="1" t="s">
        <v>3017</v>
      </c>
      <c r="J1012" s="1" t="s">
        <v>3017</v>
      </c>
      <c r="K1012" s="1" t="s">
        <v>7587</v>
      </c>
      <c r="L1012" s="1" t="s">
        <v>3017</v>
      </c>
      <c r="M1012" s="1" t="s">
        <v>3017</v>
      </c>
      <c r="N1012" s="1" t="s">
        <v>3043</v>
      </c>
      <c r="O1012" s="1" t="s">
        <v>3043</v>
      </c>
      <c r="P1012" s="1" t="s">
        <v>2984</v>
      </c>
      <c r="Q1012" s="1" t="s">
        <v>2984</v>
      </c>
      <c r="R1012" s="1" t="s">
        <v>2985</v>
      </c>
      <c r="S1012" s="1" t="s">
        <v>13212</v>
      </c>
      <c r="T1012" s="1" t="s">
        <v>3458</v>
      </c>
      <c r="U1012" s="1" t="s">
        <v>3459</v>
      </c>
      <c r="V1012" s="1" t="s">
        <v>13213</v>
      </c>
      <c r="W1012" s="1" t="s">
        <v>2985</v>
      </c>
    </row>
    <row r="1013" spans="1:23" x14ac:dyDescent="0.45">
      <c r="A1013" s="1" t="s">
        <v>13214</v>
      </c>
      <c r="B1013" s="1" t="s">
        <v>13215</v>
      </c>
      <c r="C1013" s="1" t="s">
        <v>5958</v>
      </c>
      <c r="D1013" s="1" t="s">
        <v>13216</v>
      </c>
      <c r="E1013" s="1" t="s">
        <v>13217</v>
      </c>
      <c r="F1013" s="1" t="s">
        <v>13218</v>
      </c>
      <c r="G1013" s="1" t="s">
        <v>13219</v>
      </c>
      <c r="H1013" s="1" t="s">
        <v>13220</v>
      </c>
      <c r="I1013" s="1" t="s">
        <v>13221</v>
      </c>
      <c r="J1013" s="1" t="s">
        <v>6000</v>
      </c>
      <c r="K1013" s="1" t="s">
        <v>13222</v>
      </c>
      <c r="L1013" s="1" t="s">
        <v>13223</v>
      </c>
      <c r="M1013" s="1" t="s">
        <v>3850</v>
      </c>
      <c r="N1013" s="1" t="s">
        <v>13219</v>
      </c>
      <c r="O1013" s="1" t="s">
        <v>13220</v>
      </c>
      <c r="P1013" s="1" t="s">
        <v>2984</v>
      </c>
      <c r="Q1013" s="1" t="s">
        <v>2984</v>
      </c>
      <c r="R1013" s="1" t="s">
        <v>2985</v>
      </c>
      <c r="S1013" s="1" t="s">
        <v>3299</v>
      </c>
      <c r="T1013" s="1" t="s">
        <v>13224</v>
      </c>
      <c r="U1013" s="1" t="s">
        <v>13225</v>
      </c>
      <c r="V1013" s="1" t="s">
        <v>3341</v>
      </c>
      <c r="W1013" s="1" t="s">
        <v>2985</v>
      </c>
    </row>
    <row r="1014" spans="1:23" x14ac:dyDescent="0.45">
      <c r="A1014" s="1" t="s">
        <v>13226</v>
      </c>
      <c r="B1014" s="1" t="s">
        <v>13227</v>
      </c>
      <c r="C1014" s="1" t="s">
        <v>13228</v>
      </c>
      <c r="D1014" s="1" t="s">
        <v>13229</v>
      </c>
      <c r="E1014" s="1" t="s">
        <v>13230</v>
      </c>
      <c r="F1014" s="1" t="s">
        <v>13231</v>
      </c>
      <c r="G1014" s="1" t="s">
        <v>9693</v>
      </c>
      <c r="H1014" s="1" t="s">
        <v>13232</v>
      </c>
      <c r="I1014" s="1" t="s">
        <v>13233</v>
      </c>
      <c r="J1014" s="1" t="s">
        <v>7729</v>
      </c>
      <c r="K1014" s="1" t="s">
        <v>13234</v>
      </c>
      <c r="L1014" s="1" t="s">
        <v>13235</v>
      </c>
      <c r="M1014" s="1" t="s">
        <v>5477</v>
      </c>
      <c r="N1014" s="1" t="s">
        <v>9693</v>
      </c>
      <c r="O1014" s="1" t="s">
        <v>7631</v>
      </c>
      <c r="P1014" s="1" t="s">
        <v>2984</v>
      </c>
      <c r="Q1014" s="1" t="s">
        <v>2984</v>
      </c>
      <c r="R1014" s="1" t="s">
        <v>2985</v>
      </c>
      <c r="S1014" s="1" t="s">
        <v>3281</v>
      </c>
      <c r="T1014" s="1" t="s">
        <v>13236</v>
      </c>
      <c r="U1014" s="1" t="s">
        <v>8863</v>
      </c>
      <c r="V1014" s="1" t="s">
        <v>3893</v>
      </c>
      <c r="W1014" s="1" t="s">
        <v>2985</v>
      </c>
    </row>
    <row r="1015" spans="1:23" x14ac:dyDescent="0.45">
      <c r="A1015" s="1" t="s">
        <v>13237</v>
      </c>
      <c r="B1015" s="1" t="s">
        <v>13238</v>
      </c>
      <c r="C1015" s="1" t="s">
        <v>7312</v>
      </c>
      <c r="D1015" s="1" t="s">
        <v>13239</v>
      </c>
      <c r="E1015" s="1" t="s">
        <v>13240</v>
      </c>
      <c r="F1015" s="1" t="s">
        <v>4934</v>
      </c>
      <c r="G1015" s="1" t="s">
        <v>4934</v>
      </c>
      <c r="H1015" s="1" t="s">
        <v>13241</v>
      </c>
      <c r="I1015" s="1" t="s">
        <v>3766</v>
      </c>
      <c r="J1015" s="1" t="s">
        <v>3622</v>
      </c>
      <c r="K1015" s="1" t="s">
        <v>8307</v>
      </c>
      <c r="L1015" s="1" t="s">
        <v>6198</v>
      </c>
      <c r="M1015" s="1" t="s">
        <v>3001</v>
      </c>
      <c r="N1015" s="1" t="s">
        <v>13241</v>
      </c>
      <c r="O1015" s="1" t="s">
        <v>4934</v>
      </c>
      <c r="P1015" s="1" t="s">
        <v>10591</v>
      </c>
      <c r="Q1015" s="1" t="s">
        <v>13242</v>
      </c>
      <c r="R1015" s="1" t="s">
        <v>2985</v>
      </c>
      <c r="S1015" s="1" t="s">
        <v>4529</v>
      </c>
      <c r="T1015" s="1" t="s">
        <v>13243</v>
      </c>
      <c r="U1015" s="1" t="s">
        <v>13244</v>
      </c>
      <c r="V1015" s="1" t="s">
        <v>13245</v>
      </c>
      <c r="W1015" s="1" t="s">
        <v>4949</v>
      </c>
    </row>
    <row r="1016" spans="1:23" x14ac:dyDescent="0.45">
      <c r="A1016" s="1" t="s">
        <v>13246</v>
      </c>
      <c r="B1016" s="1" t="s">
        <v>4600</v>
      </c>
      <c r="C1016" s="1" t="s">
        <v>9213</v>
      </c>
      <c r="D1016" s="1" t="s">
        <v>13247</v>
      </c>
      <c r="E1016" s="1" t="s">
        <v>13248</v>
      </c>
      <c r="F1016" s="1" t="s">
        <v>4603</v>
      </c>
      <c r="G1016" s="1" t="s">
        <v>13249</v>
      </c>
      <c r="H1016" s="1" t="s">
        <v>13250</v>
      </c>
      <c r="I1016" s="1" t="s">
        <v>4187</v>
      </c>
      <c r="J1016" s="1" t="s">
        <v>5770</v>
      </c>
      <c r="K1016" s="1" t="s">
        <v>13251</v>
      </c>
      <c r="L1016" s="1" t="s">
        <v>6426</v>
      </c>
      <c r="M1016" s="1" t="s">
        <v>9866</v>
      </c>
      <c r="N1016" s="1" t="s">
        <v>13252</v>
      </c>
      <c r="O1016" s="1" t="s">
        <v>13253</v>
      </c>
      <c r="P1016" s="1" t="s">
        <v>2984</v>
      </c>
      <c r="Q1016" s="1" t="s">
        <v>2984</v>
      </c>
      <c r="R1016" s="1" t="s">
        <v>2985</v>
      </c>
      <c r="S1016" s="1" t="s">
        <v>3299</v>
      </c>
      <c r="T1016" s="1" t="s">
        <v>13254</v>
      </c>
      <c r="U1016" s="1" t="s">
        <v>13255</v>
      </c>
      <c r="V1016" s="1" t="s">
        <v>4529</v>
      </c>
      <c r="W1016" s="1" t="s">
        <v>2985</v>
      </c>
    </row>
    <row r="1017" spans="1:23" x14ac:dyDescent="0.45">
      <c r="A1017" s="1" t="s">
        <v>13256</v>
      </c>
      <c r="B1017" s="1" t="s">
        <v>13257</v>
      </c>
      <c r="C1017" s="1" t="s">
        <v>3043</v>
      </c>
      <c r="D1017" s="1" t="s">
        <v>3043</v>
      </c>
      <c r="E1017" s="1" t="s">
        <v>3043</v>
      </c>
      <c r="F1017" s="1" t="s">
        <v>6706</v>
      </c>
      <c r="G1017" s="1" t="s">
        <v>3043</v>
      </c>
      <c r="H1017" s="1" t="s">
        <v>6706</v>
      </c>
      <c r="I1017" s="1" t="s">
        <v>3017</v>
      </c>
      <c r="J1017" s="1" t="s">
        <v>3017</v>
      </c>
      <c r="K1017" s="1" t="s">
        <v>6706</v>
      </c>
      <c r="L1017" s="1" t="s">
        <v>3017</v>
      </c>
      <c r="M1017" s="1" t="s">
        <v>3017</v>
      </c>
      <c r="N1017" s="1" t="s">
        <v>3043</v>
      </c>
      <c r="O1017" s="1" t="s">
        <v>3043</v>
      </c>
      <c r="P1017" s="1" t="s">
        <v>2984</v>
      </c>
      <c r="Q1017" s="1" t="s">
        <v>2984</v>
      </c>
      <c r="R1017" s="1" t="s">
        <v>3043</v>
      </c>
      <c r="S1017" s="1" t="s">
        <v>3043</v>
      </c>
      <c r="T1017" s="1" t="s">
        <v>3044</v>
      </c>
      <c r="U1017" s="1" t="s">
        <v>5828</v>
      </c>
      <c r="V1017" s="1" t="s">
        <v>2986</v>
      </c>
      <c r="W1017" s="1" t="s">
        <v>2985</v>
      </c>
    </row>
    <row r="1018" spans="1:23" x14ac:dyDescent="0.45">
      <c r="A1018" s="1" t="s">
        <v>13258</v>
      </c>
      <c r="B1018" s="1" t="s">
        <v>13259</v>
      </c>
      <c r="C1018" s="1" t="s">
        <v>7339</v>
      </c>
      <c r="D1018" s="1" t="s">
        <v>13260</v>
      </c>
      <c r="E1018" s="1" t="s">
        <v>13261</v>
      </c>
      <c r="F1018" s="1" t="s">
        <v>13262</v>
      </c>
      <c r="G1018" s="1" t="s">
        <v>13263</v>
      </c>
      <c r="H1018" s="1" t="s">
        <v>13263</v>
      </c>
      <c r="I1018" s="1" t="s">
        <v>3957</v>
      </c>
      <c r="J1018" s="1" t="s">
        <v>4022</v>
      </c>
      <c r="K1018" s="1" t="s">
        <v>6524</v>
      </c>
      <c r="L1018" s="1" t="s">
        <v>4857</v>
      </c>
      <c r="M1018" s="1" t="s">
        <v>11537</v>
      </c>
      <c r="N1018" s="1" t="s">
        <v>13263</v>
      </c>
      <c r="O1018" s="1" t="s">
        <v>8458</v>
      </c>
      <c r="P1018" s="1" t="s">
        <v>13264</v>
      </c>
      <c r="Q1018" s="1" t="s">
        <v>13265</v>
      </c>
      <c r="R1018" s="1" t="s">
        <v>2985</v>
      </c>
      <c r="S1018" s="1" t="s">
        <v>13266</v>
      </c>
      <c r="T1018" s="1" t="s">
        <v>13182</v>
      </c>
      <c r="U1018" s="1" t="s">
        <v>13267</v>
      </c>
      <c r="V1018" s="1" t="s">
        <v>3147</v>
      </c>
      <c r="W1018" s="1" t="s">
        <v>2985</v>
      </c>
    </row>
    <row r="1019" spans="1:23" x14ac:dyDescent="0.45">
      <c r="A1019" s="1" t="s">
        <v>13268</v>
      </c>
      <c r="B1019" s="1" t="s">
        <v>13269</v>
      </c>
      <c r="C1019" s="1" t="s">
        <v>2985</v>
      </c>
      <c r="D1019" s="1" t="s">
        <v>4238</v>
      </c>
      <c r="E1019" s="1" t="s">
        <v>13270</v>
      </c>
      <c r="F1019" s="1" t="s">
        <v>7281</v>
      </c>
      <c r="G1019" s="1" t="s">
        <v>13271</v>
      </c>
      <c r="H1019" s="1" t="s">
        <v>13271</v>
      </c>
      <c r="I1019" s="1" t="s">
        <v>10822</v>
      </c>
      <c r="J1019" s="1" t="s">
        <v>6022</v>
      </c>
      <c r="K1019" s="1" t="s">
        <v>7281</v>
      </c>
      <c r="L1019" s="1" t="s">
        <v>3017</v>
      </c>
      <c r="M1019" s="1" t="s">
        <v>3017</v>
      </c>
      <c r="N1019" s="1" t="s">
        <v>13271</v>
      </c>
      <c r="O1019" s="1" t="s">
        <v>13271</v>
      </c>
      <c r="P1019" s="1" t="s">
        <v>10772</v>
      </c>
      <c r="Q1019" s="1" t="s">
        <v>13272</v>
      </c>
      <c r="R1019" s="1" t="s">
        <v>3043</v>
      </c>
      <c r="S1019" s="1" t="s">
        <v>3043</v>
      </c>
      <c r="T1019" s="1" t="s">
        <v>3044</v>
      </c>
      <c r="U1019" s="1" t="s">
        <v>13273</v>
      </c>
      <c r="V1019" s="1" t="s">
        <v>13274</v>
      </c>
      <c r="W1019" s="1" t="s">
        <v>3696</v>
      </c>
    </row>
    <row r="1020" spans="1:23" x14ac:dyDescent="0.45">
      <c r="A1020" s="1" t="s">
        <v>13275</v>
      </c>
      <c r="B1020" s="1" t="s">
        <v>13276</v>
      </c>
      <c r="C1020" s="1" t="s">
        <v>3043</v>
      </c>
      <c r="D1020" s="1" t="s">
        <v>3043</v>
      </c>
      <c r="E1020" s="1" t="s">
        <v>3043</v>
      </c>
      <c r="F1020" s="1" t="s">
        <v>8726</v>
      </c>
      <c r="G1020" s="1" t="s">
        <v>3043</v>
      </c>
      <c r="H1020" s="1" t="s">
        <v>8726</v>
      </c>
      <c r="I1020" s="1" t="s">
        <v>3017</v>
      </c>
      <c r="J1020" s="1" t="s">
        <v>3017</v>
      </c>
      <c r="K1020" s="1" t="s">
        <v>8726</v>
      </c>
      <c r="L1020" s="1" t="s">
        <v>3017</v>
      </c>
      <c r="M1020" s="1" t="s">
        <v>3017</v>
      </c>
      <c r="N1020" s="1" t="s">
        <v>3043</v>
      </c>
      <c r="O1020" s="1" t="s">
        <v>3043</v>
      </c>
      <c r="P1020" s="1" t="s">
        <v>2984</v>
      </c>
      <c r="Q1020" s="1" t="s">
        <v>2984</v>
      </c>
      <c r="R1020" s="1" t="s">
        <v>3028</v>
      </c>
      <c r="S1020" s="1" t="s">
        <v>3198</v>
      </c>
      <c r="T1020" s="1" t="s">
        <v>3459</v>
      </c>
      <c r="U1020" s="1" t="s">
        <v>3986</v>
      </c>
      <c r="V1020" s="1" t="s">
        <v>3987</v>
      </c>
      <c r="W1020" s="1" t="s">
        <v>2985</v>
      </c>
    </row>
    <row r="1021" spans="1:23" x14ac:dyDescent="0.45">
      <c r="A1021" s="1" t="s">
        <v>13277</v>
      </c>
      <c r="B1021" s="1" t="s">
        <v>13278</v>
      </c>
      <c r="C1021" s="1" t="s">
        <v>4011</v>
      </c>
      <c r="D1021" s="1" t="s">
        <v>13279</v>
      </c>
      <c r="E1021" s="1" t="s">
        <v>13280</v>
      </c>
      <c r="F1021" s="1" t="s">
        <v>10791</v>
      </c>
      <c r="G1021" s="1" t="s">
        <v>7618</v>
      </c>
      <c r="H1021" s="1" t="s">
        <v>3316</v>
      </c>
      <c r="I1021" s="1" t="s">
        <v>5856</v>
      </c>
      <c r="J1021" s="1" t="s">
        <v>13281</v>
      </c>
      <c r="K1021" s="1" t="s">
        <v>13282</v>
      </c>
      <c r="L1021" s="1" t="s">
        <v>8033</v>
      </c>
      <c r="M1021" s="1" t="s">
        <v>13283</v>
      </c>
      <c r="N1021" s="1" t="s">
        <v>3316</v>
      </c>
      <c r="O1021" s="1" t="s">
        <v>7869</v>
      </c>
      <c r="P1021" s="1" t="s">
        <v>2984</v>
      </c>
      <c r="Q1021" s="1" t="s">
        <v>2984</v>
      </c>
      <c r="R1021" s="1" t="s">
        <v>2985</v>
      </c>
      <c r="S1021" s="1" t="s">
        <v>13284</v>
      </c>
      <c r="T1021" s="1" t="s">
        <v>12743</v>
      </c>
      <c r="U1021" s="1" t="s">
        <v>9848</v>
      </c>
      <c r="V1021" s="1" t="s">
        <v>3560</v>
      </c>
      <c r="W1021" s="1" t="s">
        <v>2985</v>
      </c>
    </row>
    <row r="1022" spans="1:23" x14ac:dyDescent="0.45">
      <c r="A1022" s="1" t="s">
        <v>13285</v>
      </c>
      <c r="B1022" s="1" t="s">
        <v>10496</v>
      </c>
      <c r="C1022" s="1" t="s">
        <v>9213</v>
      </c>
      <c r="D1022" s="1" t="s">
        <v>13286</v>
      </c>
      <c r="E1022" s="1" t="s">
        <v>13287</v>
      </c>
      <c r="F1022" s="1" t="s">
        <v>12488</v>
      </c>
      <c r="G1022" s="1" t="s">
        <v>9224</v>
      </c>
      <c r="H1022" s="1" t="s">
        <v>9224</v>
      </c>
      <c r="I1022" s="1" t="s">
        <v>3782</v>
      </c>
      <c r="J1022" s="1" t="s">
        <v>6022</v>
      </c>
      <c r="K1022" s="1" t="s">
        <v>13288</v>
      </c>
      <c r="L1022" s="1" t="s">
        <v>6757</v>
      </c>
      <c r="M1022" s="1" t="s">
        <v>13289</v>
      </c>
      <c r="N1022" s="1" t="s">
        <v>9224</v>
      </c>
      <c r="O1022" s="1" t="s">
        <v>9224</v>
      </c>
      <c r="P1022" s="1" t="s">
        <v>6414</v>
      </c>
      <c r="Q1022" s="1" t="s">
        <v>13290</v>
      </c>
      <c r="R1022" s="1" t="s">
        <v>3043</v>
      </c>
      <c r="S1022" s="1" t="s">
        <v>3043</v>
      </c>
      <c r="T1022" s="1" t="s">
        <v>3044</v>
      </c>
      <c r="U1022" s="1" t="s">
        <v>13291</v>
      </c>
      <c r="V1022" s="1" t="s">
        <v>13292</v>
      </c>
      <c r="W1022" s="1" t="s">
        <v>4355</v>
      </c>
    </row>
    <row r="1023" spans="1:23" x14ac:dyDescent="0.45">
      <c r="A1023" s="1" t="s">
        <v>13293</v>
      </c>
      <c r="B1023" s="1" t="s">
        <v>13294</v>
      </c>
      <c r="C1023" s="1" t="s">
        <v>3043</v>
      </c>
      <c r="D1023" s="1" t="s">
        <v>3043</v>
      </c>
      <c r="E1023" s="1" t="s">
        <v>3043</v>
      </c>
      <c r="F1023" s="1" t="s">
        <v>2985</v>
      </c>
      <c r="G1023" s="1" t="s">
        <v>3043</v>
      </c>
      <c r="H1023" s="1" t="s">
        <v>2985</v>
      </c>
      <c r="I1023" s="1" t="s">
        <v>3017</v>
      </c>
      <c r="J1023" s="1" t="s">
        <v>3017</v>
      </c>
      <c r="K1023" s="1" t="s">
        <v>2985</v>
      </c>
      <c r="L1023" s="1" t="s">
        <v>3017</v>
      </c>
      <c r="M1023" s="1" t="s">
        <v>3017</v>
      </c>
      <c r="N1023" s="1" t="s">
        <v>3043</v>
      </c>
      <c r="O1023" s="1" t="s">
        <v>3043</v>
      </c>
      <c r="P1023" s="1" t="s">
        <v>2984</v>
      </c>
      <c r="Q1023" s="1" t="s">
        <v>2984</v>
      </c>
      <c r="R1023" s="1" t="s">
        <v>2985</v>
      </c>
      <c r="S1023" s="1" t="s">
        <v>2985</v>
      </c>
      <c r="T1023" s="1" t="s">
        <v>4244</v>
      </c>
      <c r="U1023" s="1" t="s">
        <v>3044</v>
      </c>
      <c r="V1023" s="1" t="s">
        <v>3043</v>
      </c>
      <c r="W1023" s="1" t="s">
        <v>3043</v>
      </c>
    </row>
    <row r="1024" spans="1:23" x14ac:dyDescent="0.45">
      <c r="A1024" s="1" t="s">
        <v>13295</v>
      </c>
      <c r="B1024" s="1" t="s">
        <v>13296</v>
      </c>
      <c r="C1024" s="1" t="s">
        <v>8585</v>
      </c>
      <c r="D1024" s="1" t="s">
        <v>3686</v>
      </c>
      <c r="E1024" s="1" t="s">
        <v>13297</v>
      </c>
      <c r="F1024" s="1" t="s">
        <v>7028</v>
      </c>
      <c r="G1024" s="1" t="s">
        <v>11561</v>
      </c>
      <c r="H1024" s="1" t="s">
        <v>11561</v>
      </c>
      <c r="I1024" s="1" t="s">
        <v>5046</v>
      </c>
      <c r="J1024" s="1" t="s">
        <v>13298</v>
      </c>
      <c r="K1024" s="1" t="s">
        <v>5781</v>
      </c>
      <c r="L1024" s="1" t="s">
        <v>10745</v>
      </c>
      <c r="M1024" s="1" t="s">
        <v>13299</v>
      </c>
      <c r="N1024" s="1" t="s">
        <v>8492</v>
      </c>
      <c r="O1024" s="1" t="s">
        <v>7032</v>
      </c>
      <c r="P1024" s="1" t="s">
        <v>2984</v>
      </c>
      <c r="Q1024" s="1" t="s">
        <v>2984</v>
      </c>
      <c r="R1024" s="1" t="s">
        <v>2985</v>
      </c>
      <c r="S1024" s="1" t="s">
        <v>3229</v>
      </c>
      <c r="T1024" s="1" t="s">
        <v>11073</v>
      </c>
      <c r="U1024" s="1" t="s">
        <v>11563</v>
      </c>
      <c r="V1024" s="1" t="s">
        <v>13300</v>
      </c>
      <c r="W1024" s="1" t="s">
        <v>2985</v>
      </c>
    </row>
    <row r="1025" spans="1:23" x14ac:dyDescent="0.45">
      <c r="A1025" s="1" t="s">
        <v>13301</v>
      </c>
      <c r="B1025" s="1" t="s">
        <v>13302</v>
      </c>
      <c r="C1025" s="1" t="s">
        <v>3043</v>
      </c>
      <c r="D1025" s="1" t="s">
        <v>3043</v>
      </c>
      <c r="E1025" s="1" t="s">
        <v>3043</v>
      </c>
      <c r="F1025" s="1" t="s">
        <v>3456</v>
      </c>
      <c r="G1025" s="1" t="s">
        <v>3043</v>
      </c>
      <c r="H1025" s="1" t="s">
        <v>3456</v>
      </c>
      <c r="I1025" s="1" t="s">
        <v>3017</v>
      </c>
      <c r="J1025" s="1" t="s">
        <v>3017</v>
      </c>
      <c r="K1025" s="1" t="s">
        <v>3456</v>
      </c>
      <c r="L1025" s="1" t="s">
        <v>3017</v>
      </c>
      <c r="M1025" s="1" t="s">
        <v>3017</v>
      </c>
      <c r="N1025" s="1" t="s">
        <v>3043</v>
      </c>
      <c r="O1025" s="1" t="s">
        <v>3043</v>
      </c>
      <c r="P1025" s="1" t="s">
        <v>2984</v>
      </c>
      <c r="Q1025" s="1" t="s">
        <v>2984</v>
      </c>
      <c r="R1025" s="1" t="s">
        <v>2985</v>
      </c>
      <c r="S1025" s="1" t="s">
        <v>12218</v>
      </c>
      <c r="T1025" s="1" t="s">
        <v>3459</v>
      </c>
      <c r="U1025" s="1" t="s">
        <v>3986</v>
      </c>
      <c r="V1025" s="1" t="s">
        <v>12218</v>
      </c>
      <c r="W1025" s="1" t="s">
        <v>2985</v>
      </c>
    </row>
    <row r="1026" spans="1:23" x14ac:dyDescent="0.45">
      <c r="A1026" s="1" t="s">
        <v>13303</v>
      </c>
      <c r="B1026" s="1" t="s">
        <v>13304</v>
      </c>
      <c r="C1026" s="1" t="s">
        <v>10853</v>
      </c>
      <c r="D1026" s="1" t="s">
        <v>13305</v>
      </c>
      <c r="E1026" s="1" t="s">
        <v>13306</v>
      </c>
      <c r="F1026" s="1" t="s">
        <v>12023</v>
      </c>
      <c r="G1026" s="1" t="s">
        <v>13307</v>
      </c>
      <c r="H1026" s="1" t="s">
        <v>13308</v>
      </c>
      <c r="I1026" s="1" t="s">
        <v>6428</v>
      </c>
      <c r="J1026" s="1" t="s">
        <v>4559</v>
      </c>
      <c r="K1026" s="1" t="s">
        <v>3608</v>
      </c>
      <c r="L1026" s="1" t="s">
        <v>3076</v>
      </c>
      <c r="M1026" s="1" t="s">
        <v>6977</v>
      </c>
      <c r="N1026" s="1" t="s">
        <v>13308</v>
      </c>
      <c r="O1026" s="1" t="s">
        <v>3751</v>
      </c>
      <c r="P1026" s="1" t="s">
        <v>13309</v>
      </c>
      <c r="Q1026" s="1" t="s">
        <v>10035</v>
      </c>
      <c r="R1026" s="1" t="s">
        <v>3043</v>
      </c>
      <c r="S1026" s="1" t="s">
        <v>3043</v>
      </c>
      <c r="T1026" s="1" t="s">
        <v>3044</v>
      </c>
      <c r="U1026" s="1" t="s">
        <v>13310</v>
      </c>
      <c r="V1026" s="1" t="s">
        <v>13311</v>
      </c>
      <c r="W1026" s="1" t="s">
        <v>2977</v>
      </c>
    </row>
    <row r="1027" spans="1:23" x14ac:dyDescent="0.45">
      <c r="A1027" s="1" t="s">
        <v>13312</v>
      </c>
      <c r="B1027" s="1" t="s">
        <v>13313</v>
      </c>
      <c r="C1027" s="1" t="s">
        <v>4073</v>
      </c>
      <c r="D1027" s="1" t="s">
        <v>13314</v>
      </c>
      <c r="E1027" s="1" t="s">
        <v>13315</v>
      </c>
      <c r="F1027" s="1" t="s">
        <v>13316</v>
      </c>
      <c r="G1027" s="1" t="s">
        <v>13152</v>
      </c>
      <c r="H1027" s="1" t="s">
        <v>13150</v>
      </c>
      <c r="I1027" s="1" t="s">
        <v>13317</v>
      </c>
      <c r="J1027" s="1" t="s">
        <v>10068</v>
      </c>
      <c r="K1027" s="1" t="s">
        <v>13318</v>
      </c>
      <c r="L1027" s="1" t="s">
        <v>3039</v>
      </c>
      <c r="M1027" s="1" t="s">
        <v>4107</v>
      </c>
      <c r="N1027" s="1" t="s">
        <v>13319</v>
      </c>
      <c r="O1027" s="1" t="s">
        <v>4357</v>
      </c>
      <c r="P1027" s="1" t="s">
        <v>13320</v>
      </c>
      <c r="Q1027" s="1" t="s">
        <v>13321</v>
      </c>
      <c r="R1027" s="1" t="s">
        <v>2985</v>
      </c>
      <c r="S1027" s="1" t="s">
        <v>2986</v>
      </c>
      <c r="T1027" s="1" t="s">
        <v>13322</v>
      </c>
      <c r="U1027" s="1" t="s">
        <v>13323</v>
      </c>
      <c r="V1027" s="1" t="s">
        <v>9880</v>
      </c>
      <c r="W1027" s="1" t="s">
        <v>2985</v>
      </c>
    </row>
    <row r="1028" spans="1:23" x14ac:dyDescent="0.45">
      <c r="A1028" s="1" t="s">
        <v>13324</v>
      </c>
      <c r="B1028" s="1" t="s">
        <v>13325</v>
      </c>
      <c r="C1028" s="1" t="s">
        <v>3943</v>
      </c>
      <c r="D1028" s="1" t="s">
        <v>13326</v>
      </c>
      <c r="E1028" s="1" t="s">
        <v>13327</v>
      </c>
      <c r="F1028" s="1" t="s">
        <v>13328</v>
      </c>
      <c r="G1028" s="1" t="s">
        <v>13329</v>
      </c>
      <c r="H1028" s="1" t="s">
        <v>13329</v>
      </c>
      <c r="I1028" s="1" t="s">
        <v>10557</v>
      </c>
      <c r="J1028" s="1" t="s">
        <v>4753</v>
      </c>
      <c r="K1028" s="1" t="s">
        <v>6201</v>
      </c>
      <c r="L1028" s="1" t="s">
        <v>11117</v>
      </c>
      <c r="M1028" s="1" t="s">
        <v>7057</v>
      </c>
      <c r="N1028" s="1" t="s">
        <v>13329</v>
      </c>
      <c r="O1028" s="1" t="s">
        <v>13330</v>
      </c>
      <c r="P1028" s="1" t="s">
        <v>13331</v>
      </c>
      <c r="Q1028" s="1" t="s">
        <v>5009</v>
      </c>
      <c r="R1028" s="1" t="s">
        <v>3043</v>
      </c>
      <c r="S1028" s="1" t="s">
        <v>3043</v>
      </c>
      <c r="T1028" s="1" t="s">
        <v>3044</v>
      </c>
      <c r="U1028" s="1" t="s">
        <v>13332</v>
      </c>
      <c r="V1028" s="1" t="s">
        <v>13333</v>
      </c>
      <c r="W1028" s="1" t="s">
        <v>3086</v>
      </c>
    </row>
    <row r="1029" spans="1:23" x14ac:dyDescent="0.45">
      <c r="A1029" s="1" t="s">
        <v>13334</v>
      </c>
      <c r="B1029" s="1" t="s">
        <v>13335</v>
      </c>
      <c r="C1029" s="1" t="s">
        <v>3793</v>
      </c>
      <c r="D1029" s="1" t="s">
        <v>13336</v>
      </c>
      <c r="E1029" s="1" t="s">
        <v>13337</v>
      </c>
      <c r="F1029" s="1" t="s">
        <v>3893</v>
      </c>
      <c r="G1029" s="1" t="s">
        <v>3253</v>
      </c>
      <c r="H1029" s="1" t="s">
        <v>3229</v>
      </c>
      <c r="I1029" s="1" t="s">
        <v>7198</v>
      </c>
      <c r="J1029" s="1" t="s">
        <v>13338</v>
      </c>
      <c r="K1029" s="1" t="s">
        <v>3229</v>
      </c>
      <c r="L1029" s="1" t="s">
        <v>7198</v>
      </c>
      <c r="M1029" s="1" t="s">
        <v>13338</v>
      </c>
      <c r="N1029" s="1" t="s">
        <v>3836</v>
      </c>
      <c r="O1029" s="1" t="s">
        <v>4223</v>
      </c>
      <c r="P1029" s="1" t="s">
        <v>2984</v>
      </c>
      <c r="Q1029" s="1" t="s">
        <v>2984</v>
      </c>
      <c r="R1029" s="1" t="s">
        <v>2985</v>
      </c>
      <c r="S1029" s="1" t="s">
        <v>6306</v>
      </c>
      <c r="T1029" s="1" t="s">
        <v>9527</v>
      </c>
      <c r="U1029" s="1" t="s">
        <v>13339</v>
      </c>
      <c r="V1029" s="1" t="s">
        <v>3151</v>
      </c>
      <c r="W1029" s="1" t="s">
        <v>2977</v>
      </c>
    </row>
    <row r="1030" spans="1:23" x14ac:dyDescent="0.45">
      <c r="A1030" s="1" t="s">
        <v>13340</v>
      </c>
      <c r="B1030" s="1" t="s">
        <v>13341</v>
      </c>
      <c r="C1030" s="1" t="s">
        <v>3043</v>
      </c>
      <c r="D1030" s="1" t="s">
        <v>3043</v>
      </c>
      <c r="E1030" s="1" t="s">
        <v>3043</v>
      </c>
      <c r="F1030" s="1" t="s">
        <v>5072</v>
      </c>
      <c r="G1030" s="1" t="s">
        <v>3043</v>
      </c>
      <c r="H1030" s="1" t="s">
        <v>5072</v>
      </c>
      <c r="I1030" s="1" t="s">
        <v>3017</v>
      </c>
      <c r="J1030" s="1" t="s">
        <v>3017</v>
      </c>
      <c r="K1030" s="1" t="s">
        <v>5072</v>
      </c>
      <c r="L1030" s="1" t="s">
        <v>3017</v>
      </c>
      <c r="M1030" s="1" t="s">
        <v>3017</v>
      </c>
      <c r="N1030" s="1" t="s">
        <v>3043</v>
      </c>
      <c r="O1030" s="1" t="s">
        <v>3043</v>
      </c>
      <c r="P1030" s="1" t="s">
        <v>2984</v>
      </c>
      <c r="Q1030" s="1" t="s">
        <v>2984</v>
      </c>
      <c r="R1030" s="1" t="s">
        <v>3043</v>
      </c>
      <c r="S1030" s="1" t="s">
        <v>3043</v>
      </c>
      <c r="T1030" s="1" t="s">
        <v>3044</v>
      </c>
      <c r="U1030" s="1" t="s">
        <v>6416</v>
      </c>
      <c r="V1030" s="1" t="s">
        <v>3229</v>
      </c>
      <c r="W1030" s="1" t="s">
        <v>2985</v>
      </c>
    </row>
    <row r="1031" spans="1:23" x14ac:dyDescent="0.45">
      <c r="A1031" s="1" t="s">
        <v>13342</v>
      </c>
      <c r="B1031" s="1" t="s">
        <v>13343</v>
      </c>
      <c r="C1031" s="1" t="s">
        <v>3786</v>
      </c>
      <c r="D1031" s="1" t="s">
        <v>13344</v>
      </c>
      <c r="E1031" s="1" t="s">
        <v>13345</v>
      </c>
      <c r="F1031" s="1" t="s">
        <v>12843</v>
      </c>
      <c r="G1031" s="1" t="s">
        <v>3574</v>
      </c>
      <c r="H1031" s="1" t="s">
        <v>13346</v>
      </c>
      <c r="I1031" s="1" t="s">
        <v>4509</v>
      </c>
      <c r="J1031" s="1" t="s">
        <v>3311</v>
      </c>
      <c r="K1031" s="1" t="s">
        <v>11238</v>
      </c>
      <c r="L1031" s="1" t="s">
        <v>6426</v>
      </c>
      <c r="M1031" s="1" t="s">
        <v>4707</v>
      </c>
      <c r="N1031" s="1" t="s">
        <v>13346</v>
      </c>
      <c r="O1031" s="1" t="s">
        <v>13347</v>
      </c>
      <c r="P1031" s="1" t="s">
        <v>13348</v>
      </c>
      <c r="Q1031" s="1" t="s">
        <v>6312</v>
      </c>
      <c r="R1031" s="1" t="s">
        <v>2977</v>
      </c>
      <c r="S1031" s="1" t="s">
        <v>13349</v>
      </c>
      <c r="T1031" s="1" t="s">
        <v>13350</v>
      </c>
      <c r="U1031" s="1" t="s">
        <v>13351</v>
      </c>
      <c r="V1031" s="1" t="s">
        <v>13352</v>
      </c>
      <c r="W1031" s="1" t="s">
        <v>2977</v>
      </c>
    </row>
    <row r="1032" spans="1:23" x14ac:dyDescent="0.45">
      <c r="A1032" s="1" t="s">
        <v>13353</v>
      </c>
      <c r="B1032" s="1" t="s">
        <v>13354</v>
      </c>
      <c r="C1032" s="1" t="s">
        <v>3522</v>
      </c>
      <c r="D1032" s="1" t="s">
        <v>13355</v>
      </c>
      <c r="E1032" s="1" t="s">
        <v>13356</v>
      </c>
      <c r="F1032" s="1" t="s">
        <v>13357</v>
      </c>
      <c r="G1032" s="1" t="s">
        <v>13358</v>
      </c>
      <c r="H1032" s="1" t="s">
        <v>10270</v>
      </c>
      <c r="I1032" s="1" t="s">
        <v>8055</v>
      </c>
      <c r="J1032" s="1" t="s">
        <v>4858</v>
      </c>
      <c r="K1032" s="1" t="s">
        <v>13359</v>
      </c>
      <c r="L1032" s="1" t="s">
        <v>3815</v>
      </c>
      <c r="M1032" s="1" t="s">
        <v>5191</v>
      </c>
      <c r="N1032" s="1" t="s">
        <v>10270</v>
      </c>
      <c r="O1032" s="1" t="s">
        <v>13360</v>
      </c>
      <c r="P1032" s="1" t="s">
        <v>13361</v>
      </c>
      <c r="Q1032" s="1" t="s">
        <v>13362</v>
      </c>
      <c r="R1032" s="1" t="s">
        <v>3043</v>
      </c>
      <c r="S1032" s="1" t="s">
        <v>3043</v>
      </c>
      <c r="T1032" s="1" t="s">
        <v>3044</v>
      </c>
      <c r="U1032" s="1" t="s">
        <v>13363</v>
      </c>
      <c r="V1032" s="1" t="s">
        <v>13364</v>
      </c>
      <c r="W1032" s="1" t="s">
        <v>3086</v>
      </c>
    </row>
    <row r="1033" spans="1:23" x14ac:dyDescent="0.45">
      <c r="A1033" s="1" t="s">
        <v>13365</v>
      </c>
      <c r="B1033" s="1" t="s">
        <v>13366</v>
      </c>
      <c r="C1033" s="1" t="s">
        <v>2985</v>
      </c>
      <c r="D1033" s="1" t="s">
        <v>4223</v>
      </c>
      <c r="E1033" s="1" t="s">
        <v>13367</v>
      </c>
      <c r="F1033" s="1" t="s">
        <v>8968</v>
      </c>
      <c r="G1033" s="1" t="s">
        <v>11944</v>
      </c>
      <c r="H1033" s="1" t="s">
        <v>11944</v>
      </c>
      <c r="I1033" s="1" t="s">
        <v>12889</v>
      </c>
      <c r="J1033" s="1" t="s">
        <v>13368</v>
      </c>
      <c r="K1033" s="1" t="s">
        <v>11944</v>
      </c>
      <c r="L1033" s="1" t="s">
        <v>12889</v>
      </c>
      <c r="M1033" s="1" t="s">
        <v>13368</v>
      </c>
      <c r="N1033" s="1" t="s">
        <v>11944</v>
      </c>
      <c r="O1033" s="1" t="s">
        <v>11944</v>
      </c>
      <c r="P1033" s="1" t="s">
        <v>2984</v>
      </c>
      <c r="Q1033" s="1" t="s">
        <v>2984</v>
      </c>
      <c r="R1033" s="1" t="s">
        <v>2985</v>
      </c>
      <c r="S1033" s="1" t="s">
        <v>3943</v>
      </c>
      <c r="T1033" s="1" t="s">
        <v>10665</v>
      </c>
      <c r="U1033" s="1" t="s">
        <v>13369</v>
      </c>
      <c r="V1033" s="1" t="s">
        <v>2986</v>
      </c>
      <c r="W1033" s="1" t="s">
        <v>2985</v>
      </c>
    </row>
    <row r="1034" spans="1:23" x14ac:dyDescent="0.45">
      <c r="A1034" s="1" t="s">
        <v>13370</v>
      </c>
      <c r="B1034" s="1" t="s">
        <v>13371</v>
      </c>
      <c r="C1034" s="1" t="s">
        <v>11435</v>
      </c>
      <c r="D1034" s="1" t="s">
        <v>13372</v>
      </c>
      <c r="E1034" s="1" t="s">
        <v>13373</v>
      </c>
      <c r="F1034" s="1" t="s">
        <v>13374</v>
      </c>
      <c r="G1034" s="1" t="s">
        <v>5659</v>
      </c>
      <c r="H1034" s="1" t="s">
        <v>5659</v>
      </c>
      <c r="I1034" s="1" t="s">
        <v>4635</v>
      </c>
      <c r="J1034" s="1" t="s">
        <v>9253</v>
      </c>
      <c r="K1034" s="1" t="s">
        <v>13375</v>
      </c>
      <c r="L1034" s="1" t="s">
        <v>13376</v>
      </c>
      <c r="M1034" s="1" t="s">
        <v>13377</v>
      </c>
      <c r="N1034" s="1" t="s">
        <v>13378</v>
      </c>
      <c r="O1034" s="1" t="s">
        <v>5659</v>
      </c>
      <c r="P1034" s="1" t="s">
        <v>10472</v>
      </c>
      <c r="Q1034" s="1" t="s">
        <v>13379</v>
      </c>
      <c r="R1034" s="1" t="s">
        <v>3786</v>
      </c>
      <c r="S1034" s="1" t="s">
        <v>13380</v>
      </c>
      <c r="T1034" s="1" t="s">
        <v>13381</v>
      </c>
      <c r="U1034" s="1" t="s">
        <v>13382</v>
      </c>
      <c r="V1034" s="1" t="s">
        <v>3127</v>
      </c>
      <c r="W1034" s="1" t="s">
        <v>2985</v>
      </c>
    </row>
    <row r="1035" spans="1:23" x14ac:dyDescent="0.45">
      <c r="A1035" s="1" t="s">
        <v>13383</v>
      </c>
      <c r="B1035" s="1" t="s">
        <v>13384</v>
      </c>
      <c r="C1035" s="1" t="s">
        <v>3043</v>
      </c>
      <c r="D1035" s="1" t="s">
        <v>3043</v>
      </c>
      <c r="E1035" s="1" t="s">
        <v>3043</v>
      </c>
      <c r="F1035" s="1" t="s">
        <v>2985</v>
      </c>
      <c r="G1035" s="1" t="s">
        <v>3043</v>
      </c>
      <c r="H1035" s="1" t="s">
        <v>2985</v>
      </c>
      <c r="I1035" s="1" t="s">
        <v>3017</v>
      </c>
      <c r="J1035" s="1" t="s">
        <v>3017</v>
      </c>
      <c r="K1035" s="1" t="s">
        <v>2985</v>
      </c>
      <c r="L1035" s="1" t="s">
        <v>3017</v>
      </c>
      <c r="M1035" s="1" t="s">
        <v>3017</v>
      </c>
      <c r="N1035" s="1" t="s">
        <v>3043</v>
      </c>
      <c r="O1035" s="1" t="s">
        <v>3043</v>
      </c>
      <c r="P1035" s="1" t="s">
        <v>2984</v>
      </c>
      <c r="Q1035" s="1" t="s">
        <v>2984</v>
      </c>
      <c r="R1035" s="1" t="s">
        <v>2985</v>
      </c>
      <c r="S1035" s="1" t="s">
        <v>5707</v>
      </c>
      <c r="T1035" s="1" t="s">
        <v>3357</v>
      </c>
      <c r="U1035" s="1" t="s">
        <v>13385</v>
      </c>
      <c r="V1035" s="1" t="s">
        <v>4012</v>
      </c>
      <c r="W1035" s="1" t="s">
        <v>2985</v>
      </c>
    </row>
    <row r="1036" spans="1:23" x14ac:dyDescent="0.45">
      <c r="A1036" s="1" t="s">
        <v>13386</v>
      </c>
      <c r="B1036" s="1" t="s">
        <v>13387</v>
      </c>
      <c r="C1036" s="1" t="s">
        <v>3043</v>
      </c>
      <c r="D1036" s="1" t="s">
        <v>3043</v>
      </c>
      <c r="E1036" s="1" t="s">
        <v>3043</v>
      </c>
      <c r="F1036" s="1" t="s">
        <v>2985</v>
      </c>
      <c r="G1036" s="1" t="s">
        <v>3043</v>
      </c>
      <c r="H1036" s="1" t="s">
        <v>2985</v>
      </c>
      <c r="I1036" s="1" t="s">
        <v>3017</v>
      </c>
      <c r="J1036" s="1" t="s">
        <v>3017</v>
      </c>
      <c r="K1036" s="1" t="s">
        <v>2985</v>
      </c>
      <c r="L1036" s="1" t="s">
        <v>3017</v>
      </c>
      <c r="M1036" s="1" t="s">
        <v>3017</v>
      </c>
      <c r="N1036" s="1" t="s">
        <v>3043</v>
      </c>
      <c r="O1036" s="1" t="s">
        <v>3043</v>
      </c>
      <c r="P1036" s="1" t="s">
        <v>2984</v>
      </c>
      <c r="Q1036" s="1" t="s">
        <v>2984</v>
      </c>
      <c r="R1036" s="1" t="s">
        <v>2985</v>
      </c>
      <c r="S1036" s="1" t="s">
        <v>13388</v>
      </c>
      <c r="T1036" s="1" t="s">
        <v>3465</v>
      </c>
      <c r="U1036" s="1" t="s">
        <v>3044</v>
      </c>
      <c r="V1036" s="1" t="s">
        <v>3043</v>
      </c>
      <c r="W1036" s="1" t="s">
        <v>3043</v>
      </c>
    </row>
    <row r="1037" spans="1:23" x14ac:dyDescent="0.45">
      <c r="A1037" s="1" t="s">
        <v>13389</v>
      </c>
      <c r="B1037" s="1" t="s">
        <v>13390</v>
      </c>
      <c r="C1037" s="1" t="s">
        <v>3043</v>
      </c>
      <c r="D1037" s="1" t="s">
        <v>3043</v>
      </c>
      <c r="E1037" s="1" t="s">
        <v>3043</v>
      </c>
      <c r="F1037" s="1" t="s">
        <v>13391</v>
      </c>
      <c r="G1037" s="1" t="s">
        <v>3043</v>
      </c>
      <c r="H1037" s="1" t="s">
        <v>13391</v>
      </c>
      <c r="I1037" s="1" t="s">
        <v>3017</v>
      </c>
      <c r="J1037" s="1" t="s">
        <v>3017</v>
      </c>
      <c r="K1037" s="1" t="s">
        <v>13391</v>
      </c>
      <c r="L1037" s="1" t="s">
        <v>3017</v>
      </c>
      <c r="M1037" s="1" t="s">
        <v>3017</v>
      </c>
      <c r="N1037" s="1" t="s">
        <v>3043</v>
      </c>
      <c r="O1037" s="1" t="s">
        <v>3043</v>
      </c>
      <c r="P1037" s="1" t="s">
        <v>2984</v>
      </c>
      <c r="Q1037" s="1" t="s">
        <v>2984</v>
      </c>
      <c r="R1037" s="1" t="s">
        <v>2985</v>
      </c>
      <c r="S1037" s="1" t="s">
        <v>4155</v>
      </c>
      <c r="T1037" s="1" t="s">
        <v>13392</v>
      </c>
      <c r="U1037" s="1" t="s">
        <v>3044</v>
      </c>
      <c r="V1037" s="1" t="s">
        <v>3043</v>
      </c>
      <c r="W1037" s="1" t="s">
        <v>3043</v>
      </c>
    </row>
    <row r="1038" spans="1:23" x14ac:dyDescent="0.45">
      <c r="A1038" s="1" t="s">
        <v>13393</v>
      </c>
      <c r="B1038" s="1" t="s">
        <v>13394</v>
      </c>
      <c r="C1038" s="1" t="s">
        <v>13395</v>
      </c>
      <c r="D1038" s="1" t="s">
        <v>13396</v>
      </c>
      <c r="E1038" s="1" t="s">
        <v>13397</v>
      </c>
      <c r="F1038" s="1" t="s">
        <v>10051</v>
      </c>
      <c r="G1038" s="1" t="s">
        <v>13398</v>
      </c>
      <c r="H1038" s="1" t="s">
        <v>9400</v>
      </c>
      <c r="I1038" s="1" t="s">
        <v>6021</v>
      </c>
      <c r="J1038" s="1" t="s">
        <v>3446</v>
      </c>
      <c r="K1038" s="1" t="s">
        <v>12656</v>
      </c>
      <c r="L1038" s="1" t="s">
        <v>4283</v>
      </c>
      <c r="M1038" s="1" t="s">
        <v>7430</v>
      </c>
      <c r="N1038" s="1" t="s">
        <v>7286</v>
      </c>
      <c r="O1038" s="1" t="s">
        <v>10051</v>
      </c>
      <c r="P1038" s="1" t="s">
        <v>3615</v>
      </c>
      <c r="Q1038" s="1" t="s">
        <v>8073</v>
      </c>
      <c r="R1038" s="1" t="s">
        <v>2985</v>
      </c>
      <c r="S1038" s="1" t="s">
        <v>13399</v>
      </c>
      <c r="T1038" s="1" t="s">
        <v>13400</v>
      </c>
      <c r="U1038" s="1" t="s">
        <v>12663</v>
      </c>
      <c r="V1038" s="1" t="s">
        <v>13401</v>
      </c>
      <c r="W1038" s="1" t="s">
        <v>2985</v>
      </c>
    </row>
    <row r="1039" spans="1:23" x14ac:dyDescent="0.45">
      <c r="A1039" s="1" t="s">
        <v>13402</v>
      </c>
      <c r="B1039" s="1" t="s">
        <v>13403</v>
      </c>
      <c r="C1039" s="1" t="s">
        <v>3043</v>
      </c>
      <c r="D1039" s="1" t="s">
        <v>3043</v>
      </c>
      <c r="E1039" s="1" t="s">
        <v>3043</v>
      </c>
      <c r="F1039" s="1" t="s">
        <v>4529</v>
      </c>
      <c r="G1039" s="1" t="s">
        <v>3043</v>
      </c>
      <c r="H1039" s="1" t="s">
        <v>4529</v>
      </c>
      <c r="I1039" s="1" t="s">
        <v>3017</v>
      </c>
      <c r="J1039" s="1" t="s">
        <v>3017</v>
      </c>
      <c r="K1039" s="1" t="s">
        <v>4529</v>
      </c>
      <c r="L1039" s="1" t="s">
        <v>3017</v>
      </c>
      <c r="M1039" s="1" t="s">
        <v>3017</v>
      </c>
      <c r="N1039" s="1" t="s">
        <v>3043</v>
      </c>
      <c r="O1039" s="1" t="s">
        <v>3043</v>
      </c>
      <c r="P1039" s="1" t="s">
        <v>2984</v>
      </c>
      <c r="Q1039" s="1" t="s">
        <v>2984</v>
      </c>
      <c r="R1039" s="1" t="s">
        <v>3043</v>
      </c>
      <c r="S1039" s="1" t="s">
        <v>3043</v>
      </c>
      <c r="T1039" s="1" t="s">
        <v>3044</v>
      </c>
      <c r="U1039" s="1" t="s">
        <v>12252</v>
      </c>
      <c r="V1039" s="1" t="s">
        <v>3230</v>
      </c>
      <c r="W1039" s="1" t="s">
        <v>2985</v>
      </c>
    </row>
    <row r="1040" spans="1:23" x14ac:dyDescent="0.45">
      <c r="A1040" s="1" t="s">
        <v>13404</v>
      </c>
      <c r="B1040" s="1" t="s">
        <v>13405</v>
      </c>
      <c r="C1040" s="1" t="s">
        <v>2985</v>
      </c>
      <c r="D1040" s="1" t="s">
        <v>8869</v>
      </c>
      <c r="E1040" s="1" t="s">
        <v>13406</v>
      </c>
      <c r="F1040" s="1" t="s">
        <v>13407</v>
      </c>
      <c r="G1040" s="1" t="s">
        <v>12008</v>
      </c>
      <c r="H1040" s="1" t="s">
        <v>12008</v>
      </c>
      <c r="I1040" s="1" t="s">
        <v>13408</v>
      </c>
      <c r="J1040" s="1" t="s">
        <v>13409</v>
      </c>
      <c r="K1040" s="1" t="s">
        <v>12008</v>
      </c>
      <c r="L1040" s="1" t="s">
        <v>13408</v>
      </c>
      <c r="M1040" s="1" t="s">
        <v>13409</v>
      </c>
      <c r="N1040" s="1" t="s">
        <v>12008</v>
      </c>
      <c r="O1040" s="1" t="s">
        <v>12008</v>
      </c>
      <c r="P1040" s="1" t="s">
        <v>2984</v>
      </c>
      <c r="Q1040" s="1" t="s">
        <v>2984</v>
      </c>
      <c r="R1040" s="1" t="s">
        <v>2977</v>
      </c>
      <c r="S1040" s="1" t="s">
        <v>13410</v>
      </c>
      <c r="T1040" s="1" t="s">
        <v>9767</v>
      </c>
      <c r="U1040" s="1" t="s">
        <v>13411</v>
      </c>
      <c r="V1040" s="1" t="s">
        <v>13412</v>
      </c>
      <c r="W1040" s="1" t="s">
        <v>3229</v>
      </c>
    </row>
    <row r="1041" spans="1:23" x14ac:dyDescent="0.45">
      <c r="A1041" s="1" t="s">
        <v>13413</v>
      </c>
      <c r="B1041" s="1" t="s">
        <v>13414</v>
      </c>
      <c r="C1041" s="1" t="s">
        <v>9879</v>
      </c>
      <c r="D1041" s="1" t="s">
        <v>13415</v>
      </c>
      <c r="E1041" s="1" t="s">
        <v>13416</v>
      </c>
      <c r="F1041" s="1" t="s">
        <v>11894</v>
      </c>
      <c r="G1041" s="1" t="s">
        <v>11483</v>
      </c>
      <c r="H1041" s="1" t="s">
        <v>13417</v>
      </c>
      <c r="I1041" s="1" t="s">
        <v>3557</v>
      </c>
      <c r="J1041" s="1" t="s">
        <v>4203</v>
      </c>
      <c r="K1041" s="1" t="s">
        <v>13418</v>
      </c>
      <c r="L1041" s="1" t="s">
        <v>3741</v>
      </c>
      <c r="M1041" s="1" t="s">
        <v>10798</v>
      </c>
      <c r="N1041" s="1" t="s">
        <v>13417</v>
      </c>
      <c r="O1041" s="1" t="s">
        <v>5360</v>
      </c>
      <c r="P1041" s="1" t="s">
        <v>4553</v>
      </c>
      <c r="Q1041" s="1" t="s">
        <v>13419</v>
      </c>
      <c r="R1041" s="1" t="s">
        <v>3043</v>
      </c>
      <c r="S1041" s="1" t="s">
        <v>3043</v>
      </c>
      <c r="T1041" s="1" t="s">
        <v>3044</v>
      </c>
      <c r="U1041" s="1" t="s">
        <v>13420</v>
      </c>
      <c r="V1041" s="1" t="s">
        <v>13421</v>
      </c>
      <c r="W1041" s="1" t="s">
        <v>3230</v>
      </c>
    </row>
    <row r="1042" spans="1:23" x14ac:dyDescent="0.45">
      <c r="A1042" s="1" t="s">
        <v>13422</v>
      </c>
      <c r="B1042" s="1" t="s">
        <v>13423</v>
      </c>
      <c r="C1042" s="1" t="s">
        <v>8319</v>
      </c>
      <c r="D1042" s="1" t="s">
        <v>13424</v>
      </c>
      <c r="E1042" s="1" t="s">
        <v>13425</v>
      </c>
      <c r="F1042" s="1" t="s">
        <v>3584</v>
      </c>
      <c r="G1042" s="1" t="s">
        <v>13426</v>
      </c>
      <c r="H1042" s="1" t="s">
        <v>13427</v>
      </c>
      <c r="I1042" s="1" t="s">
        <v>3164</v>
      </c>
      <c r="J1042" s="1" t="s">
        <v>4559</v>
      </c>
      <c r="K1042" s="1" t="s">
        <v>5946</v>
      </c>
      <c r="L1042" s="1" t="s">
        <v>4561</v>
      </c>
      <c r="M1042" s="1" t="s">
        <v>3742</v>
      </c>
      <c r="N1042" s="1" t="s">
        <v>13427</v>
      </c>
      <c r="O1042" s="1" t="s">
        <v>3584</v>
      </c>
      <c r="P1042" s="1" t="s">
        <v>13428</v>
      </c>
      <c r="Q1042" s="1" t="s">
        <v>13429</v>
      </c>
      <c r="R1042" s="1" t="s">
        <v>3043</v>
      </c>
      <c r="S1042" s="1" t="s">
        <v>3043</v>
      </c>
      <c r="T1042" s="1" t="s">
        <v>3044</v>
      </c>
      <c r="U1042" s="1" t="s">
        <v>13430</v>
      </c>
      <c r="V1042" s="1" t="s">
        <v>13431</v>
      </c>
      <c r="W1042" s="1" t="s">
        <v>3629</v>
      </c>
    </row>
    <row r="1043" spans="1:23" x14ac:dyDescent="0.45">
      <c r="A1043" s="1" t="s">
        <v>13432</v>
      </c>
      <c r="B1043" s="1" t="s">
        <v>13433</v>
      </c>
      <c r="C1043" s="1" t="s">
        <v>4534</v>
      </c>
      <c r="D1043" s="1" t="s">
        <v>13434</v>
      </c>
      <c r="E1043" s="1" t="s">
        <v>13435</v>
      </c>
      <c r="F1043" s="1" t="s">
        <v>13436</v>
      </c>
      <c r="G1043" s="1" t="s">
        <v>13437</v>
      </c>
      <c r="H1043" s="1" t="s">
        <v>6477</v>
      </c>
      <c r="I1043" s="1" t="s">
        <v>3095</v>
      </c>
      <c r="J1043" s="1" t="s">
        <v>4427</v>
      </c>
      <c r="K1043" s="1" t="s">
        <v>13438</v>
      </c>
      <c r="L1043" s="1" t="s">
        <v>8128</v>
      </c>
      <c r="M1043" s="1" t="s">
        <v>8975</v>
      </c>
      <c r="N1043" s="1" t="s">
        <v>13439</v>
      </c>
      <c r="O1043" s="1" t="s">
        <v>11698</v>
      </c>
      <c r="P1043" s="1" t="s">
        <v>3746</v>
      </c>
      <c r="Q1043" s="1" t="s">
        <v>13440</v>
      </c>
      <c r="R1043" s="1" t="s">
        <v>2985</v>
      </c>
      <c r="S1043" s="1" t="s">
        <v>9323</v>
      </c>
      <c r="T1043" s="1" t="s">
        <v>13441</v>
      </c>
      <c r="U1043" s="1" t="s">
        <v>13442</v>
      </c>
      <c r="V1043" s="1" t="s">
        <v>13443</v>
      </c>
      <c r="W1043" s="1" t="s">
        <v>2985</v>
      </c>
    </row>
    <row r="1044" spans="1:23" x14ac:dyDescent="0.45">
      <c r="A1044" s="1" t="s">
        <v>13444</v>
      </c>
      <c r="B1044" s="1" t="s">
        <v>13445</v>
      </c>
      <c r="C1044" s="1" t="s">
        <v>3043</v>
      </c>
      <c r="D1044" s="1" t="s">
        <v>3043</v>
      </c>
      <c r="E1044" s="1" t="s">
        <v>3043</v>
      </c>
      <c r="F1044" s="1" t="s">
        <v>13446</v>
      </c>
      <c r="G1044" s="1" t="s">
        <v>3043</v>
      </c>
      <c r="H1044" s="1" t="s">
        <v>6480</v>
      </c>
      <c r="I1044" s="1" t="s">
        <v>13447</v>
      </c>
      <c r="J1044" s="1" t="s">
        <v>13448</v>
      </c>
      <c r="K1044" s="1" t="s">
        <v>13446</v>
      </c>
      <c r="L1044" s="1" t="s">
        <v>3017</v>
      </c>
      <c r="M1044" s="1" t="s">
        <v>3017</v>
      </c>
      <c r="N1044" s="1" t="s">
        <v>3043</v>
      </c>
      <c r="O1044" s="1" t="s">
        <v>3043</v>
      </c>
      <c r="P1044" s="1" t="s">
        <v>2984</v>
      </c>
      <c r="Q1044" s="1" t="s">
        <v>2984</v>
      </c>
      <c r="R1044" s="1" t="s">
        <v>2985</v>
      </c>
      <c r="S1044" s="1" t="s">
        <v>2985</v>
      </c>
      <c r="T1044" s="1" t="s">
        <v>9848</v>
      </c>
      <c r="U1044" s="1" t="s">
        <v>13449</v>
      </c>
      <c r="V1044" s="1" t="s">
        <v>3372</v>
      </c>
      <c r="W1044" s="1" t="s">
        <v>2985</v>
      </c>
    </row>
    <row r="1045" spans="1:23" x14ac:dyDescent="0.45">
      <c r="A1045" s="1" t="s">
        <v>13450</v>
      </c>
      <c r="B1045" s="1" t="s">
        <v>13451</v>
      </c>
      <c r="C1045" s="1" t="s">
        <v>3043</v>
      </c>
      <c r="D1045" s="1" t="s">
        <v>3043</v>
      </c>
      <c r="E1045" s="1" t="s">
        <v>3043</v>
      </c>
      <c r="F1045" s="1" t="s">
        <v>3341</v>
      </c>
      <c r="G1045" s="1" t="s">
        <v>3043</v>
      </c>
      <c r="H1045" s="1" t="s">
        <v>3341</v>
      </c>
      <c r="I1045" s="1" t="s">
        <v>3017</v>
      </c>
      <c r="J1045" s="1" t="s">
        <v>3017</v>
      </c>
      <c r="K1045" s="1" t="s">
        <v>3341</v>
      </c>
      <c r="L1045" s="1" t="s">
        <v>3017</v>
      </c>
      <c r="M1045" s="1" t="s">
        <v>3017</v>
      </c>
      <c r="N1045" s="1" t="s">
        <v>3043</v>
      </c>
      <c r="O1045" s="1" t="s">
        <v>3043</v>
      </c>
      <c r="P1045" s="1" t="s">
        <v>2984</v>
      </c>
      <c r="Q1045" s="1" t="s">
        <v>2984</v>
      </c>
      <c r="R1045" s="1" t="s">
        <v>3043</v>
      </c>
      <c r="S1045" s="1" t="s">
        <v>3043</v>
      </c>
      <c r="T1045" s="1" t="s">
        <v>3044</v>
      </c>
      <c r="U1045" s="1" t="s">
        <v>4165</v>
      </c>
      <c r="V1045" s="1" t="s">
        <v>3522</v>
      </c>
      <c r="W1045" s="1" t="s">
        <v>2985</v>
      </c>
    </row>
    <row r="1046" spans="1:23" x14ac:dyDescent="0.45">
      <c r="A1046" s="1" t="s">
        <v>13452</v>
      </c>
      <c r="B1046" s="1" t="s">
        <v>13453</v>
      </c>
      <c r="C1046" s="1" t="s">
        <v>3043</v>
      </c>
      <c r="D1046" s="1" t="s">
        <v>3043</v>
      </c>
      <c r="E1046" s="1" t="s">
        <v>3043</v>
      </c>
      <c r="F1046" s="1" t="s">
        <v>6884</v>
      </c>
      <c r="G1046" s="1" t="s">
        <v>3043</v>
      </c>
      <c r="H1046" s="1" t="s">
        <v>6884</v>
      </c>
      <c r="I1046" s="1" t="s">
        <v>3017</v>
      </c>
      <c r="J1046" s="1" t="s">
        <v>3017</v>
      </c>
      <c r="K1046" s="1" t="s">
        <v>6884</v>
      </c>
      <c r="L1046" s="1" t="s">
        <v>3017</v>
      </c>
      <c r="M1046" s="1" t="s">
        <v>3017</v>
      </c>
      <c r="N1046" s="1" t="s">
        <v>3043</v>
      </c>
      <c r="O1046" s="1" t="s">
        <v>3043</v>
      </c>
      <c r="P1046" s="1" t="s">
        <v>2984</v>
      </c>
      <c r="Q1046" s="1" t="s">
        <v>2984</v>
      </c>
      <c r="R1046" s="1" t="s">
        <v>3043</v>
      </c>
      <c r="S1046" s="1" t="s">
        <v>3043</v>
      </c>
      <c r="T1046" s="1" t="s">
        <v>3044</v>
      </c>
      <c r="U1046" s="1" t="s">
        <v>5085</v>
      </c>
      <c r="V1046" s="1" t="s">
        <v>2978</v>
      </c>
      <c r="W1046" s="1" t="s">
        <v>2985</v>
      </c>
    </row>
    <row r="1047" spans="1:23" x14ac:dyDescent="0.45">
      <c r="A1047" s="1" t="s">
        <v>13454</v>
      </c>
      <c r="B1047" s="1" t="s">
        <v>13455</v>
      </c>
      <c r="C1047" s="1" t="s">
        <v>3043</v>
      </c>
      <c r="D1047" s="1" t="s">
        <v>3043</v>
      </c>
      <c r="E1047" s="1" t="s">
        <v>3043</v>
      </c>
      <c r="F1047" s="1" t="s">
        <v>2985</v>
      </c>
      <c r="G1047" s="1" t="s">
        <v>3043</v>
      </c>
      <c r="H1047" s="1" t="s">
        <v>2985</v>
      </c>
      <c r="I1047" s="1" t="s">
        <v>3017</v>
      </c>
      <c r="J1047" s="1" t="s">
        <v>3017</v>
      </c>
      <c r="K1047" s="1" t="s">
        <v>2985</v>
      </c>
      <c r="L1047" s="1" t="s">
        <v>3017</v>
      </c>
      <c r="M1047" s="1" t="s">
        <v>3017</v>
      </c>
      <c r="N1047" s="1" t="s">
        <v>3043</v>
      </c>
      <c r="O1047" s="1" t="s">
        <v>3043</v>
      </c>
      <c r="P1047" s="1" t="s">
        <v>2984</v>
      </c>
      <c r="Q1047" s="1" t="s">
        <v>2984</v>
      </c>
      <c r="R1047" s="1" t="s">
        <v>3043</v>
      </c>
      <c r="S1047" s="1" t="s">
        <v>3043</v>
      </c>
      <c r="T1047" s="1" t="s">
        <v>3044</v>
      </c>
      <c r="U1047" s="1" t="s">
        <v>4763</v>
      </c>
      <c r="V1047" s="1" t="s">
        <v>2985</v>
      </c>
      <c r="W1047" s="1" t="s">
        <v>2985</v>
      </c>
    </row>
    <row r="1048" spans="1:23" x14ac:dyDescent="0.45">
      <c r="A1048" s="1" t="s">
        <v>13456</v>
      </c>
      <c r="B1048" s="1" t="s">
        <v>4805</v>
      </c>
      <c r="C1048" s="1" t="s">
        <v>3103</v>
      </c>
      <c r="D1048" s="1" t="s">
        <v>13457</v>
      </c>
      <c r="E1048" s="1" t="s">
        <v>13458</v>
      </c>
      <c r="F1048" s="1" t="s">
        <v>4807</v>
      </c>
      <c r="G1048" s="1" t="s">
        <v>13459</v>
      </c>
      <c r="H1048" s="1" t="s">
        <v>3456</v>
      </c>
      <c r="I1048" s="1" t="s">
        <v>13460</v>
      </c>
      <c r="J1048" s="1" t="s">
        <v>10070</v>
      </c>
      <c r="K1048" s="1" t="s">
        <v>13461</v>
      </c>
      <c r="L1048" s="1" t="s">
        <v>13462</v>
      </c>
      <c r="M1048" s="1" t="s">
        <v>13463</v>
      </c>
      <c r="N1048" s="1" t="s">
        <v>13464</v>
      </c>
      <c r="O1048" s="1" t="s">
        <v>3456</v>
      </c>
      <c r="P1048" s="1" t="s">
        <v>2984</v>
      </c>
      <c r="Q1048" s="1" t="s">
        <v>2984</v>
      </c>
      <c r="R1048" s="1" t="s">
        <v>3043</v>
      </c>
      <c r="S1048" s="1" t="s">
        <v>3043</v>
      </c>
      <c r="T1048" s="1" t="s">
        <v>3044</v>
      </c>
      <c r="U1048" s="1" t="s">
        <v>3044</v>
      </c>
      <c r="V1048" s="1" t="s">
        <v>3043</v>
      </c>
      <c r="W1048" s="1" t="s">
        <v>3043</v>
      </c>
    </row>
    <row r="1049" spans="1:23" x14ac:dyDescent="0.45">
      <c r="A1049" s="1" t="s">
        <v>13465</v>
      </c>
      <c r="B1049" s="1" t="s">
        <v>13466</v>
      </c>
      <c r="C1049" s="1" t="s">
        <v>3043</v>
      </c>
      <c r="D1049" s="1" t="s">
        <v>3043</v>
      </c>
      <c r="E1049" s="1" t="s">
        <v>3043</v>
      </c>
      <c r="F1049" s="1" t="s">
        <v>13467</v>
      </c>
      <c r="G1049" s="1" t="s">
        <v>3043</v>
      </c>
      <c r="H1049" s="1" t="s">
        <v>13467</v>
      </c>
      <c r="I1049" s="1" t="s">
        <v>3017</v>
      </c>
      <c r="J1049" s="1" t="s">
        <v>3017</v>
      </c>
      <c r="K1049" s="1" t="s">
        <v>13467</v>
      </c>
      <c r="L1049" s="1" t="s">
        <v>3017</v>
      </c>
      <c r="M1049" s="1" t="s">
        <v>3017</v>
      </c>
      <c r="N1049" s="1" t="s">
        <v>3043</v>
      </c>
      <c r="O1049" s="1" t="s">
        <v>3043</v>
      </c>
      <c r="P1049" s="1" t="s">
        <v>13468</v>
      </c>
      <c r="Q1049" s="1" t="s">
        <v>13469</v>
      </c>
      <c r="R1049" s="1" t="s">
        <v>3043</v>
      </c>
      <c r="S1049" s="1" t="s">
        <v>3043</v>
      </c>
      <c r="T1049" s="1" t="s">
        <v>3044</v>
      </c>
      <c r="U1049" s="1" t="s">
        <v>13470</v>
      </c>
      <c r="V1049" s="1" t="s">
        <v>6645</v>
      </c>
      <c r="W1049" s="1" t="s">
        <v>2977</v>
      </c>
    </row>
    <row r="1050" spans="1:23" x14ac:dyDescent="0.45">
      <c r="A1050" s="1" t="s">
        <v>13471</v>
      </c>
      <c r="B1050" s="1" t="s">
        <v>13472</v>
      </c>
      <c r="C1050" s="1" t="s">
        <v>3043</v>
      </c>
      <c r="D1050" s="1" t="s">
        <v>3043</v>
      </c>
      <c r="E1050" s="1" t="s">
        <v>3043</v>
      </c>
      <c r="F1050" s="1" t="s">
        <v>13473</v>
      </c>
      <c r="G1050" s="1" t="s">
        <v>3043</v>
      </c>
      <c r="H1050" s="1" t="s">
        <v>13473</v>
      </c>
      <c r="I1050" s="1" t="s">
        <v>3017</v>
      </c>
      <c r="J1050" s="1" t="s">
        <v>3017</v>
      </c>
      <c r="K1050" s="1" t="s">
        <v>13473</v>
      </c>
      <c r="L1050" s="1" t="s">
        <v>3017</v>
      </c>
      <c r="M1050" s="1" t="s">
        <v>3017</v>
      </c>
      <c r="N1050" s="1" t="s">
        <v>3043</v>
      </c>
      <c r="O1050" s="1" t="s">
        <v>3043</v>
      </c>
      <c r="P1050" s="1" t="s">
        <v>2984</v>
      </c>
      <c r="Q1050" s="1" t="s">
        <v>2984</v>
      </c>
      <c r="R1050" s="1" t="s">
        <v>2985</v>
      </c>
      <c r="S1050" s="1" t="s">
        <v>3147</v>
      </c>
      <c r="T1050" s="1" t="s">
        <v>13474</v>
      </c>
      <c r="U1050" s="1" t="s">
        <v>3044</v>
      </c>
      <c r="V1050" s="1" t="s">
        <v>3043</v>
      </c>
      <c r="W1050" s="1" t="s">
        <v>3043</v>
      </c>
    </row>
    <row r="1051" spans="1:23" x14ac:dyDescent="0.45">
      <c r="A1051" s="1" t="s">
        <v>13475</v>
      </c>
      <c r="B1051" s="1" t="s">
        <v>13476</v>
      </c>
      <c r="C1051" s="1" t="s">
        <v>2985</v>
      </c>
      <c r="D1051" s="1" t="s">
        <v>3127</v>
      </c>
      <c r="E1051" s="1" t="s">
        <v>13477</v>
      </c>
      <c r="F1051" s="1" t="s">
        <v>13478</v>
      </c>
      <c r="G1051" s="1" t="s">
        <v>13479</v>
      </c>
      <c r="H1051" s="1" t="s">
        <v>13479</v>
      </c>
      <c r="I1051" s="1" t="s">
        <v>13480</v>
      </c>
      <c r="J1051" s="1" t="s">
        <v>6147</v>
      </c>
      <c r="K1051" s="1" t="s">
        <v>13479</v>
      </c>
      <c r="L1051" s="1" t="s">
        <v>13480</v>
      </c>
      <c r="M1051" s="1" t="s">
        <v>6147</v>
      </c>
      <c r="N1051" s="1" t="s">
        <v>13479</v>
      </c>
      <c r="O1051" s="1" t="s">
        <v>13479</v>
      </c>
      <c r="P1051" s="1" t="s">
        <v>2984</v>
      </c>
      <c r="Q1051" s="1" t="s">
        <v>2984</v>
      </c>
      <c r="R1051" s="1" t="s">
        <v>2985</v>
      </c>
      <c r="S1051" s="1" t="s">
        <v>3127</v>
      </c>
      <c r="T1051" s="1" t="s">
        <v>13481</v>
      </c>
      <c r="U1051" s="1" t="s">
        <v>13482</v>
      </c>
      <c r="V1051" s="1" t="s">
        <v>3127</v>
      </c>
      <c r="W1051" s="1" t="s">
        <v>2985</v>
      </c>
    </row>
    <row r="1052" spans="1:23" x14ac:dyDescent="0.45">
      <c r="A1052" s="1" t="s">
        <v>13483</v>
      </c>
      <c r="B1052" s="1" t="s">
        <v>13484</v>
      </c>
      <c r="C1052" s="1" t="s">
        <v>13485</v>
      </c>
      <c r="D1052" s="1" t="s">
        <v>13486</v>
      </c>
      <c r="E1052" s="1" t="s">
        <v>13487</v>
      </c>
      <c r="F1052" s="1" t="s">
        <v>13488</v>
      </c>
      <c r="G1052" s="1" t="s">
        <v>13489</v>
      </c>
      <c r="H1052" s="1" t="s">
        <v>13489</v>
      </c>
      <c r="I1052" s="1" t="s">
        <v>13490</v>
      </c>
      <c r="J1052" s="1" t="s">
        <v>3689</v>
      </c>
      <c r="K1052" s="1" t="s">
        <v>12052</v>
      </c>
      <c r="L1052" s="1" t="s">
        <v>13491</v>
      </c>
      <c r="M1052" s="1" t="s">
        <v>13492</v>
      </c>
      <c r="N1052" s="1" t="s">
        <v>13493</v>
      </c>
      <c r="O1052" s="1" t="s">
        <v>13489</v>
      </c>
      <c r="P1052" s="1" t="s">
        <v>8894</v>
      </c>
      <c r="Q1052" s="1" t="s">
        <v>13494</v>
      </c>
      <c r="R1052" s="1" t="s">
        <v>2985</v>
      </c>
      <c r="S1052" s="1" t="s">
        <v>3436</v>
      </c>
      <c r="T1052" s="1" t="s">
        <v>13495</v>
      </c>
      <c r="U1052" s="1" t="s">
        <v>13496</v>
      </c>
      <c r="V1052" s="1" t="s">
        <v>13497</v>
      </c>
      <c r="W1052" s="1" t="s">
        <v>2985</v>
      </c>
    </row>
    <row r="1053" spans="1:23" x14ac:dyDescent="0.45">
      <c r="A1053" s="1" t="s">
        <v>13498</v>
      </c>
      <c r="B1053" s="1" t="s">
        <v>13499</v>
      </c>
      <c r="C1053" s="1" t="s">
        <v>10583</v>
      </c>
      <c r="D1053" s="1" t="s">
        <v>13500</v>
      </c>
      <c r="E1053" s="1" t="s">
        <v>13501</v>
      </c>
      <c r="F1053" s="1" t="s">
        <v>13502</v>
      </c>
      <c r="G1053" s="1" t="s">
        <v>5785</v>
      </c>
      <c r="H1053" s="1" t="s">
        <v>6424</v>
      </c>
      <c r="I1053" s="1" t="s">
        <v>10252</v>
      </c>
      <c r="J1053" s="1" t="s">
        <v>13503</v>
      </c>
      <c r="K1053" s="1" t="s">
        <v>6423</v>
      </c>
      <c r="L1053" s="1" t="s">
        <v>4970</v>
      </c>
      <c r="M1053" s="1" t="s">
        <v>13504</v>
      </c>
      <c r="N1053" s="1" t="s">
        <v>13505</v>
      </c>
      <c r="O1053" s="1" t="s">
        <v>5785</v>
      </c>
      <c r="P1053" s="1" t="s">
        <v>13506</v>
      </c>
      <c r="Q1053" s="1" t="s">
        <v>13507</v>
      </c>
      <c r="R1053" s="1" t="s">
        <v>2985</v>
      </c>
      <c r="S1053" s="1" t="s">
        <v>13508</v>
      </c>
      <c r="T1053" s="1" t="s">
        <v>13509</v>
      </c>
      <c r="U1053" s="1" t="s">
        <v>4166</v>
      </c>
      <c r="V1053" s="1" t="s">
        <v>5150</v>
      </c>
      <c r="W1053" s="1" t="s">
        <v>2977</v>
      </c>
    </row>
    <row r="1054" spans="1:23" x14ac:dyDescent="0.45">
      <c r="A1054" s="1" t="s">
        <v>13510</v>
      </c>
      <c r="B1054" s="1" t="s">
        <v>13511</v>
      </c>
      <c r="C1054" s="1" t="s">
        <v>3043</v>
      </c>
      <c r="D1054" s="1" t="s">
        <v>3043</v>
      </c>
      <c r="E1054" s="1" t="s">
        <v>3043</v>
      </c>
      <c r="F1054" s="1" t="s">
        <v>3456</v>
      </c>
      <c r="G1054" s="1" t="s">
        <v>3043</v>
      </c>
      <c r="H1054" s="1" t="s">
        <v>3456</v>
      </c>
      <c r="I1054" s="1" t="s">
        <v>3017</v>
      </c>
      <c r="J1054" s="1" t="s">
        <v>3017</v>
      </c>
      <c r="K1054" s="1" t="s">
        <v>3456</v>
      </c>
      <c r="L1054" s="1" t="s">
        <v>3017</v>
      </c>
      <c r="M1054" s="1" t="s">
        <v>3017</v>
      </c>
      <c r="N1054" s="1" t="s">
        <v>3043</v>
      </c>
      <c r="O1054" s="1" t="s">
        <v>3043</v>
      </c>
      <c r="P1054" s="1" t="s">
        <v>2984</v>
      </c>
      <c r="Q1054" s="1" t="s">
        <v>2984</v>
      </c>
      <c r="R1054" s="1" t="s">
        <v>2985</v>
      </c>
      <c r="S1054" s="1" t="s">
        <v>12814</v>
      </c>
      <c r="T1054" s="1" t="s">
        <v>13512</v>
      </c>
      <c r="U1054" s="1" t="s">
        <v>4233</v>
      </c>
      <c r="V1054" s="1" t="s">
        <v>12814</v>
      </c>
      <c r="W1054" s="1" t="s">
        <v>2985</v>
      </c>
    </row>
    <row r="1055" spans="1:23" x14ac:dyDescent="0.45">
      <c r="A1055" s="1" t="s">
        <v>13513</v>
      </c>
      <c r="B1055" s="1" t="s">
        <v>13514</v>
      </c>
      <c r="C1055" s="1" t="s">
        <v>5958</v>
      </c>
      <c r="D1055" s="1" t="s">
        <v>13515</v>
      </c>
      <c r="E1055" s="1" t="s">
        <v>13516</v>
      </c>
      <c r="F1055" s="1" t="s">
        <v>13517</v>
      </c>
      <c r="G1055" s="1" t="s">
        <v>8873</v>
      </c>
      <c r="H1055" s="1" t="s">
        <v>8873</v>
      </c>
      <c r="I1055" s="1" t="s">
        <v>13518</v>
      </c>
      <c r="J1055" s="1" t="s">
        <v>13519</v>
      </c>
      <c r="K1055" s="1" t="s">
        <v>13520</v>
      </c>
      <c r="L1055" s="1" t="s">
        <v>13521</v>
      </c>
      <c r="M1055" s="1" t="s">
        <v>13519</v>
      </c>
      <c r="N1055" s="1" t="s">
        <v>8873</v>
      </c>
      <c r="O1055" s="1" t="s">
        <v>6249</v>
      </c>
      <c r="P1055" s="1" t="s">
        <v>2984</v>
      </c>
      <c r="Q1055" s="1" t="s">
        <v>2984</v>
      </c>
      <c r="R1055" s="1" t="s">
        <v>2985</v>
      </c>
      <c r="S1055" s="1" t="s">
        <v>2986</v>
      </c>
      <c r="T1055" s="1" t="s">
        <v>13522</v>
      </c>
      <c r="U1055" s="1" t="s">
        <v>13523</v>
      </c>
      <c r="V1055" s="1" t="s">
        <v>2986</v>
      </c>
      <c r="W1055" s="1" t="s">
        <v>2985</v>
      </c>
    </row>
    <row r="1056" spans="1:23" x14ac:dyDescent="0.45">
      <c r="A1056" s="1" t="s">
        <v>13524</v>
      </c>
      <c r="B1056" s="1" t="s">
        <v>13525</v>
      </c>
      <c r="C1056" s="1" t="s">
        <v>8326</v>
      </c>
      <c r="D1056" s="1" t="s">
        <v>13526</v>
      </c>
      <c r="E1056" s="1" t="s">
        <v>13527</v>
      </c>
      <c r="F1056" s="1" t="s">
        <v>13528</v>
      </c>
      <c r="G1056" s="1" t="s">
        <v>13529</v>
      </c>
      <c r="H1056" s="1" t="s">
        <v>13530</v>
      </c>
      <c r="I1056" s="1" t="s">
        <v>9610</v>
      </c>
      <c r="J1056" s="1" t="s">
        <v>4559</v>
      </c>
      <c r="K1056" s="1" t="s">
        <v>13065</v>
      </c>
      <c r="L1056" s="1" t="s">
        <v>3039</v>
      </c>
      <c r="M1056" s="1" t="s">
        <v>11627</v>
      </c>
      <c r="N1056" s="1" t="s">
        <v>13531</v>
      </c>
      <c r="O1056" s="1" t="s">
        <v>13529</v>
      </c>
      <c r="P1056" s="1" t="s">
        <v>13532</v>
      </c>
      <c r="Q1056" s="1" t="s">
        <v>13533</v>
      </c>
      <c r="R1056" s="1" t="s">
        <v>2977</v>
      </c>
      <c r="S1056" s="1" t="s">
        <v>13534</v>
      </c>
      <c r="T1056" s="1" t="s">
        <v>13535</v>
      </c>
      <c r="U1056" s="1" t="s">
        <v>13536</v>
      </c>
      <c r="V1056" s="1" t="s">
        <v>3147</v>
      </c>
      <c r="W1056" s="1" t="s">
        <v>2985</v>
      </c>
    </row>
    <row r="1057" spans="1:23" x14ac:dyDescent="0.45">
      <c r="A1057" s="1" t="s">
        <v>13537</v>
      </c>
      <c r="B1057" s="1" t="s">
        <v>13538</v>
      </c>
      <c r="C1057" s="1" t="s">
        <v>4572</v>
      </c>
      <c r="D1057" s="1" t="s">
        <v>13539</v>
      </c>
      <c r="E1057" s="1" t="s">
        <v>13540</v>
      </c>
      <c r="F1057" s="1" t="s">
        <v>13541</v>
      </c>
      <c r="G1057" s="1" t="s">
        <v>13542</v>
      </c>
      <c r="H1057" s="1" t="s">
        <v>13543</v>
      </c>
      <c r="I1057" s="1" t="s">
        <v>4738</v>
      </c>
      <c r="J1057" s="1" t="s">
        <v>4281</v>
      </c>
      <c r="K1057" s="1" t="s">
        <v>13543</v>
      </c>
      <c r="L1057" s="1" t="s">
        <v>4738</v>
      </c>
      <c r="M1057" s="1" t="s">
        <v>4281</v>
      </c>
      <c r="N1057" s="1" t="s">
        <v>13542</v>
      </c>
      <c r="O1057" s="1" t="s">
        <v>13544</v>
      </c>
      <c r="P1057" s="1" t="s">
        <v>2984</v>
      </c>
      <c r="Q1057" s="1" t="s">
        <v>2984</v>
      </c>
      <c r="R1057" s="1" t="s">
        <v>2985</v>
      </c>
      <c r="S1057" s="1" t="s">
        <v>13545</v>
      </c>
      <c r="T1057" s="1" t="s">
        <v>13546</v>
      </c>
      <c r="U1057" s="1" t="s">
        <v>13547</v>
      </c>
      <c r="V1057" s="1" t="s">
        <v>13548</v>
      </c>
      <c r="W1057" s="1" t="s">
        <v>4053</v>
      </c>
    </row>
    <row r="1058" spans="1:23" x14ac:dyDescent="0.45">
      <c r="A1058" s="1" t="s">
        <v>13549</v>
      </c>
      <c r="B1058" s="1" t="s">
        <v>13550</v>
      </c>
      <c r="C1058" s="1" t="s">
        <v>3043</v>
      </c>
      <c r="D1058" s="1" t="s">
        <v>3043</v>
      </c>
      <c r="E1058" s="1" t="s">
        <v>3043</v>
      </c>
      <c r="F1058" s="1" t="s">
        <v>13551</v>
      </c>
      <c r="G1058" s="1" t="s">
        <v>3043</v>
      </c>
      <c r="H1058" s="1" t="s">
        <v>13551</v>
      </c>
      <c r="I1058" s="1" t="s">
        <v>3017</v>
      </c>
      <c r="J1058" s="1" t="s">
        <v>3017</v>
      </c>
      <c r="K1058" s="1" t="s">
        <v>13551</v>
      </c>
      <c r="L1058" s="1" t="s">
        <v>3017</v>
      </c>
      <c r="M1058" s="1" t="s">
        <v>3017</v>
      </c>
      <c r="N1058" s="1" t="s">
        <v>3043</v>
      </c>
      <c r="O1058" s="1" t="s">
        <v>3043</v>
      </c>
      <c r="P1058" s="1" t="s">
        <v>2984</v>
      </c>
      <c r="Q1058" s="1" t="s">
        <v>2984</v>
      </c>
      <c r="R1058" s="1" t="s">
        <v>2985</v>
      </c>
      <c r="S1058" s="1" t="s">
        <v>3147</v>
      </c>
      <c r="T1058" s="1" t="s">
        <v>13552</v>
      </c>
      <c r="U1058" s="1" t="s">
        <v>3459</v>
      </c>
      <c r="V1058" s="1" t="s">
        <v>8869</v>
      </c>
      <c r="W1058" s="1" t="s">
        <v>3103</v>
      </c>
    </row>
    <row r="1059" spans="1:23" x14ac:dyDescent="0.45">
      <c r="A1059" s="1" t="s">
        <v>13553</v>
      </c>
      <c r="B1059" s="1" t="s">
        <v>11169</v>
      </c>
      <c r="C1059" s="1" t="s">
        <v>7033</v>
      </c>
      <c r="D1059" s="1" t="s">
        <v>13554</v>
      </c>
      <c r="E1059" s="1" t="s">
        <v>13555</v>
      </c>
      <c r="F1059" s="1" t="s">
        <v>11172</v>
      </c>
      <c r="G1059" s="1" t="s">
        <v>13556</v>
      </c>
      <c r="H1059" s="1" t="s">
        <v>13556</v>
      </c>
      <c r="I1059" s="1" t="s">
        <v>7130</v>
      </c>
      <c r="J1059" s="1" t="s">
        <v>3642</v>
      </c>
      <c r="K1059" s="1" t="s">
        <v>11173</v>
      </c>
      <c r="L1059" s="1" t="s">
        <v>4257</v>
      </c>
      <c r="M1059" s="1" t="s">
        <v>3850</v>
      </c>
      <c r="N1059" s="1" t="s">
        <v>11173</v>
      </c>
      <c r="O1059" s="1" t="s">
        <v>13556</v>
      </c>
      <c r="P1059" s="1" t="s">
        <v>2984</v>
      </c>
      <c r="Q1059" s="1" t="s">
        <v>2984</v>
      </c>
      <c r="R1059" s="1" t="s">
        <v>2985</v>
      </c>
      <c r="S1059" s="1" t="s">
        <v>13557</v>
      </c>
      <c r="T1059" s="1" t="s">
        <v>13558</v>
      </c>
      <c r="U1059" s="1" t="s">
        <v>11175</v>
      </c>
      <c r="V1059" s="1" t="s">
        <v>13559</v>
      </c>
      <c r="W1059" s="1" t="s">
        <v>2985</v>
      </c>
    </row>
    <row r="1060" spans="1:23" x14ac:dyDescent="0.45">
      <c r="A1060" s="1" t="s">
        <v>13560</v>
      </c>
      <c r="B1060" s="1" t="s">
        <v>13561</v>
      </c>
      <c r="C1060" s="1" t="s">
        <v>13562</v>
      </c>
      <c r="D1060" s="1" t="s">
        <v>13563</v>
      </c>
      <c r="E1060" s="1" t="s">
        <v>13564</v>
      </c>
      <c r="F1060" s="1" t="s">
        <v>13565</v>
      </c>
      <c r="G1060" s="1" t="s">
        <v>13566</v>
      </c>
      <c r="H1060" s="1" t="s">
        <v>13567</v>
      </c>
      <c r="I1060" s="1" t="s">
        <v>11606</v>
      </c>
      <c r="J1060" s="1" t="s">
        <v>4837</v>
      </c>
      <c r="K1060" s="1" t="s">
        <v>13568</v>
      </c>
      <c r="L1060" s="1" t="s">
        <v>13569</v>
      </c>
      <c r="M1060" s="1" t="s">
        <v>5489</v>
      </c>
      <c r="N1060" s="1" t="s">
        <v>13570</v>
      </c>
      <c r="O1060" s="1" t="s">
        <v>13566</v>
      </c>
      <c r="P1060" s="1" t="s">
        <v>13571</v>
      </c>
      <c r="Q1060" s="1" t="s">
        <v>5820</v>
      </c>
      <c r="R1060" s="1" t="s">
        <v>2977</v>
      </c>
      <c r="S1060" s="1" t="s">
        <v>5644</v>
      </c>
      <c r="T1060" s="1" t="s">
        <v>13572</v>
      </c>
      <c r="U1060" s="1" t="s">
        <v>13573</v>
      </c>
      <c r="V1060" s="1" t="s">
        <v>2980</v>
      </c>
      <c r="W1060" s="1" t="s">
        <v>2985</v>
      </c>
    </row>
    <row r="1061" spans="1:23" x14ac:dyDescent="0.45">
      <c r="A1061" s="1" t="s">
        <v>13574</v>
      </c>
      <c r="B1061" s="1" t="s">
        <v>13575</v>
      </c>
      <c r="C1061" s="1" t="s">
        <v>3043</v>
      </c>
      <c r="D1061" s="1" t="s">
        <v>3043</v>
      </c>
      <c r="E1061" s="1" t="s">
        <v>3043</v>
      </c>
      <c r="F1061" s="1" t="s">
        <v>5760</v>
      </c>
      <c r="G1061" s="1" t="s">
        <v>3043</v>
      </c>
      <c r="H1061" s="1" t="s">
        <v>5760</v>
      </c>
      <c r="I1061" s="1" t="s">
        <v>3017</v>
      </c>
      <c r="J1061" s="1" t="s">
        <v>3017</v>
      </c>
      <c r="K1061" s="1" t="s">
        <v>5760</v>
      </c>
      <c r="L1061" s="1" t="s">
        <v>3017</v>
      </c>
      <c r="M1061" s="1" t="s">
        <v>3017</v>
      </c>
      <c r="N1061" s="1" t="s">
        <v>3043</v>
      </c>
      <c r="O1061" s="1" t="s">
        <v>3043</v>
      </c>
      <c r="P1061" s="1" t="s">
        <v>2984</v>
      </c>
      <c r="Q1061" s="1" t="s">
        <v>2984</v>
      </c>
      <c r="R1061" s="1" t="s">
        <v>3043</v>
      </c>
      <c r="S1061" s="1" t="s">
        <v>3043</v>
      </c>
      <c r="T1061" s="1" t="s">
        <v>3044</v>
      </c>
      <c r="U1061" s="1" t="s">
        <v>7956</v>
      </c>
      <c r="V1061" s="1" t="s">
        <v>3230</v>
      </c>
      <c r="W1061" s="1" t="s">
        <v>2985</v>
      </c>
    </row>
    <row r="1062" spans="1:23" x14ac:dyDescent="0.45">
      <c r="A1062" s="1" t="s">
        <v>13576</v>
      </c>
      <c r="B1062" s="1" t="s">
        <v>13577</v>
      </c>
      <c r="C1062" s="1" t="s">
        <v>4367</v>
      </c>
      <c r="D1062" s="1" t="s">
        <v>13578</v>
      </c>
      <c r="E1062" s="1" t="s">
        <v>13579</v>
      </c>
      <c r="F1062" s="1" t="s">
        <v>13179</v>
      </c>
      <c r="G1062" s="1" t="s">
        <v>9320</v>
      </c>
      <c r="H1062" s="1" t="s">
        <v>8458</v>
      </c>
      <c r="I1062" s="1" t="s">
        <v>4908</v>
      </c>
      <c r="J1062" s="1" t="s">
        <v>4261</v>
      </c>
      <c r="K1062" s="1" t="s">
        <v>11958</v>
      </c>
      <c r="L1062" s="1" t="s">
        <v>5212</v>
      </c>
      <c r="M1062" s="1" t="s">
        <v>10927</v>
      </c>
      <c r="N1062" s="1" t="s">
        <v>6525</v>
      </c>
      <c r="O1062" s="1" t="s">
        <v>10163</v>
      </c>
      <c r="P1062" s="1" t="s">
        <v>7946</v>
      </c>
      <c r="Q1062" s="1" t="s">
        <v>10274</v>
      </c>
      <c r="R1062" s="1" t="s">
        <v>2985</v>
      </c>
      <c r="S1062" s="1" t="s">
        <v>13580</v>
      </c>
      <c r="T1062" s="1" t="s">
        <v>4095</v>
      </c>
      <c r="U1062" s="1" t="s">
        <v>13581</v>
      </c>
      <c r="V1062" s="1" t="s">
        <v>13582</v>
      </c>
      <c r="W1062" s="1" t="s">
        <v>3103</v>
      </c>
    </row>
    <row r="1063" spans="1:23" x14ac:dyDescent="0.45">
      <c r="A1063" s="1" t="s">
        <v>13583</v>
      </c>
      <c r="B1063" s="1" t="s">
        <v>12140</v>
      </c>
      <c r="C1063" s="1" t="s">
        <v>2977</v>
      </c>
      <c r="D1063" s="1" t="s">
        <v>13584</v>
      </c>
      <c r="E1063" s="1" t="s">
        <v>13585</v>
      </c>
      <c r="F1063" s="1" t="s">
        <v>12141</v>
      </c>
      <c r="G1063" s="1" t="s">
        <v>13586</v>
      </c>
      <c r="H1063" s="1" t="s">
        <v>8964</v>
      </c>
      <c r="I1063" s="1" t="s">
        <v>13587</v>
      </c>
      <c r="J1063" s="1" t="s">
        <v>6236</v>
      </c>
      <c r="K1063" s="1" t="s">
        <v>13588</v>
      </c>
      <c r="L1063" s="1" t="s">
        <v>13589</v>
      </c>
      <c r="M1063" s="1" t="s">
        <v>6236</v>
      </c>
      <c r="N1063" s="1" t="s">
        <v>8964</v>
      </c>
      <c r="O1063" s="1" t="s">
        <v>13586</v>
      </c>
      <c r="P1063" s="1" t="s">
        <v>2984</v>
      </c>
      <c r="Q1063" s="1" t="s">
        <v>2984</v>
      </c>
      <c r="R1063" s="1" t="s">
        <v>3043</v>
      </c>
      <c r="S1063" s="1" t="s">
        <v>3043</v>
      </c>
      <c r="T1063" s="1" t="s">
        <v>3044</v>
      </c>
      <c r="U1063" s="1" t="s">
        <v>3044</v>
      </c>
      <c r="V1063" s="1" t="s">
        <v>3043</v>
      </c>
      <c r="W1063" s="1" t="s">
        <v>3043</v>
      </c>
    </row>
    <row r="1064" spans="1:23" x14ac:dyDescent="0.45">
      <c r="A1064" s="1" t="s">
        <v>13590</v>
      </c>
      <c r="B1064" s="1" t="s">
        <v>13591</v>
      </c>
      <c r="C1064" s="1" t="s">
        <v>13592</v>
      </c>
      <c r="D1064" s="1" t="s">
        <v>13593</v>
      </c>
      <c r="E1064" s="1" t="s">
        <v>13594</v>
      </c>
      <c r="F1064" s="1" t="s">
        <v>10545</v>
      </c>
      <c r="G1064" s="1" t="s">
        <v>9660</v>
      </c>
      <c r="H1064" s="1" t="s">
        <v>7673</v>
      </c>
      <c r="I1064" s="1" t="s">
        <v>3445</v>
      </c>
      <c r="J1064" s="1" t="s">
        <v>6109</v>
      </c>
      <c r="K1064" s="1" t="s">
        <v>8297</v>
      </c>
      <c r="L1064" s="1" t="s">
        <v>3079</v>
      </c>
      <c r="M1064" s="1" t="s">
        <v>7166</v>
      </c>
      <c r="N1064" s="1" t="s">
        <v>3447</v>
      </c>
      <c r="O1064" s="1" t="s">
        <v>9660</v>
      </c>
      <c r="P1064" s="1" t="s">
        <v>13595</v>
      </c>
      <c r="Q1064" s="1" t="s">
        <v>9895</v>
      </c>
      <c r="R1064" s="1" t="s">
        <v>2977</v>
      </c>
      <c r="S1064" s="1" t="s">
        <v>3147</v>
      </c>
      <c r="T1064" s="1" t="s">
        <v>3452</v>
      </c>
      <c r="U1064" s="1" t="s">
        <v>3453</v>
      </c>
      <c r="V1064" s="1" t="s">
        <v>6910</v>
      </c>
      <c r="W1064" s="1" t="s">
        <v>2985</v>
      </c>
    </row>
    <row r="1065" spans="1:23" x14ac:dyDescent="0.45">
      <c r="A1065" s="1" t="s">
        <v>13596</v>
      </c>
      <c r="B1065" s="1" t="s">
        <v>13597</v>
      </c>
      <c r="C1065" s="1" t="s">
        <v>3043</v>
      </c>
      <c r="D1065" s="1" t="s">
        <v>3043</v>
      </c>
      <c r="E1065" s="1" t="s">
        <v>3043</v>
      </c>
      <c r="F1065" s="1" t="s">
        <v>3985</v>
      </c>
      <c r="G1065" s="1" t="s">
        <v>3043</v>
      </c>
      <c r="H1065" s="1" t="s">
        <v>3985</v>
      </c>
      <c r="I1065" s="1" t="s">
        <v>3017</v>
      </c>
      <c r="J1065" s="1" t="s">
        <v>3017</v>
      </c>
      <c r="K1065" s="1" t="s">
        <v>3985</v>
      </c>
      <c r="L1065" s="1" t="s">
        <v>3017</v>
      </c>
      <c r="M1065" s="1" t="s">
        <v>3017</v>
      </c>
      <c r="N1065" s="1" t="s">
        <v>3043</v>
      </c>
      <c r="O1065" s="1" t="s">
        <v>3043</v>
      </c>
      <c r="P1065" s="1" t="s">
        <v>2984</v>
      </c>
      <c r="Q1065" s="1" t="s">
        <v>2984</v>
      </c>
      <c r="R1065" s="1" t="s">
        <v>3043</v>
      </c>
      <c r="S1065" s="1" t="s">
        <v>3043</v>
      </c>
      <c r="T1065" s="1" t="s">
        <v>3044</v>
      </c>
      <c r="U1065" s="1" t="s">
        <v>13598</v>
      </c>
      <c r="V1065" s="1" t="s">
        <v>4622</v>
      </c>
      <c r="W1065" s="1" t="s">
        <v>2985</v>
      </c>
    </row>
    <row r="1066" spans="1:23" x14ac:dyDescent="0.45">
      <c r="A1066" s="1" t="s">
        <v>13599</v>
      </c>
      <c r="B1066" s="1" t="s">
        <v>13600</v>
      </c>
      <c r="C1066" s="1" t="s">
        <v>3043</v>
      </c>
      <c r="D1066" s="1" t="s">
        <v>3043</v>
      </c>
      <c r="E1066" s="1" t="s">
        <v>3043</v>
      </c>
      <c r="F1066" s="1" t="s">
        <v>7587</v>
      </c>
      <c r="G1066" s="1" t="s">
        <v>3043</v>
      </c>
      <c r="H1066" s="1" t="s">
        <v>7587</v>
      </c>
      <c r="I1066" s="1" t="s">
        <v>3017</v>
      </c>
      <c r="J1066" s="1" t="s">
        <v>3017</v>
      </c>
      <c r="K1066" s="1" t="s">
        <v>7587</v>
      </c>
      <c r="L1066" s="1" t="s">
        <v>3017</v>
      </c>
      <c r="M1066" s="1" t="s">
        <v>3017</v>
      </c>
      <c r="N1066" s="1" t="s">
        <v>3043</v>
      </c>
      <c r="O1066" s="1" t="s">
        <v>3043</v>
      </c>
      <c r="P1066" s="1" t="s">
        <v>2984</v>
      </c>
      <c r="Q1066" s="1" t="s">
        <v>2984</v>
      </c>
      <c r="R1066" s="1" t="s">
        <v>2985</v>
      </c>
      <c r="S1066" s="1" t="s">
        <v>13601</v>
      </c>
      <c r="T1066" s="1" t="s">
        <v>3458</v>
      </c>
      <c r="U1066" s="1" t="s">
        <v>3459</v>
      </c>
      <c r="V1066" s="1" t="s">
        <v>13601</v>
      </c>
      <c r="W1066" s="1" t="s">
        <v>2985</v>
      </c>
    </row>
    <row r="1067" spans="1:23" x14ac:dyDescent="0.45">
      <c r="A1067" s="1" t="s">
        <v>13602</v>
      </c>
      <c r="B1067" s="1" t="s">
        <v>13603</v>
      </c>
      <c r="C1067" s="1" t="s">
        <v>3043</v>
      </c>
      <c r="D1067" s="1" t="s">
        <v>3043</v>
      </c>
      <c r="E1067" s="1" t="s">
        <v>3043</v>
      </c>
      <c r="F1067" s="1" t="s">
        <v>2985</v>
      </c>
      <c r="G1067" s="1" t="s">
        <v>3043</v>
      </c>
      <c r="H1067" s="1" t="s">
        <v>2985</v>
      </c>
      <c r="I1067" s="1" t="s">
        <v>3017</v>
      </c>
      <c r="J1067" s="1" t="s">
        <v>3017</v>
      </c>
      <c r="K1067" s="1" t="s">
        <v>2985</v>
      </c>
      <c r="L1067" s="1" t="s">
        <v>3017</v>
      </c>
      <c r="M1067" s="1" t="s">
        <v>3017</v>
      </c>
      <c r="N1067" s="1" t="s">
        <v>3043</v>
      </c>
      <c r="O1067" s="1" t="s">
        <v>3043</v>
      </c>
      <c r="P1067" s="1" t="s">
        <v>2984</v>
      </c>
      <c r="Q1067" s="1" t="s">
        <v>2984</v>
      </c>
      <c r="R1067" s="1" t="s">
        <v>3043</v>
      </c>
      <c r="S1067" s="1" t="s">
        <v>3043</v>
      </c>
      <c r="T1067" s="1" t="s">
        <v>3044</v>
      </c>
      <c r="U1067" s="1" t="s">
        <v>13604</v>
      </c>
      <c r="V1067" s="1" t="s">
        <v>3793</v>
      </c>
      <c r="W1067" s="1" t="s">
        <v>2985</v>
      </c>
    </row>
    <row r="1068" spans="1:23" x14ac:dyDescent="0.45">
      <c r="A1068" s="1" t="s">
        <v>13605</v>
      </c>
      <c r="B1068" s="1" t="s">
        <v>13606</v>
      </c>
      <c r="C1068" s="1" t="s">
        <v>10249</v>
      </c>
      <c r="D1068" s="1" t="s">
        <v>13607</v>
      </c>
      <c r="E1068" s="1" t="s">
        <v>13608</v>
      </c>
      <c r="F1068" s="1" t="s">
        <v>13609</v>
      </c>
      <c r="G1068" s="1" t="s">
        <v>13610</v>
      </c>
      <c r="H1068" s="1" t="s">
        <v>13611</v>
      </c>
      <c r="I1068" s="1" t="s">
        <v>4668</v>
      </c>
      <c r="J1068" s="1" t="s">
        <v>4022</v>
      </c>
      <c r="K1068" s="1" t="s">
        <v>13612</v>
      </c>
      <c r="L1068" s="1" t="s">
        <v>3056</v>
      </c>
      <c r="M1068" s="1" t="s">
        <v>8362</v>
      </c>
      <c r="N1068" s="1" t="s">
        <v>13611</v>
      </c>
      <c r="O1068" s="1" t="s">
        <v>13610</v>
      </c>
      <c r="P1068" s="1" t="s">
        <v>3729</v>
      </c>
      <c r="Q1068" s="1" t="s">
        <v>13613</v>
      </c>
      <c r="R1068" s="1" t="s">
        <v>3043</v>
      </c>
      <c r="S1068" s="1" t="s">
        <v>3043</v>
      </c>
      <c r="T1068" s="1" t="s">
        <v>3044</v>
      </c>
      <c r="U1068" s="1" t="s">
        <v>13614</v>
      </c>
      <c r="V1068" s="1" t="s">
        <v>13615</v>
      </c>
      <c r="W1068" s="1" t="s">
        <v>6396</v>
      </c>
    </row>
    <row r="1069" spans="1:23" x14ac:dyDescent="0.45">
      <c r="A1069" s="1" t="s">
        <v>13616</v>
      </c>
      <c r="B1069" s="1" t="s">
        <v>13617</v>
      </c>
      <c r="C1069" s="1" t="s">
        <v>3043</v>
      </c>
      <c r="D1069" s="1" t="s">
        <v>3043</v>
      </c>
      <c r="E1069" s="1" t="s">
        <v>3043</v>
      </c>
      <c r="F1069" s="1" t="s">
        <v>4694</v>
      </c>
      <c r="G1069" s="1" t="s">
        <v>3043</v>
      </c>
      <c r="H1069" s="1" t="s">
        <v>3943</v>
      </c>
      <c r="I1069" s="1" t="s">
        <v>3493</v>
      </c>
      <c r="J1069" s="1" t="s">
        <v>13618</v>
      </c>
      <c r="K1069" s="1" t="s">
        <v>4694</v>
      </c>
      <c r="L1069" s="1" t="s">
        <v>3017</v>
      </c>
      <c r="M1069" s="1" t="s">
        <v>3017</v>
      </c>
      <c r="N1069" s="1" t="s">
        <v>3043</v>
      </c>
      <c r="O1069" s="1" t="s">
        <v>3043</v>
      </c>
      <c r="P1069" s="1" t="s">
        <v>2984</v>
      </c>
      <c r="Q1069" s="1" t="s">
        <v>2984</v>
      </c>
      <c r="R1069" s="1" t="s">
        <v>3043</v>
      </c>
      <c r="S1069" s="1" t="s">
        <v>3043</v>
      </c>
      <c r="T1069" s="1" t="s">
        <v>3044</v>
      </c>
      <c r="U1069" s="1" t="s">
        <v>11038</v>
      </c>
      <c r="V1069" s="1" t="s">
        <v>3230</v>
      </c>
      <c r="W1069" s="1" t="s">
        <v>2985</v>
      </c>
    </row>
    <row r="1070" spans="1:23" x14ac:dyDescent="0.45">
      <c r="A1070" s="1" t="s">
        <v>13619</v>
      </c>
      <c r="B1070" s="1" t="s">
        <v>13620</v>
      </c>
      <c r="C1070" s="1" t="s">
        <v>3043</v>
      </c>
      <c r="D1070" s="1" t="s">
        <v>3043</v>
      </c>
      <c r="E1070" s="1" t="s">
        <v>3043</v>
      </c>
      <c r="F1070" s="1" t="s">
        <v>4746</v>
      </c>
      <c r="G1070" s="1" t="s">
        <v>3043</v>
      </c>
      <c r="H1070" s="1" t="s">
        <v>4746</v>
      </c>
      <c r="I1070" s="1" t="s">
        <v>3017</v>
      </c>
      <c r="J1070" s="1" t="s">
        <v>3017</v>
      </c>
      <c r="K1070" s="1" t="s">
        <v>4746</v>
      </c>
      <c r="L1070" s="1" t="s">
        <v>3017</v>
      </c>
      <c r="M1070" s="1" t="s">
        <v>3017</v>
      </c>
      <c r="N1070" s="1" t="s">
        <v>3043</v>
      </c>
      <c r="O1070" s="1" t="s">
        <v>3043</v>
      </c>
      <c r="P1070" s="1" t="s">
        <v>2984</v>
      </c>
      <c r="Q1070" s="1" t="s">
        <v>2984</v>
      </c>
      <c r="R1070" s="1" t="s">
        <v>2985</v>
      </c>
      <c r="S1070" s="1" t="s">
        <v>3229</v>
      </c>
      <c r="T1070" s="1" t="s">
        <v>13621</v>
      </c>
      <c r="U1070" s="1" t="s">
        <v>13622</v>
      </c>
      <c r="V1070" s="1" t="s">
        <v>2986</v>
      </c>
      <c r="W1070" s="1" t="s">
        <v>2985</v>
      </c>
    </row>
    <row r="1071" spans="1:23" x14ac:dyDescent="0.45">
      <c r="A1071" s="1" t="s">
        <v>13623</v>
      </c>
      <c r="B1071" s="1" t="s">
        <v>13624</v>
      </c>
      <c r="C1071" s="1" t="s">
        <v>3043</v>
      </c>
      <c r="D1071" s="1" t="s">
        <v>3043</v>
      </c>
      <c r="E1071" s="1" t="s">
        <v>3043</v>
      </c>
      <c r="F1071" s="1" t="s">
        <v>13625</v>
      </c>
      <c r="G1071" s="1" t="s">
        <v>3043</v>
      </c>
      <c r="H1071" s="1" t="s">
        <v>13625</v>
      </c>
      <c r="I1071" s="1" t="s">
        <v>3017</v>
      </c>
      <c r="J1071" s="1" t="s">
        <v>3017</v>
      </c>
      <c r="K1071" s="1" t="s">
        <v>13625</v>
      </c>
      <c r="L1071" s="1" t="s">
        <v>3017</v>
      </c>
      <c r="M1071" s="1" t="s">
        <v>3017</v>
      </c>
      <c r="N1071" s="1" t="s">
        <v>3043</v>
      </c>
      <c r="O1071" s="1" t="s">
        <v>3043</v>
      </c>
      <c r="P1071" s="1" t="s">
        <v>2984</v>
      </c>
      <c r="Q1071" s="1" t="s">
        <v>2984</v>
      </c>
      <c r="R1071" s="1" t="s">
        <v>3043</v>
      </c>
      <c r="S1071" s="1" t="s">
        <v>3043</v>
      </c>
      <c r="T1071" s="1" t="s">
        <v>3044</v>
      </c>
      <c r="U1071" s="1" t="s">
        <v>4763</v>
      </c>
      <c r="V1071" s="1" t="s">
        <v>4164</v>
      </c>
      <c r="W1071" s="1" t="s">
        <v>2985</v>
      </c>
    </row>
    <row r="1072" spans="1:23" x14ac:dyDescent="0.45">
      <c r="A1072" s="1" t="s">
        <v>13626</v>
      </c>
      <c r="B1072" s="1" t="s">
        <v>13627</v>
      </c>
      <c r="C1072" s="1" t="s">
        <v>3043</v>
      </c>
      <c r="D1072" s="1" t="s">
        <v>3043</v>
      </c>
      <c r="E1072" s="1" t="s">
        <v>3043</v>
      </c>
      <c r="F1072" s="1" t="s">
        <v>13628</v>
      </c>
      <c r="G1072" s="1" t="s">
        <v>3043</v>
      </c>
      <c r="H1072" s="1" t="s">
        <v>13628</v>
      </c>
      <c r="I1072" s="1" t="s">
        <v>3017</v>
      </c>
      <c r="J1072" s="1" t="s">
        <v>3017</v>
      </c>
      <c r="K1072" s="1" t="s">
        <v>13628</v>
      </c>
      <c r="L1072" s="1" t="s">
        <v>3017</v>
      </c>
      <c r="M1072" s="1" t="s">
        <v>3017</v>
      </c>
      <c r="N1072" s="1" t="s">
        <v>3043</v>
      </c>
      <c r="O1072" s="1" t="s">
        <v>3043</v>
      </c>
      <c r="P1072" s="1" t="s">
        <v>2984</v>
      </c>
      <c r="Q1072" s="1" t="s">
        <v>2984</v>
      </c>
      <c r="R1072" s="1" t="s">
        <v>3043</v>
      </c>
      <c r="S1072" s="1" t="s">
        <v>3043</v>
      </c>
      <c r="T1072" s="1" t="s">
        <v>3044</v>
      </c>
      <c r="U1072" s="1" t="s">
        <v>13629</v>
      </c>
      <c r="V1072" s="1" t="s">
        <v>4053</v>
      </c>
      <c r="W1072" s="1" t="s">
        <v>2985</v>
      </c>
    </row>
    <row r="1073" spans="1:23" x14ac:dyDescent="0.45">
      <c r="A1073" s="1" t="s">
        <v>13630</v>
      </c>
      <c r="B1073" s="1" t="s">
        <v>13631</v>
      </c>
      <c r="C1073" s="1" t="s">
        <v>3043</v>
      </c>
      <c r="D1073" s="1" t="s">
        <v>3043</v>
      </c>
      <c r="E1073" s="1" t="s">
        <v>3043</v>
      </c>
      <c r="F1073" s="1" t="s">
        <v>3151</v>
      </c>
      <c r="G1073" s="1" t="s">
        <v>3043</v>
      </c>
      <c r="H1073" s="1" t="s">
        <v>3151</v>
      </c>
      <c r="I1073" s="1" t="s">
        <v>3017</v>
      </c>
      <c r="J1073" s="1" t="s">
        <v>3017</v>
      </c>
      <c r="K1073" s="1" t="s">
        <v>3151</v>
      </c>
      <c r="L1073" s="1" t="s">
        <v>3017</v>
      </c>
      <c r="M1073" s="1" t="s">
        <v>3017</v>
      </c>
      <c r="N1073" s="1" t="s">
        <v>3043</v>
      </c>
      <c r="O1073" s="1" t="s">
        <v>3043</v>
      </c>
      <c r="P1073" s="1" t="s">
        <v>2984</v>
      </c>
      <c r="Q1073" s="1" t="s">
        <v>2984</v>
      </c>
      <c r="R1073" s="1" t="s">
        <v>2985</v>
      </c>
      <c r="S1073" s="1" t="s">
        <v>4529</v>
      </c>
      <c r="T1073" s="1" t="s">
        <v>9766</v>
      </c>
      <c r="U1073" s="1" t="s">
        <v>13632</v>
      </c>
      <c r="V1073" s="1" t="s">
        <v>2986</v>
      </c>
      <c r="W1073" s="1" t="s">
        <v>2985</v>
      </c>
    </row>
    <row r="1074" spans="1:23" x14ac:dyDescent="0.45">
      <c r="A1074" s="1" t="s">
        <v>13633</v>
      </c>
      <c r="B1074" s="1" t="s">
        <v>13634</v>
      </c>
      <c r="C1074" s="1" t="s">
        <v>4701</v>
      </c>
      <c r="D1074" s="1" t="s">
        <v>13635</v>
      </c>
      <c r="E1074" s="1" t="s">
        <v>13636</v>
      </c>
      <c r="F1074" s="1" t="s">
        <v>13637</v>
      </c>
      <c r="G1074" s="1" t="s">
        <v>5710</v>
      </c>
      <c r="H1074" s="1" t="s">
        <v>13638</v>
      </c>
      <c r="I1074" s="1" t="s">
        <v>13639</v>
      </c>
      <c r="J1074" s="1" t="s">
        <v>13640</v>
      </c>
      <c r="K1074" s="1" t="s">
        <v>13641</v>
      </c>
      <c r="L1074" s="1" t="s">
        <v>13642</v>
      </c>
      <c r="M1074" s="1" t="s">
        <v>13643</v>
      </c>
      <c r="N1074" s="1" t="s">
        <v>8376</v>
      </c>
      <c r="O1074" s="1" t="s">
        <v>13638</v>
      </c>
      <c r="P1074" s="1" t="s">
        <v>13644</v>
      </c>
      <c r="Q1074" s="1" t="s">
        <v>13645</v>
      </c>
      <c r="R1074" s="1" t="s">
        <v>8585</v>
      </c>
      <c r="S1074" s="1" t="s">
        <v>13646</v>
      </c>
      <c r="T1074" s="1" t="s">
        <v>13647</v>
      </c>
      <c r="U1074" s="1" t="s">
        <v>3044</v>
      </c>
      <c r="V1074" s="1" t="s">
        <v>3043</v>
      </c>
      <c r="W1074" s="1" t="s">
        <v>3043</v>
      </c>
    </row>
    <row r="1075" spans="1:23" x14ac:dyDescent="0.45">
      <c r="A1075" s="1" t="s">
        <v>13648</v>
      </c>
      <c r="B1075" s="1" t="s">
        <v>13649</v>
      </c>
      <c r="C1075" s="1" t="s">
        <v>3103</v>
      </c>
      <c r="D1075" s="1" t="s">
        <v>3230</v>
      </c>
      <c r="E1075" s="1" t="s">
        <v>13650</v>
      </c>
      <c r="F1075" s="1" t="s">
        <v>6284</v>
      </c>
      <c r="G1075" s="1" t="s">
        <v>13651</v>
      </c>
      <c r="H1075" s="1" t="s">
        <v>13652</v>
      </c>
      <c r="I1075" s="1" t="s">
        <v>10048</v>
      </c>
      <c r="J1075" s="1" t="s">
        <v>13653</v>
      </c>
      <c r="K1075" s="1" t="s">
        <v>13654</v>
      </c>
      <c r="L1075" s="1" t="s">
        <v>10557</v>
      </c>
      <c r="M1075" s="1" t="s">
        <v>3955</v>
      </c>
      <c r="N1075" s="1" t="s">
        <v>13652</v>
      </c>
      <c r="O1075" s="1" t="s">
        <v>13651</v>
      </c>
      <c r="P1075" s="1" t="s">
        <v>2984</v>
      </c>
      <c r="Q1075" s="1" t="s">
        <v>2984</v>
      </c>
      <c r="R1075" s="1" t="s">
        <v>2985</v>
      </c>
      <c r="S1075" s="1" t="s">
        <v>2985</v>
      </c>
      <c r="T1075" s="1" t="s">
        <v>9017</v>
      </c>
      <c r="U1075" s="1" t="s">
        <v>10835</v>
      </c>
      <c r="V1075" s="1" t="s">
        <v>11783</v>
      </c>
      <c r="W1075" s="1" t="s">
        <v>2985</v>
      </c>
    </row>
    <row r="1076" spans="1:23" x14ac:dyDescent="0.45">
      <c r="A1076" s="1" t="s">
        <v>13655</v>
      </c>
      <c r="B1076" s="1" t="s">
        <v>13656</v>
      </c>
      <c r="C1076" s="1" t="s">
        <v>13657</v>
      </c>
      <c r="D1076" s="1" t="s">
        <v>13658</v>
      </c>
      <c r="E1076" s="1" t="s">
        <v>13659</v>
      </c>
      <c r="F1076" s="1" t="s">
        <v>9380</v>
      </c>
      <c r="G1076" s="1" t="s">
        <v>4891</v>
      </c>
      <c r="H1076" s="1" t="s">
        <v>10183</v>
      </c>
      <c r="I1076" s="1" t="s">
        <v>5974</v>
      </c>
      <c r="J1076" s="1" t="s">
        <v>13660</v>
      </c>
      <c r="K1076" s="1" t="s">
        <v>10183</v>
      </c>
      <c r="L1076" s="1" t="s">
        <v>5974</v>
      </c>
      <c r="M1076" s="1" t="s">
        <v>13660</v>
      </c>
      <c r="N1076" s="1" t="s">
        <v>12000</v>
      </c>
      <c r="O1076" s="1" t="s">
        <v>6556</v>
      </c>
      <c r="P1076" s="1" t="s">
        <v>3024</v>
      </c>
      <c r="Q1076" s="1" t="s">
        <v>13661</v>
      </c>
      <c r="R1076" s="1" t="s">
        <v>2985</v>
      </c>
      <c r="S1076" s="1" t="s">
        <v>4386</v>
      </c>
      <c r="T1076" s="1" t="s">
        <v>13662</v>
      </c>
      <c r="U1076" s="1" t="s">
        <v>13662</v>
      </c>
      <c r="V1076" s="1" t="s">
        <v>3436</v>
      </c>
      <c r="W1076" s="1" t="s">
        <v>2985</v>
      </c>
    </row>
    <row r="1077" spans="1:23" x14ac:dyDescent="0.45">
      <c r="A1077" s="1" t="s">
        <v>13663</v>
      </c>
      <c r="B1077" s="1" t="s">
        <v>13664</v>
      </c>
      <c r="C1077" s="1" t="s">
        <v>3230</v>
      </c>
      <c r="D1077" s="1" t="s">
        <v>13665</v>
      </c>
      <c r="E1077" s="1" t="s">
        <v>13666</v>
      </c>
      <c r="F1077" s="1" t="s">
        <v>13667</v>
      </c>
      <c r="G1077" s="1" t="s">
        <v>13668</v>
      </c>
      <c r="H1077" s="1" t="s">
        <v>4557</v>
      </c>
      <c r="I1077" s="1" t="s">
        <v>8260</v>
      </c>
      <c r="J1077" s="1" t="s">
        <v>13669</v>
      </c>
      <c r="K1077" s="1" t="s">
        <v>13670</v>
      </c>
      <c r="L1077" s="1" t="s">
        <v>5767</v>
      </c>
      <c r="M1077" s="1" t="s">
        <v>3167</v>
      </c>
      <c r="N1077" s="1" t="s">
        <v>4557</v>
      </c>
      <c r="O1077" s="1" t="s">
        <v>13668</v>
      </c>
      <c r="P1077" s="1" t="s">
        <v>2984</v>
      </c>
      <c r="Q1077" s="1" t="s">
        <v>2984</v>
      </c>
      <c r="R1077" s="1" t="s">
        <v>2977</v>
      </c>
      <c r="S1077" s="1" t="s">
        <v>13671</v>
      </c>
      <c r="T1077" s="1" t="s">
        <v>13672</v>
      </c>
      <c r="U1077" s="1" t="s">
        <v>13673</v>
      </c>
      <c r="V1077" s="1" t="s">
        <v>13674</v>
      </c>
      <c r="W1077" s="1" t="s">
        <v>3028</v>
      </c>
    </row>
    <row r="1078" spans="1:23" x14ac:dyDescent="0.45">
      <c r="A1078" s="1" t="s">
        <v>13675</v>
      </c>
      <c r="B1078" s="1" t="s">
        <v>13676</v>
      </c>
      <c r="C1078" s="1" t="s">
        <v>13282</v>
      </c>
      <c r="D1078" s="1" t="s">
        <v>13677</v>
      </c>
      <c r="E1078" s="1" t="s">
        <v>13678</v>
      </c>
      <c r="F1078" s="1" t="s">
        <v>13679</v>
      </c>
      <c r="G1078" s="1" t="s">
        <v>4842</v>
      </c>
      <c r="H1078" s="1" t="s">
        <v>10112</v>
      </c>
      <c r="I1078" s="1" t="s">
        <v>5947</v>
      </c>
      <c r="J1078" s="1" t="s">
        <v>4653</v>
      </c>
      <c r="K1078" s="1" t="s">
        <v>13680</v>
      </c>
      <c r="L1078" s="1" t="s">
        <v>6086</v>
      </c>
      <c r="M1078" s="1" t="s">
        <v>13681</v>
      </c>
      <c r="N1078" s="1" t="s">
        <v>10112</v>
      </c>
      <c r="O1078" s="1" t="s">
        <v>4842</v>
      </c>
      <c r="P1078" s="1" t="s">
        <v>8801</v>
      </c>
      <c r="Q1078" s="1" t="s">
        <v>13682</v>
      </c>
      <c r="R1078" s="1" t="s">
        <v>3043</v>
      </c>
      <c r="S1078" s="1" t="s">
        <v>3043</v>
      </c>
      <c r="T1078" s="1" t="s">
        <v>3044</v>
      </c>
      <c r="U1078" s="1" t="s">
        <v>13683</v>
      </c>
      <c r="V1078" s="1" t="s">
        <v>13684</v>
      </c>
      <c r="W1078" s="1" t="s">
        <v>3101</v>
      </c>
    </row>
    <row r="1079" spans="1:23" x14ac:dyDescent="0.45">
      <c r="A1079" s="1" t="s">
        <v>13685</v>
      </c>
      <c r="B1079" s="1" t="s">
        <v>13686</v>
      </c>
      <c r="C1079" s="1" t="s">
        <v>3028</v>
      </c>
      <c r="D1079" s="1" t="s">
        <v>13687</v>
      </c>
      <c r="E1079" s="1" t="s">
        <v>13688</v>
      </c>
      <c r="F1079" s="1" t="s">
        <v>13689</v>
      </c>
      <c r="G1079" s="1" t="s">
        <v>13690</v>
      </c>
      <c r="H1079" s="1" t="s">
        <v>10678</v>
      </c>
      <c r="I1079" s="1" t="s">
        <v>13691</v>
      </c>
      <c r="J1079" s="1" t="s">
        <v>6508</v>
      </c>
      <c r="K1079" s="1" t="s">
        <v>13692</v>
      </c>
      <c r="L1079" s="1" t="s">
        <v>13693</v>
      </c>
      <c r="M1079" s="1" t="s">
        <v>10226</v>
      </c>
      <c r="N1079" s="1" t="s">
        <v>13690</v>
      </c>
      <c r="O1079" s="1" t="s">
        <v>10678</v>
      </c>
      <c r="P1079" s="1" t="s">
        <v>2984</v>
      </c>
      <c r="Q1079" s="1" t="s">
        <v>2984</v>
      </c>
      <c r="R1079" s="1" t="s">
        <v>2985</v>
      </c>
      <c r="S1079" s="1" t="s">
        <v>3299</v>
      </c>
      <c r="T1079" s="1" t="s">
        <v>13694</v>
      </c>
      <c r="U1079" s="1" t="s">
        <v>13695</v>
      </c>
      <c r="V1079" s="1" t="s">
        <v>13696</v>
      </c>
      <c r="W1079" s="1" t="s">
        <v>2985</v>
      </c>
    </row>
    <row r="1080" spans="1:23" x14ac:dyDescent="0.45">
      <c r="A1080" s="1" t="s">
        <v>13697</v>
      </c>
      <c r="B1080" s="1" t="s">
        <v>13698</v>
      </c>
      <c r="C1080" s="1" t="s">
        <v>13699</v>
      </c>
      <c r="D1080" s="1" t="s">
        <v>13700</v>
      </c>
      <c r="E1080" s="1" t="s">
        <v>13701</v>
      </c>
      <c r="F1080" s="1" t="s">
        <v>5786</v>
      </c>
      <c r="G1080" s="1" t="s">
        <v>5786</v>
      </c>
      <c r="H1080" s="1" t="s">
        <v>5786</v>
      </c>
      <c r="I1080" s="1" t="s">
        <v>3017</v>
      </c>
      <c r="J1080" s="1" t="s">
        <v>3017</v>
      </c>
      <c r="K1080" s="1" t="s">
        <v>5786</v>
      </c>
      <c r="L1080" s="1" t="s">
        <v>3017</v>
      </c>
      <c r="M1080" s="1" t="s">
        <v>3017</v>
      </c>
      <c r="N1080" s="1" t="s">
        <v>11923</v>
      </c>
      <c r="O1080" s="1" t="s">
        <v>13702</v>
      </c>
      <c r="P1080" s="1" t="s">
        <v>3671</v>
      </c>
      <c r="Q1080" s="1" t="s">
        <v>13703</v>
      </c>
      <c r="R1080" s="1" t="s">
        <v>2977</v>
      </c>
      <c r="S1080" s="1" t="s">
        <v>7683</v>
      </c>
      <c r="T1080" s="1" t="s">
        <v>13704</v>
      </c>
      <c r="U1080" s="1" t="s">
        <v>13705</v>
      </c>
      <c r="V1080" s="1" t="s">
        <v>8249</v>
      </c>
      <c r="W1080" s="1" t="s">
        <v>2977</v>
      </c>
    </row>
    <row r="1081" spans="1:23" x14ac:dyDescent="0.45">
      <c r="A1081" s="1" t="s">
        <v>13706</v>
      </c>
      <c r="B1081" s="1" t="s">
        <v>13707</v>
      </c>
      <c r="C1081" s="1" t="s">
        <v>13708</v>
      </c>
      <c r="D1081" s="1" t="s">
        <v>13709</v>
      </c>
      <c r="E1081" s="1" t="s">
        <v>13710</v>
      </c>
      <c r="F1081" s="1" t="s">
        <v>13711</v>
      </c>
      <c r="G1081" s="1" t="s">
        <v>5551</v>
      </c>
      <c r="H1081" s="1" t="s">
        <v>4035</v>
      </c>
      <c r="I1081" s="1" t="s">
        <v>13712</v>
      </c>
      <c r="J1081" s="1" t="s">
        <v>13713</v>
      </c>
      <c r="K1081" s="1" t="s">
        <v>13714</v>
      </c>
      <c r="L1081" s="1" t="s">
        <v>6487</v>
      </c>
      <c r="M1081" s="1" t="s">
        <v>9704</v>
      </c>
      <c r="N1081" s="1" t="s">
        <v>6461</v>
      </c>
      <c r="O1081" s="1" t="s">
        <v>11566</v>
      </c>
      <c r="P1081" s="1" t="s">
        <v>4981</v>
      </c>
      <c r="Q1081" s="1" t="s">
        <v>13715</v>
      </c>
      <c r="R1081" s="1" t="s">
        <v>2985</v>
      </c>
      <c r="S1081" s="1" t="s">
        <v>13716</v>
      </c>
      <c r="T1081" s="1" t="s">
        <v>13717</v>
      </c>
      <c r="U1081" s="1" t="s">
        <v>4043</v>
      </c>
      <c r="V1081" s="1" t="s">
        <v>8364</v>
      </c>
      <c r="W1081" s="1" t="s">
        <v>2977</v>
      </c>
    </row>
    <row r="1082" spans="1:23" x14ac:dyDescent="0.45">
      <c r="A1082" s="1" t="s">
        <v>13718</v>
      </c>
      <c r="B1082" s="1" t="s">
        <v>13719</v>
      </c>
      <c r="C1082" s="1" t="s">
        <v>3043</v>
      </c>
      <c r="D1082" s="1" t="s">
        <v>3043</v>
      </c>
      <c r="E1082" s="1" t="s">
        <v>3043</v>
      </c>
      <c r="F1082" s="1" t="s">
        <v>3456</v>
      </c>
      <c r="G1082" s="1" t="s">
        <v>3043</v>
      </c>
      <c r="H1082" s="1" t="s">
        <v>3456</v>
      </c>
      <c r="I1082" s="1" t="s">
        <v>3017</v>
      </c>
      <c r="J1082" s="1" t="s">
        <v>3017</v>
      </c>
      <c r="K1082" s="1" t="s">
        <v>3456</v>
      </c>
      <c r="L1082" s="1" t="s">
        <v>3017</v>
      </c>
      <c r="M1082" s="1" t="s">
        <v>3017</v>
      </c>
      <c r="N1082" s="1" t="s">
        <v>3043</v>
      </c>
      <c r="O1082" s="1" t="s">
        <v>3043</v>
      </c>
      <c r="P1082" s="1" t="s">
        <v>2984</v>
      </c>
      <c r="Q1082" s="1" t="s">
        <v>2984</v>
      </c>
      <c r="R1082" s="1" t="s">
        <v>2985</v>
      </c>
      <c r="S1082" s="1" t="s">
        <v>13720</v>
      </c>
      <c r="T1082" s="1" t="s">
        <v>3459</v>
      </c>
      <c r="U1082" s="1" t="s">
        <v>3986</v>
      </c>
      <c r="V1082" s="1" t="s">
        <v>3333</v>
      </c>
      <c r="W1082" s="1" t="s">
        <v>2985</v>
      </c>
    </row>
    <row r="1083" spans="1:23" x14ac:dyDescent="0.45">
      <c r="A1083" s="1" t="s">
        <v>13721</v>
      </c>
      <c r="B1083" s="1" t="s">
        <v>13722</v>
      </c>
      <c r="C1083" s="1" t="s">
        <v>13723</v>
      </c>
      <c r="D1083" s="1" t="s">
        <v>13724</v>
      </c>
      <c r="E1083" s="1" t="s">
        <v>13725</v>
      </c>
      <c r="F1083" s="1" t="s">
        <v>13726</v>
      </c>
      <c r="G1083" s="1" t="s">
        <v>13727</v>
      </c>
      <c r="H1083" s="1" t="s">
        <v>5842</v>
      </c>
      <c r="I1083" s="1" t="s">
        <v>7308</v>
      </c>
      <c r="J1083" s="1" t="s">
        <v>8311</v>
      </c>
      <c r="K1083" s="1" t="s">
        <v>5842</v>
      </c>
      <c r="L1083" s="1" t="s">
        <v>7308</v>
      </c>
      <c r="M1083" s="1" t="s">
        <v>8311</v>
      </c>
      <c r="N1083" s="1" t="s">
        <v>5501</v>
      </c>
      <c r="O1083" s="1" t="s">
        <v>5500</v>
      </c>
      <c r="P1083" s="1" t="s">
        <v>13728</v>
      </c>
      <c r="Q1083" s="1" t="s">
        <v>13729</v>
      </c>
      <c r="R1083" s="1" t="s">
        <v>2985</v>
      </c>
      <c r="S1083" s="1" t="s">
        <v>8951</v>
      </c>
      <c r="T1083" s="1" t="s">
        <v>13730</v>
      </c>
      <c r="U1083" s="1" t="s">
        <v>13731</v>
      </c>
      <c r="V1083" s="1" t="s">
        <v>4683</v>
      </c>
      <c r="W1083" s="1" t="s">
        <v>2985</v>
      </c>
    </row>
    <row r="1084" spans="1:23" x14ac:dyDescent="0.45">
      <c r="A1084" s="1" t="s">
        <v>13732</v>
      </c>
      <c r="B1084" s="1" t="s">
        <v>13733</v>
      </c>
      <c r="C1084" s="1" t="s">
        <v>3043</v>
      </c>
      <c r="D1084" s="1" t="s">
        <v>3043</v>
      </c>
      <c r="E1084" s="1" t="s">
        <v>3043</v>
      </c>
      <c r="F1084" s="1" t="s">
        <v>13734</v>
      </c>
      <c r="G1084" s="1" t="s">
        <v>3043</v>
      </c>
      <c r="H1084" s="1" t="s">
        <v>13735</v>
      </c>
      <c r="I1084" s="1" t="s">
        <v>4738</v>
      </c>
      <c r="J1084" s="1" t="s">
        <v>3017</v>
      </c>
      <c r="K1084" s="1" t="s">
        <v>13734</v>
      </c>
      <c r="L1084" s="1" t="s">
        <v>3017</v>
      </c>
      <c r="M1084" s="1" t="s">
        <v>3017</v>
      </c>
      <c r="N1084" s="1" t="s">
        <v>3043</v>
      </c>
      <c r="O1084" s="1" t="s">
        <v>3043</v>
      </c>
      <c r="P1084" s="1" t="s">
        <v>2984</v>
      </c>
      <c r="Q1084" s="1" t="s">
        <v>2984</v>
      </c>
      <c r="R1084" s="1" t="s">
        <v>2985</v>
      </c>
      <c r="S1084" s="1" t="s">
        <v>4001</v>
      </c>
      <c r="T1084" s="1" t="s">
        <v>13736</v>
      </c>
      <c r="U1084" s="1" t="s">
        <v>3044</v>
      </c>
      <c r="V1084" s="1" t="s">
        <v>3043</v>
      </c>
      <c r="W1084" s="1" t="s">
        <v>3043</v>
      </c>
    </row>
    <row r="1085" spans="1:23" x14ac:dyDescent="0.45">
      <c r="A1085" s="1" t="s">
        <v>13737</v>
      </c>
      <c r="B1085" s="1" t="s">
        <v>13738</v>
      </c>
      <c r="C1085" s="1" t="s">
        <v>9213</v>
      </c>
      <c r="D1085" s="1" t="s">
        <v>13739</v>
      </c>
      <c r="E1085" s="1" t="s">
        <v>13740</v>
      </c>
      <c r="F1085" s="1" t="s">
        <v>13179</v>
      </c>
      <c r="G1085" s="1" t="s">
        <v>13741</v>
      </c>
      <c r="H1085" s="1" t="s">
        <v>13742</v>
      </c>
      <c r="I1085" s="1" t="s">
        <v>3881</v>
      </c>
      <c r="J1085" s="1" t="s">
        <v>13743</v>
      </c>
      <c r="K1085" s="1" t="s">
        <v>8458</v>
      </c>
      <c r="L1085" s="1" t="s">
        <v>4908</v>
      </c>
      <c r="M1085" s="1" t="s">
        <v>4261</v>
      </c>
      <c r="N1085" s="1" t="s">
        <v>13179</v>
      </c>
      <c r="O1085" s="1" t="s">
        <v>13262</v>
      </c>
      <c r="P1085" s="1" t="s">
        <v>13744</v>
      </c>
      <c r="Q1085" s="1" t="s">
        <v>7088</v>
      </c>
      <c r="R1085" s="1" t="s">
        <v>2977</v>
      </c>
      <c r="S1085" s="1" t="s">
        <v>4683</v>
      </c>
      <c r="T1085" s="1" t="s">
        <v>13745</v>
      </c>
      <c r="U1085" s="1" t="s">
        <v>13746</v>
      </c>
      <c r="V1085" s="1" t="s">
        <v>3170</v>
      </c>
      <c r="W1085" s="1" t="s">
        <v>2985</v>
      </c>
    </row>
    <row r="1086" spans="1:23" x14ac:dyDescent="0.45">
      <c r="A1086" s="1" t="s">
        <v>13747</v>
      </c>
      <c r="B1086" s="1" t="s">
        <v>13748</v>
      </c>
      <c r="C1086" s="1" t="s">
        <v>3043</v>
      </c>
      <c r="D1086" s="1" t="s">
        <v>3043</v>
      </c>
      <c r="E1086" s="1" t="s">
        <v>3043</v>
      </c>
      <c r="F1086" s="1" t="s">
        <v>7823</v>
      </c>
      <c r="G1086" s="1" t="s">
        <v>3043</v>
      </c>
      <c r="H1086" s="1" t="s">
        <v>7823</v>
      </c>
      <c r="I1086" s="1" t="s">
        <v>3017</v>
      </c>
      <c r="J1086" s="1" t="s">
        <v>3017</v>
      </c>
      <c r="K1086" s="1" t="s">
        <v>7823</v>
      </c>
      <c r="L1086" s="1" t="s">
        <v>3017</v>
      </c>
      <c r="M1086" s="1" t="s">
        <v>3017</v>
      </c>
      <c r="N1086" s="1" t="s">
        <v>3043</v>
      </c>
      <c r="O1086" s="1" t="s">
        <v>3043</v>
      </c>
      <c r="P1086" s="1" t="s">
        <v>2984</v>
      </c>
      <c r="Q1086" s="1" t="s">
        <v>2984</v>
      </c>
      <c r="R1086" s="1" t="s">
        <v>3043</v>
      </c>
      <c r="S1086" s="1" t="s">
        <v>3043</v>
      </c>
      <c r="T1086" s="1" t="s">
        <v>3044</v>
      </c>
      <c r="U1086" s="1" t="s">
        <v>8040</v>
      </c>
      <c r="V1086" s="1" t="s">
        <v>4529</v>
      </c>
      <c r="W1086" s="1" t="s">
        <v>3028</v>
      </c>
    </row>
    <row r="1087" spans="1:23" x14ac:dyDescent="0.45">
      <c r="A1087" s="1" t="s">
        <v>13749</v>
      </c>
      <c r="B1087" s="1" t="s">
        <v>13750</v>
      </c>
      <c r="C1087" s="1" t="s">
        <v>3043</v>
      </c>
      <c r="D1087" s="1" t="s">
        <v>3043</v>
      </c>
      <c r="E1087" s="1" t="s">
        <v>3043</v>
      </c>
      <c r="F1087" s="1" t="s">
        <v>13751</v>
      </c>
      <c r="G1087" s="1" t="s">
        <v>3043</v>
      </c>
      <c r="H1087" s="1" t="s">
        <v>13751</v>
      </c>
      <c r="I1087" s="1" t="s">
        <v>3017</v>
      </c>
      <c r="J1087" s="1" t="s">
        <v>3017</v>
      </c>
      <c r="K1087" s="1" t="s">
        <v>13751</v>
      </c>
      <c r="L1087" s="1" t="s">
        <v>3017</v>
      </c>
      <c r="M1087" s="1" t="s">
        <v>3017</v>
      </c>
      <c r="N1087" s="1" t="s">
        <v>3043</v>
      </c>
      <c r="O1087" s="1" t="s">
        <v>3043</v>
      </c>
      <c r="P1087" s="1" t="s">
        <v>2984</v>
      </c>
      <c r="Q1087" s="1" t="s">
        <v>2984</v>
      </c>
      <c r="R1087" s="1" t="s">
        <v>2985</v>
      </c>
      <c r="S1087" s="1" t="s">
        <v>6515</v>
      </c>
      <c r="T1087" s="1" t="s">
        <v>13752</v>
      </c>
      <c r="U1087" s="1" t="s">
        <v>13753</v>
      </c>
      <c r="V1087" s="1" t="s">
        <v>3793</v>
      </c>
      <c r="W1087" s="1" t="s">
        <v>2985</v>
      </c>
    </row>
    <row r="1088" spans="1:23" x14ac:dyDescent="0.45">
      <c r="A1088" s="1" t="s">
        <v>13754</v>
      </c>
      <c r="B1088" s="1" t="s">
        <v>13755</v>
      </c>
      <c r="C1088" s="1" t="s">
        <v>13756</v>
      </c>
      <c r="D1088" s="1" t="s">
        <v>13757</v>
      </c>
      <c r="E1088" s="1" t="s">
        <v>13758</v>
      </c>
      <c r="F1088" s="1" t="s">
        <v>4406</v>
      </c>
      <c r="G1088" s="1" t="s">
        <v>3436</v>
      </c>
      <c r="H1088" s="1" t="s">
        <v>13759</v>
      </c>
      <c r="I1088" s="1" t="s">
        <v>5607</v>
      </c>
      <c r="J1088" s="1" t="s">
        <v>5636</v>
      </c>
      <c r="K1088" s="1" t="s">
        <v>13760</v>
      </c>
      <c r="L1088" s="1" t="s">
        <v>3866</v>
      </c>
      <c r="M1088" s="1" t="s">
        <v>13761</v>
      </c>
      <c r="N1088" s="1" t="s">
        <v>4922</v>
      </c>
      <c r="O1088" s="1" t="s">
        <v>3436</v>
      </c>
      <c r="P1088" s="1" t="s">
        <v>4553</v>
      </c>
      <c r="Q1088" s="1" t="s">
        <v>13762</v>
      </c>
      <c r="R1088" s="1" t="s">
        <v>2985</v>
      </c>
      <c r="S1088" s="1" t="s">
        <v>13763</v>
      </c>
      <c r="T1088" s="1" t="s">
        <v>13764</v>
      </c>
      <c r="U1088" s="1" t="s">
        <v>13765</v>
      </c>
      <c r="V1088" s="1" t="s">
        <v>13766</v>
      </c>
      <c r="W1088" s="1" t="s">
        <v>2985</v>
      </c>
    </row>
    <row r="1089" spans="1:23" x14ac:dyDescent="0.45">
      <c r="A1089" s="1" t="s">
        <v>13767</v>
      </c>
      <c r="B1089" s="1" t="s">
        <v>13768</v>
      </c>
      <c r="C1089" s="1" t="s">
        <v>7033</v>
      </c>
      <c r="D1089" s="1" t="s">
        <v>13769</v>
      </c>
      <c r="E1089" s="1" t="s">
        <v>13770</v>
      </c>
      <c r="F1089" s="1" t="s">
        <v>13771</v>
      </c>
      <c r="G1089" s="1" t="s">
        <v>7471</v>
      </c>
      <c r="H1089" s="1" t="s">
        <v>13690</v>
      </c>
      <c r="I1089" s="1" t="s">
        <v>3602</v>
      </c>
      <c r="J1089" s="1" t="s">
        <v>13772</v>
      </c>
      <c r="K1089" s="1" t="s">
        <v>6401</v>
      </c>
      <c r="L1089" s="1" t="s">
        <v>3232</v>
      </c>
      <c r="M1089" s="1" t="s">
        <v>9704</v>
      </c>
      <c r="N1089" s="1" t="s">
        <v>13773</v>
      </c>
      <c r="O1089" s="1" t="s">
        <v>13774</v>
      </c>
      <c r="P1089" s="1" t="s">
        <v>13775</v>
      </c>
      <c r="Q1089" s="1" t="s">
        <v>5251</v>
      </c>
      <c r="R1089" s="1" t="s">
        <v>3028</v>
      </c>
      <c r="S1089" s="1" t="s">
        <v>13776</v>
      </c>
      <c r="T1089" s="1" t="s">
        <v>13777</v>
      </c>
      <c r="U1089" s="1" t="s">
        <v>13778</v>
      </c>
      <c r="V1089" s="1" t="s">
        <v>6515</v>
      </c>
      <c r="W1089" s="1" t="s">
        <v>2985</v>
      </c>
    </row>
    <row r="1090" spans="1:23" x14ac:dyDescent="0.45">
      <c r="A1090" s="1" t="s">
        <v>13779</v>
      </c>
      <c r="B1090" s="1" t="s">
        <v>13780</v>
      </c>
      <c r="C1090" s="1" t="s">
        <v>3043</v>
      </c>
      <c r="D1090" s="1" t="s">
        <v>3043</v>
      </c>
      <c r="E1090" s="1" t="s">
        <v>3043</v>
      </c>
      <c r="F1090" s="1" t="s">
        <v>11615</v>
      </c>
      <c r="G1090" s="1" t="s">
        <v>3043</v>
      </c>
      <c r="H1090" s="1" t="s">
        <v>11615</v>
      </c>
      <c r="I1090" s="1" t="s">
        <v>3017</v>
      </c>
      <c r="J1090" s="1" t="s">
        <v>3017</v>
      </c>
      <c r="K1090" s="1" t="s">
        <v>11615</v>
      </c>
      <c r="L1090" s="1" t="s">
        <v>3017</v>
      </c>
      <c r="M1090" s="1" t="s">
        <v>3017</v>
      </c>
      <c r="N1090" s="1" t="s">
        <v>3043</v>
      </c>
      <c r="O1090" s="1" t="s">
        <v>3043</v>
      </c>
      <c r="P1090" s="1" t="s">
        <v>2984</v>
      </c>
      <c r="Q1090" s="1" t="s">
        <v>2984</v>
      </c>
      <c r="R1090" s="1" t="s">
        <v>2985</v>
      </c>
      <c r="S1090" s="1" t="s">
        <v>4622</v>
      </c>
      <c r="T1090" s="1" t="s">
        <v>10337</v>
      </c>
      <c r="U1090" s="1" t="s">
        <v>13781</v>
      </c>
      <c r="V1090" s="1" t="s">
        <v>2986</v>
      </c>
      <c r="W1090" s="1" t="s">
        <v>2985</v>
      </c>
    </row>
    <row r="1091" spans="1:23" x14ac:dyDescent="0.45">
      <c r="A1091" s="1" t="s">
        <v>13782</v>
      </c>
      <c r="B1091" s="1" t="s">
        <v>13783</v>
      </c>
      <c r="C1091" s="1" t="s">
        <v>13784</v>
      </c>
      <c r="D1091" s="1" t="s">
        <v>13785</v>
      </c>
      <c r="E1091" s="1" t="s">
        <v>13786</v>
      </c>
      <c r="F1091" s="1" t="s">
        <v>9615</v>
      </c>
      <c r="G1091" s="1" t="s">
        <v>5875</v>
      </c>
      <c r="H1091" s="1" t="s">
        <v>5875</v>
      </c>
      <c r="I1091" s="1" t="s">
        <v>11606</v>
      </c>
      <c r="J1091" s="1" t="s">
        <v>5189</v>
      </c>
      <c r="K1091" s="1" t="s">
        <v>5875</v>
      </c>
      <c r="L1091" s="1" t="s">
        <v>11606</v>
      </c>
      <c r="M1091" s="1" t="s">
        <v>5189</v>
      </c>
      <c r="N1091" s="1" t="s">
        <v>5875</v>
      </c>
      <c r="O1091" s="1" t="s">
        <v>5875</v>
      </c>
      <c r="P1091" s="1" t="s">
        <v>13787</v>
      </c>
      <c r="Q1091" s="1" t="s">
        <v>13788</v>
      </c>
      <c r="R1091" s="1" t="s">
        <v>3043</v>
      </c>
      <c r="S1091" s="1" t="s">
        <v>3043</v>
      </c>
      <c r="T1091" s="1" t="s">
        <v>3044</v>
      </c>
      <c r="U1091" s="1" t="s">
        <v>13789</v>
      </c>
      <c r="V1091" s="1" t="s">
        <v>13790</v>
      </c>
      <c r="W1091" s="1" t="s">
        <v>4011</v>
      </c>
    </row>
    <row r="1092" spans="1:23" x14ac:dyDescent="0.45">
      <c r="A1092" s="1" t="s">
        <v>13791</v>
      </c>
      <c r="B1092" s="1" t="s">
        <v>13792</v>
      </c>
      <c r="C1092" s="1" t="s">
        <v>3043</v>
      </c>
      <c r="D1092" s="1" t="s">
        <v>3043</v>
      </c>
      <c r="E1092" s="1" t="s">
        <v>3043</v>
      </c>
      <c r="F1092" s="1" t="s">
        <v>3456</v>
      </c>
      <c r="G1092" s="1" t="s">
        <v>3043</v>
      </c>
      <c r="H1092" s="1" t="s">
        <v>3456</v>
      </c>
      <c r="I1092" s="1" t="s">
        <v>3017</v>
      </c>
      <c r="J1092" s="1" t="s">
        <v>3017</v>
      </c>
      <c r="K1092" s="1" t="s">
        <v>3456</v>
      </c>
      <c r="L1092" s="1" t="s">
        <v>3017</v>
      </c>
      <c r="M1092" s="1" t="s">
        <v>3017</v>
      </c>
      <c r="N1092" s="1" t="s">
        <v>3043</v>
      </c>
      <c r="O1092" s="1" t="s">
        <v>3043</v>
      </c>
      <c r="P1092" s="1" t="s">
        <v>2984</v>
      </c>
      <c r="Q1092" s="1" t="s">
        <v>2984</v>
      </c>
      <c r="R1092" s="1" t="s">
        <v>2985</v>
      </c>
      <c r="S1092" s="1" t="s">
        <v>3299</v>
      </c>
      <c r="T1092" s="1" t="s">
        <v>3459</v>
      </c>
      <c r="U1092" s="1" t="s">
        <v>13793</v>
      </c>
      <c r="V1092" s="1" t="s">
        <v>3299</v>
      </c>
      <c r="W1092" s="1" t="s">
        <v>2985</v>
      </c>
    </row>
    <row r="1093" spans="1:23" x14ac:dyDescent="0.45">
      <c r="A1093" s="1" t="s">
        <v>13794</v>
      </c>
      <c r="B1093" s="1" t="s">
        <v>13795</v>
      </c>
      <c r="C1093" s="1" t="s">
        <v>3031</v>
      </c>
      <c r="D1093" s="1" t="s">
        <v>3828</v>
      </c>
      <c r="E1093" s="1" t="s">
        <v>13796</v>
      </c>
      <c r="F1093" s="1" t="s">
        <v>11944</v>
      </c>
      <c r="G1093" s="1" t="s">
        <v>5810</v>
      </c>
      <c r="H1093" s="1" t="s">
        <v>5072</v>
      </c>
      <c r="I1093" s="1" t="s">
        <v>6369</v>
      </c>
      <c r="J1093" s="1" t="s">
        <v>6573</v>
      </c>
      <c r="K1093" s="1" t="s">
        <v>13797</v>
      </c>
      <c r="L1093" s="1" t="s">
        <v>3744</v>
      </c>
      <c r="M1093" s="1" t="s">
        <v>13798</v>
      </c>
      <c r="N1093" s="1" t="s">
        <v>3305</v>
      </c>
      <c r="O1093" s="1" t="s">
        <v>5072</v>
      </c>
      <c r="P1093" s="1" t="s">
        <v>2984</v>
      </c>
      <c r="Q1093" s="1" t="s">
        <v>2984</v>
      </c>
      <c r="R1093" s="1" t="s">
        <v>2985</v>
      </c>
      <c r="S1093" s="1" t="s">
        <v>3151</v>
      </c>
      <c r="T1093" s="1" t="s">
        <v>4865</v>
      </c>
      <c r="U1093" s="1" t="s">
        <v>10246</v>
      </c>
      <c r="V1093" s="1" t="s">
        <v>3943</v>
      </c>
      <c r="W1093" s="1" t="s">
        <v>2985</v>
      </c>
    </row>
    <row r="1094" spans="1:23" x14ac:dyDescent="0.45">
      <c r="A1094" s="1" t="s">
        <v>13799</v>
      </c>
      <c r="B1094" s="1" t="s">
        <v>13800</v>
      </c>
      <c r="C1094" s="1" t="s">
        <v>4238</v>
      </c>
      <c r="D1094" s="1" t="s">
        <v>13801</v>
      </c>
      <c r="E1094" s="1" t="s">
        <v>13802</v>
      </c>
      <c r="F1094" s="1" t="s">
        <v>6847</v>
      </c>
      <c r="G1094" s="1" t="s">
        <v>13803</v>
      </c>
      <c r="H1094" s="1" t="s">
        <v>13804</v>
      </c>
      <c r="I1094" s="1" t="s">
        <v>3164</v>
      </c>
      <c r="J1094" s="1" t="s">
        <v>5788</v>
      </c>
      <c r="K1094" s="1" t="s">
        <v>13805</v>
      </c>
      <c r="L1094" s="1" t="s">
        <v>3039</v>
      </c>
      <c r="M1094" s="1" t="s">
        <v>6088</v>
      </c>
      <c r="N1094" s="1" t="s">
        <v>13803</v>
      </c>
      <c r="O1094" s="1" t="s">
        <v>13806</v>
      </c>
      <c r="P1094" s="1" t="s">
        <v>13807</v>
      </c>
      <c r="Q1094" s="1" t="s">
        <v>13808</v>
      </c>
      <c r="R1094" s="1" t="s">
        <v>2985</v>
      </c>
      <c r="S1094" s="1" t="s">
        <v>13809</v>
      </c>
      <c r="T1094" s="1" t="s">
        <v>13810</v>
      </c>
      <c r="U1094" s="1" t="s">
        <v>13811</v>
      </c>
      <c r="V1094" s="1" t="s">
        <v>13812</v>
      </c>
      <c r="W1094" s="1" t="s">
        <v>2977</v>
      </c>
    </row>
    <row r="1095" spans="1:23" x14ac:dyDescent="0.45">
      <c r="A1095" s="1" t="s">
        <v>13813</v>
      </c>
      <c r="B1095" s="1" t="s">
        <v>13814</v>
      </c>
      <c r="C1095" s="1" t="s">
        <v>3378</v>
      </c>
      <c r="D1095" s="1" t="s">
        <v>13815</v>
      </c>
      <c r="E1095" s="1" t="s">
        <v>13816</v>
      </c>
      <c r="F1095" s="1" t="s">
        <v>13817</v>
      </c>
      <c r="G1095" s="1" t="s">
        <v>13818</v>
      </c>
      <c r="H1095" s="1" t="s">
        <v>13818</v>
      </c>
      <c r="I1095" s="1" t="s">
        <v>4332</v>
      </c>
      <c r="J1095" s="1" t="s">
        <v>11525</v>
      </c>
      <c r="K1095" s="1" t="s">
        <v>13819</v>
      </c>
      <c r="L1095" s="1" t="s">
        <v>4839</v>
      </c>
      <c r="M1095" s="1" t="s">
        <v>6147</v>
      </c>
      <c r="N1095" s="1" t="s">
        <v>11329</v>
      </c>
      <c r="O1095" s="1" t="s">
        <v>13818</v>
      </c>
      <c r="P1095" s="1" t="s">
        <v>13820</v>
      </c>
      <c r="Q1095" s="1" t="s">
        <v>13821</v>
      </c>
      <c r="R1095" s="1" t="s">
        <v>2985</v>
      </c>
      <c r="S1095" s="1" t="s">
        <v>3299</v>
      </c>
      <c r="T1095" s="1" t="s">
        <v>13822</v>
      </c>
      <c r="U1095" s="1" t="s">
        <v>9651</v>
      </c>
      <c r="V1095" s="1" t="s">
        <v>3436</v>
      </c>
      <c r="W1095" s="1" t="s">
        <v>2985</v>
      </c>
    </row>
    <row r="1096" spans="1:23" x14ac:dyDescent="0.45">
      <c r="A1096" s="1" t="s">
        <v>13823</v>
      </c>
      <c r="B1096" s="1" t="s">
        <v>13824</v>
      </c>
      <c r="C1096" s="1" t="s">
        <v>5223</v>
      </c>
      <c r="D1096" s="1" t="s">
        <v>8655</v>
      </c>
      <c r="E1096" s="1" t="s">
        <v>13825</v>
      </c>
      <c r="F1096" s="1" t="s">
        <v>13826</v>
      </c>
      <c r="G1096" s="1" t="s">
        <v>8733</v>
      </c>
      <c r="H1096" s="1" t="s">
        <v>5702</v>
      </c>
      <c r="I1096" s="1" t="s">
        <v>4752</v>
      </c>
      <c r="J1096" s="1" t="s">
        <v>13827</v>
      </c>
      <c r="K1096" s="1" t="s">
        <v>5963</v>
      </c>
      <c r="L1096" s="1" t="s">
        <v>7211</v>
      </c>
      <c r="M1096" s="1" t="s">
        <v>13828</v>
      </c>
      <c r="N1096" s="1" t="s">
        <v>5702</v>
      </c>
      <c r="O1096" s="1" t="s">
        <v>8733</v>
      </c>
      <c r="P1096" s="1" t="s">
        <v>2984</v>
      </c>
      <c r="Q1096" s="1" t="s">
        <v>2984</v>
      </c>
      <c r="R1096" s="1" t="s">
        <v>2985</v>
      </c>
      <c r="S1096" s="1" t="s">
        <v>4572</v>
      </c>
      <c r="T1096" s="1" t="s">
        <v>13829</v>
      </c>
      <c r="U1096" s="1" t="s">
        <v>5060</v>
      </c>
      <c r="V1096" s="1" t="s">
        <v>7335</v>
      </c>
      <c r="W1096" s="1" t="s">
        <v>2977</v>
      </c>
    </row>
    <row r="1097" spans="1:23" x14ac:dyDescent="0.45">
      <c r="A1097" s="1" t="s">
        <v>13830</v>
      </c>
      <c r="B1097" s="1" t="s">
        <v>13831</v>
      </c>
      <c r="C1097" s="1" t="s">
        <v>3219</v>
      </c>
      <c r="D1097" s="1" t="s">
        <v>13832</v>
      </c>
      <c r="E1097" s="1" t="s">
        <v>13833</v>
      </c>
      <c r="F1097" s="1" t="s">
        <v>13667</v>
      </c>
      <c r="G1097" s="1" t="s">
        <v>13834</v>
      </c>
      <c r="H1097" s="1" t="s">
        <v>13835</v>
      </c>
      <c r="I1097" s="1" t="s">
        <v>3882</v>
      </c>
      <c r="J1097" s="1" t="s">
        <v>5294</v>
      </c>
      <c r="K1097" s="1" t="s">
        <v>13834</v>
      </c>
      <c r="L1097" s="1" t="s">
        <v>4332</v>
      </c>
      <c r="M1097" s="1" t="s">
        <v>13836</v>
      </c>
      <c r="N1097" s="1" t="s">
        <v>13834</v>
      </c>
      <c r="O1097" s="1" t="s">
        <v>13835</v>
      </c>
      <c r="P1097" s="1" t="s">
        <v>13837</v>
      </c>
      <c r="Q1097" s="1" t="s">
        <v>13838</v>
      </c>
      <c r="R1097" s="1" t="s">
        <v>3028</v>
      </c>
      <c r="S1097" s="1" t="s">
        <v>13839</v>
      </c>
      <c r="T1097" s="1" t="s">
        <v>13840</v>
      </c>
      <c r="U1097" s="1" t="s">
        <v>11283</v>
      </c>
      <c r="V1097" s="1" t="s">
        <v>13841</v>
      </c>
      <c r="W1097" s="1" t="s">
        <v>2985</v>
      </c>
    </row>
    <row r="1098" spans="1:23" x14ac:dyDescent="0.45">
      <c r="A1098" s="1" t="s">
        <v>13842</v>
      </c>
      <c r="B1098" s="1" t="s">
        <v>13843</v>
      </c>
      <c r="C1098" s="1" t="s">
        <v>8301</v>
      </c>
      <c r="D1098" s="1" t="s">
        <v>13844</v>
      </c>
      <c r="E1098" s="1" t="s">
        <v>13845</v>
      </c>
      <c r="F1098" s="1" t="s">
        <v>13846</v>
      </c>
      <c r="G1098" s="1" t="s">
        <v>13847</v>
      </c>
      <c r="H1098" s="1" t="s">
        <v>10907</v>
      </c>
      <c r="I1098" s="1" t="s">
        <v>3019</v>
      </c>
      <c r="J1098" s="1" t="s">
        <v>7057</v>
      </c>
      <c r="K1098" s="1" t="s">
        <v>13848</v>
      </c>
      <c r="L1098" s="1" t="s">
        <v>4908</v>
      </c>
      <c r="M1098" s="1" t="s">
        <v>4281</v>
      </c>
      <c r="N1098" s="1" t="s">
        <v>13847</v>
      </c>
      <c r="O1098" s="1" t="s">
        <v>12749</v>
      </c>
      <c r="P1098" s="1" t="s">
        <v>13849</v>
      </c>
      <c r="Q1098" s="1" t="s">
        <v>13850</v>
      </c>
      <c r="R1098" s="1" t="s">
        <v>2985</v>
      </c>
      <c r="S1098" s="1" t="s">
        <v>4164</v>
      </c>
      <c r="T1098" s="1" t="s">
        <v>13851</v>
      </c>
      <c r="U1098" s="1" t="s">
        <v>13852</v>
      </c>
      <c r="V1098" s="1" t="s">
        <v>13853</v>
      </c>
      <c r="W1098" s="1" t="s">
        <v>2985</v>
      </c>
    </row>
    <row r="1099" spans="1:23" x14ac:dyDescent="0.45">
      <c r="A1099" s="1" t="s">
        <v>13854</v>
      </c>
      <c r="B1099" s="1" t="s">
        <v>13855</v>
      </c>
      <c r="C1099" s="1" t="s">
        <v>9879</v>
      </c>
      <c r="D1099" s="1" t="s">
        <v>13856</v>
      </c>
      <c r="E1099" s="1" t="s">
        <v>13857</v>
      </c>
      <c r="F1099" s="1" t="s">
        <v>13858</v>
      </c>
      <c r="G1099" s="1" t="s">
        <v>3198</v>
      </c>
      <c r="H1099" s="1" t="s">
        <v>13859</v>
      </c>
      <c r="I1099" s="1" t="s">
        <v>4772</v>
      </c>
      <c r="J1099" s="1" t="s">
        <v>13860</v>
      </c>
      <c r="K1099" s="1" t="s">
        <v>13861</v>
      </c>
      <c r="L1099" s="1" t="s">
        <v>2997</v>
      </c>
      <c r="M1099" s="1" t="s">
        <v>13862</v>
      </c>
      <c r="N1099" s="1" t="s">
        <v>10826</v>
      </c>
      <c r="O1099" s="1" t="s">
        <v>13863</v>
      </c>
      <c r="P1099" s="1" t="s">
        <v>3219</v>
      </c>
      <c r="Q1099" s="1" t="s">
        <v>13864</v>
      </c>
      <c r="R1099" s="1" t="s">
        <v>2977</v>
      </c>
      <c r="S1099" s="1" t="s">
        <v>13865</v>
      </c>
      <c r="T1099" s="1" t="s">
        <v>13866</v>
      </c>
      <c r="U1099" s="1" t="s">
        <v>13867</v>
      </c>
      <c r="V1099" s="1" t="s">
        <v>3299</v>
      </c>
      <c r="W1099" s="1" t="s">
        <v>2985</v>
      </c>
    </row>
    <row r="1100" spans="1:23" x14ac:dyDescent="0.45">
      <c r="A1100" s="1" t="s">
        <v>13868</v>
      </c>
      <c r="B1100" s="1" t="s">
        <v>13869</v>
      </c>
      <c r="C1100" s="1" t="s">
        <v>4622</v>
      </c>
      <c r="D1100" s="1" t="s">
        <v>13870</v>
      </c>
      <c r="E1100" s="1" t="s">
        <v>13871</v>
      </c>
      <c r="F1100" s="1" t="s">
        <v>13872</v>
      </c>
      <c r="G1100" s="1" t="s">
        <v>13873</v>
      </c>
      <c r="H1100" s="1" t="s">
        <v>13873</v>
      </c>
      <c r="I1100" s="1" t="s">
        <v>13874</v>
      </c>
      <c r="J1100" s="1" t="s">
        <v>4858</v>
      </c>
      <c r="K1100" s="1" t="s">
        <v>13875</v>
      </c>
      <c r="L1100" s="1" t="s">
        <v>2982</v>
      </c>
      <c r="M1100" s="1" t="s">
        <v>4107</v>
      </c>
      <c r="N1100" s="1" t="s">
        <v>13873</v>
      </c>
      <c r="O1100" s="1" t="s">
        <v>13873</v>
      </c>
      <c r="P1100" s="1" t="s">
        <v>8468</v>
      </c>
      <c r="Q1100" s="1" t="s">
        <v>13876</v>
      </c>
      <c r="R1100" s="1" t="s">
        <v>3043</v>
      </c>
      <c r="S1100" s="1" t="s">
        <v>3043</v>
      </c>
      <c r="T1100" s="1" t="s">
        <v>3044</v>
      </c>
      <c r="U1100" s="1" t="s">
        <v>13877</v>
      </c>
      <c r="V1100" s="1" t="s">
        <v>13878</v>
      </c>
      <c r="W1100" s="1" t="s">
        <v>3649</v>
      </c>
    </row>
    <row r="1101" spans="1:23" x14ac:dyDescent="0.45">
      <c r="A1101" s="1" t="s">
        <v>13879</v>
      </c>
      <c r="B1101" s="1" t="s">
        <v>13880</v>
      </c>
      <c r="C1101" s="1" t="s">
        <v>7894</v>
      </c>
      <c r="D1101" s="1" t="s">
        <v>9421</v>
      </c>
      <c r="E1101" s="1" t="s">
        <v>13881</v>
      </c>
      <c r="F1101" s="1" t="s">
        <v>13882</v>
      </c>
      <c r="G1101" s="1" t="s">
        <v>6266</v>
      </c>
      <c r="H1101" s="1" t="s">
        <v>8855</v>
      </c>
      <c r="I1101" s="1" t="s">
        <v>13883</v>
      </c>
      <c r="J1101" s="1" t="s">
        <v>6677</v>
      </c>
      <c r="K1101" s="1" t="s">
        <v>13884</v>
      </c>
      <c r="L1101" s="1" t="s">
        <v>13885</v>
      </c>
      <c r="M1101" s="1" t="s">
        <v>4261</v>
      </c>
      <c r="N1101" s="1" t="s">
        <v>13886</v>
      </c>
      <c r="O1101" s="1" t="s">
        <v>6272</v>
      </c>
      <c r="P1101" s="1" t="s">
        <v>2984</v>
      </c>
      <c r="Q1101" s="1" t="s">
        <v>2984</v>
      </c>
      <c r="R1101" s="1" t="s">
        <v>2985</v>
      </c>
      <c r="S1101" s="1" t="s">
        <v>4694</v>
      </c>
      <c r="T1101" s="1" t="s">
        <v>13887</v>
      </c>
      <c r="U1101" s="1" t="s">
        <v>4321</v>
      </c>
      <c r="V1101" s="1" t="s">
        <v>2985</v>
      </c>
      <c r="W1101" s="1" t="s">
        <v>2985</v>
      </c>
    </row>
    <row r="1102" spans="1:23" x14ac:dyDescent="0.45">
      <c r="A1102" s="1" t="s">
        <v>13888</v>
      </c>
      <c r="B1102" s="1" t="s">
        <v>13889</v>
      </c>
      <c r="C1102" s="1" t="s">
        <v>4622</v>
      </c>
      <c r="D1102" s="1" t="s">
        <v>13890</v>
      </c>
      <c r="E1102" s="1" t="s">
        <v>13891</v>
      </c>
      <c r="F1102" s="1" t="s">
        <v>3281</v>
      </c>
      <c r="G1102" s="1" t="s">
        <v>3316</v>
      </c>
      <c r="H1102" s="1" t="s">
        <v>4252</v>
      </c>
      <c r="I1102" s="1" t="s">
        <v>7163</v>
      </c>
      <c r="J1102" s="1" t="s">
        <v>13892</v>
      </c>
      <c r="K1102" s="1" t="s">
        <v>6996</v>
      </c>
      <c r="L1102" s="1" t="s">
        <v>3403</v>
      </c>
      <c r="M1102" s="1" t="s">
        <v>13893</v>
      </c>
      <c r="N1102" s="1" t="s">
        <v>4252</v>
      </c>
      <c r="O1102" s="1" t="s">
        <v>3316</v>
      </c>
      <c r="P1102" s="1" t="s">
        <v>2984</v>
      </c>
      <c r="Q1102" s="1" t="s">
        <v>2984</v>
      </c>
      <c r="R1102" s="1" t="s">
        <v>2985</v>
      </c>
      <c r="S1102" s="1" t="s">
        <v>4053</v>
      </c>
      <c r="T1102" s="1" t="s">
        <v>5939</v>
      </c>
      <c r="U1102" s="1" t="s">
        <v>13894</v>
      </c>
      <c r="V1102" s="1" t="s">
        <v>3127</v>
      </c>
      <c r="W1102" s="1" t="s">
        <v>2985</v>
      </c>
    </row>
    <row r="1103" spans="1:23" x14ac:dyDescent="0.45">
      <c r="A1103" s="1" t="s">
        <v>13895</v>
      </c>
      <c r="B1103" s="1" t="s">
        <v>13896</v>
      </c>
      <c r="C1103" s="1" t="s">
        <v>8468</v>
      </c>
      <c r="D1103" s="1" t="s">
        <v>13897</v>
      </c>
      <c r="E1103" s="1" t="s">
        <v>13898</v>
      </c>
      <c r="F1103" s="1" t="s">
        <v>7316</v>
      </c>
      <c r="G1103" s="1" t="s">
        <v>13899</v>
      </c>
      <c r="H1103" s="1" t="s">
        <v>13899</v>
      </c>
      <c r="I1103" s="1" t="s">
        <v>3310</v>
      </c>
      <c r="J1103" s="1" t="s">
        <v>9540</v>
      </c>
      <c r="K1103" s="1" t="s">
        <v>13900</v>
      </c>
      <c r="L1103" s="1" t="s">
        <v>4187</v>
      </c>
      <c r="M1103" s="1" t="s">
        <v>4375</v>
      </c>
      <c r="N1103" s="1" t="s">
        <v>13899</v>
      </c>
      <c r="O1103" s="1" t="s">
        <v>13899</v>
      </c>
      <c r="P1103" s="1" t="s">
        <v>2991</v>
      </c>
      <c r="Q1103" s="1" t="s">
        <v>13901</v>
      </c>
      <c r="R1103" s="1" t="s">
        <v>3043</v>
      </c>
      <c r="S1103" s="1" t="s">
        <v>3043</v>
      </c>
      <c r="T1103" s="1" t="s">
        <v>3044</v>
      </c>
      <c r="U1103" s="1" t="s">
        <v>13902</v>
      </c>
      <c r="V1103" s="1" t="s">
        <v>13903</v>
      </c>
      <c r="W1103" s="1" t="s">
        <v>3836</v>
      </c>
    </row>
    <row r="1104" spans="1:23" x14ac:dyDescent="0.45">
      <c r="A1104" s="1" t="s">
        <v>13904</v>
      </c>
      <c r="B1104" s="1" t="s">
        <v>13905</v>
      </c>
      <c r="C1104" s="1" t="s">
        <v>2985</v>
      </c>
      <c r="D1104" s="1" t="s">
        <v>10774</v>
      </c>
      <c r="E1104" s="1" t="s">
        <v>13906</v>
      </c>
      <c r="F1104" s="1" t="s">
        <v>13907</v>
      </c>
      <c r="G1104" s="1" t="s">
        <v>13908</v>
      </c>
      <c r="H1104" s="1" t="s">
        <v>13908</v>
      </c>
      <c r="I1104" s="1" t="s">
        <v>13909</v>
      </c>
      <c r="J1104" s="1" t="s">
        <v>3311</v>
      </c>
      <c r="K1104" s="1" t="s">
        <v>13907</v>
      </c>
      <c r="L1104" s="1" t="s">
        <v>3017</v>
      </c>
      <c r="M1104" s="1" t="s">
        <v>3017</v>
      </c>
      <c r="N1104" s="1" t="s">
        <v>13908</v>
      </c>
      <c r="O1104" s="1" t="s">
        <v>13908</v>
      </c>
      <c r="P1104" s="1" t="s">
        <v>13910</v>
      </c>
      <c r="Q1104" s="1" t="s">
        <v>13911</v>
      </c>
      <c r="R1104" s="1" t="s">
        <v>3043</v>
      </c>
      <c r="S1104" s="1" t="s">
        <v>3043</v>
      </c>
      <c r="T1104" s="1" t="s">
        <v>3044</v>
      </c>
      <c r="U1104" s="1" t="s">
        <v>13912</v>
      </c>
      <c r="V1104" s="1" t="s">
        <v>13913</v>
      </c>
      <c r="W1104" s="1" t="s">
        <v>6396</v>
      </c>
    </row>
    <row r="1105" spans="1:23" x14ac:dyDescent="0.45">
      <c r="A1105" s="1" t="s">
        <v>13914</v>
      </c>
      <c r="B1105" s="1" t="s">
        <v>13915</v>
      </c>
      <c r="C1105" s="1" t="s">
        <v>3966</v>
      </c>
      <c r="D1105" s="1" t="s">
        <v>13916</v>
      </c>
      <c r="E1105" s="1" t="s">
        <v>13917</v>
      </c>
      <c r="F1105" s="1" t="s">
        <v>4914</v>
      </c>
      <c r="G1105" s="1" t="s">
        <v>13918</v>
      </c>
      <c r="H1105" s="1" t="s">
        <v>13787</v>
      </c>
      <c r="I1105" s="1" t="s">
        <v>5046</v>
      </c>
      <c r="J1105" s="1" t="s">
        <v>4489</v>
      </c>
      <c r="K1105" s="1" t="s">
        <v>13787</v>
      </c>
      <c r="L1105" s="1" t="s">
        <v>5046</v>
      </c>
      <c r="M1105" s="1" t="s">
        <v>4489</v>
      </c>
      <c r="N1105" s="1" t="s">
        <v>12538</v>
      </c>
      <c r="O1105" s="1" t="s">
        <v>13919</v>
      </c>
      <c r="P1105" s="1" t="s">
        <v>13920</v>
      </c>
      <c r="Q1105" s="1" t="s">
        <v>13921</v>
      </c>
      <c r="R1105" s="1" t="s">
        <v>2985</v>
      </c>
      <c r="S1105" s="1" t="s">
        <v>13922</v>
      </c>
      <c r="T1105" s="1" t="s">
        <v>13923</v>
      </c>
      <c r="U1105" s="1" t="s">
        <v>13924</v>
      </c>
      <c r="V1105" s="1" t="s">
        <v>13925</v>
      </c>
      <c r="W1105" s="1" t="s">
        <v>2985</v>
      </c>
    </row>
    <row r="1106" spans="1:23" x14ac:dyDescent="0.45">
      <c r="A1106" s="1" t="s">
        <v>13926</v>
      </c>
      <c r="B1106" s="1" t="s">
        <v>13927</v>
      </c>
      <c r="C1106" s="1" t="s">
        <v>4049</v>
      </c>
      <c r="D1106" s="1" t="s">
        <v>13928</v>
      </c>
      <c r="E1106" s="1" t="s">
        <v>13929</v>
      </c>
      <c r="F1106" s="1" t="s">
        <v>12723</v>
      </c>
      <c r="G1106" s="1" t="s">
        <v>12723</v>
      </c>
      <c r="H1106" s="1" t="s">
        <v>3539</v>
      </c>
      <c r="I1106" s="1" t="s">
        <v>11470</v>
      </c>
      <c r="J1106" s="1" t="s">
        <v>7227</v>
      </c>
      <c r="K1106" s="1" t="s">
        <v>13930</v>
      </c>
      <c r="L1106" s="1" t="s">
        <v>7308</v>
      </c>
      <c r="M1106" s="1" t="s">
        <v>5191</v>
      </c>
      <c r="N1106" s="1" t="s">
        <v>13931</v>
      </c>
      <c r="O1106" s="1" t="s">
        <v>12723</v>
      </c>
      <c r="P1106" s="1" t="s">
        <v>6306</v>
      </c>
      <c r="Q1106" s="1" t="s">
        <v>13932</v>
      </c>
      <c r="R1106" s="1" t="s">
        <v>2985</v>
      </c>
      <c r="S1106" s="1" t="s">
        <v>3828</v>
      </c>
      <c r="T1106" s="1" t="s">
        <v>13933</v>
      </c>
      <c r="U1106" s="1" t="s">
        <v>13934</v>
      </c>
      <c r="V1106" s="1" t="s">
        <v>4556</v>
      </c>
      <c r="W1106" s="1" t="s">
        <v>2977</v>
      </c>
    </row>
    <row r="1107" spans="1:23" x14ac:dyDescent="0.45">
      <c r="A1107" s="1" t="s">
        <v>13935</v>
      </c>
      <c r="B1107" s="1" t="s">
        <v>13936</v>
      </c>
      <c r="C1107" s="1" t="s">
        <v>3043</v>
      </c>
      <c r="D1107" s="1" t="s">
        <v>3043</v>
      </c>
      <c r="E1107" s="1" t="s">
        <v>3043</v>
      </c>
      <c r="F1107" s="1" t="s">
        <v>9749</v>
      </c>
      <c r="G1107" s="1" t="s">
        <v>3043</v>
      </c>
      <c r="H1107" s="1" t="s">
        <v>9749</v>
      </c>
      <c r="I1107" s="1" t="s">
        <v>3017</v>
      </c>
      <c r="J1107" s="1" t="s">
        <v>3017</v>
      </c>
      <c r="K1107" s="1" t="s">
        <v>9749</v>
      </c>
      <c r="L1107" s="1" t="s">
        <v>3017</v>
      </c>
      <c r="M1107" s="1" t="s">
        <v>3017</v>
      </c>
      <c r="N1107" s="1" t="s">
        <v>3043</v>
      </c>
      <c r="O1107" s="1" t="s">
        <v>3043</v>
      </c>
      <c r="P1107" s="1" t="s">
        <v>2984</v>
      </c>
      <c r="Q1107" s="1" t="s">
        <v>2984</v>
      </c>
      <c r="R1107" s="1" t="s">
        <v>3043</v>
      </c>
      <c r="S1107" s="1" t="s">
        <v>3043</v>
      </c>
      <c r="T1107" s="1" t="s">
        <v>3044</v>
      </c>
      <c r="U1107" s="1" t="s">
        <v>9957</v>
      </c>
      <c r="V1107" s="1" t="s">
        <v>3086</v>
      </c>
      <c r="W1107" s="1" t="s">
        <v>2985</v>
      </c>
    </row>
    <row r="1108" spans="1:23" x14ac:dyDescent="0.45">
      <c r="A1108" s="1" t="s">
        <v>13937</v>
      </c>
      <c r="B1108" s="1" t="s">
        <v>13938</v>
      </c>
      <c r="C1108" s="1" t="s">
        <v>13939</v>
      </c>
      <c r="D1108" s="1" t="s">
        <v>13940</v>
      </c>
      <c r="E1108" s="1" t="s">
        <v>13941</v>
      </c>
      <c r="F1108" s="1" t="s">
        <v>4976</v>
      </c>
      <c r="G1108" s="1" t="s">
        <v>3062</v>
      </c>
      <c r="H1108" s="1" t="s">
        <v>13942</v>
      </c>
      <c r="I1108" s="1" t="s">
        <v>13943</v>
      </c>
      <c r="J1108" s="1" t="s">
        <v>13944</v>
      </c>
      <c r="K1108" s="1" t="s">
        <v>13945</v>
      </c>
      <c r="L1108" s="1" t="s">
        <v>4260</v>
      </c>
      <c r="M1108" s="1" t="s">
        <v>13946</v>
      </c>
      <c r="N1108" s="1" t="s">
        <v>3062</v>
      </c>
      <c r="O1108" s="1" t="s">
        <v>13942</v>
      </c>
      <c r="P1108" s="1" t="s">
        <v>3333</v>
      </c>
      <c r="Q1108" s="1" t="s">
        <v>13947</v>
      </c>
      <c r="R1108" s="1" t="s">
        <v>5989</v>
      </c>
      <c r="S1108" s="1" t="s">
        <v>13948</v>
      </c>
      <c r="T1108" s="1" t="s">
        <v>13949</v>
      </c>
      <c r="U1108" s="1" t="s">
        <v>11218</v>
      </c>
      <c r="V1108" s="1" t="s">
        <v>4001</v>
      </c>
      <c r="W1108" s="1" t="s">
        <v>2985</v>
      </c>
    </row>
    <row r="1109" spans="1:23" x14ac:dyDescent="0.45">
      <c r="A1109" s="1" t="s">
        <v>13950</v>
      </c>
      <c r="B1109" s="1" t="s">
        <v>13951</v>
      </c>
      <c r="C1109" s="1" t="s">
        <v>2985</v>
      </c>
      <c r="D1109" s="1" t="s">
        <v>5075</v>
      </c>
      <c r="E1109" s="1" t="s">
        <v>13952</v>
      </c>
      <c r="F1109" s="1" t="s">
        <v>13953</v>
      </c>
      <c r="G1109" s="1" t="s">
        <v>13954</v>
      </c>
      <c r="H1109" s="1" t="s">
        <v>13954</v>
      </c>
      <c r="I1109" s="1" t="s">
        <v>13955</v>
      </c>
      <c r="J1109" s="1" t="s">
        <v>5548</v>
      </c>
      <c r="K1109" s="1" t="s">
        <v>13954</v>
      </c>
      <c r="L1109" s="1" t="s">
        <v>13955</v>
      </c>
      <c r="M1109" s="1" t="s">
        <v>5548</v>
      </c>
      <c r="N1109" s="1" t="s">
        <v>13954</v>
      </c>
      <c r="O1109" s="1" t="s">
        <v>13954</v>
      </c>
      <c r="P1109" s="1" t="s">
        <v>2984</v>
      </c>
      <c r="Q1109" s="1" t="s">
        <v>2984</v>
      </c>
      <c r="R1109" s="1" t="s">
        <v>3043</v>
      </c>
      <c r="S1109" s="1" t="s">
        <v>3043</v>
      </c>
      <c r="T1109" s="1" t="s">
        <v>3044</v>
      </c>
      <c r="U1109" s="1" t="s">
        <v>3044</v>
      </c>
      <c r="V1109" s="1" t="s">
        <v>3043</v>
      </c>
      <c r="W1109" s="1" t="s">
        <v>3043</v>
      </c>
    </row>
    <row r="1110" spans="1:23" x14ac:dyDescent="0.45">
      <c r="A1110" s="1" t="s">
        <v>13956</v>
      </c>
      <c r="B1110" s="1" t="s">
        <v>13957</v>
      </c>
      <c r="C1110" s="1" t="s">
        <v>7336</v>
      </c>
      <c r="D1110" s="1" t="s">
        <v>13958</v>
      </c>
      <c r="E1110" s="1" t="s">
        <v>13959</v>
      </c>
      <c r="F1110" s="1" t="s">
        <v>4912</v>
      </c>
      <c r="G1110" s="1" t="s">
        <v>13960</v>
      </c>
      <c r="H1110" s="1" t="s">
        <v>3299</v>
      </c>
      <c r="I1110" s="1" t="s">
        <v>6757</v>
      </c>
      <c r="J1110" s="1" t="s">
        <v>10050</v>
      </c>
      <c r="K1110" s="1" t="s">
        <v>13079</v>
      </c>
      <c r="L1110" s="1" t="s">
        <v>3426</v>
      </c>
      <c r="M1110" s="1" t="s">
        <v>4877</v>
      </c>
      <c r="N1110" s="1" t="s">
        <v>13961</v>
      </c>
      <c r="O1110" s="1" t="s">
        <v>4912</v>
      </c>
      <c r="P1110" s="1" t="s">
        <v>13797</v>
      </c>
      <c r="Q1110" s="1" t="s">
        <v>13962</v>
      </c>
      <c r="R1110" s="1" t="s">
        <v>2985</v>
      </c>
      <c r="S1110" s="1" t="s">
        <v>13963</v>
      </c>
      <c r="T1110" s="1" t="s">
        <v>13964</v>
      </c>
      <c r="U1110" s="1" t="s">
        <v>9802</v>
      </c>
      <c r="V1110" s="1" t="s">
        <v>4683</v>
      </c>
      <c r="W1110" s="1" t="s">
        <v>2977</v>
      </c>
    </row>
    <row r="1111" spans="1:23" x14ac:dyDescent="0.45">
      <c r="A1111" s="1" t="s">
        <v>13965</v>
      </c>
      <c r="B1111" s="1" t="s">
        <v>13966</v>
      </c>
      <c r="C1111" s="1" t="s">
        <v>10813</v>
      </c>
      <c r="D1111" s="1" t="s">
        <v>13967</v>
      </c>
      <c r="E1111" s="1" t="s">
        <v>13968</v>
      </c>
      <c r="F1111" s="1" t="s">
        <v>7379</v>
      </c>
      <c r="G1111" s="1" t="s">
        <v>11883</v>
      </c>
      <c r="H1111" s="1" t="s">
        <v>8016</v>
      </c>
      <c r="I1111" s="1" t="s">
        <v>4067</v>
      </c>
      <c r="J1111" s="1" t="s">
        <v>8034</v>
      </c>
      <c r="K1111" s="1" t="s">
        <v>3180</v>
      </c>
      <c r="L1111" s="1" t="s">
        <v>3056</v>
      </c>
      <c r="M1111" s="1" t="s">
        <v>13969</v>
      </c>
      <c r="N1111" s="1" t="s">
        <v>4676</v>
      </c>
      <c r="O1111" s="1" t="s">
        <v>7579</v>
      </c>
      <c r="P1111" s="1" t="s">
        <v>13970</v>
      </c>
      <c r="Q1111" s="1" t="s">
        <v>13971</v>
      </c>
      <c r="R1111" s="1" t="s">
        <v>2985</v>
      </c>
      <c r="S1111" s="1" t="s">
        <v>13972</v>
      </c>
      <c r="T1111" s="1" t="s">
        <v>11888</v>
      </c>
      <c r="U1111" s="1" t="s">
        <v>13973</v>
      </c>
      <c r="V1111" s="1" t="s">
        <v>13974</v>
      </c>
      <c r="W1111" s="1" t="s">
        <v>3028</v>
      </c>
    </row>
    <row r="1112" spans="1:23" x14ac:dyDescent="0.45">
      <c r="A1112" s="1" t="s">
        <v>13975</v>
      </c>
      <c r="B1112" s="1" t="s">
        <v>13976</v>
      </c>
      <c r="C1112" s="1" t="s">
        <v>2977</v>
      </c>
      <c r="D1112" s="1" t="s">
        <v>13977</v>
      </c>
      <c r="E1112" s="1" t="s">
        <v>13978</v>
      </c>
      <c r="F1112" s="1" t="s">
        <v>3456</v>
      </c>
      <c r="G1112" s="1" t="s">
        <v>13979</v>
      </c>
      <c r="H1112" s="1" t="s">
        <v>13980</v>
      </c>
      <c r="I1112" s="1" t="s">
        <v>13981</v>
      </c>
      <c r="J1112" s="1" t="s">
        <v>13982</v>
      </c>
      <c r="K1112" s="1" t="s">
        <v>13983</v>
      </c>
      <c r="L1112" s="1" t="s">
        <v>13984</v>
      </c>
      <c r="M1112" s="1" t="s">
        <v>13982</v>
      </c>
      <c r="N1112" s="1" t="s">
        <v>13980</v>
      </c>
      <c r="O1112" s="1" t="s">
        <v>13979</v>
      </c>
      <c r="P1112" s="1" t="s">
        <v>2984</v>
      </c>
      <c r="Q1112" s="1" t="s">
        <v>2984</v>
      </c>
      <c r="R1112" s="1" t="s">
        <v>3043</v>
      </c>
      <c r="S1112" s="1" t="s">
        <v>3043</v>
      </c>
      <c r="T1112" s="1" t="s">
        <v>3044</v>
      </c>
      <c r="U1112" s="1" t="s">
        <v>3044</v>
      </c>
      <c r="V1112" s="1" t="s">
        <v>3043</v>
      </c>
      <c r="W1112" s="1" t="s">
        <v>3043</v>
      </c>
    </row>
    <row r="1113" spans="1:23" x14ac:dyDescent="0.45">
      <c r="A1113" s="1" t="s">
        <v>13985</v>
      </c>
      <c r="B1113" s="1" t="s">
        <v>13986</v>
      </c>
      <c r="C1113" s="1" t="s">
        <v>3004</v>
      </c>
      <c r="D1113" s="1" t="s">
        <v>13987</v>
      </c>
      <c r="E1113" s="1" t="s">
        <v>13988</v>
      </c>
      <c r="F1113" s="1" t="s">
        <v>3299</v>
      </c>
      <c r="G1113" s="1" t="s">
        <v>12720</v>
      </c>
      <c r="H1113" s="1" t="s">
        <v>13961</v>
      </c>
      <c r="I1113" s="1" t="s">
        <v>3744</v>
      </c>
      <c r="J1113" s="1" t="s">
        <v>5617</v>
      </c>
      <c r="K1113" s="1" t="s">
        <v>7396</v>
      </c>
      <c r="L1113" s="1" t="s">
        <v>5212</v>
      </c>
      <c r="M1113" s="1" t="s">
        <v>3117</v>
      </c>
      <c r="N1113" s="1" t="s">
        <v>7103</v>
      </c>
      <c r="O1113" s="1" t="s">
        <v>12720</v>
      </c>
      <c r="P1113" s="1" t="s">
        <v>6368</v>
      </c>
      <c r="Q1113" s="1" t="s">
        <v>13989</v>
      </c>
      <c r="R1113" s="1" t="s">
        <v>3028</v>
      </c>
      <c r="S1113" s="1" t="s">
        <v>13990</v>
      </c>
      <c r="T1113" s="1" t="s">
        <v>4044</v>
      </c>
      <c r="U1113" s="1" t="s">
        <v>13991</v>
      </c>
      <c r="V1113" s="1" t="s">
        <v>13992</v>
      </c>
      <c r="W1113" s="1" t="s">
        <v>2985</v>
      </c>
    </row>
    <row r="1114" spans="1:23" x14ac:dyDescent="0.45">
      <c r="A1114" s="1" t="s">
        <v>13993</v>
      </c>
      <c r="B1114" s="1" t="s">
        <v>13994</v>
      </c>
      <c r="C1114" s="1" t="s">
        <v>3043</v>
      </c>
      <c r="D1114" s="1" t="s">
        <v>3043</v>
      </c>
      <c r="E1114" s="1" t="s">
        <v>3043</v>
      </c>
      <c r="F1114" s="1" t="s">
        <v>5413</v>
      </c>
      <c r="G1114" s="1" t="s">
        <v>3043</v>
      </c>
      <c r="H1114" s="1" t="s">
        <v>5413</v>
      </c>
      <c r="I1114" s="1" t="s">
        <v>3017</v>
      </c>
      <c r="J1114" s="1" t="s">
        <v>3017</v>
      </c>
      <c r="K1114" s="1" t="s">
        <v>5413</v>
      </c>
      <c r="L1114" s="1" t="s">
        <v>3017</v>
      </c>
      <c r="M1114" s="1" t="s">
        <v>3017</v>
      </c>
      <c r="N1114" s="1" t="s">
        <v>3043</v>
      </c>
      <c r="O1114" s="1" t="s">
        <v>3043</v>
      </c>
      <c r="P1114" s="1" t="s">
        <v>2984</v>
      </c>
      <c r="Q1114" s="1" t="s">
        <v>2984</v>
      </c>
      <c r="R1114" s="1" t="s">
        <v>3043</v>
      </c>
      <c r="S1114" s="1" t="s">
        <v>3043</v>
      </c>
      <c r="T1114" s="1" t="s">
        <v>3044</v>
      </c>
      <c r="U1114" s="1" t="s">
        <v>13995</v>
      </c>
      <c r="V1114" s="1" t="s">
        <v>2985</v>
      </c>
      <c r="W1114" s="1" t="s">
        <v>2985</v>
      </c>
    </row>
    <row r="1115" spans="1:23" x14ac:dyDescent="0.45">
      <c r="A1115" s="1" t="s">
        <v>13996</v>
      </c>
      <c r="B1115" s="1" t="s">
        <v>13997</v>
      </c>
      <c r="C1115" s="1" t="s">
        <v>5831</v>
      </c>
      <c r="D1115" s="1" t="s">
        <v>13998</v>
      </c>
      <c r="E1115" s="1" t="s">
        <v>13999</v>
      </c>
      <c r="F1115" s="1" t="s">
        <v>14000</v>
      </c>
      <c r="G1115" s="1" t="s">
        <v>14001</v>
      </c>
      <c r="H1115" s="1" t="s">
        <v>4854</v>
      </c>
      <c r="I1115" s="1" t="s">
        <v>3039</v>
      </c>
      <c r="J1115" s="1" t="s">
        <v>3625</v>
      </c>
      <c r="K1115" s="1" t="s">
        <v>4854</v>
      </c>
      <c r="L1115" s="1" t="s">
        <v>3039</v>
      </c>
      <c r="M1115" s="1" t="s">
        <v>3625</v>
      </c>
      <c r="N1115" s="1" t="s">
        <v>14002</v>
      </c>
      <c r="O1115" s="1" t="s">
        <v>4852</v>
      </c>
      <c r="P1115" s="1" t="s">
        <v>5619</v>
      </c>
      <c r="Q1115" s="1" t="s">
        <v>7816</v>
      </c>
      <c r="R1115" s="1" t="s">
        <v>2985</v>
      </c>
      <c r="S1115" s="1" t="s">
        <v>5150</v>
      </c>
      <c r="T1115" s="1" t="s">
        <v>14003</v>
      </c>
      <c r="U1115" s="1" t="s">
        <v>4861</v>
      </c>
      <c r="V1115" s="1" t="s">
        <v>14004</v>
      </c>
      <c r="W1115" s="1" t="s">
        <v>2985</v>
      </c>
    </row>
    <row r="1116" spans="1:23" x14ac:dyDescent="0.45">
      <c r="A1116" s="1" t="s">
        <v>14005</v>
      </c>
      <c r="B1116" s="1" t="s">
        <v>14006</v>
      </c>
      <c r="C1116" s="1" t="s">
        <v>14007</v>
      </c>
      <c r="D1116" s="1" t="s">
        <v>14008</v>
      </c>
      <c r="E1116" s="1" t="s">
        <v>14009</v>
      </c>
      <c r="F1116" s="1" t="s">
        <v>14010</v>
      </c>
      <c r="G1116" s="1" t="s">
        <v>9660</v>
      </c>
      <c r="H1116" s="1" t="s">
        <v>14011</v>
      </c>
      <c r="I1116" s="1" t="s">
        <v>14012</v>
      </c>
      <c r="J1116" s="1" t="s">
        <v>9005</v>
      </c>
      <c r="K1116" s="1" t="s">
        <v>3442</v>
      </c>
      <c r="L1116" s="1" t="s">
        <v>11949</v>
      </c>
      <c r="M1116" s="1" t="s">
        <v>13503</v>
      </c>
      <c r="N1116" s="1" t="s">
        <v>9660</v>
      </c>
      <c r="O1116" s="1" t="s">
        <v>14013</v>
      </c>
      <c r="P1116" s="1" t="s">
        <v>14014</v>
      </c>
      <c r="Q1116" s="1" t="s">
        <v>14015</v>
      </c>
      <c r="R1116" s="1" t="s">
        <v>2985</v>
      </c>
      <c r="S1116" s="1" t="s">
        <v>14016</v>
      </c>
      <c r="T1116" s="1" t="s">
        <v>7386</v>
      </c>
      <c r="U1116" s="1" t="s">
        <v>14017</v>
      </c>
      <c r="V1116" s="1" t="s">
        <v>14018</v>
      </c>
      <c r="W1116" s="1" t="s">
        <v>4053</v>
      </c>
    </row>
    <row r="1117" spans="1:23" x14ac:dyDescent="0.45">
      <c r="A1117" s="1" t="s">
        <v>14019</v>
      </c>
      <c r="B1117" s="1" t="s">
        <v>14020</v>
      </c>
      <c r="C1117" s="1" t="s">
        <v>2977</v>
      </c>
      <c r="D1117" s="1" t="s">
        <v>14021</v>
      </c>
      <c r="E1117" s="1" t="s">
        <v>14022</v>
      </c>
      <c r="F1117" s="1" t="s">
        <v>14023</v>
      </c>
      <c r="G1117" s="1" t="s">
        <v>10589</v>
      </c>
      <c r="H1117" s="1" t="s">
        <v>10589</v>
      </c>
      <c r="I1117" s="1" t="s">
        <v>9539</v>
      </c>
      <c r="J1117" s="1" t="s">
        <v>4592</v>
      </c>
      <c r="K1117" s="1" t="s">
        <v>9541</v>
      </c>
      <c r="L1117" s="1" t="s">
        <v>3231</v>
      </c>
      <c r="M1117" s="1" t="s">
        <v>4352</v>
      </c>
      <c r="N1117" s="1" t="s">
        <v>10589</v>
      </c>
      <c r="O1117" s="1" t="s">
        <v>10589</v>
      </c>
      <c r="P1117" s="1" t="s">
        <v>13115</v>
      </c>
      <c r="Q1117" s="1" t="s">
        <v>14024</v>
      </c>
      <c r="R1117" s="1" t="s">
        <v>3043</v>
      </c>
      <c r="S1117" s="1" t="s">
        <v>3043</v>
      </c>
      <c r="T1117" s="1" t="s">
        <v>3044</v>
      </c>
      <c r="U1117" s="1" t="s">
        <v>14025</v>
      </c>
      <c r="V1117" s="1" t="s">
        <v>14026</v>
      </c>
      <c r="W1117" s="1" t="s">
        <v>10772</v>
      </c>
    </row>
    <row r="1118" spans="1:23" x14ac:dyDescent="0.45">
      <c r="A1118" s="1" t="s">
        <v>14027</v>
      </c>
      <c r="B1118" s="1" t="s">
        <v>14028</v>
      </c>
      <c r="C1118" s="1" t="s">
        <v>3043</v>
      </c>
      <c r="D1118" s="1" t="s">
        <v>3043</v>
      </c>
      <c r="E1118" s="1" t="s">
        <v>3043</v>
      </c>
      <c r="F1118" s="1" t="s">
        <v>10278</v>
      </c>
      <c r="G1118" s="1" t="s">
        <v>3043</v>
      </c>
      <c r="H1118" s="1" t="s">
        <v>3392</v>
      </c>
      <c r="I1118" s="1" t="s">
        <v>14029</v>
      </c>
      <c r="J1118" s="1" t="s">
        <v>14030</v>
      </c>
      <c r="K1118" s="1" t="s">
        <v>10278</v>
      </c>
      <c r="L1118" s="1" t="s">
        <v>3017</v>
      </c>
      <c r="M1118" s="1" t="s">
        <v>3017</v>
      </c>
      <c r="N1118" s="1" t="s">
        <v>3043</v>
      </c>
      <c r="O1118" s="1" t="s">
        <v>3043</v>
      </c>
      <c r="P1118" s="1" t="s">
        <v>2984</v>
      </c>
      <c r="Q1118" s="1" t="s">
        <v>2984</v>
      </c>
      <c r="R1118" s="1" t="s">
        <v>2985</v>
      </c>
      <c r="S1118" s="1" t="s">
        <v>4053</v>
      </c>
      <c r="T1118" s="1" t="s">
        <v>9848</v>
      </c>
      <c r="U1118" s="1" t="s">
        <v>3044</v>
      </c>
      <c r="V1118" s="1" t="s">
        <v>3043</v>
      </c>
      <c r="W1118" s="1" t="s">
        <v>3043</v>
      </c>
    </row>
    <row r="1119" spans="1:23" x14ac:dyDescent="0.45">
      <c r="A1119" s="1" t="s">
        <v>14031</v>
      </c>
      <c r="B1119" s="1" t="s">
        <v>14032</v>
      </c>
      <c r="C1119" s="1" t="s">
        <v>8027</v>
      </c>
      <c r="D1119" s="1" t="s">
        <v>14033</v>
      </c>
      <c r="E1119" s="1" t="s">
        <v>14034</v>
      </c>
      <c r="F1119" s="1" t="s">
        <v>14035</v>
      </c>
      <c r="G1119" s="1" t="s">
        <v>14036</v>
      </c>
      <c r="H1119" s="1" t="s">
        <v>8900</v>
      </c>
      <c r="I1119" s="1" t="s">
        <v>6597</v>
      </c>
      <c r="J1119" s="1" t="s">
        <v>9579</v>
      </c>
      <c r="K1119" s="1" t="s">
        <v>14037</v>
      </c>
      <c r="L1119" s="1" t="s">
        <v>6086</v>
      </c>
      <c r="M1119" s="1" t="s">
        <v>3117</v>
      </c>
      <c r="N1119" s="1" t="s">
        <v>13806</v>
      </c>
      <c r="O1119" s="1" t="s">
        <v>14038</v>
      </c>
      <c r="P1119" s="1" t="s">
        <v>14039</v>
      </c>
      <c r="Q1119" s="1" t="s">
        <v>14040</v>
      </c>
      <c r="R1119" s="1" t="s">
        <v>2985</v>
      </c>
      <c r="S1119" s="1" t="s">
        <v>7723</v>
      </c>
      <c r="T1119" s="1" t="s">
        <v>14041</v>
      </c>
      <c r="U1119" s="1" t="s">
        <v>14042</v>
      </c>
      <c r="V1119" s="1" t="s">
        <v>13592</v>
      </c>
      <c r="W1119" s="1" t="s">
        <v>2985</v>
      </c>
    </row>
    <row r="1120" spans="1:23" x14ac:dyDescent="0.45">
      <c r="A1120" s="1" t="s">
        <v>14043</v>
      </c>
      <c r="B1120" s="1" t="s">
        <v>14044</v>
      </c>
      <c r="C1120" s="1" t="s">
        <v>3043</v>
      </c>
      <c r="D1120" s="1" t="s">
        <v>3043</v>
      </c>
      <c r="E1120" s="1" t="s">
        <v>3043</v>
      </c>
      <c r="F1120" s="1" t="s">
        <v>4049</v>
      </c>
      <c r="G1120" s="1" t="s">
        <v>3043</v>
      </c>
      <c r="H1120" s="1" t="s">
        <v>4049</v>
      </c>
      <c r="I1120" s="1" t="s">
        <v>3017</v>
      </c>
      <c r="J1120" s="1" t="s">
        <v>3017</v>
      </c>
      <c r="K1120" s="1" t="s">
        <v>4049</v>
      </c>
      <c r="L1120" s="1" t="s">
        <v>3017</v>
      </c>
      <c r="M1120" s="1" t="s">
        <v>3017</v>
      </c>
      <c r="N1120" s="1" t="s">
        <v>3043</v>
      </c>
      <c r="O1120" s="1" t="s">
        <v>3043</v>
      </c>
      <c r="P1120" s="1" t="s">
        <v>2984</v>
      </c>
      <c r="Q1120" s="1" t="s">
        <v>2984</v>
      </c>
      <c r="R1120" s="1" t="s">
        <v>2985</v>
      </c>
      <c r="S1120" s="1" t="s">
        <v>2986</v>
      </c>
      <c r="T1120" s="1" t="s">
        <v>9527</v>
      </c>
      <c r="U1120" s="1" t="s">
        <v>4052</v>
      </c>
      <c r="V1120" s="1" t="s">
        <v>3103</v>
      </c>
      <c r="W1120" s="1" t="s">
        <v>2985</v>
      </c>
    </row>
    <row r="1121" spans="1:23" x14ac:dyDescent="0.45">
      <c r="A1121" s="1" t="s">
        <v>14045</v>
      </c>
      <c r="B1121" s="1" t="s">
        <v>14046</v>
      </c>
      <c r="C1121" s="1" t="s">
        <v>6916</v>
      </c>
      <c r="D1121" s="1" t="s">
        <v>14047</v>
      </c>
      <c r="E1121" s="1" t="s">
        <v>14048</v>
      </c>
      <c r="F1121" s="1" t="s">
        <v>14049</v>
      </c>
      <c r="G1121" s="1" t="s">
        <v>9851</v>
      </c>
      <c r="H1121" s="1" t="s">
        <v>14050</v>
      </c>
      <c r="I1121" s="1" t="s">
        <v>7163</v>
      </c>
      <c r="J1121" s="1" t="s">
        <v>4858</v>
      </c>
      <c r="K1121" s="1" t="s">
        <v>14051</v>
      </c>
      <c r="L1121" s="1" t="s">
        <v>8427</v>
      </c>
      <c r="M1121" s="1" t="s">
        <v>8639</v>
      </c>
      <c r="N1121" s="1" t="s">
        <v>14052</v>
      </c>
      <c r="O1121" s="1" t="s">
        <v>14053</v>
      </c>
      <c r="P1121" s="1" t="s">
        <v>3701</v>
      </c>
      <c r="Q1121" s="1" t="s">
        <v>14054</v>
      </c>
      <c r="R1121" s="1" t="s">
        <v>2977</v>
      </c>
      <c r="S1121" s="1" t="s">
        <v>14055</v>
      </c>
      <c r="T1121" s="1" t="s">
        <v>14056</v>
      </c>
      <c r="U1121" s="1" t="s">
        <v>14057</v>
      </c>
      <c r="V1121" s="1" t="s">
        <v>14058</v>
      </c>
      <c r="W1121" s="1" t="s">
        <v>3028</v>
      </c>
    </row>
    <row r="1122" spans="1:23" x14ac:dyDescent="0.45">
      <c r="A1122" s="1" t="s">
        <v>14059</v>
      </c>
      <c r="B1122" s="1" t="s">
        <v>14060</v>
      </c>
      <c r="C1122" s="1" t="s">
        <v>3043</v>
      </c>
      <c r="D1122" s="1" t="s">
        <v>3043</v>
      </c>
      <c r="E1122" s="1" t="s">
        <v>3043</v>
      </c>
      <c r="F1122" s="1" t="s">
        <v>3299</v>
      </c>
      <c r="G1122" s="1" t="s">
        <v>3043</v>
      </c>
      <c r="H1122" s="1" t="s">
        <v>3299</v>
      </c>
      <c r="I1122" s="1" t="s">
        <v>3017</v>
      </c>
      <c r="J1122" s="1" t="s">
        <v>3017</v>
      </c>
      <c r="K1122" s="1" t="s">
        <v>3299</v>
      </c>
      <c r="L1122" s="1" t="s">
        <v>3017</v>
      </c>
      <c r="M1122" s="1" t="s">
        <v>3017</v>
      </c>
      <c r="N1122" s="1" t="s">
        <v>3043</v>
      </c>
      <c r="O1122" s="1" t="s">
        <v>3043</v>
      </c>
      <c r="P1122" s="1" t="s">
        <v>2984</v>
      </c>
      <c r="Q1122" s="1" t="s">
        <v>2984</v>
      </c>
      <c r="R1122" s="1" t="s">
        <v>3043</v>
      </c>
      <c r="S1122" s="1" t="s">
        <v>3043</v>
      </c>
      <c r="T1122" s="1" t="s">
        <v>3044</v>
      </c>
      <c r="U1122" s="1" t="s">
        <v>14061</v>
      </c>
      <c r="V1122" s="1" t="s">
        <v>5989</v>
      </c>
      <c r="W1122" s="1" t="s">
        <v>2985</v>
      </c>
    </row>
    <row r="1123" spans="1:23" x14ac:dyDescent="0.45">
      <c r="A1123" s="1" t="s">
        <v>14062</v>
      </c>
      <c r="B1123" s="1" t="s">
        <v>14063</v>
      </c>
      <c r="C1123" s="1" t="s">
        <v>3043</v>
      </c>
      <c r="D1123" s="1" t="s">
        <v>3043</v>
      </c>
      <c r="E1123" s="1" t="s">
        <v>3043</v>
      </c>
      <c r="F1123" s="1" t="s">
        <v>14064</v>
      </c>
      <c r="G1123" s="1" t="s">
        <v>3043</v>
      </c>
      <c r="H1123" s="1" t="s">
        <v>14064</v>
      </c>
      <c r="I1123" s="1" t="s">
        <v>3017</v>
      </c>
      <c r="J1123" s="1" t="s">
        <v>3017</v>
      </c>
      <c r="K1123" s="1" t="s">
        <v>14064</v>
      </c>
      <c r="L1123" s="1" t="s">
        <v>3017</v>
      </c>
      <c r="M1123" s="1" t="s">
        <v>3017</v>
      </c>
      <c r="N1123" s="1" t="s">
        <v>3043</v>
      </c>
      <c r="O1123" s="1" t="s">
        <v>3043</v>
      </c>
      <c r="P1123" s="1" t="s">
        <v>2984</v>
      </c>
      <c r="Q1123" s="1" t="s">
        <v>2984</v>
      </c>
      <c r="R1123" s="1" t="s">
        <v>2985</v>
      </c>
      <c r="S1123" s="1" t="s">
        <v>14065</v>
      </c>
      <c r="T1123" s="1" t="s">
        <v>12838</v>
      </c>
      <c r="U1123" s="1" t="s">
        <v>14066</v>
      </c>
      <c r="V1123" s="1" t="s">
        <v>14067</v>
      </c>
      <c r="W1123" s="1" t="s">
        <v>2985</v>
      </c>
    </row>
    <row r="1124" spans="1:23" x14ac:dyDescent="0.45">
      <c r="A1124" s="1" t="s">
        <v>14068</v>
      </c>
      <c r="B1124" s="1" t="s">
        <v>14069</v>
      </c>
      <c r="C1124" s="1" t="s">
        <v>6262</v>
      </c>
      <c r="D1124" s="1" t="s">
        <v>14070</v>
      </c>
      <c r="E1124" s="1" t="s">
        <v>14071</v>
      </c>
      <c r="F1124" s="1" t="s">
        <v>14072</v>
      </c>
      <c r="G1124" s="1" t="s">
        <v>3344</v>
      </c>
      <c r="H1124" s="1" t="s">
        <v>13024</v>
      </c>
      <c r="I1124" s="1" t="s">
        <v>3741</v>
      </c>
      <c r="J1124" s="1" t="s">
        <v>7149</v>
      </c>
      <c r="K1124" s="1" t="s">
        <v>7966</v>
      </c>
      <c r="L1124" s="1" t="s">
        <v>7198</v>
      </c>
      <c r="M1124" s="1" t="s">
        <v>5817</v>
      </c>
      <c r="N1124" s="1" t="s">
        <v>3344</v>
      </c>
      <c r="O1124" s="1" t="s">
        <v>14073</v>
      </c>
      <c r="P1124" s="1" t="s">
        <v>3417</v>
      </c>
      <c r="Q1124" s="1" t="s">
        <v>14074</v>
      </c>
      <c r="R1124" s="1" t="s">
        <v>2985</v>
      </c>
      <c r="S1124" s="1" t="s">
        <v>3147</v>
      </c>
      <c r="T1124" s="1" t="s">
        <v>14075</v>
      </c>
      <c r="U1124" s="1" t="s">
        <v>14076</v>
      </c>
      <c r="V1124" s="1" t="s">
        <v>3420</v>
      </c>
      <c r="W1124" s="1" t="s">
        <v>2985</v>
      </c>
    </row>
    <row r="1125" spans="1:23" x14ac:dyDescent="0.45">
      <c r="A1125" s="1" t="s">
        <v>14077</v>
      </c>
      <c r="B1125" s="1" t="s">
        <v>8659</v>
      </c>
      <c r="C1125" s="1" t="s">
        <v>2985</v>
      </c>
      <c r="D1125" s="1" t="s">
        <v>2985</v>
      </c>
      <c r="E1125" s="1" t="s">
        <v>14078</v>
      </c>
      <c r="F1125" s="1" t="s">
        <v>8662</v>
      </c>
      <c r="G1125" s="1" t="s">
        <v>14078</v>
      </c>
      <c r="H1125" s="1" t="s">
        <v>14078</v>
      </c>
      <c r="I1125" s="1" t="s">
        <v>3310</v>
      </c>
      <c r="J1125" s="1" t="s">
        <v>4284</v>
      </c>
      <c r="K1125" s="1" t="s">
        <v>14078</v>
      </c>
      <c r="L1125" s="1" t="s">
        <v>3310</v>
      </c>
      <c r="M1125" s="1" t="s">
        <v>4284</v>
      </c>
      <c r="N1125" s="1" t="s">
        <v>14078</v>
      </c>
      <c r="O1125" s="1" t="s">
        <v>14078</v>
      </c>
      <c r="P1125" s="1" t="s">
        <v>2984</v>
      </c>
      <c r="Q1125" s="1" t="s">
        <v>2984</v>
      </c>
      <c r="R1125" s="1" t="s">
        <v>2985</v>
      </c>
      <c r="S1125" s="1" t="s">
        <v>3267</v>
      </c>
      <c r="T1125" s="1" t="s">
        <v>14079</v>
      </c>
      <c r="U1125" s="1" t="s">
        <v>14080</v>
      </c>
      <c r="V1125" s="1" t="s">
        <v>3796</v>
      </c>
      <c r="W1125" s="1" t="s">
        <v>2977</v>
      </c>
    </row>
    <row r="1126" spans="1:23" x14ac:dyDescent="0.45">
      <c r="A1126" s="1" t="s">
        <v>14081</v>
      </c>
      <c r="B1126" s="1" t="s">
        <v>7094</v>
      </c>
      <c r="C1126" s="1" t="s">
        <v>2977</v>
      </c>
      <c r="D1126" s="1" t="s">
        <v>14082</v>
      </c>
      <c r="E1126" s="1" t="s">
        <v>14083</v>
      </c>
      <c r="F1126" s="1" t="s">
        <v>7097</v>
      </c>
      <c r="G1126" s="1" t="s">
        <v>14084</v>
      </c>
      <c r="H1126" s="1" t="s">
        <v>7097</v>
      </c>
      <c r="I1126" s="1" t="s">
        <v>3017</v>
      </c>
      <c r="J1126" s="1" t="s">
        <v>3017</v>
      </c>
      <c r="K1126" s="1" t="s">
        <v>14085</v>
      </c>
      <c r="L1126" s="1" t="s">
        <v>14086</v>
      </c>
      <c r="M1126" s="1" t="s">
        <v>7786</v>
      </c>
      <c r="N1126" s="1" t="s">
        <v>14084</v>
      </c>
      <c r="O1126" s="1" t="s">
        <v>7097</v>
      </c>
      <c r="P1126" s="1" t="s">
        <v>2984</v>
      </c>
      <c r="Q1126" s="1" t="s">
        <v>2984</v>
      </c>
      <c r="R1126" s="1" t="s">
        <v>3043</v>
      </c>
      <c r="S1126" s="1" t="s">
        <v>3043</v>
      </c>
      <c r="T1126" s="1" t="s">
        <v>3044</v>
      </c>
      <c r="U1126" s="1" t="s">
        <v>3044</v>
      </c>
      <c r="V1126" s="1" t="s">
        <v>3043</v>
      </c>
      <c r="W1126" s="1" t="s">
        <v>3043</v>
      </c>
    </row>
    <row r="1127" spans="1:23" x14ac:dyDescent="0.45">
      <c r="A1127" s="1" t="s">
        <v>14087</v>
      </c>
      <c r="B1127" s="1" t="s">
        <v>14088</v>
      </c>
      <c r="C1127" s="1" t="s">
        <v>3043</v>
      </c>
      <c r="D1127" s="1" t="s">
        <v>3043</v>
      </c>
      <c r="E1127" s="1" t="s">
        <v>3043</v>
      </c>
      <c r="F1127" s="1" t="s">
        <v>3147</v>
      </c>
      <c r="G1127" s="1" t="s">
        <v>3043</v>
      </c>
      <c r="H1127" s="1" t="s">
        <v>3147</v>
      </c>
      <c r="I1127" s="1" t="s">
        <v>3017</v>
      </c>
      <c r="J1127" s="1" t="s">
        <v>3017</v>
      </c>
      <c r="K1127" s="1" t="s">
        <v>3147</v>
      </c>
      <c r="L1127" s="1" t="s">
        <v>3017</v>
      </c>
      <c r="M1127" s="1" t="s">
        <v>3017</v>
      </c>
      <c r="N1127" s="1" t="s">
        <v>3043</v>
      </c>
      <c r="O1127" s="1" t="s">
        <v>3043</v>
      </c>
      <c r="P1127" s="1" t="s">
        <v>2984</v>
      </c>
      <c r="Q1127" s="1" t="s">
        <v>2984</v>
      </c>
      <c r="R1127" s="1" t="s">
        <v>2985</v>
      </c>
      <c r="S1127" s="1" t="s">
        <v>3230</v>
      </c>
      <c r="T1127" s="1" t="s">
        <v>14089</v>
      </c>
      <c r="U1127" s="1" t="s">
        <v>10176</v>
      </c>
      <c r="V1127" s="1" t="s">
        <v>9544</v>
      </c>
      <c r="W1127" s="1" t="s">
        <v>2985</v>
      </c>
    </row>
    <row r="1128" spans="1:23" x14ac:dyDescent="0.45">
      <c r="A1128" s="1" t="s">
        <v>14090</v>
      </c>
      <c r="B1128" s="1" t="s">
        <v>14091</v>
      </c>
      <c r="C1128" s="1" t="s">
        <v>2985</v>
      </c>
      <c r="D1128" s="1" t="s">
        <v>4053</v>
      </c>
      <c r="E1128" s="1" t="s">
        <v>14092</v>
      </c>
      <c r="F1128" s="1" t="s">
        <v>3590</v>
      </c>
      <c r="G1128" s="1" t="s">
        <v>8968</v>
      </c>
      <c r="H1128" s="1" t="s">
        <v>8968</v>
      </c>
      <c r="I1128" s="1" t="s">
        <v>4407</v>
      </c>
      <c r="J1128" s="1" t="s">
        <v>14093</v>
      </c>
      <c r="K1128" s="1" t="s">
        <v>8968</v>
      </c>
      <c r="L1128" s="1" t="s">
        <v>4407</v>
      </c>
      <c r="M1128" s="1" t="s">
        <v>14093</v>
      </c>
      <c r="N1128" s="1" t="s">
        <v>8968</v>
      </c>
      <c r="O1128" s="1" t="s">
        <v>8968</v>
      </c>
      <c r="P1128" s="1" t="s">
        <v>2984</v>
      </c>
      <c r="Q1128" s="1" t="s">
        <v>2984</v>
      </c>
      <c r="R1128" s="1" t="s">
        <v>2985</v>
      </c>
      <c r="S1128" s="1" t="s">
        <v>4053</v>
      </c>
      <c r="T1128" s="1" t="s">
        <v>14094</v>
      </c>
      <c r="U1128" s="1" t="s">
        <v>14095</v>
      </c>
      <c r="V1128" s="1" t="s">
        <v>2986</v>
      </c>
      <c r="W1128" s="1" t="s">
        <v>2985</v>
      </c>
    </row>
    <row r="1129" spans="1:23" x14ac:dyDescent="0.45">
      <c r="A1129" s="1" t="s">
        <v>14096</v>
      </c>
      <c r="B1129" s="1" t="s">
        <v>14097</v>
      </c>
      <c r="C1129" s="1" t="s">
        <v>4941</v>
      </c>
      <c r="D1129" s="1" t="s">
        <v>14098</v>
      </c>
      <c r="E1129" s="1" t="s">
        <v>14099</v>
      </c>
      <c r="F1129" s="1" t="s">
        <v>14100</v>
      </c>
      <c r="G1129" s="1" t="s">
        <v>14101</v>
      </c>
      <c r="H1129" s="1" t="s">
        <v>14101</v>
      </c>
      <c r="I1129" s="1" t="s">
        <v>4777</v>
      </c>
      <c r="J1129" s="1" t="s">
        <v>3642</v>
      </c>
      <c r="K1129" s="1" t="s">
        <v>14101</v>
      </c>
      <c r="L1129" s="1" t="s">
        <v>4777</v>
      </c>
      <c r="M1129" s="1" t="s">
        <v>3642</v>
      </c>
      <c r="N1129" s="1" t="s">
        <v>14102</v>
      </c>
      <c r="O1129" s="1" t="s">
        <v>14103</v>
      </c>
      <c r="P1129" s="1" t="s">
        <v>2984</v>
      </c>
      <c r="Q1129" s="1" t="s">
        <v>2984</v>
      </c>
      <c r="R1129" s="1" t="s">
        <v>2986</v>
      </c>
      <c r="S1129" s="1" t="s">
        <v>14104</v>
      </c>
      <c r="T1129" s="1" t="s">
        <v>14105</v>
      </c>
      <c r="U1129" s="1" t="s">
        <v>14106</v>
      </c>
      <c r="V1129" s="1" t="s">
        <v>14107</v>
      </c>
      <c r="W1129" s="1" t="s">
        <v>2985</v>
      </c>
    </row>
    <row r="1130" spans="1:23" x14ac:dyDescent="0.45">
      <c r="A1130" s="1" t="s">
        <v>14108</v>
      </c>
      <c r="B1130" s="1" t="s">
        <v>14109</v>
      </c>
      <c r="C1130" s="1" t="s">
        <v>14110</v>
      </c>
      <c r="D1130" s="1" t="s">
        <v>14111</v>
      </c>
      <c r="E1130" s="1" t="s">
        <v>14112</v>
      </c>
      <c r="F1130" s="1" t="s">
        <v>10669</v>
      </c>
      <c r="G1130" s="1" t="s">
        <v>9817</v>
      </c>
      <c r="H1130" s="1" t="s">
        <v>9817</v>
      </c>
      <c r="I1130" s="1" t="s">
        <v>14113</v>
      </c>
      <c r="J1130" s="1" t="s">
        <v>11339</v>
      </c>
      <c r="K1130" s="1" t="s">
        <v>14114</v>
      </c>
      <c r="L1130" s="1" t="s">
        <v>14115</v>
      </c>
      <c r="M1130" s="1" t="s">
        <v>8938</v>
      </c>
      <c r="N1130" s="1" t="s">
        <v>9817</v>
      </c>
      <c r="O1130" s="1" t="s">
        <v>9817</v>
      </c>
      <c r="P1130" s="1" t="s">
        <v>7618</v>
      </c>
      <c r="Q1130" s="1" t="s">
        <v>14116</v>
      </c>
      <c r="R1130" s="1" t="s">
        <v>6818</v>
      </c>
      <c r="S1130" s="1" t="s">
        <v>14117</v>
      </c>
      <c r="T1130" s="1" t="s">
        <v>14118</v>
      </c>
      <c r="U1130" s="1" t="s">
        <v>14119</v>
      </c>
      <c r="V1130" s="1" t="s">
        <v>14120</v>
      </c>
      <c r="W1130" s="1" t="s">
        <v>2977</v>
      </c>
    </row>
    <row r="1131" spans="1:23" x14ac:dyDescent="0.45">
      <c r="A1131" s="1" t="s">
        <v>14121</v>
      </c>
      <c r="B1131" s="1" t="s">
        <v>14122</v>
      </c>
      <c r="C1131" s="1" t="s">
        <v>5858</v>
      </c>
      <c r="D1131" s="1" t="s">
        <v>14123</v>
      </c>
      <c r="E1131" s="1" t="s">
        <v>14124</v>
      </c>
      <c r="F1131" s="1" t="s">
        <v>14125</v>
      </c>
      <c r="G1131" s="1" t="s">
        <v>3491</v>
      </c>
      <c r="H1131" s="1" t="s">
        <v>3498</v>
      </c>
      <c r="I1131" s="1" t="s">
        <v>3056</v>
      </c>
      <c r="J1131" s="1" t="s">
        <v>12963</v>
      </c>
      <c r="K1131" s="1" t="s">
        <v>14126</v>
      </c>
      <c r="L1131" s="1" t="s">
        <v>4085</v>
      </c>
      <c r="M1131" s="1" t="s">
        <v>8861</v>
      </c>
      <c r="N1131" s="1" t="s">
        <v>14127</v>
      </c>
      <c r="O1131" s="1" t="s">
        <v>3491</v>
      </c>
      <c r="P1131" s="1" t="s">
        <v>9135</v>
      </c>
      <c r="Q1131" s="1" t="s">
        <v>14128</v>
      </c>
      <c r="R1131" s="1" t="s">
        <v>2985</v>
      </c>
      <c r="S1131" s="1" t="s">
        <v>13135</v>
      </c>
      <c r="T1131" s="1" t="s">
        <v>14129</v>
      </c>
      <c r="U1131" s="1" t="s">
        <v>14130</v>
      </c>
      <c r="V1131" s="1" t="s">
        <v>14131</v>
      </c>
      <c r="W1131" s="1" t="s">
        <v>2977</v>
      </c>
    </row>
    <row r="1132" spans="1:23" x14ac:dyDescent="0.45">
      <c r="A1132" s="1" t="s">
        <v>14132</v>
      </c>
      <c r="B1132" s="1" t="s">
        <v>14133</v>
      </c>
      <c r="C1132" s="1" t="s">
        <v>3682</v>
      </c>
      <c r="D1132" s="1" t="s">
        <v>14134</v>
      </c>
      <c r="E1132" s="1" t="s">
        <v>14135</v>
      </c>
      <c r="F1132" s="1" t="s">
        <v>14136</v>
      </c>
      <c r="G1132" s="1" t="s">
        <v>14137</v>
      </c>
      <c r="H1132" s="1" t="s">
        <v>5999</v>
      </c>
      <c r="I1132" s="1" t="s">
        <v>5682</v>
      </c>
      <c r="J1132" s="1" t="s">
        <v>8389</v>
      </c>
      <c r="K1132" s="1" t="s">
        <v>4723</v>
      </c>
      <c r="L1132" s="1" t="s">
        <v>3496</v>
      </c>
      <c r="M1132" s="1" t="s">
        <v>13836</v>
      </c>
      <c r="N1132" s="1" t="s">
        <v>14137</v>
      </c>
      <c r="O1132" s="1" t="s">
        <v>5999</v>
      </c>
      <c r="P1132" s="1" t="s">
        <v>4325</v>
      </c>
      <c r="Q1132" s="1" t="s">
        <v>14138</v>
      </c>
      <c r="R1132" s="1" t="s">
        <v>2977</v>
      </c>
      <c r="S1132" s="1" t="s">
        <v>14139</v>
      </c>
      <c r="T1132" s="1" t="s">
        <v>3314</v>
      </c>
      <c r="U1132" s="1" t="s">
        <v>6005</v>
      </c>
      <c r="V1132" s="1" t="s">
        <v>14140</v>
      </c>
      <c r="W1132" s="1" t="s">
        <v>4053</v>
      </c>
    </row>
    <row r="1133" spans="1:23" x14ac:dyDescent="0.45">
      <c r="A1133" s="1" t="s">
        <v>14141</v>
      </c>
      <c r="B1133" s="1" t="s">
        <v>14142</v>
      </c>
      <c r="C1133" s="1" t="s">
        <v>4271</v>
      </c>
      <c r="D1133" s="1" t="s">
        <v>14143</v>
      </c>
      <c r="E1133" s="1" t="s">
        <v>14144</v>
      </c>
      <c r="F1133" s="1" t="s">
        <v>5552</v>
      </c>
      <c r="G1133" s="1" t="s">
        <v>9618</v>
      </c>
      <c r="H1133" s="1" t="s">
        <v>6241</v>
      </c>
      <c r="I1133" s="1" t="s">
        <v>5403</v>
      </c>
      <c r="J1133" s="1" t="s">
        <v>14145</v>
      </c>
      <c r="K1133" s="1" t="s">
        <v>5673</v>
      </c>
      <c r="L1133" s="1" t="s">
        <v>4050</v>
      </c>
      <c r="M1133" s="1" t="s">
        <v>12719</v>
      </c>
      <c r="N1133" s="1" t="s">
        <v>9196</v>
      </c>
      <c r="O1133" s="1" t="s">
        <v>3629</v>
      </c>
      <c r="P1133" s="1" t="s">
        <v>2984</v>
      </c>
      <c r="Q1133" s="1" t="s">
        <v>2984</v>
      </c>
      <c r="R1133" s="1" t="s">
        <v>2985</v>
      </c>
      <c r="S1133" s="1" t="s">
        <v>3943</v>
      </c>
      <c r="T1133" s="1" t="s">
        <v>3806</v>
      </c>
      <c r="U1133" s="1" t="s">
        <v>14146</v>
      </c>
      <c r="V1133" s="1" t="s">
        <v>14147</v>
      </c>
      <c r="W1133" s="1" t="s">
        <v>2977</v>
      </c>
    </row>
    <row r="1134" spans="1:23" x14ac:dyDescent="0.45">
      <c r="A1134" s="1" t="s">
        <v>14148</v>
      </c>
      <c r="B1134" s="1" t="s">
        <v>14149</v>
      </c>
      <c r="C1134" s="1" t="s">
        <v>3407</v>
      </c>
      <c r="D1134" s="1" t="s">
        <v>14150</v>
      </c>
      <c r="E1134" s="1" t="s">
        <v>14151</v>
      </c>
      <c r="F1134" s="1" t="s">
        <v>11149</v>
      </c>
      <c r="G1134" s="1" t="s">
        <v>14152</v>
      </c>
      <c r="H1134" s="1" t="s">
        <v>7060</v>
      </c>
      <c r="I1134" s="1" t="s">
        <v>9863</v>
      </c>
      <c r="J1134" s="1" t="s">
        <v>14153</v>
      </c>
      <c r="K1134" s="1" t="s">
        <v>14154</v>
      </c>
      <c r="L1134" s="1" t="s">
        <v>3231</v>
      </c>
      <c r="M1134" s="1" t="s">
        <v>4352</v>
      </c>
      <c r="N1134" s="1" t="s">
        <v>14152</v>
      </c>
      <c r="O1134" s="1" t="s">
        <v>14155</v>
      </c>
      <c r="P1134" s="1" t="s">
        <v>14156</v>
      </c>
      <c r="Q1134" s="1" t="s">
        <v>14157</v>
      </c>
      <c r="R1134" s="1" t="s">
        <v>3226</v>
      </c>
      <c r="S1134" s="1" t="s">
        <v>14158</v>
      </c>
      <c r="T1134" s="1" t="s">
        <v>14159</v>
      </c>
      <c r="U1134" s="1" t="s">
        <v>14160</v>
      </c>
      <c r="V1134" s="1" t="s">
        <v>14161</v>
      </c>
      <c r="W1134" s="1" t="s">
        <v>2985</v>
      </c>
    </row>
    <row r="1135" spans="1:23" x14ac:dyDescent="0.45">
      <c r="A1135" s="1" t="s">
        <v>14162</v>
      </c>
      <c r="B1135" s="1" t="s">
        <v>14163</v>
      </c>
      <c r="C1135" s="1" t="s">
        <v>3043</v>
      </c>
      <c r="D1135" s="1" t="s">
        <v>3043</v>
      </c>
      <c r="E1135" s="1" t="s">
        <v>3043</v>
      </c>
      <c r="F1135" s="1" t="s">
        <v>14164</v>
      </c>
      <c r="G1135" s="1" t="s">
        <v>3043</v>
      </c>
      <c r="H1135" s="1" t="s">
        <v>14165</v>
      </c>
      <c r="I1135" s="1" t="s">
        <v>14166</v>
      </c>
      <c r="J1135" s="1" t="s">
        <v>12786</v>
      </c>
      <c r="K1135" s="1" t="s">
        <v>14164</v>
      </c>
      <c r="L1135" s="1" t="s">
        <v>3017</v>
      </c>
      <c r="M1135" s="1" t="s">
        <v>3017</v>
      </c>
      <c r="N1135" s="1" t="s">
        <v>3043</v>
      </c>
      <c r="O1135" s="1" t="s">
        <v>3043</v>
      </c>
      <c r="P1135" s="1" t="s">
        <v>2984</v>
      </c>
      <c r="Q1135" s="1" t="s">
        <v>2984</v>
      </c>
      <c r="R1135" s="1" t="s">
        <v>3043</v>
      </c>
      <c r="S1135" s="1" t="s">
        <v>3043</v>
      </c>
      <c r="T1135" s="1" t="s">
        <v>3044</v>
      </c>
      <c r="U1135" s="1" t="s">
        <v>14167</v>
      </c>
      <c r="V1135" s="1" t="s">
        <v>4223</v>
      </c>
      <c r="W1135" s="1" t="s">
        <v>3028</v>
      </c>
    </row>
    <row r="1136" spans="1:23" x14ac:dyDescent="0.45">
      <c r="A1136" s="1" t="s">
        <v>14168</v>
      </c>
      <c r="B1136" s="1" t="s">
        <v>14169</v>
      </c>
      <c r="C1136" s="1" t="s">
        <v>3043</v>
      </c>
      <c r="D1136" s="1" t="s">
        <v>3043</v>
      </c>
      <c r="E1136" s="1" t="s">
        <v>3043</v>
      </c>
      <c r="F1136" s="1" t="s">
        <v>3456</v>
      </c>
      <c r="G1136" s="1" t="s">
        <v>3043</v>
      </c>
      <c r="H1136" s="1" t="s">
        <v>3456</v>
      </c>
      <c r="I1136" s="1" t="s">
        <v>3017</v>
      </c>
      <c r="J1136" s="1" t="s">
        <v>3017</v>
      </c>
      <c r="K1136" s="1" t="s">
        <v>3456</v>
      </c>
      <c r="L1136" s="1" t="s">
        <v>3017</v>
      </c>
      <c r="M1136" s="1" t="s">
        <v>3017</v>
      </c>
      <c r="N1136" s="1" t="s">
        <v>3043</v>
      </c>
      <c r="O1136" s="1" t="s">
        <v>3043</v>
      </c>
      <c r="P1136" s="1" t="s">
        <v>2984</v>
      </c>
      <c r="Q1136" s="1" t="s">
        <v>2984</v>
      </c>
      <c r="R1136" s="1" t="s">
        <v>3028</v>
      </c>
      <c r="S1136" s="1" t="s">
        <v>3198</v>
      </c>
      <c r="T1136" s="1" t="s">
        <v>3459</v>
      </c>
      <c r="U1136" s="1" t="s">
        <v>3044</v>
      </c>
      <c r="V1136" s="1" t="s">
        <v>3043</v>
      </c>
      <c r="W1136" s="1" t="s">
        <v>3043</v>
      </c>
    </row>
    <row r="1137" spans="1:23" x14ac:dyDescent="0.45">
      <c r="A1137" s="1" t="s">
        <v>14170</v>
      </c>
      <c r="B1137" s="1" t="s">
        <v>14171</v>
      </c>
      <c r="C1137" s="1" t="s">
        <v>3043</v>
      </c>
      <c r="D1137" s="1" t="s">
        <v>3043</v>
      </c>
      <c r="E1137" s="1" t="s">
        <v>3043</v>
      </c>
      <c r="F1137" s="1" t="s">
        <v>8890</v>
      </c>
      <c r="G1137" s="1" t="s">
        <v>3043</v>
      </c>
      <c r="H1137" s="1" t="s">
        <v>8890</v>
      </c>
      <c r="I1137" s="1" t="s">
        <v>3017</v>
      </c>
      <c r="J1137" s="1" t="s">
        <v>3017</v>
      </c>
      <c r="K1137" s="1" t="s">
        <v>8890</v>
      </c>
      <c r="L1137" s="1" t="s">
        <v>3017</v>
      </c>
      <c r="M1137" s="1" t="s">
        <v>3017</v>
      </c>
      <c r="N1137" s="1" t="s">
        <v>3043</v>
      </c>
      <c r="O1137" s="1" t="s">
        <v>3043</v>
      </c>
      <c r="P1137" s="1" t="s">
        <v>8891</v>
      </c>
      <c r="Q1137" s="1" t="s">
        <v>8892</v>
      </c>
      <c r="R1137" s="1" t="s">
        <v>3043</v>
      </c>
      <c r="S1137" s="1" t="s">
        <v>3043</v>
      </c>
      <c r="T1137" s="1" t="s">
        <v>3044</v>
      </c>
      <c r="U1137" s="1" t="s">
        <v>12448</v>
      </c>
      <c r="V1137" s="1" t="s">
        <v>14172</v>
      </c>
      <c r="W1137" s="1" t="s">
        <v>2978</v>
      </c>
    </row>
    <row r="1138" spans="1:23" x14ac:dyDescent="0.45">
      <c r="A1138" s="1" t="s">
        <v>14173</v>
      </c>
      <c r="B1138" s="1" t="s">
        <v>14174</v>
      </c>
      <c r="C1138" s="1" t="s">
        <v>3043</v>
      </c>
      <c r="D1138" s="1" t="s">
        <v>3043</v>
      </c>
      <c r="E1138" s="1" t="s">
        <v>3043</v>
      </c>
      <c r="F1138" s="1" t="s">
        <v>3456</v>
      </c>
      <c r="G1138" s="1" t="s">
        <v>3043</v>
      </c>
      <c r="H1138" s="1" t="s">
        <v>3456</v>
      </c>
      <c r="I1138" s="1" t="s">
        <v>3017</v>
      </c>
      <c r="J1138" s="1" t="s">
        <v>3017</v>
      </c>
      <c r="K1138" s="1" t="s">
        <v>3456</v>
      </c>
      <c r="L1138" s="1" t="s">
        <v>3017</v>
      </c>
      <c r="M1138" s="1" t="s">
        <v>3017</v>
      </c>
      <c r="N1138" s="1" t="s">
        <v>3043</v>
      </c>
      <c r="O1138" s="1" t="s">
        <v>3043</v>
      </c>
      <c r="P1138" s="1" t="s">
        <v>2984</v>
      </c>
      <c r="Q1138" s="1" t="s">
        <v>2984</v>
      </c>
      <c r="R1138" s="1" t="s">
        <v>2985</v>
      </c>
      <c r="S1138" s="1" t="s">
        <v>2981</v>
      </c>
      <c r="T1138" s="1" t="s">
        <v>3459</v>
      </c>
      <c r="U1138" s="1" t="s">
        <v>3044</v>
      </c>
      <c r="V1138" s="1" t="s">
        <v>3043</v>
      </c>
      <c r="W1138" s="1" t="s">
        <v>3043</v>
      </c>
    </row>
    <row r="1139" spans="1:23" x14ac:dyDescent="0.45">
      <c r="A1139" s="1" t="s">
        <v>14175</v>
      </c>
      <c r="B1139" s="1" t="s">
        <v>14176</v>
      </c>
      <c r="C1139" s="1" t="s">
        <v>3043</v>
      </c>
      <c r="D1139" s="1" t="s">
        <v>3043</v>
      </c>
      <c r="E1139" s="1" t="s">
        <v>3043</v>
      </c>
      <c r="F1139" s="1" t="s">
        <v>7672</v>
      </c>
      <c r="G1139" s="1" t="s">
        <v>3043</v>
      </c>
      <c r="H1139" s="1" t="s">
        <v>7672</v>
      </c>
      <c r="I1139" s="1" t="s">
        <v>3017</v>
      </c>
      <c r="J1139" s="1" t="s">
        <v>3017</v>
      </c>
      <c r="K1139" s="1" t="s">
        <v>7672</v>
      </c>
      <c r="L1139" s="1" t="s">
        <v>3017</v>
      </c>
      <c r="M1139" s="1" t="s">
        <v>3017</v>
      </c>
      <c r="N1139" s="1" t="s">
        <v>3043</v>
      </c>
      <c r="O1139" s="1" t="s">
        <v>3043</v>
      </c>
      <c r="P1139" s="1" t="s">
        <v>2984</v>
      </c>
      <c r="Q1139" s="1" t="s">
        <v>2984</v>
      </c>
      <c r="R1139" s="1" t="s">
        <v>2985</v>
      </c>
      <c r="S1139" s="1" t="s">
        <v>8023</v>
      </c>
      <c r="T1139" s="1" t="s">
        <v>14177</v>
      </c>
      <c r="U1139" s="1" t="s">
        <v>3044</v>
      </c>
      <c r="V1139" s="1" t="s">
        <v>3043</v>
      </c>
      <c r="W1139" s="1" t="s">
        <v>3043</v>
      </c>
    </row>
    <row r="1140" spans="1:23" x14ac:dyDescent="0.45">
      <c r="A1140" s="1" t="s">
        <v>14178</v>
      </c>
      <c r="B1140" s="1" t="s">
        <v>14179</v>
      </c>
      <c r="C1140" s="1" t="s">
        <v>6032</v>
      </c>
      <c r="D1140" s="1" t="s">
        <v>14180</v>
      </c>
      <c r="E1140" s="1" t="s">
        <v>14181</v>
      </c>
      <c r="F1140" s="1" t="s">
        <v>12515</v>
      </c>
      <c r="G1140" s="1" t="s">
        <v>4987</v>
      </c>
      <c r="H1140" s="1" t="s">
        <v>13771</v>
      </c>
      <c r="I1140" s="1" t="s">
        <v>7665</v>
      </c>
      <c r="J1140" s="1" t="s">
        <v>5635</v>
      </c>
      <c r="K1140" s="1" t="s">
        <v>7458</v>
      </c>
      <c r="L1140" s="1" t="s">
        <v>4187</v>
      </c>
      <c r="M1140" s="1" t="s">
        <v>14182</v>
      </c>
      <c r="N1140" s="1" t="s">
        <v>13771</v>
      </c>
      <c r="O1140" s="1" t="s">
        <v>5438</v>
      </c>
      <c r="P1140" s="1" t="s">
        <v>14183</v>
      </c>
      <c r="Q1140" s="1" t="s">
        <v>14184</v>
      </c>
      <c r="R1140" s="1" t="s">
        <v>3043</v>
      </c>
      <c r="S1140" s="1" t="s">
        <v>3043</v>
      </c>
      <c r="T1140" s="1" t="s">
        <v>3044</v>
      </c>
      <c r="U1140" s="1" t="s">
        <v>14185</v>
      </c>
      <c r="V1140" s="1" t="s">
        <v>4632</v>
      </c>
      <c r="W1140" s="1" t="s">
        <v>2985</v>
      </c>
    </row>
    <row r="1141" spans="1:23" x14ac:dyDescent="0.45">
      <c r="A1141" s="1" t="s">
        <v>14186</v>
      </c>
      <c r="B1141" s="1" t="s">
        <v>10505</v>
      </c>
      <c r="C1141" s="1" t="s">
        <v>3204</v>
      </c>
      <c r="D1141" s="1" t="s">
        <v>14187</v>
      </c>
      <c r="E1141" s="1" t="s">
        <v>14188</v>
      </c>
      <c r="F1141" s="1" t="s">
        <v>10507</v>
      </c>
      <c r="G1141" s="1" t="s">
        <v>14189</v>
      </c>
      <c r="H1141" s="1" t="s">
        <v>3607</v>
      </c>
      <c r="I1141" s="1" t="s">
        <v>4777</v>
      </c>
      <c r="J1141" s="1" t="s">
        <v>5176</v>
      </c>
      <c r="K1141" s="1" t="s">
        <v>14189</v>
      </c>
      <c r="L1141" s="1" t="s">
        <v>4738</v>
      </c>
      <c r="M1141" s="1" t="s">
        <v>3642</v>
      </c>
      <c r="N1141" s="1" t="s">
        <v>14189</v>
      </c>
      <c r="O1141" s="1" t="s">
        <v>3607</v>
      </c>
      <c r="P1141" s="1" t="s">
        <v>2984</v>
      </c>
      <c r="Q1141" s="1" t="s">
        <v>2984</v>
      </c>
      <c r="R1141" s="1" t="s">
        <v>2977</v>
      </c>
      <c r="S1141" s="1" t="s">
        <v>14190</v>
      </c>
      <c r="T1141" s="1" t="s">
        <v>4000</v>
      </c>
      <c r="U1141" s="1" t="s">
        <v>14191</v>
      </c>
      <c r="V1141" s="1" t="s">
        <v>14192</v>
      </c>
      <c r="W1141" s="1" t="s">
        <v>2985</v>
      </c>
    </row>
    <row r="1142" spans="1:23" x14ac:dyDescent="0.45">
      <c r="A1142" s="1" t="s">
        <v>14193</v>
      </c>
      <c r="B1142" s="1" t="s">
        <v>14194</v>
      </c>
      <c r="C1142" s="1" t="s">
        <v>3043</v>
      </c>
      <c r="D1142" s="1" t="s">
        <v>3043</v>
      </c>
      <c r="E1142" s="1" t="s">
        <v>3043</v>
      </c>
      <c r="F1142" s="1" t="s">
        <v>14195</v>
      </c>
      <c r="G1142" s="1" t="s">
        <v>3043</v>
      </c>
      <c r="H1142" s="1" t="s">
        <v>4808</v>
      </c>
      <c r="I1142" s="1" t="s">
        <v>10628</v>
      </c>
      <c r="J1142" s="1" t="s">
        <v>3850</v>
      </c>
      <c r="K1142" s="1" t="s">
        <v>14195</v>
      </c>
      <c r="L1142" s="1" t="s">
        <v>3017</v>
      </c>
      <c r="M1142" s="1" t="s">
        <v>3017</v>
      </c>
      <c r="N1142" s="1" t="s">
        <v>3043</v>
      </c>
      <c r="O1142" s="1" t="s">
        <v>3043</v>
      </c>
      <c r="P1142" s="1" t="s">
        <v>2984</v>
      </c>
      <c r="Q1142" s="1" t="s">
        <v>2984</v>
      </c>
      <c r="R1142" s="1" t="s">
        <v>2985</v>
      </c>
      <c r="S1142" s="1" t="s">
        <v>3147</v>
      </c>
      <c r="T1142" s="1" t="s">
        <v>5828</v>
      </c>
      <c r="U1142" s="1" t="s">
        <v>3044</v>
      </c>
      <c r="V1142" s="1" t="s">
        <v>3043</v>
      </c>
      <c r="W1142" s="1" t="s">
        <v>3043</v>
      </c>
    </row>
    <row r="1143" spans="1:23" x14ac:dyDescent="0.45">
      <c r="A1143" s="1" t="s">
        <v>14196</v>
      </c>
      <c r="B1143" s="1" t="s">
        <v>14197</v>
      </c>
      <c r="C1143" s="1" t="s">
        <v>3230</v>
      </c>
      <c r="D1143" s="1" t="s">
        <v>13082</v>
      </c>
      <c r="E1143" s="1" t="s">
        <v>14198</v>
      </c>
      <c r="F1143" s="1" t="s">
        <v>13853</v>
      </c>
      <c r="G1143" s="1" t="s">
        <v>4529</v>
      </c>
      <c r="H1143" s="1" t="s">
        <v>10345</v>
      </c>
      <c r="I1143" s="1" t="s">
        <v>14199</v>
      </c>
      <c r="J1143" s="1" t="s">
        <v>14200</v>
      </c>
      <c r="K1143" s="1" t="s">
        <v>4529</v>
      </c>
      <c r="L1143" s="1" t="s">
        <v>11211</v>
      </c>
      <c r="M1143" s="1" t="s">
        <v>14201</v>
      </c>
      <c r="N1143" s="1" t="s">
        <v>10345</v>
      </c>
      <c r="O1143" s="1" t="s">
        <v>4529</v>
      </c>
      <c r="P1143" s="1" t="s">
        <v>2984</v>
      </c>
      <c r="Q1143" s="1" t="s">
        <v>2984</v>
      </c>
      <c r="R1143" s="1" t="s">
        <v>2985</v>
      </c>
      <c r="S1143" s="1" t="s">
        <v>3793</v>
      </c>
      <c r="T1143" s="1" t="s">
        <v>14202</v>
      </c>
      <c r="U1143" s="1" t="s">
        <v>5645</v>
      </c>
      <c r="V1143" s="1" t="s">
        <v>3127</v>
      </c>
      <c r="W1143" s="1" t="s">
        <v>2985</v>
      </c>
    </row>
    <row r="1144" spans="1:23" x14ac:dyDescent="0.45">
      <c r="A1144" s="1" t="s">
        <v>14203</v>
      </c>
      <c r="B1144" s="1" t="s">
        <v>14204</v>
      </c>
      <c r="C1144" s="1" t="s">
        <v>3043</v>
      </c>
      <c r="D1144" s="1" t="s">
        <v>3043</v>
      </c>
      <c r="E1144" s="1" t="s">
        <v>3043</v>
      </c>
      <c r="F1144" s="1" t="s">
        <v>13407</v>
      </c>
      <c r="G1144" s="1" t="s">
        <v>3043</v>
      </c>
      <c r="H1144" s="1" t="s">
        <v>13407</v>
      </c>
      <c r="I1144" s="1" t="s">
        <v>3017</v>
      </c>
      <c r="J1144" s="1" t="s">
        <v>3017</v>
      </c>
      <c r="K1144" s="1" t="s">
        <v>13407</v>
      </c>
      <c r="L1144" s="1" t="s">
        <v>3017</v>
      </c>
      <c r="M1144" s="1" t="s">
        <v>3017</v>
      </c>
      <c r="N1144" s="1" t="s">
        <v>3043</v>
      </c>
      <c r="O1144" s="1" t="s">
        <v>3043</v>
      </c>
      <c r="P1144" s="1" t="s">
        <v>2984</v>
      </c>
      <c r="Q1144" s="1" t="s">
        <v>2984</v>
      </c>
      <c r="R1144" s="1" t="s">
        <v>2985</v>
      </c>
      <c r="S1144" s="1" t="s">
        <v>3229</v>
      </c>
      <c r="T1144" s="1" t="s">
        <v>5060</v>
      </c>
      <c r="U1144" s="1" t="s">
        <v>14205</v>
      </c>
      <c r="V1144" s="1" t="s">
        <v>3103</v>
      </c>
      <c r="W1144" s="1" t="s">
        <v>2985</v>
      </c>
    </row>
    <row r="1145" spans="1:23" x14ac:dyDescent="0.45">
      <c r="A1145" s="1" t="s">
        <v>14206</v>
      </c>
      <c r="B1145" s="1" t="s">
        <v>14207</v>
      </c>
      <c r="C1145" s="1" t="s">
        <v>3043</v>
      </c>
      <c r="D1145" s="1" t="s">
        <v>3043</v>
      </c>
      <c r="E1145" s="1" t="s">
        <v>3043</v>
      </c>
      <c r="F1145" s="1" t="s">
        <v>14208</v>
      </c>
      <c r="G1145" s="1" t="s">
        <v>3043</v>
      </c>
      <c r="H1145" s="1" t="s">
        <v>14208</v>
      </c>
      <c r="I1145" s="1" t="s">
        <v>3017</v>
      </c>
      <c r="J1145" s="1" t="s">
        <v>3017</v>
      </c>
      <c r="K1145" s="1" t="s">
        <v>14208</v>
      </c>
      <c r="L1145" s="1" t="s">
        <v>3017</v>
      </c>
      <c r="M1145" s="1" t="s">
        <v>3017</v>
      </c>
      <c r="N1145" s="1" t="s">
        <v>3043</v>
      </c>
      <c r="O1145" s="1" t="s">
        <v>3043</v>
      </c>
      <c r="P1145" s="1" t="s">
        <v>2984</v>
      </c>
      <c r="Q1145" s="1" t="s">
        <v>2984</v>
      </c>
      <c r="R1145" s="1" t="s">
        <v>2985</v>
      </c>
      <c r="S1145" s="1" t="s">
        <v>14209</v>
      </c>
      <c r="T1145" s="1" t="s">
        <v>8183</v>
      </c>
      <c r="U1145" s="1" t="s">
        <v>3044</v>
      </c>
      <c r="V1145" s="1" t="s">
        <v>3043</v>
      </c>
      <c r="W1145" s="1" t="s">
        <v>3043</v>
      </c>
    </row>
    <row r="1146" spans="1:23" x14ac:dyDescent="0.45">
      <c r="A1146" s="1" t="s">
        <v>14210</v>
      </c>
      <c r="B1146" s="1" t="s">
        <v>14211</v>
      </c>
      <c r="C1146" s="1" t="s">
        <v>8842</v>
      </c>
      <c r="D1146" s="1" t="s">
        <v>14212</v>
      </c>
      <c r="E1146" s="1" t="s">
        <v>14213</v>
      </c>
      <c r="F1146" s="1" t="s">
        <v>14214</v>
      </c>
      <c r="G1146" s="1" t="s">
        <v>9431</v>
      </c>
      <c r="H1146" s="1" t="s">
        <v>14215</v>
      </c>
      <c r="I1146" s="1" t="s">
        <v>14216</v>
      </c>
      <c r="J1146" s="1" t="s">
        <v>10570</v>
      </c>
      <c r="K1146" s="1" t="s">
        <v>14217</v>
      </c>
      <c r="L1146" s="1" t="s">
        <v>14218</v>
      </c>
      <c r="M1146" s="1" t="s">
        <v>6255</v>
      </c>
      <c r="N1146" s="1" t="s">
        <v>9431</v>
      </c>
      <c r="O1146" s="1" t="s">
        <v>7631</v>
      </c>
      <c r="P1146" s="1" t="s">
        <v>2984</v>
      </c>
      <c r="Q1146" s="1" t="s">
        <v>2984</v>
      </c>
      <c r="R1146" s="1" t="s">
        <v>2985</v>
      </c>
      <c r="S1146" s="1" t="s">
        <v>4949</v>
      </c>
      <c r="T1146" s="1" t="s">
        <v>14219</v>
      </c>
      <c r="U1146" s="1" t="s">
        <v>14220</v>
      </c>
      <c r="V1146" s="1" t="s">
        <v>5958</v>
      </c>
      <c r="W1146" s="1" t="s">
        <v>2985</v>
      </c>
    </row>
    <row r="1147" spans="1:23" x14ac:dyDescent="0.45">
      <c r="A1147" s="1" t="s">
        <v>14221</v>
      </c>
      <c r="B1147" s="1" t="s">
        <v>14222</v>
      </c>
      <c r="C1147" s="1" t="s">
        <v>14223</v>
      </c>
      <c r="D1147" s="1" t="s">
        <v>14224</v>
      </c>
      <c r="E1147" s="1" t="s">
        <v>14225</v>
      </c>
      <c r="F1147" s="1" t="s">
        <v>14226</v>
      </c>
      <c r="G1147" s="1" t="s">
        <v>3015</v>
      </c>
      <c r="H1147" s="1" t="s">
        <v>9566</v>
      </c>
      <c r="I1147" s="1" t="s">
        <v>4876</v>
      </c>
      <c r="J1147" s="1" t="s">
        <v>8018</v>
      </c>
      <c r="K1147" s="1" t="s">
        <v>4347</v>
      </c>
      <c r="L1147" s="1" t="s">
        <v>14227</v>
      </c>
      <c r="M1147" s="1" t="s">
        <v>14228</v>
      </c>
      <c r="N1147" s="1" t="s">
        <v>14229</v>
      </c>
      <c r="O1147" s="1" t="s">
        <v>6773</v>
      </c>
      <c r="P1147" s="1" t="s">
        <v>14230</v>
      </c>
      <c r="Q1147" s="1" t="s">
        <v>14040</v>
      </c>
      <c r="R1147" s="1" t="s">
        <v>2985</v>
      </c>
      <c r="S1147" s="1" t="s">
        <v>3127</v>
      </c>
      <c r="T1147" s="1" t="s">
        <v>14231</v>
      </c>
      <c r="U1147" s="1" t="s">
        <v>14232</v>
      </c>
      <c r="V1147" s="1" t="s">
        <v>3780</v>
      </c>
      <c r="W1147" s="1" t="s">
        <v>2985</v>
      </c>
    </row>
    <row r="1148" spans="1:23" x14ac:dyDescent="0.45">
      <c r="A1148" s="1" t="s">
        <v>14233</v>
      </c>
      <c r="B1148" s="1" t="s">
        <v>14234</v>
      </c>
      <c r="C1148" s="1" t="s">
        <v>14235</v>
      </c>
      <c r="D1148" s="1" t="s">
        <v>14236</v>
      </c>
      <c r="E1148" s="1" t="s">
        <v>14237</v>
      </c>
      <c r="F1148" s="1" t="s">
        <v>14238</v>
      </c>
      <c r="G1148" s="1" t="s">
        <v>14239</v>
      </c>
      <c r="H1148" s="1" t="s">
        <v>14240</v>
      </c>
      <c r="I1148" s="1" t="s">
        <v>14241</v>
      </c>
      <c r="J1148" s="1" t="s">
        <v>3972</v>
      </c>
      <c r="K1148" s="1" t="s">
        <v>14242</v>
      </c>
      <c r="L1148" s="1" t="s">
        <v>14243</v>
      </c>
      <c r="M1148" s="1" t="s">
        <v>14244</v>
      </c>
      <c r="N1148" s="1" t="s">
        <v>14245</v>
      </c>
      <c r="O1148" s="1" t="s">
        <v>14239</v>
      </c>
      <c r="P1148" s="1" t="s">
        <v>2984</v>
      </c>
      <c r="Q1148" s="1" t="s">
        <v>2984</v>
      </c>
      <c r="R1148" s="1" t="s">
        <v>2985</v>
      </c>
      <c r="S1148" s="1" t="s">
        <v>14246</v>
      </c>
      <c r="T1148" s="1" t="s">
        <v>14247</v>
      </c>
      <c r="U1148" s="1" t="s">
        <v>14248</v>
      </c>
      <c r="V1148" s="1" t="s">
        <v>14249</v>
      </c>
      <c r="W1148" s="1" t="s">
        <v>5223</v>
      </c>
    </row>
    <row r="1149" spans="1:23" x14ac:dyDescent="0.45">
      <c r="A1149" s="1" t="s">
        <v>14250</v>
      </c>
      <c r="B1149" s="1" t="s">
        <v>14251</v>
      </c>
      <c r="C1149" s="1" t="s">
        <v>13797</v>
      </c>
      <c r="D1149" s="1" t="s">
        <v>14252</v>
      </c>
      <c r="E1149" s="1" t="s">
        <v>14253</v>
      </c>
      <c r="F1149" s="1" t="s">
        <v>8744</v>
      </c>
      <c r="G1149" s="1" t="s">
        <v>10689</v>
      </c>
      <c r="H1149" s="1" t="s">
        <v>14254</v>
      </c>
      <c r="I1149" s="1" t="s">
        <v>4067</v>
      </c>
      <c r="J1149" s="1" t="s">
        <v>7540</v>
      </c>
      <c r="K1149" s="1" t="s">
        <v>14255</v>
      </c>
      <c r="L1149" s="1" t="s">
        <v>3056</v>
      </c>
      <c r="M1149" s="1" t="s">
        <v>10558</v>
      </c>
      <c r="N1149" s="1" t="s">
        <v>8972</v>
      </c>
      <c r="O1149" s="1" t="s">
        <v>10689</v>
      </c>
      <c r="P1149" s="1" t="s">
        <v>10959</v>
      </c>
      <c r="Q1149" s="1" t="s">
        <v>14256</v>
      </c>
      <c r="R1149" s="1" t="s">
        <v>2985</v>
      </c>
      <c r="S1149" s="1" t="s">
        <v>5638</v>
      </c>
      <c r="T1149" s="1" t="s">
        <v>14257</v>
      </c>
      <c r="U1149" s="1" t="s">
        <v>14258</v>
      </c>
      <c r="V1149" s="1" t="s">
        <v>14259</v>
      </c>
      <c r="W1149" s="1" t="s">
        <v>2985</v>
      </c>
    </row>
    <row r="1150" spans="1:23" x14ac:dyDescent="0.45">
      <c r="A1150" s="1" t="s">
        <v>14260</v>
      </c>
      <c r="B1150" s="1" t="s">
        <v>14261</v>
      </c>
      <c r="C1150" s="1" t="s">
        <v>3043</v>
      </c>
      <c r="D1150" s="1" t="s">
        <v>3043</v>
      </c>
      <c r="E1150" s="1" t="s">
        <v>3043</v>
      </c>
      <c r="F1150" s="1" t="s">
        <v>7587</v>
      </c>
      <c r="G1150" s="1" t="s">
        <v>3043</v>
      </c>
      <c r="H1150" s="1" t="s">
        <v>7587</v>
      </c>
      <c r="I1150" s="1" t="s">
        <v>3017</v>
      </c>
      <c r="J1150" s="1" t="s">
        <v>3017</v>
      </c>
      <c r="K1150" s="1" t="s">
        <v>7587</v>
      </c>
      <c r="L1150" s="1" t="s">
        <v>3017</v>
      </c>
      <c r="M1150" s="1" t="s">
        <v>3017</v>
      </c>
      <c r="N1150" s="1" t="s">
        <v>3043</v>
      </c>
      <c r="O1150" s="1" t="s">
        <v>3043</v>
      </c>
      <c r="P1150" s="1" t="s">
        <v>2984</v>
      </c>
      <c r="Q1150" s="1" t="s">
        <v>2984</v>
      </c>
      <c r="R1150" s="1" t="s">
        <v>2977</v>
      </c>
      <c r="S1150" s="1" t="s">
        <v>14262</v>
      </c>
      <c r="T1150" s="1" t="s">
        <v>3458</v>
      </c>
      <c r="U1150" s="1" t="s">
        <v>3459</v>
      </c>
      <c r="V1150" s="1" t="s">
        <v>14262</v>
      </c>
      <c r="W1150" s="1" t="s">
        <v>2977</v>
      </c>
    </row>
    <row r="1151" spans="1:23" x14ac:dyDescent="0.45">
      <c r="A1151" s="1" t="s">
        <v>14263</v>
      </c>
      <c r="B1151" s="1" t="s">
        <v>14264</v>
      </c>
      <c r="C1151" s="1" t="s">
        <v>14265</v>
      </c>
      <c r="D1151" s="1" t="s">
        <v>14266</v>
      </c>
      <c r="E1151" s="1" t="s">
        <v>14267</v>
      </c>
      <c r="F1151" s="1" t="s">
        <v>14268</v>
      </c>
      <c r="G1151" s="1" t="s">
        <v>4596</v>
      </c>
      <c r="H1151" s="1" t="s">
        <v>14269</v>
      </c>
      <c r="I1151" s="1" t="s">
        <v>14270</v>
      </c>
      <c r="J1151" s="1" t="s">
        <v>4653</v>
      </c>
      <c r="K1151" s="1" t="s">
        <v>14271</v>
      </c>
      <c r="L1151" s="1" t="s">
        <v>14272</v>
      </c>
      <c r="M1151" s="1" t="s">
        <v>3385</v>
      </c>
      <c r="N1151" s="1" t="s">
        <v>14269</v>
      </c>
      <c r="O1151" s="1" t="s">
        <v>4596</v>
      </c>
      <c r="P1151" s="1" t="s">
        <v>9664</v>
      </c>
      <c r="Q1151" s="1" t="s">
        <v>10421</v>
      </c>
      <c r="R1151" s="1" t="s">
        <v>2985</v>
      </c>
      <c r="S1151" s="1" t="s">
        <v>3952</v>
      </c>
      <c r="T1151" s="1" t="s">
        <v>14273</v>
      </c>
      <c r="U1151" s="1" t="s">
        <v>14274</v>
      </c>
      <c r="V1151" s="1" t="s">
        <v>4023</v>
      </c>
      <c r="W1151" s="1" t="s">
        <v>2977</v>
      </c>
    </row>
    <row r="1152" spans="1:23" x14ac:dyDescent="0.45">
      <c r="A1152" s="1" t="s">
        <v>14275</v>
      </c>
      <c r="B1152" s="1" t="s">
        <v>14276</v>
      </c>
      <c r="C1152" s="1" t="s">
        <v>3043</v>
      </c>
      <c r="D1152" s="1" t="s">
        <v>3043</v>
      </c>
      <c r="E1152" s="1" t="s">
        <v>3043</v>
      </c>
      <c r="F1152" s="1" t="s">
        <v>3456</v>
      </c>
      <c r="G1152" s="1" t="s">
        <v>3043</v>
      </c>
      <c r="H1152" s="1" t="s">
        <v>3456</v>
      </c>
      <c r="I1152" s="1" t="s">
        <v>3017</v>
      </c>
      <c r="J1152" s="1" t="s">
        <v>3017</v>
      </c>
      <c r="K1152" s="1" t="s">
        <v>3456</v>
      </c>
      <c r="L1152" s="1" t="s">
        <v>3017</v>
      </c>
      <c r="M1152" s="1" t="s">
        <v>3017</v>
      </c>
      <c r="N1152" s="1" t="s">
        <v>3043</v>
      </c>
      <c r="O1152" s="1" t="s">
        <v>3043</v>
      </c>
      <c r="P1152" s="1" t="s">
        <v>2984</v>
      </c>
      <c r="Q1152" s="1" t="s">
        <v>2984</v>
      </c>
      <c r="R1152" s="1" t="s">
        <v>2985</v>
      </c>
      <c r="S1152" s="1" t="s">
        <v>4581</v>
      </c>
      <c r="T1152" s="1" t="s">
        <v>3459</v>
      </c>
      <c r="U1152" s="1" t="s">
        <v>5538</v>
      </c>
      <c r="V1152" s="1" t="s">
        <v>4581</v>
      </c>
      <c r="W1152" s="1" t="s">
        <v>2985</v>
      </c>
    </row>
    <row r="1153" spans="1:23" x14ac:dyDescent="0.45">
      <c r="A1153" s="1" t="s">
        <v>14277</v>
      </c>
      <c r="B1153" s="1" t="s">
        <v>14278</v>
      </c>
      <c r="C1153" s="1" t="s">
        <v>3793</v>
      </c>
      <c r="D1153" s="1" t="s">
        <v>14279</v>
      </c>
      <c r="E1153" s="1" t="s">
        <v>14280</v>
      </c>
      <c r="F1153" s="1" t="s">
        <v>7348</v>
      </c>
      <c r="G1153" s="1" t="s">
        <v>14281</v>
      </c>
      <c r="H1153" s="1" t="s">
        <v>14281</v>
      </c>
      <c r="I1153" s="1" t="s">
        <v>3056</v>
      </c>
      <c r="J1153" s="1" t="s">
        <v>3037</v>
      </c>
      <c r="K1153" s="1" t="s">
        <v>12146</v>
      </c>
      <c r="L1153" s="1" t="s">
        <v>3445</v>
      </c>
      <c r="M1153" s="1" t="s">
        <v>7059</v>
      </c>
      <c r="N1153" s="1" t="s">
        <v>14281</v>
      </c>
      <c r="O1153" s="1" t="s">
        <v>3887</v>
      </c>
      <c r="P1153" s="1" t="s">
        <v>14282</v>
      </c>
      <c r="Q1153" s="1" t="s">
        <v>14283</v>
      </c>
      <c r="R1153" s="1" t="s">
        <v>3043</v>
      </c>
      <c r="S1153" s="1" t="s">
        <v>3043</v>
      </c>
      <c r="T1153" s="1" t="s">
        <v>3044</v>
      </c>
      <c r="U1153" s="1" t="s">
        <v>14284</v>
      </c>
      <c r="V1153" s="1" t="s">
        <v>14285</v>
      </c>
      <c r="W1153" s="1" t="s">
        <v>3031</v>
      </c>
    </row>
    <row r="1154" spans="1:23" x14ac:dyDescent="0.45">
      <c r="A1154" s="1" t="s">
        <v>14286</v>
      </c>
      <c r="B1154" s="1" t="s">
        <v>14287</v>
      </c>
      <c r="C1154" s="1" t="s">
        <v>3028</v>
      </c>
      <c r="D1154" s="1" t="s">
        <v>14288</v>
      </c>
      <c r="E1154" s="1" t="s">
        <v>14289</v>
      </c>
      <c r="F1154" s="1" t="s">
        <v>9380</v>
      </c>
      <c r="G1154" s="1" t="s">
        <v>14290</v>
      </c>
      <c r="H1154" s="1" t="s">
        <v>14290</v>
      </c>
      <c r="I1154" s="1" t="s">
        <v>7413</v>
      </c>
      <c r="J1154" s="1" t="s">
        <v>7059</v>
      </c>
      <c r="K1154" s="1" t="s">
        <v>14290</v>
      </c>
      <c r="L1154" s="1" t="s">
        <v>7413</v>
      </c>
      <c r="M1154" s="1" t="s">
        <v>7059</v>
      </c>
      <c r="N1154" s="1" t="s">
        <v>14290</v>
      </c>
      <c r="O1154" s="1" t="s">
        <v>14290</v>
      </c>
      <c r="P1154" s="1" t="s">
        <v>2984</v>
      </c>
      <c r="Q1154" s="1" t="s">
        <v>2984</v>
      </c>
      <c r="R1154" s="1" t="s">
        <v>2985</v>
      </c>
      <c r="S1154" s="1" t="s">
        <v>14291</v>
      </c>
      <c r="T1154" s="1" t="s">
        <v>14292</v>
      </c>
      <c r="U1154" s="1" t="s">
        <v>14293</v>
      </c>
      <c r="V1154" s="1" t="s">
        <v>14294</v>
      </c>
      <c r="W1154" s="1" t="s">
        <v>2985</v>
      </c>
    </row>
    <row r="1155" spans="1:23" x14ac:dyDescent="0.45">
      <c r="A1155" s="1" t="s">
        <v>14295</v>
      </c>
      <c r="B1155" s="1" t="s">
        <v>14296</v>
      </c>
      <c r="C1155" s="1" t="s">
        <v>4880</v>
      </c>
      <c r="D1155" s="1" t="s">
        <v>14297</v>
      </c>
      <c r="E1155" s="1" t="s">
        <v>14298</v>
      </c>
      <c r="F1155" s="1" t="s">
        <v>3502</v>
      </c>
      <c r="G1155" s="1" t="s">
        <v>14299</v>
      </c>
      <c r="H1155" s="1" t="s">
        <v>12132</v>
      </c>
      <c r="I1155" s="1" t="s">
        <v>14300</v>
      </c>
      <c r="J1155" s="1" t="s">
        <v>14301</v>
      </c>
      <c r="K1155" s="1" t="s">
        <v>14302</v>
      </c>
      <c r="L1155" s="1" t="s">
        <v>4283</v>
      </c>
      <c r="M1155" s="1" t="s">
        <v>6354</v>
      </c>
      <c r="N1155" s="1" t="s">
        <v>14299</v>
      </c>
      <c r="O1155" s="1" t="s">
        <v>12132</v>
      </c>
      <c r="P1155" s="1" t="s">
        <v>3333</v>
      </c>
      <c r="Q1155" s="1" t="s">
        <v>14303</v>
      </c>
      <c r="R1155" s="1" t="s">
        <v>2985</v>
      </c>
      <c r="S1155" s="1" t="s">
        <v>14304</v>
      </c>
      <c r="T1155" s="1" t="s">
        <v>12137</v>
      </c>
      <c r="U1155" s="1" t="s">
        <v>14305</v>
      </c>
      <c r="V1155" s="1" t="s">
        <v>14306</v>
      </c>
      <c r="W1155" s="1" t="s">
        <v>2985</v>
      </c>
    </row>
    <row r="1156" spans="1:23" x14ac:dyDescent="0.45">
      <c r="A1156" s="1" t="s">
        <v>14307</v>
      </c>
      <c r="B1156" s="1" t="s">
        <v>14308</v>
      </c>
      <c r="C1156" s="1" t="s">
        <v>3043</v>
      </c>
      <c r="D1156" s="1" t="s">
        <v>3043</v>
      </c>
      <c r="E1156" s="1" t="s">
        <v>3043</v>
      </c>
      <c r="F1156" s="1" t="s">
        <v>14309</v>
      </c>
      <c r="G1156" s="1" t="s">
        <v>3043</v>
      </c>
      <c r="H1156" s="1" t="s">
        <v>14309</v>
      </c>
      <c r="I1156" s="1" t="s">
        <v>3017</v>
      </c>
      <c r="J1156" s="1" t="s">
        <v>3017</v>
      </c>
      <c r="K1156" s="1" t="s">
        <v>14309</v>
      </c>
      <c r="L1156" s="1" t="s">
        <v>3017</v>
      </c>
      <c r="M1156" s="1" t="s">
        <v>3017</v>
      </c>
      <c r="N1156" s="1" t="s">
        <v>3043</v>
      </c>
      <c r="O1156" s="1" t="s">
        <v>3043</v>
      </c>
      <c r="P1156" s="1" t="s">
        <v>2984</v>
      </c>
      <c r="Q1156" s="1" t="s">
        <v>2984</v>
      </c>
      <c r="R1156" s="1" t="s">
        <v>2985</v>
      </c>
      <c r="S1156" s="1" t="s">
        <v>5390</v>
      </c>
      <c r="T1156" s="1" t="s">
        <v>14310</v>
      </c>
      <c r="U1156" s="1" t="s">
        <v>4233</v>
      </c>
      <c r="V1156" s="1" t="s">
        <v>5390</v>
      </c>
      <c r="W1156" s="1" t="s">
        <v>2985</v>
      </c>
    </row>
    <row r="1157" spans="1:23" x14ac:dyDescent="0.45">
      <c r="A1157" s="1" t="s">
        <v>14311</v>
      </c>
      <c r="B1157" s="1" t="s">
        <v>14312</v>
      </c>
      <c r="C1157" s="1" t="s">
        <v>2985</v>
      </c>
      <c r="D1157" s="1" t="s">
        <v>5707</v>
      </c>
      <c r="E1157" s="1" t="s">
        <v>14313</v>
      </c>
      <c r="F1157" s="1" t="s">
        <v>7191</v>
      </c>
      <c r="G1157" s="1" t="s">
        <v>3878</v>
      </c>
      <c r="H1157" s="1" t="s">
        <v>3878</v>
      </c>
      <c r="I1157" s="1" t="s">
        <v>14314</v>
      </c>
      <c r="J1157" s="1" t="s">
        <v>14315</v>
      </c>
      <c r="K1157" s="1" t="s">
        <v>3878</v>
      </c>
      <c r="L1157" s="1" t="s">
        <v>14314</v>
      </c>
      <c r="M1157" s="1" t="s">
        <v>14315</v>
      </c>
      <c r="N1157" s="1" t="s">
        <v>3878</v>
      </c>
      <c r="O1157" s="1" t="s">
        <v>3878</v>
      </c>
      <c r="P1157" s="1" t="s">
        <v>2984</v>
      </c>
      <c r="Q1157" s="1" t="s">
        <v>2984</v>
      </c>
      <c r="R1157" s="1" t="s">
        <v>2985</v>
      </c>
      <c r="S1157" s="1" t="s">
        <v>3230</v>
      </c>
      <c r="T1157" s="1" t="s">
        <v>13621</v>
      </c>
      <c r="U1157" s="1" t="s">
        <v>8493</v>
      </c>
      <c r="V1157" s="1" t="s">
        <v>3943</v>
      </c>
      <c r="W1157" s="1" t="s">
        <v>2985</v>
      </c>
    </row>
    <row r="1158" spans="1:23" x14ac:dyDescent="0.45">
      <c r="A1158" s="1" t="s">
        <v>14316</v>
      </c>
      <c r="B1158" s="1" t="s">
        <v>14317</v>
      </c>
      <c r="C1158" s="1" t="s">
        <v>3870</v>
      </c>
      <c r="D1158" s="1" t="s">
        <v>14318</v>
      </c>
      <c r="E1158" s="1" t="s">
        <v>14319</v>
      </c>
      <c r="F1158" s="1" t="s">
        <v>14320</v>
      </c>
      <c r="G1158" s="1" t="s">
        <v>5295</v>
      </c>
      <c r="H1158" s="1" t="s">
        <v>8235</v>
      </c>
      <c r="I1158" s="1" t="s">
        <v>3079</v>
      </c>
      <c r="J1158" s="1" t="s">
        <v>9006</v>
      </c>
      <c r="K1158" s="1" t="s">
        <v>14320</v>
      </c>
      <c r="L1158" s="1" t="s">
        <v>3017</v>
      </c>
      <c r="M1158" s="1" t="s">
        <v>3017</v>
      </c>
      <c r="N1158" s="1" t="s">
        <v>10634</v>
      </c>
      <c r="O1158" s="1" t="s">
        <v>14321</v>
      </c>
      <c r="P1158" s="1" t="s">
        <v>5858</v>
      </c>
      <c r="Q1158" s="1" t="s">
        <v>14322</v>
      </c>
      <c r="R1158" s="1" t="s">
        <v>2977</v>
      </c>
      <c r="S1158" s="1" t="s">
        <v>14323</v>
      </c>
      <c r="T1158" s="1" t="s">
        <v>14324</v>
      </c>
      <c r="U1158" s="1" t="s">
        <v>9876</v>
      </c>
      <c r="V1158" s="1" t="s">
        <v>14325</v>
      </c>
      <c r="W1158" s="1" t="s">
        <v>3103</v>
      </c>
    </row>
    <row r="1159" spans="1:23" x14ac:dyDescent="0.45">
      <c r="A1159" s="1" t="s">
        <v>14326</v>
      </c>
      <c r="B1159" s="1" t="s">
        <v>14327</v>
      </c>
      <c r="C1159" s="1" t="s">
        <v>3043</v>
      </c>
      <c r="D1159" s="1" t="s">
        <v>3043</v>
      </c>
      <c r="E1159" s="1" t="s">
        <v>3043</v>
      </c>
      <c r="F1159" s="1" t="s">
        <v>14328</v>
      </c>
      <c r="G1159" s="1" t="s">
        <v>3043</v>
      </c>
      <c r="H1159" s="1" t="s">
        <v>14328</v>
      </c>
      <c r="I1159" s="1" t="s">
        <v>3017</v>
      </c>
      <c r="J1159" s="1" t="s">
        <v>3017</v>
      </c>
      <c r="K1159" s="1" t="s">
        <v>14328</v>
      </c>
      <c r="L1159" s="1" t="s">
        <v>3017</v>
      </c>
      <c r="M1159" s="1" t="s">
        <v>3017</v>
      </c>
      <c r="N1159" s="1" t="s">
        <v>3043</v>
      </c>
      <c r="O1159" s="1" t="s">
        <v>3043</v>
      </c>
      <c r="P1159" s="1" t="s">
        <v>2984</v>
      </c>
      <c r="Q1159" s="1" t="s">
        <v>2984</v>
      </c>
      <c r="R1159" s="1" t="s">
        <v>3043</v>
      </c>
      <c r="S1159" s="1" t="s">
        <v>3043</v>
      </c>
      <c r="T1159" s="1" t="s">
        <v>3044</v>
      </c>
      <c r="U1159" s="1" t="s">
        <v>14329</v>
      </c>
      <c r="V1159" s="1" t="s">
        <v>6219</v>
      </c>
      <c r="W1159" s="1" t="s">
        <v>2985</v>
      </c>
    </row>
    <row r="1160" spans="1:23" x14ac:dyDescent="0.45">
      <c r="A1160" s="1" t="s">
        <v>14330</v>
      </c>
      <c r="B1160" s="1" t="s">
        <v>14331</v>
      </c>
      <c r="C1160" s="1" t="s">
        <v>3879</v>
      </c>
      <c r="D1160" s="1" t="s">
        <v>14332</v>
      </c>
      <c r="E1160" s="1" t="s">
        <v>14333</v>
      </c>
      <c r="F1160" s="1" t="s">
        <v>14334</v>
      </c>
      <c r="G1160" s="1" t="s">
        <v>14335</v>
      </c>
      <c r="H1160" s="1" t="s">
        <v>14336</v>
      </c>
      <c r="I1160" s="1" t="s">
        <v>14337</v>
      </c>
      <c r="J1160" s="1" t="s">
        <v>7540</v>
      </c>
      <c r="K1160" s="1" t="s">
        <v>14338</v>
      </c>
      <c r="L1160" s="1" t="s">
        <v>6757</v>
      </c>
      <c r="M1160" s="1" t="s">
        <v>5817</v>
      </c>
      <c r="N1160" s="1" t="s">
        <v>14339</v>
      </c>
      <c r="O1160" s="1" t="s">
        <v>14335</v>
      </c>
      <c r="P1160" s="1" t="s">
        <v>14340</v>
      </c>
      <c r="Q1160" s="1" t="s">
        <v>14341</v>
      </c>
      <c r="R1160" s="1" t="s">
        <v>2985</v>
      </c>
      <c r="S1160" s="1" t="s">
        <v>11252</v>
      </c>
      <c r="T1160" s="1" t="s">
        <v>14342</v>
      </c>
      <c r="U1160" s="1" t="s">
        <v>14343</v>
      </c>
      <c r="V1160" s="1" t="s">
        <v>3127</v>
      </c>
      <c r="W1160" s="1" t="s">
        <v>2985</v>
      </c>
    </row>
    <row r="1161" spans="1:23" x14ac:dyDescent="0.45">
      <c r="A1161" s="1" t="s">
        <v>14344</v>
      </c>
      <c r="B1161" s="1" t="s">
        <v>14345</v>
      </c>
      <c r="C1161" s="1" t="s">
        <v>3407</v>
      </c>
      <c r="D1161" s="1" t="s">
        <v>14346</v>
      </c>
      <c r="E1161" s="1" t="s">
        <v>14347</v>
      </c>
      <c r="F1161" s="1" t="s">
        <v>7771</v>
      </c>
      <c r="G1161" s="1" t="s">
        <v>4371</v>
      </c>
      <c r="H1161" s="1" t="s">
        <v>10363</v>
      </c>
      <c r="I1161" s="1" t="s">
        <v>12821</v>
      </c>
      <c r="J1161" s="1" t="s">
        <v>8053</v>
      </c>
      <c r="K1161" s="1" t="s">
        <v>7772</v>
      </c>
      <c r="L1161" s="1" t="s">
        <v>6536</v>
      </c>
      <c r="M1161" s="1" t="s">
        <v>3558</v>
      </c>
      <c r="N1161" s="1" t="s">
        <v>10363</v>
      </c>
      <c r="O1161" s="1" t="s">
        <v>4372</v>
      </c>
      <c r="P1161" s="1" t="s">
        <v>14348</v>
      </c>
      <c r="Q1161" s="1" t="s">
        <v>14349</v>
      </c>
      <c r="R1161" s="1" t="s">
        <v>3043</v>
      </c>
      <c r="S1161" s="1" t="s">
        <v>3043</v>
      </c>
      <c r="T1161" s="1" t="s">
        <v>3044</v>
      </c>
      <c r="U1161" s="1" t="s">
        <v>14350</v>
      </c>
      <c r="V1161" s="1" t="s">
        <v>14351</v>
      </c>
      <c r="W1161" s="1" t="s">
        <v>2977</v>
      </c>
    </row>
    <row r="1162" spans="1:23" x14ac:dyDescent="0.45">
      <c r="A1162" s="1" t="s">
        <v>14352</v>
      </c>
      <c r="B1162" s="1" t="s">
        <v>14353</v>
      </c>
      <c r="C1162" s="1" t="s">
        <v>3043</v>
      </c>
      <c r="D1162" s="1" t="s">
        <v>3043</v>
      </c>
      <c r="E1162" s="1" t="s">
        <v>3043</v>
      </c>
      <c r="F1162" s="1" t="s">
        <v>3456</v>
      </c>
      <c r="G1162" s="1" t="s">
        <v>3043</v>
      </c>
      <c r="H1162" s="1" t="s">
        <v>3456</v>
      </c>
      <c r="I1162" s="1" t="s">
        <v>3017</v>
      </c>
      <c r="J1162" s="1" t="s">
        <v>3017</v>
      </c>
      <c r="K1162" s="1" t="s">
        <v>3456</v>
      </c>
      <c r="L1162" s="1" t="s">
        <v>3017</v>
      </c>
      <c r="M1162" s="1" t="s">
        <v>3017</v>
      </c>
      <c r="N1162" s="1" t="s">
        <v>3043</v>
      </c>
      <c r="O1162" s="1" t="s">
        <v>3043</v>
      </c>
      <c r="P1162" s="1" t="s">
        <v>2984</v>
      </c>
      <c r="Q1162" s="1" t="s">
        <v>2984</v>
      </c>
      <c r="R1162" s="1" t="s">
        <v>2985</v>
      </c>
      <c r="S1162" s="1" t="s">
        <v>2980</v>
      </c>
      <c r="T1162" s="1" t="s">
        <v>3459</v>
      </c>
      <c r="U1162" s="1" t="s">
        <v>3044</v>
      </c>
      <c r="V1162" s="1" t="s">
        <v>3043</v>
      </c>
      <c r="W1162" s="1" t="s">
        <v>3043</v>
      </c>
    </row>
    <row r="1163" spans="1:23" x14ac:dyDescent="0.45">
      <c r="A1163" s="1" t="s">
        <v>14354</v>
      </c>
      <c r="B1163" s="1" t="s">
        <v>14355</v>
      </c>
      <c r="C1163" s="1" t="s">
        <v>3644</v>
      </c>
      <c r="D1163" s="1" t="s">
        <v>14356</v>
      </c>
      <c r="E1163" s="1" t="s">
        <v>14357</v>
      </c>
      <c r="F1163" s="1" t="s">
        <v>14358</v>
      </c>
      <c r="G1163" s="1" t="s">
        <v>6289</v>
      </c>
      <c r="H1163" s="1" t="s">
        <v>14359</v>
      </c>
      <c r="I1163" s="1" t="s">
        <v>8361</v>
      </c>
      <c r="J1163" s="1" t="s">
        <v>4022</v>
      </c>
      <c r="K1163" s="1" t="s">
        <v>14360</v>
      </c>
      <c r="L1163" s="1" t="s">
        <v>4067</v>
      </c>
      <c r="M1163" s="1" t="s">
        <v>5191</v>
      </c>
      <c r="N1163" s="1" t="s">
        <v>14359</v>
      </c>
      <c r="O1163" s="1" t="s">
        <v>14361</v>
      </c>
      <c r="P1163" s="1" t="s">
        <v>14362</v>
      </c>
      <c r="Q1163" s="1" t="s">
        <v>14363</v>
      </c>
      <c r="R1163" s="1" t="s">
        <v>3043</v>
      </c>
      <c r="S1163" s="1" t="s">
        <v>3043</v>
      </c>
      <c r="T1163" s="1" t="s">
        <v>3044</v>
      </c>
      <c r="U1163" s="1" t="s">
        <v>14364</v>
      </c>
      <c r="V1163" s="1" t="s">
        <v>14365</v>
      </c>
      <c r="W1163" s="1" t="s">
        <v>4622</v>
      </c>
    </row>
    <row r="1164" spans="1:23" x14ac:dyDescent="0.45">
      <c r="A1164" s="1" t="s">
        <v>14366</v>
      </c>
      <c r="B1164" s="1" t="s">
        <v>14367</v>
      </c>
      <c r="C1164" s="1" t="s">
        <v>5656</v>
      </c>
      <c r="D1164" s="1" t="s">
        <v>14368</v>
      </c>
      <c r="E1164" s="1" t="s">
        <v>14369</v>
      </c>
      <c r="F1164" s="1" t="s">
        <v>10432</v>
      </c>
      <c r="G1164" s="1" t="s">
        <v>7836</v>
      </c>
      <c r="H1164" s="1" t="s">
        <v>14370</v>
      </c>
      <c r="I1164" s="1" t="s">
        <v>3215</v>
      </c>
      <c r="J1164" s="1" t="s">
        <v>5788</v>
      </c>
      <c r="K1164" s="1" t="s">
        <v>4171</v>
      </c>
      <c r="L1164" s="1" t="s">
        <v>3310</v>
      </c>
      <c r="M1164" s="1" t="s">
        <v>6236</v>
      </c>
      <c r="N1164" s="1" t="s">
        <v>14371</v>
      </c>
      <c r="O1164" s="1" t="s">
        <v>7836</v>
      </c>
      <c r="P1164" s="1" t="s">
        <v>14372</v>
      </c>
      <c r="Q1164" s="1" t="s">
        <v>14373</v>
      </c>
      <c r="R1164" s="1" t="s">
        <v>2977</v>
      </c>
      <c r="S1164" s="1" t="s">
        <v>14374</v>
      </c>
      <c r="T1164" s="1" t="s">
        <v>14375</v>
      </c>
      <c r="U1164" s="1" t="s">
        <v>4381</v>
      </c>
      <c r="V1164" s="1" t="s">
        <v>14376</v>
      </c>
      <c r="W1164" s="1" t="s">
        <v>2985</v>
      </c>
    </row>
    <row r="1165" spans="1:23" x14ac:dyDescent="0.45">
      <c r="A1165" s="1" t="s">
        <v>14377</v>
      </c>
      <c r="B1165" s="1" t="s">
        <v>14378</v>
      </c>
      <c r="C1165" s="1" t="s">
        <v>2977</v>
      </c>
      <c r="D1165" s="1" t="s">
        <v>5522</v>
      </c>
      <c r="E1165" s="1" t="s">
        <v>14379</v>
      </c>
      <c r="F1165" s="1" t="s">
        <v>2994</v>
      </c>
      <c r="G1165" s="1" t="s">
        <v>3002</v>
      </c>
      <c r="H1165" s="1" t="s">
        <v>3002</v>
      </c>
      <c r="I1165" s="1" t="s">
        <v>3974</v>
      </c>
      <c r="J1165" s="1" t="s">
        <v>5548</v>
      </c>
      <c r="K1165" s="1" t="s">
        <v>3002</v>
      </c>
      <c r="L1165" s="1" t="s">
        <v>3974</v>
      </c>
      <c r="M1165" s="1" t="s">
        <v>5548</v>
      </c>
      <c r="N1165" s="1" t="s">
        <v>3002</v>
      </c>
      <c r="O1165" s="1" t="s">
        <v>3002</v>
      </c>
      <c r="P1165" s="1" t="s">
        <v>2984</v>
      </c>
      <c r="Q1165" s="1" t="s">
        <v>2984</v>
      </c>
      <c r="R1165" s="1" t="s">
        <v>3043</v>
      </c>
      <c r="S1165" s="1" t="s">
        <v>3043</v>
      </c>
      <c r="T1165" s="1" t="s">
        <v>3044</v>
      </c>
      <c r="U1165" s="1" t="s">
        <v>14380</v>
      </c>
      <c r="V1165" s="1" t="s">
        <v>14381</v>
      </c>
      <c r="W1165" s="1" t="s">
        <v>2985</v>
      </c>
    </row>
    <row r="1166" spans="1:23" x14ac:dyDescent="0.45">
      <c r="A1166" s="1" t="s">
        <v>14382</v>
      </c>
      <c r="B1166" s="1" t="s">
        <v>14383</v>
      </c>
      <c r="C1166" s="1" t="s">
        <v>3627</v>
      </c>
      <c r="D1166" s="1" t="s">
        <v>14384</v>
      </c>
      <c r="E1166" s="1" t="s">
        <v>14385</v>
      </c>
      <c r="F1166" s="1" t="s">
        <v>11959</v>
      </c>
      <c r="G1166" s="1" t="s">
        <v>14386</v>
      </c>
      <c r="H1166" s="1" t="s">
        <v>3674</v>
      </c>
      <c r="I1166" s="1" t="s">
        <v>3426</v>
      </c>
      <c r="J1166" s="1" t="s">
        <v>5103</v>
      </c>
      <c r="K1166" s="1" t="s">
        <v>9773</v>
      </c>
      <c r="L1166" s="1" t="s">
        <v>3493</v>
      </c>
      <c r="M1166" s="1" t="s">
        <v>5380</v>
      </c>
      <c r="N1166" s="1" t="s">
        <v>14386</v>
      </c>
      <c r="O1166" s="1" t="s">
        <v>3985</v>
      </c>
      <c r="P1166" s="1" t="s">
        <v>7594</v>
      </c>
      <c r="Q1166" s="1" t="s">
        <v>12893</v>
      </c>
      <c r="R1166" s="1" t="s">
        <v>2985</v>
      </c>
      <c r="S1166" s="1" t="s">
        <v>3574</v>
      </c>
      <c r="T1166" s="1" t="s">
        <v>14387</v>
      </c>
      <c r="U1166" s="1" t="s">
        <v>14388</v>
      </c>
      <c r="V1166" s="1" t="s">
        <v>3154</v>
      </c>
      <c r="W1166" s="1" t="s">
        <v>2985</v>
      </c>
    </row>
    <row r="1167" spans="1:23" x14ac:dyDescent="0.45">
      <c r="A1167" s="1" t="s">
        <v>14389</v>
      </c>
      <c r="B1167" s="1" t="s">
        <v>14390</v>
      </c>
      <c r="C1167" s="1" t="s">
        <v>13723</v>
      </c>
      <c r="D1167" s="1" t="s">
        <v>14391</v>
      </c>
      <c r="E1167" s="1" t="s">
        <v>14392</v>
      </c>
      <c r="F1167" s="1" t="s">
        <v>14393</v>
      </c>
      <c r="G1167" s="1" t="s">
        <v>14394</v>
      </c>
      <c r="H1167" s="1" t="s">
        <v>14395</v>
      </c>
      <c r="I1167" s="1" t="s">
        <v>4795</v>
      </c>
      <c r="J1167" s="1" t="s">
        <v>3538</v>
      </c>
      <c r="K1167" s="1" t="s">
        <v>12608</v>
      </c>
      <c r="L1167" s="1" t="s">
        <v>3403</v>
      </c>
      <c r="M1167" s="1" t="s">
        <v>3446</v>
      </c>
      <c r="N1167" s="1" t="s">
        <v>14396</v>
      </c>
      <c r="O1167" s="1" t="s">
        <v>14394</v>
      </c>
      <c r="P1167" s="1" t="s">
        <v>8205</v>
      </c>
      <c r="Q1167" s="1" t="s">
        <v>14397</v>
      </c>
      <c r="R1167" s="1" t="s">
        <v>2985</v>
      </c>
      <c r="S1167" s="1" t="s">
        <v>14398</v>
      </c>
      <c r="T1167" s="1" t="s">
        <v>14399</v>
      </c>
      <c r="U1167" s="1" t="s">
        <v>14400</v>
      </c>
      <c r="V1167" s="1" t="s">
        <v>14401</v>
      </c>
      <c r="W1167" s="1" t="s">
        <v>2977</v>
      </c>
    </row>
    <row r="1168" spans="1:23" x14ac:dyDescent="0.45">
      <c r="A1168" s="1" t="s">
        <v>14402</v>
      </c>
      <c r="B1168" s="1" t="s">
        <v>14403</v>
      </c>
      <c r="C1168" s="1" t="s">
        <v>10966</v>
      </c>
      <c r="D1168" s="1" t="s">
        <v>14404</v>
      </c>
      <c r="E1168" s="1" t="s">
        <v>14405</v>
      </c>
      <c r="F1168" s="1" t="s">
        <v>10348</v>
      </c>
      <c r="G1168" s="1" t="s">
        <v>14137</v>
      </c>
      <c r="H1168" s="1" t="s">
        <v>14406</v>
      </c>
      <c r="I1168" s="1" t="s">
        <v>4349</v>
      </c>
      <c r="J1168" s="1" t="s">
        <v>14407</v>
      </c>
      <c r="K1168" s="1" t="s">
        <v>7532</v>
      </c>
      <c r="L1168" s="1" t="s">
        <v>3116</v>
      </c>
      <c r="M1168" s="1" t="s">
        <v>8191</v>
      </c>
      <c r="N1168" s="1" t="s">
        <v>8457</v>
      </c>
      <c r="O1168" s="1" t="s">
        <v>10399</v>
      </c>
      <c r="P1168" s="1" t="s">
        <v>4656</v>
      </c>
      <c r="Q1168" s="1" t="s">
        <v>14408</v>
      </c>
      <c r="R1168" s="1" t="s">
        <v>2985</v>
      </c>
      <c r="S1168" s="1" t="s">
        <v>14409</v>
      </c>
      <c r="T1168" s="1" t="s">
        <v>6834</v>
      </c>
      <c r="U1168" s="1" t="s">
        <v>7153</v>
      </c>
      <c r="V1168" s="1" t="s">
        <v>9008</v>
      </c>
      <c r="W1168" s="1" t="s">
        <v>2977</v>
      </c>
    </row>
    <row r="1169" spans="1:23" x14ac:dyDescent="0.45">
      <c r="A1169" s="1" t="s">
        <v>14410</v>
      </c>
      <c r="B1169" s="1" t="s">
        <v>14411</v>
      </c>
      <c r="C1169" s="1" t="s">
        <v>9551</v>
      </c>
      <c r="D1169" s="1" t="s">
        <v>14412</v>
      </c>
      <c r="E1169" s="1" t="s">
        <v>14413</v>
      </c>
      <c r="F1169" s="1" t="s">
        <v>14414</v>
      </c>
      <c r="G1169" s="1" t="s">
        <v>4474</v>
      </c>
      <c r="H1169" s="1" t="s">
        <v>14415</v>
      </c>
      <c r="I1169" s="1" t="s">
        <v>4709</v>
      </c>
      <c r="J1169" s="1" t="s">
        <v>6371</v>
      </c>
      <c r="K1169" s="1" t="s">
        <v>14416</v>
      </c>
      <c r="L1169" s="1" t="s">
        <v>3974</v>
      </c>
      <c r="M1169" s="1" t="s">
        <v>6236</v>
      </c>
      <c r="N1169" s="1" t="s">
        <v>14417</v>
      </c>
      <c r="O1169" s="1" t="s">
        <v>4474</v>
      </c>
      <c r="P1169" s="1" t="s">
        <v>14418</v>
      </c>
      <c r="Q1169" s="1" t="s">
        <v>14419</v>
      </c>
      <c r="R1169" s="1" t="s">
        <v>2985</v>
      </c>
      <c r="S1169" s="1" t="s">
        <v>14420</v>
      </c>
      <c r="T1169" s="1" t="s">
        <v>4478</v>
      </c>
      <c r="U1169" s="1" t="s">
        <v>8749</v>
      </c>
      <c r="V1169" s="1" t="s">
        <v>4683</v>
      </c>
      <c r="W1169" s="1" t="s">
        <v>2985</v>
      </c>
    </row>
    <row r="1170" spans="1:23" x14ac:dyDescent="0.45">
      <c r="A1170" s="1" t="s">
        <v>14421</v>
      </c>
      <c r="B1170" s="1" t="s">
        <v>14422</v>
      </c>
      <c r="C1170" s="1" t="s">
        <v>10194</v>
      </c>
      <c r="D1170" s="1" t="s">
        <v>14423</v>
      </c>
      <c r="E1170" s="1" t="s">
        <v>14424</v>
      </c>
      <c r="F1170" s="1" t="s">
        <v>7458</v>
      </c>
      <c r="G1170" s="1" t="s">
        <v>12962</v>
      </c>
      <c r="H1170" s="1" t="s">
        <v>13774</v>
      </c>
      <c r="I1170" s="1" t="s">
        <v>6536</v>
      </c>
      <c r="J1170" s="1" t="s">
        <v>14425</v>
      </c>
      <c r="K1170" s="1" t="s">
        <v>3210</v>
      </c>
      <c r="L1170" s="1" t="s">
        <v>4857</v>
      </c>
      <c r="M1170" s="1" t="s">
        <v>5926</v>
      </c>
      <c r="N1170" s="1" t="s">
        <v>11754</v>
      </c>
      <c r="O1170" s="1" t="s">
        <v>14426</v>
      </c>
      <c r="P1170" s="1" t="s">
        <v>3814</v>
      </c>
      <c r="Q1170" s="1" t="s">
        <v>6092</v>
      </c>
      <c r="R1170" s="1" t="s">
        <v>2985</v>
      </c>
      <c r="S1170" s="1" t="s">
        <v>14427</v>
      </c>
      <c r="T1170" s="1" t="s">
        <v>5954</v>
      </c>
      <c r="U1170" s="1" t="s">
        <v>14428</v>
      </c>
      <c r="V1170" s="1" t="s">
        <v>5390</v>
      </c>
      <c r="W1170" s="1" t="s">
        <v>2985</v>
      </c>
    </row>
    <row r="1171" spans="1:23" x14ac:dyDescent="0.45">
      <c r="A1171" s="1" t="s">
        <v>14429</v>
      </c>
      <c r="B1171" s="1" t="s">
        <v>14430</v>
      </c>
      <c r="C1171" s="1" t="s">
        <v>11944</v>
      </c>
      <c r="D1171" s="1" t="s">
        <v>14431</v>
      </c>
      <c r="E1171" s="1" t="s">
        <v>14432</v>
      </c>
      <c r="F1171" s="1" t="s">
        <v>14433</v>
      </c>
      <c r="G1171" s="1" t="s">
        <v>14434</v>
      </c>
      <c r="H1171" s="1" t="s">
        <v>13668</v>
      </c>
      <c r="I1171" s="1" t="s">
        <v>4972</v>
      </c>
      <c r="J1171" s="1" t="s">
        <v>3365</v>
      </c>
      <c r="K1171" s="1" t="s">
        <v>8535</v>
      </c>
      <c r="L1171" s="1" t="s">
        <v>9840</v>
      </c>
      <c r="M1171" s="1" t="s">
        <v>3555</v>
      </c>
      <c r="N1171" s="1" t="s">
        <v>13107</v>
      </c>
      <c r="O1171" s="1" t="s">
        <v>14434</v>
      </c>
      <c r="P1171" s="1" t="s">
        <v>4882</v>
      </c>
      <c r="Q1171" s="1" t="s">
        <v>14435</v>
      </c>
      <c r="R1171" s="1" t="s">
        <v>2977</v>
      </c>
      <c r="S1171" s="1" t="s">
        <v>3424</v>
      </c>
      <c r="T1171" s="1" t="s">
        <v>14436</v>
      </c>
      <c r="U1171" s="1" t="s">
        <v>14437</v>
      </c>
      <c r="V1171" s="1" t="s">
        <v>14438</v>
      </c>
      <c r="W1171" s="1" t="s">
        <v>2985</v>
      </c>
    </row>
    <row r="1172" spans="1:23" x14ac:dyDescent="0.45">
      <c r="A1172" s="1" t="s">
        <v>14439</v>
      </c>
      <c r="B1172" s="1" t="s">
        <v>14440</v>
      </c>
      <c r="C1172" s="1" t="s">
        <v>14441</v>
      </c>
      <c r="D1172" s="1" t="s">
        <v>14442</v>
      </c>
      <c r="E1172" s="1" t="s">
        <v>14443</v>
      </c>
      <c r="F1172" s="1" t="s">
        <v>14444</v>
      </c>
      <c r="G1172" s="1" t="s">
        <v>5819</v>
      </c>
      <c r="H1172" s="1" t="s">
        <v>14445</v>
      </c>
      <c r="I1172" s="1" t="s">
        <v>4426</v>
      </c>
      <c r="J1172" s="1" t="s">
        <v>14446</v>
      </c>
      <c r="K1172" s="1" t="s">
        <v>14447</v>
      </c>
      <c r="L1172" s="1" t="s">
        <v>4752</v>
      </c>
      <c r="M1172" s="1" t="s">
        <v>4411</v>
      </c>
      <c r="N1172" s="1" t="s">
        <v>14448</v>
      </c>
      <c r="O1172" s="1" t="s">
        <v>14449</v>
      </c>
      <c r="P1172" s="1" t="s">
        <v>4941</v>
      </c>
      <c r="Q1172" s="1" t="s">
        <v>14450</v>
      </c>
      <c r="R1172" s="1" t="s">
        <v>3103</v>
      </c>
      <c r="S1172" s="1" t="s">
        <v>14451</v>
      </c>
      <c r="T1172" s="1" t="s">
        <v>14452</v>
      </c>
      <c r="U1172" s="1" t="s">
        <v>14453</v>
      </c>
      <c r="V1172" s="1" t="s">
        <v>9885</v>
      </c>
      <c r="W1172" s="1" t="s">
        <v>2977</v>
      </c>
    </row>
    <row r="1173" spans="1:23" x14ac:dyDescent="0.45">
      <c r="A1173" s="1" t="s">
        <v>14454</v>
      </c>
      <c r="B1173" s="1" t="s">
        <v>3843</v>
      </c>
      <c r="C1173" s="1" t="s">
        <v>3879</v>
      </c>
      <c r="D1173" s="1" t="s">
        <v>14455</v>
      </c>
      <c r="E1173" s="1" t="s">
        <v>14455</v>
      </c>
      <c r="F1173" s="1" t="s">
        <v>3847</v>
      </c>
      <c r="G1173" s="1" t="s">
        <v>2985</v>
      </c>
      <c r="H1173" s="1" t="s">
        <v>2985</v>
      </c>
      <c r="I1173" s="1" t="s">
        <v>14456</v>
      </c>
      <c r="J1173" s="1" t="s">
        <v>3679</v>
      </c>
      <c r="K1173" s="1" t="s">
        <v>2985</v>
      </c>
      <c r="L1173" s="1" t="s">
        <v>14456</v>
      </c>
      <c r="M1173" s="1" t="s">
        <v>3679</v>
      </c>
      <c r="N1173" s="1" t="s">
        <v>2985</v>
      </c>
      <c r="O1173" s="1" t="s">
        <v>2985</v>
      </c>
      <c r="P1173" s="1" t="s">
        <v>2984</v>
      </c>
      <c r="Q1173" s="1" t="s">
        <v>2984</v>
      </c>
      <c r="R1173" s="1" t="s">
        <v>3043</v>
      </c>
      <c r="S1173" s="1" t="s">
        <v>3043</v>
      </c>
      <c r="T1173" s="1" t="s">
        <v>3044</v>
      </c>
      <c r="U1173" s="1" t="s">
        <v>3044</v>
      </c>
      <c r="V1173" s="1" t="s">
        <v>3043</v>
      </c>
      <c r="W1173" s="1" t="s">
        <v>3043</v>
      </c>
    </row>
    <row r="1174" spans="1:23" x14ac:dyDescent="0.45">
      <c r="A1174" s="1" t="s">
        <v>14457</v>
      </c>
      <c r="B1174" s="1" t="s">
        <v>14458</v>
      </c>
      <c r="C1174" s="1" t="s">
        <v>4622</v>
      </c>
      <c r="D1174" s="1" t="s">
        <v>14459</v>
      </c>
      <c r="E1174" s="1" t="s">
        <v>14460</v>
      </c>
      <c r="F1174" s="1" t="s">
        <v>10173</v>
      </c>
      <c r="G1174" s="1" t="s">
        <v>14461</v>
      </c>
      <c r="H1174" s="1" t="s">
        <v>14461</v>
      </c>
      <c r="I1174" s="1" t="s">
        <v>4373</v>
      </c>
      <c r="J1174" s="1" t="s">
        <v>8131</v>
      </c>
      <c r="K1174" s="1" t="s">
        <v>7073</v>
      </c>
      <c r="L1174" s="1" t="s">
        <v>3231</v>
      </c>
      <c r="M1174" s="1" t="s">
        <v>4107</v>
      </c>
      <c r="N1174" s="1" t="s">
        <v>14461</v>
      </c>
      <c r="O1174" s="1" t="s">
        <v>14461</v>
      </c>
      <c r="P1174" s="1" t="s">
        <v>14462</v>
      </c>
      <c r="Q1174" s="1" t="s">
        <v>14463</v>
      </c>
      <c r="R1174" s="1" t="s">
        <v>3043</v>
      </c>
      <c r="S1174" s="1" t="s">
        <v>3043</v>
      </c>
      <c r="T1174" s="1" t="s">
        <v>3044</v>
      </c>
      <c r="U1174" s="1" t="s">
        <v>14464</v>
      </c>
      <c r="V1174" s="1" t="s">
        <v>14465</v>
      </c>
      <c r="W1174" s="1" t="s">
        <v>5707</v>
      </c>
    </row>
    <row r="1175" spans="1:23" x14ac:dyDescent="0.45">
      <c r="A1175" s="1" t="s">
        <v>14466</v>
      </c>
      <c r="B1175" s="1" t="s">
        <v>14467</v>
      </c>
      <c r="C1175" s="1" t="s">
        <v>3086</v>
      </c>
      <c r="D1175" s="1" t="s">
        <v>14468</v>
      </c>
      <c r="E1175" s="1" t="s">
        <v>14469</v>
      </c>
      <c r="F1175" s="1" t="s">
        <v>7532</v>
      </c>
      <c r="G1175" s="1" t="s">
        <v>10351</v>
      </c>
      <c r="H1175" s="1" t="s">
        <v>14470</v>
      </c>
      <c r="I1175" s="1" t="s">
        <v>3957</v>
      </c>
      <c r="J1175" s="1" t="s">
        <v>13037</v>
      </c>
      <c r="K1175" s="1" t="s">
        <v>7528</v>
      </c>
      <c r="L1175" s="1" t="s">
        <v>3493</v>
      </c>
      <c r="M1175" s="1" t="s">
        <v>3538</v>
      </c>
      <c r="N1175" s="1" t="s">
        <v>14470</v>
      </c>
      <c r="O1175" s="1" t="s">
        <v>10351</v>
      </c>
      <c r="P1175" s="1" t="s">
        <v>14471</v>
      </c>
      <c r="Q1175" s="1" t="s">
        <v>14472</v>
      </c>
      <c r="R1175" s="1" t="s">
        <v>3043</v>
      </c>
      <c r="S1175" s="1" t="s">
        <v>3043</v>
      </c>
      <c r="T1175" s="1" t="s">
        <v>3044</v>
      </c>
      <c r="U1175" s="1" t="s">
        <v>13745</v>
      </c>
      <c r="V1175" s="1" t="s">
        <v>14473</v>
      </c>
      <c r="W1175" s="1" t="s">
        <v>4011</v>
      </c>
    </row>
    <row r="1176" spans="1:23" x14ac:dyDescent="0.45">
      <c r="A1176" s="1" t="s">
        <v>14474</v>
      </c>
      <c r="B1176" s="1" t="s">
        <v>13215</v>
      </c>
      <c r="C1176" s="1" t="s">
        <v>2977</v>
      </c>
      <c r="D1176" s="1" t="s">
        <v>14475</v>
      </c>
      <c r="E1176" s="1" t="s">
        <v>14476</v>
      </c>
      <c r="F1176" s="1" t="s">
        <v>13218</v>
      </c>
      <c r="G1176" s="1" t="s">
        <v>14477</v>
      </c>
      <c r="H1176" s="1" t="s">
        <v>13218</v>
      </c>
      <c r="I1176" s="1" t="s">
        <v>3017</v>
      </c>
      <c r="J1176" s="1" t="s">
        <v>3017</v>
      </c>
      <c r="K1176" s="1" t="s">
        <v>14478</v>
      </c>
      <c r="L1176" s="1" t="s">
        <v>14479</v>
      </c>
      <c r="M1176" s="1" t="s">
        <v>9308</v>
      </c>
      <c r="N1176" s="1" t="s">
        <v>14477</v>
      </c>
      <c r="O1176" s="1" t="s">
        <v>13218</v>
      </c>
      <c r="P1176" s="1" t="s">
        <v>2984</v>
      </c>
      <c r="Q1176" s="1" t="s">
        <v>2984</v>
      </c>
      <c r="R1176" s="1" t="s">
        <v>3043</v>
      </c>
      <c r="S1176" s="1" t="s">
        <v>3043</v>
      </c>
      <c r="T1176" s="1" t="s">
        <v>3044</v>
      </c>
      <c r="U1176" s="1" t="s">
        <v>3044</v>
      </c>
      <c r="V1176" s="1" t="s">
        <v>3043</v>
      </c>
      <c r="W1176" s="1" t="s">
        <v>3043</v>
      </c>
    </row>
    <row r="1177" spans="1:23" x14ac:dyDescent="0.45">
      <c r="A1177" s="1" t="s">
        <v>14480</v>
      </c>
      <c r="B1177" s="1" t="s">
        <v>14481</v>
      </c>
      <c r="C1177" s="1" t="s">
        <v>3043</v>
      </c>
      <c r="D1177" s="1" t="s">
        <v>3043</v>
      </c>
      <c r="E1177" s="1" t="s">
        <v>3043</v>
      </c>
      <c r="F1177" s="1" t="s">
        <v>4231</v>
      </c>
      <c r="G1177" s="1" t="s">
        <v>3043</v>
      </c>
      <c r="H1177" s="1" t="s">
        <v>4231</v>
      </c>
      <c r="I1177" s="1" t="s">
        <v>3017</v>
      </c>
      <c r="J1177" s="1" t="s">
        <v>3017</v>
      </c>
      <c r="K1177" s="1" t="s">
        <v>4231</v>
      </c>
      <c r="L1177" s="1" t="s">
        <v>3017</v>
      </c>
      <c r="M1177" s="1" t="s">
        <v>3017</v>
      </c>
      <c r="N1177" s="1" t="s">
        <v>3043</v>
      </c>
      <c r="O1177" s="1" t="s">
        <v>3043</v>
      </c>
      <c r="P1177" s="1" t="s">
        <v>2984</v>
      </c>
      <c r="Q1177" s="1" t="s">
        <v>2984</v>
      </c>
      <c r="R1177" s="1" t="s">
        <v>2977</v>
      </c>
      <c r="S1177" s="1" t="s">
        <v>14482</v>
      </c>
      <c r="T1177" s="1" t="s">
        <v>3458</v>
      </c>
      <c r="U1177" s="1" t="s">
        <v>3044</v>
      </c>
      <c r="V1177" s="1" t="s">
        <v>3043</v>
      </c>
      <c r="W1177" s="1" t="s">
        <v>3043</v>
      </c>
    </row>
    <row r="1178" spans="1:23" x14ac:dyDescent="0.45">
      <c r="A1178" s="1" t="s">
        <v>14483</v>
      </c>
      <c r="B1178" s="1" t="s">
        <v>14484</v>
      </c>
      <c r="C1178" s="1" t="s">
        <v>7954</v>
      </c>
      <c r="D1178" s="1" t="s">
        <v>14485</v>
      </c>
      <c r="E1178" s="1" t="s">
        <v>14486</v>
      </c>
      <c r="F1178" s="1" t="s">
        <v>14487</v>
      </c>
      <c r="G1178" s="1" t="s">
        <v>14488</v>
      </c>
      <c r="H1178" s="1" t="s">
        <v>14489</v>
      </c>
      <c r="I1178" s="1" t="s">
        <v>14490</v>
      </c>
      <c r="J1178" s="1" t="s">
        <v>14491</v>
      </c>
      <c r="K1178" s="1" t="s">
        <v>14492</v>
      </c>
      <c r="L1178" s="1" t="s">
        <v>8358</v>
      </c>
      <c r="M1178" s="1" t="s">
        <v>14493</v>
      </c>
      <c r="N1178" s="1" t="s">
        <v>14494</v>
      </c>
      <c r="O1178" s="1" t="s">
        <v>14495</v>
      </c>
      <c r="P1178" s="1" t="s">
        <v>3012</v>
      </c>
      <c r="Q1178" s="1" t="s">
        <v>14496</v>
      </c>
      <c r="R1178" s="1" t="s">
        <v>2985</v>
      </c>
      <c r="S1178" s="1" t="s">
        <v>14497</v>
      </c>
      <c r="T1178" s="1" t="s">
        <v>14498</v>
      </c>
      <c r="U1178" s="1" t="s">
        <v>14498</v>
      </c>
      <c r="V1178" s="1" t="s">
        <v>4529</v>
      </c>
      <c r="W1178" s="1" t="s">
        <v>2985</v>
      </c>
    </row>
    <row r="1179" spans="1:23" x14ac:dyDescent="0.45">
      <c r="A1179" s="1" t="s">
        <v>14499</v>
      </c>
      <c r="B1179" s="1" t="s">
        <v>14500</v>
      </c>
      <c r="C1179" s="1" t="s">
        <v>7798</v>
      </c>
      <c r="D1179" s="1" t="s">
        <v>14501</v>
      </c>
      <c r="E1179" s="1" t="s">
        <v>14502</v>
      </c>
      <c r="F1179" s="1" t="s">
        <v>7381</v>
      </c>
      <c r="G1179" s="1" t="s">
        <v>14503</v>
      </c>
      <c r="H1179" s="1" t="s">
        <v>6776</v>
      </c>
      <c r="I1179" s="1" t="s">
        <v>4065</v>
      </c>
      <c r="J1179" s="1" t="s">
        <v>11585</v>
      </c>
      <c r="K1179" s="1" t="s">
        <v>10632</v>
      </c>
      <c r="L1179" s="1" t="s">
        <v>12698</v>
      </c>
      <c r="M1179" s="1" t="s">
        <v>14504</v>
      </c>
      <c r="N1179" s="1" t="s">
        <v>6776</v>
      </c>
      <c r="O1179" s="1" t="s">
        <v>14505</v>
      </c>
      <c r="P1179" s="1" t="s">
        <v>14506</v>
      </c>
      <c r="Q1179" s="1" t="s">
        <v>14507</v>
      </c>
      <c r="R1179" s="1" t="s">
        <v>3043</v>
      </c>
      <c r="S1179" s="1" t="s">
        <v>3043</v>
      </c>
      <c r="T1179" s="1" t="s">
        <v>3044</v>
      </c>
      <c r="U1179" s="1" t="s">
        <v>14508</v>
      </c>
      <c r="V1179" s="1" t="s">
        <v>14509</v>
      </c>
      <c r="W1179" s="1" t="s">
        <v>7191</v>
      </c>
    </row>
    <row r="1180" spans="1:23" x14ac:dyDescent="0.45">
      <c r="A1180" s="1" t="s">
        <v>14510</v>
      </c>
      <c r="B1180" s="1" t="s">
        <v>14511</v>
      </c>
      <c r="C1180" s="1" t="s">
        <v>14512</v>
      </c>
      <c r="D1180" s="1" t="s">
        <v>14513</v>
      </c>
      <c r="E1180" s="1" t="s">
        <v>14514</v>
      </c>
      <c r="F1180" s="1" t="s">
        <v>9797</v>
      </c>
      <c r="G1180" s="1" t="s">
        <v>7085</v>
      </c>
      <c r="H1180" s="1" t="s">
        <v>13079</v>
      </c>
      <c r="I1180" s="1" t="s">
        <v>6850</v>
      </c>
      <c r="J1180" s="1" t="s">
        <v>4203</v>
      </c>
      <c r="K1180" s="1" t="s">
        <v>14515</v>
      </c>
      <c r="L1180" s="1" t="s">
        <v>3039</v>
      </c>
      <c r="M1180" s="1" t="s">
        <v>6849</v>
      </c>
      <c r="N1180" s="1" t="s">
        <v>13079</v>
      </c>
      <c r="O1180" s="1" t="s">
        <v>7085</v>
      </c>
      <c r="P1180" s="1" t="s">
        <v>13920</v>
      </c>
      <c r="Q1180" s="1" t="s">
        <v>14516</v>
      </c>
      <c r="R1180" s="1" t="s">
        <v>3043</v>
      </c>
      <c r="S1180" s="1" t="s">
        <v>3043</v>
      </c>
      <c r="T1180" s="1" t="s">
        <v>3044</v>
      </c>
      <c r="U1180" s="1" t="s">
        <v>14517</v>
      </c>
      <c r="V1180" s="1" t="s">
        <v>14518</v>
      </c>
      <c r="W1180" s="1" t="s">
        <v>4053</v>
      </c>
    </row>
    <row r="1181" spans="1:23" x14ac:dyDescent="0.45">
      <c r="A1181" s="1" t="s">
        <v>14519</v>
      </c>
      <c r="B1181" s="1" t="s">
        <v>14520</v>
      </c>
      <c r="C1181" s="1" t="s">
        <v>4622</v>
      </c>
      <c r="D1181" s="1" t="s">
        <v>14521</v>
      </c>
      <c r="E1181" s="1" t="s">
        <v>14522</v>
      </c>
      <c r="F1181" s="1" t="s">
        <v>14523</v>
      </c>
      <c r="G1181" s="1" t="s">
        <v>7129</v>
      </c>
      <c r="H1181" s="1" t="s">
        <v>7129</v>
      </c>
      <c r="I1181" s="1" t="s">
        <v>8247</v>
      </c>
      <c r="J1181" s="1" t="s">
        <v>4022</v>
      </c>
      <c r="K1181" s="1" t="s">
        <v>14524</v>
      </c>
      <c r="L1181" s="1" t="s">
        <v>3917</v>
      </c>
      <c r="M1181" s="1" t="s">
        <v>7786</v>
      </c>
      <c r="N1181" s="1" t="s">
        <v>7129</v>
      </c>
      <c r="O1181" s="1" t="s">
        <v>7129</v>
      </c>
      <c r="P1181" s="1" t="s">
        <v>11837</v>
      </c>
      <c r="Q1181" s="1" t="s">
        <v>14525</v>
      </c>
      <c r="R1181" s="1" t="s">
        <v>3043</v>
      </c>
      <c r="S1181" s="1" t="s">
        <v>3043</v>
      </c>
      <c r="T1181" s="1" t="s">
        <v>3044</v>
      </c>
      <c r="U1181" s="1" t="s">
        <v>14526</v>
      </c>
      <c r="V1181" s="1" t="s">
        <v>14527</v>
      </c>
      <c r="W1181" s="1" t="s">
        <v>3798</v>
      </c>
    </row>
    <row r="1182" spans="1:23" x14ac:dyDescent="0.45">
      <c r="A1182" s="1" t="s">
        <v>14528</v>
      </c>
      <c r="B1182" s="1" t="s">
        <v>14529</v>
      </c>
      <c r="C1182" s="1" t="s">
        <v>2985</v>
      </c>
      <c r="D1182" s="1" t="s">
        <v>3436</v>
      </c>
      <c r="E1182" s="1" t="s">
        <v>14530</v>
      </c>
      <c r="F1182" s="1" t="s">
        <v>14531</v>
      </c>
      <c r="G1182" s="1" t="s">
        <v>14531</v>
      </c>
      <c r="H1182" s="1" t="s">
        <v>14531</v>
      </c>
      <c r="I1182" s="1" t="s">
        <v>3017</v>
      </c>
      <c r="J1182" s="1" t="s">
        <v>3017</v>
      </c>
      <c r="K1182" s="1" t="s">
        <v>14531</v>
      </c>
      <c r="L1182" s="1" t="s">
        <v>3017</v>
      </c>
      <c r="M1182" s="1" t="s">
        <v>3017</v>
      </c>
      <c r="N1182" s="1" t="s">
        <v>14531</v>
      </c>
      <c r="O1182" s="1" t="s">
        <v>14531</v>
      </c>
      <c r="P1182" s="1" t="s">
        <v>2984</v>
      </c>
      <c r="Q1182" s="1" t="s">
        <v>2984</v>
      </c>
      <c r="R1182" s="1" t="s">
        <v>2985</v>
      </c>
      <c r="S1182" s="1" t="s">
        <v>2986</v>
      </c>
      <c r="T1182" s="1" t="s">
        <v>14532</v>
      </c>
      <c r="U1182" s="1" t="s">
        <v>14533</v>
      </c>
      <c r="V1182" s="1" t="s">
        <v>2978</v>
      </c>
      <c r="W1182" s="1" t="s">
        <v>2985</v>
      </c>
    </row>
    <row r="1183" spans="1:23" x14ac:dyDescent="0.45">
      <c r="A1183" s="1" t="s">
        <v>14534</v>
      </c>
      <c r="B1183" s="1" t="s">
        <v>14535</v>
      </c>
      <c r="C1183" s="1" t="s">
        <v>14536</v>
      </c>
      <c r="D1183" s="1" t="s">
        <v>14537</v>
      </c>
      <c r="E1183" s="1" t="s">
        <v>14538</v>
      </c>
      <c r="F1183" s="1" t="s">
        <v>14539</v>
      </c>
      <c r="G1183" s="1" t="s">
        <v>14540</v>
      </c>
      <c r="H1183" s="1" t="s">
        <v>7771</v>
      </c>
      <c r="I1183" s="1" t="s">
        <v>3076</v>
      </c>
      <c r="J1183" s="1" t="s">
        <v>4469</v>
      </c>
      <c r="K1183" s="1" t="s">
        <v>4372</v>
      </c>
      <c r="L1183" s="1" t="s">
        <v>4508</v>
      </c>
      <c r="M1183" s="1" t="s">
        <v>14541</v>
      </c>
      <c r="N1183" s="1" t="s">
        <v>10574</v>
      </c>
      <c r="O1183" s="1" t="s">
        <v>14542</v>
      </c>
      <c r="P1183" s="1" t="s">
        <v>14543</v>
      </c>
      <c r="Q1183" s="1" t="s">
        <v>14544</v>
      </c>
      <c r="R1183" s="1" t="s">
        <v>2985</v>
      </c>
      <c r="S1183" s="1" t="s">
        <v>3436</v>
      </c>
      <c r="T1183" s="1" t="s">
        <v>14545</v>
      </c>
      <c r="U1183" s="1" t="s">
        <v>12184</v>
      </c>
      <c r="V1183" s="1" t="s">
        <v>14546</v>
      </c>
      <c r="W1183" s="1" t="s">
        <v>2977</v>
      </c>
    </row>
    <row r="1184" spans="1:23" x14ac:dyDescent="0.45">
      <c r="A1184" s="1" t="s">
        <v>14547</v>
      </c>
      <c r="B1184" s="1" t="s">
        <v>14548</v>
      </c>
      <c r="C1184" s="1" t="s">
        <v>6968</v>
      </c>
      <c r="D1184" s="1" t="s">
        <v>14549</v>
      </c>
      <c r="E1184" s="1" t="s">
        <v>14550</v>
      </c>
      <c r="F1184" s="1" t="s">
        <v>14551</v>
      </c>
      <c r="G1184" s="1" t="s">
        <v>14552</v>
      </c>
      <c r="H1184" s="1" t="s">
        <v>14553</v>
      </c>
      <c r="I1184" s="1" t="s">
        <v>3557</v>
      </c>
      <c r="J1184" s="1" t="s">
        <v>13681</v>
      </c>
      <c r="K1184" s="1" t="s">
        <v>14554</v>
      </c>
      <c r="L1184" s="1" t="s">
        <v>3554</v>
      </c>
      <c r="M1184" s="1" t="s">
        <v>4147</v>
      </c>
      <c r="N1184" s="1" t="s">
        <v>14555</v>
      </c>
      <c r="O1184" s="1" t="s">
        <v>14552</v>
      </c>
      <c r="P1184" s="1" t="s">
        <v>14556</v>
      </c>
      <c r="Q1184" s="1" t="s">
        <v>14557</v>
      </c>
      <c r="R1184" s="1" t="s">
        <v>2985</v>
      </c>
      <c r="S1184" s="1" t="s">
        <v>14558</v>
      </c>
      <c r="T1184" s="1" t="s">
        <v>14559</v>
      </c>
      <c r="U1184" s="1" t="s">
        <v>14560</v>
      </c>
      <c r="V1184" s="1" t="s">
        <v>14561</v>
      </c>
      <c r="W1184" s="1" t="s">
        <v>2985</v>
      </c>
    </row>
    <row r="1185" spans="1:23" x14ac:dyDescent="0.45">
      <c r="A1185" s="1" t="s">
        <v>14562</v>
      </c>
      <c r="B1185" s="1" t="s">
        <v>6654</v>
      </c>
      <c r="C1185" s="1" t="s">
        <v>2985</v>
      </c>
      <c r="D1185" s="1" t="s">
        <v>13557</v>
      </c>
      <c r="E1185" s="1" t="s">
        <v>13557</v>
      </c>
      <c r="F1185" s="1" t="s">
        <v>6658</v>
      </c>
      <c r="G1185" s="1" t="s">
        <v>2985</v>
      </c>
      <c r="H1185" s="1" t="s">
        <v>2985</v>
      </c>
      <c r="I1185" s="1" t="s">
        <v>14563</v>
      </c>
      <c r="J1185" s="1" t="s">
        <v>3679</v>
      </c>
      <c r="K1185" s="1" t="s">
        <v>2985</v>
      </c>
      <c r="L1185" s="1" t="s">
        <v>14563</v>
      </c>
      <c r="M1185" s="1" t="s">
        <v>3679</v>
      </c>
      <c r="N1185" s="1" t="s">
        <v>2985</v>
      </c>
      <c r="O1185" s="1" t="s">
        <v>2985</v>
      </c>
      <c r="P1185" s="1" t="s">
        <v>2984</v>
      </c>
      <c r="Q1185" s="1" t="s">
        <v>2984</v>
      </c>
      <c r="R1185" s="1" t="s">
        <v>3043</v>
      </c>
      <c r="S1185" s="1" t="s">
        <v>3043</v>
      </c>
      <c r="T1185" s="1" t="s">
        <v>3044</v>
      </c>
      <c r="U1185" s="1" t="s">
        <v>3044</v>
      </c>
      <c r="V1185" s="1" t="s">
        <v>3043</v>
      </c>
      <c r="W1185" s="1" t="s">
        <v>3043</v>
      </c>
    </row>
    <row r="1186" spans="1:23" x14ac:dyDescent="0.45">
      <c r="A1186" s="1" t="s">
        <v>14564</v>
      </c>
      <c r="B1186" s="1" t="s">
        <v>14565</v>
      </c>
      <c r="C1186" s="1" t="s">
        <v>5781</v>
      </c>
      <c r="D1186" s="1" t="s">
        <v>14566</v>
      </c>
      <c r="E1186" s="1" t="s">
        <v>14567</v>
      </c>
      <c r="F1186" s="1" t="s">
        <v>14568</v>
      </c>
      <c r="G1186" s="1" t="s">
        <v>14569</v>
      </c>
      <c r="H1186" s="1" t="s">
        <v>14415</v>
      </c>
      <c r="I1186" s="1" t="s">
        <v>4956</v>
      </c>
      <c r="J1186" s="1" t="s">
        <v>7268</v>
      </c>
      <c r="K1186" s="1" t="s">
        <v>10689</v>
      </c>
      <c r="L1186" s="1" t="s">
        <v>9475</v>
      </c>
      <c r="M1186" s="1" t="s">
        <v>14570</v>
      </c>
      <c r="N1186" s="1" t="s">
        <v>9297</v>
      </c>
      <c r="O1186" s="1" t="s">
        <v>14415</v>
      </c>
      <c r="P1186" s="1" t="s">
        <v>14571</v>
      </c>
      <c r="Q1186" s="1" t="s">
        <v>14572</v>
      </c>
      <c r="R1186" s="1" t="s">
        <v>3522</v>
      </c>
      <c r="S1186" s="1" t="s">
        <v>14573</v>
      </c>
      <c r="T1186" s="1" t="s">
        <v>14574</v>
      </c>
      <c r="U1186" s="1" t="s">
        <v>9870</v>
      </c>
      <c r="V1186" s="1" t="s">
        <v>14575</v>
      </c>
      <c r="W1186" s="1" t="s">
        <v>2985</v>
      </c>
    </row>
    <row r="1187" spans="1:23" x14ac:dyDescent="0.45">
      <c r="A1187" s="1" t="s">
        <v>14576</v>
      </c>
      <c r="B1187" s="1" t="s">
        <v>14577</v>
      </c>
      <c r="C1187" s="1" t="s">
        <v>3043</v>
      </c>
      <c r="D1187" s="1" t="s">
        <v>3043</v>
      </c>
      <c r="E1187" s="1" t="s">
        <v>3043</v>
      </c>
      <c r="F1187" s="1" t="s">
        <v>14578</v>
      </c>
      <c r="G1187" s="1" t="s">
        <v>3043</v>
      </c>
      <c r="H1187" s="1" t="s">
        <v>14578</v>
      </c>
      <c r="I1187" s="1" t="s">
        <v>3017</v>
      </c>
      <c r="J1187" s="1" t="s">
        <v>3017</v>
      </c>
      <c r="K1187" s="1" t="s">
        <v>14578</v>
      </c>
      <c r="L1187" s="1" t="s">
        <v>3017</v>
      </c>
      <c r="M1187" s="1" t="s">
        <v>3017</v>
      </c>
      <c r="N1187" s="1" t="s">
        <v>3043</v>
      </c>
      <c r="O1187" s="1" t="s">
        <v>3043</v>
      </c>
      <c r="P1187" s="1" t="s">
        <v>2984</v>
      </c>
      <c r="Q1187" s="1" t="s">
        <v>2984</v>
      </c>
      <c r="R1187" s="1" t="s">
        <v>2985</v>
      </c>
      <c r="S1187" s="1" t="s">
        <v>2986</v>
      </c>
      <c r="T1187" s="1" t="s">
        <v>5649</v>
      </c>
      <c r="U1187" s="1" t="s">
        <v>8040</v>
      </c>
      <c r="V1187" s="1" t="s">
        <v>3204</v>
      </c>
      <c r="W1187" s="1" t="s">
        <v>2985</v>
      </c>
    </row>
    <row r="1188" spans="1:23" x14ac:dyDescent="0.45">
      <c r="A1188" s="1" t="s">
        <v>14579</v>
      </c>
      <c r="B1188" s="1" t="s">
        <v>13686</v>
      </c>
      <c r="C1188" s="1" t="s">
        <v>2985</v>
      </c>
      <c r="D1188" s="1" t="s">
        <v>4001</v>
      </c>
      <c r="E1188" s="1" t="s">
        <v>4001</v>
      </c>
      <c r="F1188" s="1" t="s">
        <v>13689</v>
      </c>
      <c r="G1188" s="1" t="s">
        <v>2985</v>
      </c>
      <c r="H1188" s="1" t="s">
        <v>2985</v>
      </c>
      <c r="I1188" s="1" t="s">
        <v>14580</v>
      </c>
      <c r="J1188" s="1" t="s">
        <v>3679</v>
      </c>
      <c r="K1188" s="1" t="s">
        <v>2985</v>
      </c>
      <c r="L1188" s="1" t="s">
        <v>14580</v>
      </c>
      <c r="M1188" s="1" t="s">
        <v>3679</v>
      </c>
      <c r="N1188" s="1" t="s">
        <v>2985</v>
      </c>
      <c r="O1188" s="1" t="s">
        <v>2985</v>
      </c>
      <c r="P1188" s="1" t="s">
        <v>2984</v>
      </c>
      <c r="Q1188" s="1" t="s">
        <v>2984</v>
      </c>
      <c r="R1188" s="1" t="s">
        <v>3043</v>
      </c>
      <c r="S1188" s="1" t="s">
        <v>3043</v>
      </c>
      <c r="T1188" s="1" t="s">
        <v>3044</v>
      </c>
      <c r="U1188" s="1" t="s">
        <v>3044</v>
      </c>
      <c r="V1188" s="1" t="s">
        <v>3043</v>
      </c>
      <c r="W1188" s="1" t="s">
        <v>3043</v>
      </c>
    </row>
    <row r="1189" spans="1:23" x14ac:dyDescent="0.45">
      <c r="A1189" s="1" t="s">
        <v>14581</v>
      </c>
      <c r="B1189" s="1" t="s">
        <v>14582</v>
      </c>
      <c r="C1189" s="1" t="s">
        <v>3649</v>
      </c>
      <c r="D1189" s="1" t="s">
        <v>14583</v>
      </c>
      <c r="E1189" s="1" t="s">
        <v>14584</v>
      </c>
      <c r="F1189" s="1" t="s">
        <v>11641</v>
      </c>
      <c r="G1189" s="1" t="s">
        <v>5008</v>
      </c>
      <c r="H1189" s="1" t="s">
        <v>5008</v>
      </c>
      <c r="I1189" s="1" t="s">
        <v>4349</v>
      </c>
      <c r="J1189" s="1" t="s">
        <v>4022</v>
      </c>
      <c r="K1189" s="1" t="s">
        <v>14585</v>
      </c>
      <c r="L1189" s="1" t="s">
        <v>4839</v>
      </c>
      <c r="M1189" s="1" t="s">
        <v>7448</v>
      </c>
      <c r="N1189" s="1" t="s">
        <v>5008</v>
      </c>
      <c r="O1189" s="1" t="s">
        <v>5008</v>
      </c>
      <c r="P1189" s="1" t="s">
        <v>14586</v>
      </c>
      <c r="Q1189" s="1" t="s">
        <v>14587</v>
      </c>
      <c r="R1189" s="1" t="s">
        <v>3043</v>
      </c>
      <c r="S1189" s="1" t="s">
        <v>3043</v>
      </c>
      <c r="T1189" s="1" t="s">
        <v>3044</v>
      </c>
      <c r="U1189" s="1" t="s">
        <v>5015</v>
      </c>
      <c r="V1189" s="1" t="s">
        <v>14588</v>
      </c>
      <c r="W1189" s="1" t="s">
        <v>3858</v>
      </c>
    </row>
    <row r="1190" spans="1:23" x14ac:dyDescent="0.45">
      <c r="A1190" s="1" t="s">
        <v>14589</v>
      </c>
      <c r="B1190" s="1" t="s">
        <v>14590</v>
      </c>
      <c r="C1190" s="1" t="s">
        <v>3959</v>
      </c>
      <c r="D1190" s="1" t="s">
        <v>14591</v>
      </c>
      <c r="E1190" s="1" t="s">
        <v>14592</v>
      </c>
      <c r="F1190" s="1" t="s">
        <v>14593</v>
      </c>
      <c r="G1190" s="1" t="s">
        <v>4969</v>
      </c>
      <c r="H1190" s="1" t="s">
        <v>7225</v>
      </c>
      <c r="I1190" s="1" t="s">
        <v>10252</v>
      </c>
      <c r="J1190" s="1" t="s">
        <v>11423</v>
      </c>
      <c r="K1190" s="1" t="s">
        <v>7225</v>
      </c>
      <c r="L1190" s="1" t="s">
        <v>10252</v>
      </c>
      <c r="M1190" s="1" t="s">
        <v>11423</v>
      </c>
      <c r="N1190" s="1" t="s">
        <v>4790</v>
      </c>
      <c r="O1190" s="1" t="s">
        <v>4969</v>
      </c>
      <c r="P1190" s="1" t="s">
        <v>7479</v>
      </c>
      <c r="Q1190" s="1" t="s">
        <v>14594</v>
      </c>
      <c r="R1190" s="1" t="s">
        <v>2985</v>
      </c>
      <c r="S1190" s="1" t="s">
        <v>13960</v>
      </c>
      <c r="T1190" s="1" t="s">
        <v>14595</v>
      </c>
      <c r="U1190" s="1" t="s">
        <v>14596</v>
      </c>
      <c r="V1190" s="1" t="s">
        <v>4794</v>
      </c>
      <c r="W1190" s="1" t="s">
        <v>2985</v>
      </c>
    </row>
    <row r="1191" spans="1:23" x14ac:dyDescent="0.45">
      <c r="A1191" s="1" t="s">
        <v>14597</v>
      </c>
      <c r="B1191" s="1" t="s">
        <v>5064</v>
      </c>
      <c r="C1191" s="1" t="s">
        <v>14598</v>
      </c>
      <c r="D1191" s="1" t="s">
        <v>14599</v>
      </c>
      <c r="E1191" s="1" t="s">
        <v>14600</v>
      </c>
      <c r="F1191" s="1" t="s">
        <v>5065</v>
      </c>
      <c r="G1191" s="1" t="s">
        <v>5065</v>
      </c>
      <c r="H1191" s="1" t="s">
        <v>14601</v>
      </c>
      <c r="I1191" s="1" t="s">
        <v>9723</v>
      </c>
      <c r="J1191" s="1" t="s">
        <v>10286</v>
      </c>
      <c r="K1191" s="1" t="s">
        <v>14602</v>
      </c>
      <c r="L1191" s="1" t="s">
        <v>14603</v>
      </c>
      <c r="M1191" s="1" t="s">
        <v>14604</v>
      </c>
      <c r="N1191" s="1" t="s">
        <v>14605</v>
      </c>
      <c r="O1191" s="1" t="s">
        <v>5065</v>
      </c>
      <c r="P1191" s="1" t="s">
        <v>2984</v>
      </c>
      <c r="Q1191" s="1" t="s">
        <v>2984</v>
      </c>
      <c r="R1191" s="1" t="s">
        <v>2985</v>
      </c>
      <c r="S1191" s="1" t="s">
        <v>3151</v>
      </c>
      <c r="T1191" s="1" t="s">
        <v>14606</v>
      </c>
      <c r="U1191" s="1" t="s">
        <v>14607</v>
      </c>
      <c r="V1191" s="1" t="s">
        <v>14515</v>
      </c>
      <c r="W1191" s="1" t="s">
        <v>2985</v>
      </c>
    </row>
    <row r="1192" spans="1:23" x14ac:dyDescent="0.45">
      <c r="A1192" s="1" t="s">
        <v>14608</v>
      </c>
      <c r="B1192" s="1" t="s">
        <v>14609</v>
      </c>
      <c r="C1192" s="1" t="s">
        <v>10786</v>
      </c>
      <c r="D1192" s="1" t="s">
        <v>14610</v>
      </c>
      <c r="E1192" s="1" t="s">
        <v>14611</v>
      </c>
      <c r="F1192" s="1" t="s">
        <v>14612</v>
      </c>
      <c r="G1192" s="1" t="s">
        <v>14613</v>
      </c>
      <c r="H1192" s="1" t="s">
        <v>14614</v>
      </c>
      <c r="I1192" s="1" t="s">
        <v>3293</v>
      </c>
      <c r="J1192" s="1" t="s">
        <v>4707</v>
      </c>
      <c r="K1192" s="1" t="s">
        <v>12064</v>
      </c>
      <c r="L1192" s="1" t="s">
        <v>7196</v>
      </c>
      <c r="M1192" s="1" t="s">
        <v>14615</v>
      </c>
      <c r="N1192" s="1" t="s">
        <v>14616</v>
      </c>
      <c r="O1192" s="1" t="s">
        <v>14617</v>
      </c>
      <c r="P1192" s="1" t="s">
        <v>5605</v>
      </c>
      <c r="Q1192" s="1" t="s">
        <v>14618</v>
      </c>
      <c r="R1192" s="1" t="s">
        <v>2977</v>
      </c>
      <c r="S1192" s="1" t="s">
        <v>14619</v>
      </c>
      <c r="T1192" s="1" t="s">
        <v>14620</v>
      </c>
      <c r="U1192" s="1" t="s">
        <v>14621</v>
      </c>
      <c r="V1192" s="1" t="s">
        <v>7504</v>
      </c>
      <c r="W1192" s="1" t="s">
        <v>2977</v>
      </c>
    </row>
    <row r="1193" spans="1:23" x14ac:dyDescent="0.45">
      <c r="A1193" s="1" t="s">
        <v>14622</v>
      </c>
      <c r="B1193" s="1" t="s">
        <v>14623</v>
      </c>
      <c r="C1193" s="1" t="s">
        <v>3043</v>
      </c>
      <c r="D1193" s="1" t="s">
        <v>3043</v>
      </c>
      <c r="E1193" s="1" t="s">
        <v>3043</v>
      </c>
      <c r="F1193" s="1" t="s">
        <v>14209</v>
      </c>
      <c r="G1193" s="1" t="s">
        <v>3043</v>
      </c>
      <c r="H1193" s="1" t="s">
        <v>14209</v>
      </c>
      <c r="I1193" s="1" t="s">
        <v>3017</v>
      </c>
      <c r="J1193" s="1" t="s">
        <v>3017</v>
      </c>
      <c r="K1193" s="1" t="s">
        <v>14209</v>
      </c>
      <c r="L1193" s="1" t="s">
        <v>3017</v>
      </c>
      <c r="M1193" s="1" t="s">
        <v>3017</v>
      </c>
      <c r="N1193" s="1" t="s">
        <v>3043</v>
      </c>
      <c r="O1193" s="1" t="s">
        <v>3043</v>
      </c>
      <c r="P1193" s="1" t="s">
        <v>2984</v>
      </c>
      <c r="Q1193" s="1" t="s">
        <v>2984</v>
      </c>
      <c r="R1193" s="1" t="s">
        <v>2985</v>
      </c>
      <c r="S1193" s="1" t="s">
        <v>3230</v>
      </c>
      <c r="T1193" s="1" t="s">
        <v>4244</v>
      </c>
      <c r="U1193" s="1" t="s">
        <v>9017</v>
      </c>
      <c r="V1193" s="1" t="s">
        <v>3229</v>
      </c>
      <c r="W1193" s="1" t="s">
        <v>2985</v>
      </c>
    </row>
    <row r="1194" spans="1:23" x14ac:dyDescent="0.45">
      <c r="A1194" s="1" t="s">
        <v>14624</v>
      </c>
      <c r="B1194" s="1" t="s">
        <v>14625</v>
      </c>
      <c r="C1194" s="1" t="s">
        <v>7423</v>
      </c>
      <c r="D1194" s="1" t="s">
        <v>14626</v>
      </c>
      <c r="E1194" s="1" t="s">
        <v>14627</v>
      </c>
      <c r="F1194" s="1" t="s">
        <v>14628</v>
      </c>
      <c r="G1194" s="1" t="s">
        <v>3476</v>
      </c>
      <c r="H1194" s="1" t="s">
        <v>14629</v>
      </c>
      <c r="I1194" s="1" t="s">
        <v>4349</v>
      </c>
      <c r="J1194" s="1" t="s">
        <v>14630</v>
      </c>
      <c r="K1194" s="1" t="s">
        <v>3479</v>
      </c>
      <c r="L1194" s="1" t="s">
        <v>5212</v>
      </c>
      <c r="M1194" s="1" t="s">
        <v>14631</v>
      </c>
      <c r="N1194" s="1" t="s">
        <v>5149</v>
      </c>
      <c r="O1194" s="1" t="s">
        <v>3476</v>
      </c>
      <c r="P1194" s="1" t="s">
        <v>14632</v>
      </c>
      <c r="Q1194" s="1" t="s">
        <v>14633</v>
      </c>
      <c r="R1194" s="1" t="s">
        <v>2977</v>
      </c>
      <c r="S1194" s="1" t="s">
        <v>14634</v>
      </c>
      <c r="T1194" s="1" t="s">
        <v>6912</v>
      </c>
      <c r="U1194" s="1" t="s">
        <v>5154</v>
      </c>
      <c r="V1194" s="1" t="s">
        <v>3574</v>
      </c>
      <c r="W1194" s="1" t="s">
        <v>2985</v>
      </c>
    </row>
    <row r="1195" spans="1:23" x14ac:dyDescent="0.45">
      <c r="A1195" s="1" t="s">
        <v>14635</v>
      </c>
      <c r="B1195" s="1" t="s">
        <v>14636</v>
      </c>
      <c r="C1195" s="1" t="s">
        <v>3987</v>
      </c>
      <c r="D1195" s="1" t="s">
        <v>14637</v>
      </c>
      <c r="E1195" s="1" t="s">
        <v>14638</v>
      </c>
      <c r="F1195" s="1" t="s">
        <v>14639</v>
      </c>
      <c r="G1195" s="1" t="s">
        <v>14640</v>
      </c>
      <c r="H1195" s="1" t="s">
        <v>12620</v>
      </c>
      <c r="I1195" s="1" t="s">
        <v>3059</v>
      </c>
      <c r="J1195" s="1" t="s">
        <v>3404</v>
      </c>
      <c r="K1195" s="1" t="s">
        <v>4912</v>
      </c>
      <c r="L1195" s="1" t="s">
        <v>3493</v>
      </c>
      <c r="M1195" s="1" t="s">
        <v>9151</v>
      </c>
      <c r="N1195" s="1" t="s">
        <v>12718</v>
      </c>
      <c r="O1195" s="1" t="s">
        <v>14639</v>
      </c>
      <c r="P1195" s="1" t="s">
        <v>14641</v>
      </c>
      <c r="Q1195" s="1" t="s">
        <v>11925</v>
      </c>
      <c r="R1195" s="1" t="s">
        <v>2985</v>
      </c>
      <c r="S1195" s="1" t="s">
        <v>3127</v>
      </c>
      <c r="T1195" s="1" t="s">
        <v>14642</v>
      </c>
      <c r="U1195" s="1" t="s">
        <v>14643</v>
      </c>
      <c r="V1195" s="1" t="s">
        <v>3147</v>
      </c>
      <c r="W1195" s="1" t="s">
        <v>2985</v>
      </c>
    </row>
    <row r="1196" spans="1:23" x14ac:dyDescent="0.45">
      <c r="A1196" s="1" t="s">
        <v>14644</v>
      </c>
      <c r="B1196" s="1" t="s">
        <v>14645</v>
      </c>
      <c r="C1196" s="1" t="s">
        <v>6860</v>
      </c>
      <c r="D1196" s="1" t="s">
        <v>14646</v>
      </c>
      <c r="E1196" s="1" t="s">
        <v>14647</v>
      </c>
      <c r="F1196" s="1" t="s">
        <v>14648</v>
      </c>
      <c r="G1196" s="1" t="s">
        <v>14649</v>
      </c>
      <c r="H1196" s="1" t="s">
        <v>14650</v>
      </c>
      <c r="I1196" s="1" t="s">
        <v>14651</v>
      </c>
      <c r="J1196" s="1" t="s">
        <v>14652</v>
      </c>
      <c r="K1196" s="1" t="s">
        <v>14653</v>
      </c>
      <c r="L1196" s="1" t="s">
        <v>9504</v>
      </c>
      <c r="M1196" s="1" t="s">
        <v>12786</v>
      </c>
      <c r="N1196" s="1" t="s">
        <v>14654</v>
      </c>
      <c r="O1196" s="1" t="s">
        <v>14649</v>
      </c>
      <c r="P1196" s="1" t="s">
        <v>2984</v>
      </c>
      <c r="Q1196" s="1" t="s">
        <v>2984</v>
      </c>
      <c r="R1196" s="1" t="s">
        <v>2985</v>
      </c>
      <c r="S1196" s="1" t="s">
        <v>12398</v>
      </c>
      <c r="T1196" s="1" t="s">
        <v>14655</v>
      </c>
      <c r="U1196" s="1" t="s">
        <v>14656</v>
      </c>
      <c r="V1196" s="1" t="s">
        <v>14657</v>
      </c>
      <c r="W1196" s="1" t="s">
        <v>2977</v>
      </c>
    </row>
    <row r="1197" spans="1:23" x14ac:dyDescent="0.45">
      <c r="A1197" s="1" t="s">
        <v>14658</v>
      </c>
      <c r="B1197" s="1" t="s">
        <v>14659</v>
      </c>
      <c r="C1197" s="1" t="s">
        <v>14660</v>
      </c>
      <c r="D1197" s="1" t="s">
        <v>14661</v>
      </c>
      <c r="E1197" s="1" t="s">
        <v>14662</v>
      </c>
      <c r="F1197" s="1" t="s">
        <v>7795</v>
      </c>
      <c r="G1197" s="1" t="s">
        <v>5348</v>
      </c>
      <c r="H1197" s="1" t="s">
        <v>3382</v>
      </c>
      <c r="I1197" s="1" t="s">
        <v>14663</v>
      </c>
      <c r="J1197" s="1" t="s">
        <v>14664</v>
      </c>
      <c r="K1197" s="1" t="s">
        <v>14665</v>
      </c>
      <c r="L1197" s="1" t="s">
        <v>14666</v>
      </c>
      <c r="M1197" s="1" t="s">
        <v>14667</v>
      </c>
      <c r="N1197" s="1" t="s">
        <v>14001</v>
      </c>
      <c r="O1197" s="1" t="s">
        <v>5348</v>
      </c>
      <c r="P1197" s="1" t="s">
        <v>14668</v>
      </c>
      <c r="Q1197" s="1" t="s">
        <v>4433</v>
      </c>
      <c r="R1197" s="1" t="s">
        <v>2977</v>
      </c>
      <c r="S1197" s="1" t="s">
        <v>14669</v>
      </c>
      <c r="T1197" s="1" t="s">
        <v>14670</v>
      </c>
      <c r="U1197" s="1" t="s">
        <v>14670</v>
      </c>
      <c r="V1197" s="1" t="s">
        <v>14671</v>
      </c>
      <c r="W1197" s="1" t="s">
        <v>2977</v>
      </c>
    </row>
    <row r="1198" spans="1:23" x14ac:dyDescent="0.45">
      <c r="A1198" s="1" t="s">
        <v>14672</v>
      </c>
      <c r="B1198" s="1" t="s">
        <v>14673</v>
      </c>
      <c r="C1198" s="1" t="s">
        <v>3043</v>
      </c>
      <c r="D1198" s="1" t="s">
        <v>3043</v>
      </c>
      <c r="E1198" s="1" t="s">
        <v>3043</v>
      </c>
      <c r="F1198" s="1" t="s">
        <v>8081</v>
      </c>
      <c r="G1198" s="1" t="s">
        <v>3043</v>
      </c>
      <c r="H1198" s="1" t="s">
        <v>8081</v>
      </c>
      <c r="I1198" s="1" t="s">
        <v>3017</v>
      </c>
      <c r="J1198" s="1" t="s">
        <v>3017</v>
      </c>
      <c r="K1198" s="1" t="s">
        <v>8081</v>
      </c>
      <c r="L1198" s="1" t="s">
        <v>3017</v>
      </c>
      <c r="M1198" s="1" t="s">
        <v>3017</v>
      </c>
      <c r="N1198" s="1" t="s">
        <v>3043</v>
      </c>
      <c r="O1198" s="1" t="s">
        <v>3043</v>
      </c>
      <c r="P1198" s="1" t="s">
        <v>2984</v>
      </c>
      <c r="Q1198" s="1" t="s">
        <v>2984</v>
      </c>
      <c r="R1198" s="1" t="s">
        <v>2985</v>
      </c>
      <c r="S1198" s="1" t="s">
        <v>3229</v>
      </c>
      <c r="T1198" s="1" t="s">
        <v>5094</v>
      </c>
      <c r="U1198" s="1" t="s">
        <v>14674</v>
      </c>
      <c r="V1198" s="1" t="s">
        <v>3522</v>
      </c>
      <c r="W1198" s="1" t="s">
        <v>2985</v>
      </c>
    </row>
    <row r="1199" spans="1:23" x14ac:dyDescent="0.45">
      <c r="A1199" s="1" t="s">
        <v>14675</v>
      </c>
      <c r="B1199" s="1" t="s">
        <v>14676</v>
      </c>
      <c r="C1199" s="1" t="s">
        <v>8482</v>
      </c>
      <c r="D1199" s="1" t="s">
        <v>14677</v>
      </c>
      <c r="E1199" s="1" t="s">
        <v>14678</v>
      </c>
      <c r="F1199" s="1" t="s">
        <v>14679</v>
      </c>
      <c r="G1199" s="1" t="s">
        <v>14680</v>
      </c>
      <c r="H1199" s="1" t="s">
        <v>14681</v>
      </c>
      <c r="I1199" s="1" t="s">
        <v>6313</v>
      </c>
      <c r="J1199" s="1" t="s">
        <v>5176</v>
      </c>
      <c r="K1199" s="1" t="s">
        <v>14682</v>
      </c>
      <c r="L1199" s="1" t="s">
        <v>4777</v>
      </c>
      <c r="M1199" s="1" t="s">
        <v>3850</v>
      </c>
      <c r="N1199" s="1" t="s">
        <v>14682</v>
      </c>
      <c r="O1199" s="1" t="s">
        <v>14681</v>
      </c>
      <c r="P1199" s="1" t="s">
        <v>2984</v>
      </c>
      <c r="Q1199" s="1" t="s">
        <v>2984</v>
      </c>
      <c r="R1199" s="1" t="s">
        <v>5236</v>
      </c>
      <c r="S1199" s="1" t="s">
        <v>14683</v>
      </c>
      <c r="T1199" s="1" t="s">
        <v>14684</v>
      </c>
      <c r="U1199" s="1" t="s">
        <v>14685</v>
      </c>
      <c r="V1199" s="1" t="s">
        <v>14686</v>
      </c>
      <c r="W1199" s="1" t="s">
        <v>3696</v>
      </c>
    </row>
    <row r="1200" spans="1:23" x14ac:dyDescent="0.45">
      <c r="A1200" s="1" t="s">
        <v>14687</v>
      </c>
      <c r="B1200" s="1" t="s">
        <v>14688</v>
      </c>
      <c r="C1200" s="1" t="s">
        <v>2977</v>
      </c>
      <c r="D1200" s="1" t="s">
        <v>3230</v>
      </c>
      <c r="E1200" s="1" t="s">
        <v>14689</v>
      </c>
      <c r="F1200" s="1" t="s">
        <v>4164</v>
      </c>
      <c r="G1200" s="1" t="s">
        <v>4164</v>
      </c>
      <c r="H1200" s="1" t="s">
        <v>4801</v>
      </c>
      <c r="I1200" s="1" t="s">
        <v>3039</v>
      </c>
      <c r="J1200" s="1" t="s">
        <v>3493</v>
      </c>
      <c r="K1200" s="1" t="s">
        <v>3939</v>
      </c>
      <c r="L1200" s="1" t="s">
        <v>3232</v>
      </c>
      <c r="M1200" s="1" t="s">
        <v>3231</v>
      </c>
      <c r="N1200" s="1" t="s">
        <v>4801</v>
      </c>
      <c r="O1200" s="1" t="s">
        <v>4164</v>
      </c>
      <c r="P1200" s="1" t="s">
        <v>2984</v>
      </c>
      <c r="Q1200" s="1" t="s">
        <v>2984</v>
      </c>
      <c r="R1200" s="1" t="s">
        <v>2985</v>
      </c>
      <c r="S1200" s="1" t="s">
        <v>3230</v>
      </c>
      <c r="T1200" s="1" t="s">
        <v>5645</v>
      </c>
      <c r="U1200" s="1" t="s">
        <v>14690</v>
      </c>
      <c r="V1200" s="1" t="s">
        <v>4053</v>
      </c>
      <c r="W1200" s="1" t="s">
        <v>2985</v>
      </c>
    </row>
    <row r="1201" spans="1:23" x14ac:dyDescent="0.45">
      <c r="A1201" s="1" t="s">
        <v>14691</v>
      </c>
      <c r="B1201" s="1" t="s">
        <v>14692</v>
      </c>
      <c r="C1201" s="1" t="s">
        <v>14693</v>
      </c>
      <c r="D1201" s="1" t="s">
        <v>14694</v>
      </c>
      <c r="E1201" s="1" t="s">
        <v>14695</v>
      </c>
      <c r="F1201" s="1" t="s">
        <v>8974</v>
      </c>
      <c r="G1201" s="1" t="s">
        <v>14696</v>
      </c>
      <c r="H1201" s="1" t="s">
        <v>14415</v>
      </c>
      <c r="I1201" s="1" t="s">
        <v>14697</v>
      </c>
      <c r="J1201" s="1" t="s">
        <v>9253</v>
      </c>
      <c r="K1201" s="1" t="s">
        <v>14698</v>
      </c>
      <c r="L1201" s="1" t="s">
        <v>14490</v>
      </c>
      <c r="M1201" s="1" t="s">
        <v>14699</v>
      </c>
      <c r="N1201" s="1" t="s">
        <v>14696</v>
      </c>
      <c r="O1201" s="1" t="s">
        <v>14415</v>
      </c>
      <c r="P1201" s="1" t="s">
        <v>14700</v>
      </c>
      <c r="Q1201" s="1" t="s">
        <v>14701</v>
      </c>
      <c r="R1201" s="1" t="s">
        <v>6075</v>
      </c>
      <c r="S1201" s="1" t="s">
        <v>14702</v>
      </c>
      <c r="T1201" s="1" t="s">
        <v>14574</v>
      </c>
      <c r="U1201" s="1" t="s">
        <v>14703</v>
      </c>
      <c r="V1201" s="1" t="s">
        <v>14704</v>
      </c>
      <c r="W1201" s="1" t="s">
        <v>2985</v>
      </c>
    </row>
    <row r="1202" spans="1:23" x14ac:dyDescent="0.45">
      <c r="A1202" s="1" t="s">
        <v>14705</v>
      </c>
      <c r="B1202" s="1" t="s">
        <v>14706</v>
      </c>
      <c r="C1202" s="1" t="s">
        <v>3043</v>
      </c>
      <c r="D1202" s="1" t="s">
        <v>3043</v>
      </c>
      <c r="E1202" s="1" t="s">
        <v>3043</v>
      </c>
      <c r="F1202" s="1" t="s">
        <v>14707</v>
      </c>
      <c r="G1202" s="1" t="s">
        <v>3043</v>
      </c>
      <c r="H1202" s="1" t="s">
        <v>14707</v>
      </c>
      <c r="I1202" s="1" t="s">
        <v>3017</v>
      </c>
      <c r="J1202" s="1" t="s">
        <v>3017</v>
      </c>
      <c r="K1202" s="1" t="s">
        <v>14707</v>
      </c>
      <c r="L1202" s="1" t="s">
        <v>3017</v>
      </c>
      <c r="M1202" s="1" t="s">
        <v>3017</v>
      </c>
      <c r="N1202" s="1" t="s">
        <v>3043</v>
      </c>
      <c r="O1202" s="1" t="s">
        <v>3043</v>
      </c>
      <c r="P1202" s="1" t="s">
        <v>2984</v>
      </c>
      <c r="Q1202" s="1" t="s">
        <v>2984</v>
      </c>
      <c r="R1202" s="1" t="s">
        <v>3043</v>
      </c>
      <c r="S1202" s="1" t="s">
        <v>3043</v>
      </c>
      <c r="T1202" s="1" t="s">
        <v>3044</v>
      </c>
      <c r="U1202" s="1" t="s">
        <v>3459</v>
      </c>
      <c r="V1202" s="1" t="s">
        <v>2986</v>
      </c>
      <c r="W1202" s="1" t="s">
        <v>2985</v>
      </c>
    </row>
    <row r="1203" spans="1:23" x14ac:dyDescent="0.45">
      <c r="A1203" s="1" t="s">
        <v>14708</v>
      </c>
      <c r="B1203" s="1" t="s">
        <v>9118</v>
      </c>
      <c r="C1203" s="1" t="s">
        <v>2977</v>
      </c>
      <c r="D1203" s="1" t="s">
        <v>3316</v>
      </c>
      <c r="E1203" s="1" t="s">
        <v>14709</v>
      </c>
      <c r="F1203" s="1" t="s">
        <v>9120</v>
      </c>
      <c r="G1203" s="1" t="s">
        <v>14710</v>
      </c>
      <c r="H1203" s="1" t="s">
        <v>14711</v>
      </c>
      <c r="I1203" s="1" t="s">
        <v>14712</v>
      </c>
      <c r="J1203" s="1" t="s">
        <v>6958</v>
      </c>
      <c r="K1203" s="1" t="s">
        <v>14713</v>
      </c>
      <c r="L1203" s="1" t="s">
        <v>14714</v>
      </c>
      <c r="M1203" s="1" t="s">
        <v>3001</v>
      </c>
      <c r="N1203" s="1" t="s">
        <v>14710</v>
      </c>
      <c r="O1203" s="1" t="s">
        <v>14711</v>
      </c>
      <c r="P1203" s="1" t="s">
        <v>2984</v>
      </c>
      <c r="Q1203" s="1" t="s">
        <v>2984</v>
      </c>
      <c r="R1203" s="1" t="s">
        <v>2977</v>
      </c>
      <c r="S1203" s="1" t="s">
        <v>4482</v>
      </c>
      <c r="T1203" s="1" t="s">
        <v>14715</v>
      </c>
      <c r="U1203" s="1" t="s">
        <v>14716</v>
      </c>
      <c r="V1203" s="1" t="s">
        <v>3270</v>
      </c>
      <c r="W1203" s="1" t="s">
        <v>2985</v>
      </c>
    </row>
    <row r="1204" spans="1:23" x14ac:dyDescent="0.45">
      <c r="A1204" s="1" t="s">
        <v>14717</v>
      </c>
      <c r="B1204" s="1" t="s">
        <v>14718</v>
      </c>
      <c r="C1204" s="1" t="s">
        <v>4308</v>
      </c>
      <c r="D1204" s="1" t="s">
        <v>14719</v>
      </c>
      <c r="E1204" s="1" t="s">
        <v>14720</v>
      </c>
      <c r="F1204" s="1" t="s">
        <v>14721</v>
      </c>
      <c r="G1204" s="1" t="s">
        <v>14722</v>
      </c>
      <c r="H1204" s="1" t="s">
        <v>14722</v>
      </c>
      <c r="I1204" s="1" t="s">
        <v>9352</v>
      </c>
      <c r="J1204" s="1" t="s">
        <v>9540</v>
      </c>
      <c r="K1204" s="1" t="s">
        <v>14722</v>
      </c>
      <c r="L1204" s="1" t="s">
        <v>9352</v>
      </c>
      <c r="M1204" s="1" t="s">
        <v>9540</v>
      </c>
      <c r="N1204" s="1" t="s">
        <v>14722</v>
      </c>
      <c r="O1204" s="1" t="s">
        <v>7954</v>
      </c>
      <c r="P1204" s="1" t="s">
        <v>2984</v>
      </c>
      <c r="Q1204" s="1" t="s">
        <v>2984</v>
      </c>
      <c r="R1204" s="1" t="s">
        <v>3043</v>
      </c>
      <c r="S1204" s="1" t="s">
        <v>3043</v>
      </c>
      <c r="T1204" s="1" t="s">
        <v>3044</v>
      </c>
      <c r="U1204" s="1" t="s">
        <v>14723</v>
      </c>
      <c r="V1204" s="1" t="s">
        <v>14724</v>
      </c>
      <c r="W1204" s="1" t="s">
        <v>6680</v>
      </c>
    </row>
    <row r="1205" spans="1:23" x14ac:dyDescent="0.45">
      <c r="A1205" s="1" t="s">
        <v>14725</v>
      </c>
      <c r="B1205" s="1" t="s">
        <v>14726</v>
      </c>
      <c r="C1205" s="1" t="s">
        <v>8868</v>
      </c>
      <c r="D1205" s="1" t="s">
        <v>14727</v>
      </c>
      <c r="E1205" s="1" t="s">
        <v>14728</v>
      </c>
      <c r="F1205" s="1" t="s">
        <v>11521</v>
      </c>
      <c r="G1205" s="1" t="s">
        <v>14729</v>
      </c>
      <c r="H1205" s="1" t="s">
        <v>9817</v>
      </c>
      <c r="I1205" s="1" t="s">
        <v>8358</v>
      </c>
      <c r="J1205" s="1" t="s">
        <v>5329</v>
      </c>
      <c r="K1205" s="1" t="s">
        <v>14730</v>
      </c>
      <c r="L1205" s="1" t="s">
        <v>3036</v>
      </c>
      <c r="M1205" s="1" t="s">
        <v>14731</v>
      </c>
      <c r="N1205" s="1" t="s">
        <v>9817</v>
      </c>
      <c r="O1205" s="1" t="s">
        <v>14732</v>
      </c>
      <c r="P1205" s="1" t="s">
        <v>11973</v>
      </c>
      <c r="Q1205" s="1" t="s">
        <v>14733</v>
      </c>
      <c r="R1205" s="1" t="s">
        <v>3043</v>
      </c>
      <c r="S1205" s="1" t="s">
        <v>3043</v>
      </c>
      <c r="T1205" s="1" t="s">
        <v>3044</v>
      </c>
      <c r="U1205" s="1" t="s">
        <v>14734</v>
      </c>
      <c r="V1205" s="1" t="s">
        <v>11165</v>
      </c>
      <c r="W1205" s="1" t="s">
        <v>2985</v>
      </c>
    </row>
    <row r="1206" spans="1:23" x14ac:dyDescent="0.45">
      <c r="A1206" s="1" t="s">
        <v>14735</v>
      </c>
      <c r="B1206" s="1" t="s">
        <v>14736</v>
      </c>
      <c r="C1206" s="1" t="s">
        <v>3043</v>
      </c>
      <c r="D1206" s="1" t="s">
        <v>3043</v>
      </c>
      <c r="E1206" s="1" t="s">
        <v>3043</v>
      </c>
      <c r="F1206" s="1" t="s">
        <v>3456</v>
      </c>
      <c r="G1206" s="1" t="s">
        <v>3043</v>
      </c>
      <c r="H1206" s="1" t="s">
        <v>3456</v>
      </c>
      <c r="I1206" s="1" t="s">
        <v>3017</v>
      </c>
      <c r="J1206" s="1" t="s">
        <v>3017</v>
      </c>
      <c r="K1206" s="1" t="s">
        <v>3456</v>
      </c>
      <c r="L1206" s="1" t="s">
        <v>3017</v>
      </c>
      <c r="M1206" s="1" t="s">
        <v>3017</v>
      </c>
      <c r="N1206" s="1" t="s">
        <v>3043</v>
      </c>
      <c r="O1206" s="1" t="s">
        <v>3043</v>
      </c>
      <c r="P1206" s="1" t="s">
        <v>2984</v>
      </c>
      <c r="Q1206" s="1" t="s">
        <v>2984</v>
      </c>
      <c r="R1206" s="1" t="s">
        <v>2985</v>
      </c>
      <c r="S1206" s="1" t="s">
        <v>3409</v>
      </c>
      <c r="T1206" s="1" t="s">
        <v>3909</v>
      </c>
      <c r="U1206" s="1" t="s">
        <v>3044</v>
      </c>
      <c r="V1206" s="1" t="s">
        <v>3043</v>
      </c>
      <c r="W1206" s="1" t="s">
        <v>3043</v>
      </c>
    </row>
    <row r="1207" spans="1:23" x14ac:dyDescent="0.45">
      <c r="A1207" s="1" t="s">
        <v>14737</v>
      </c>
      <c r="B1207" s="1" t="s">
        <v>14738</v>
      </c>
      <c r="C1207" s="1" t="s">
        <v>3987</v>
      </c>
      <c r="D1207" s="1" t="s">
        <v>14739</v>
      </c>
      <c r="E1207" s="1" t="s">
        <v>14740</v>
      </c>
      <c r="F1207" s="1" t="s">
        <v>14741</v>
      </c>
      <c r="G1207" s="1" t="s">
        <v>14742</v>
      </c>
      <c r="H1207" s="1" t="s">
        <v>14743</v>
      </c>
      <c r="I1207" s="1" t="s">
        <v>10963</v>
      </c>
      <c r="J1207" s="1" t="s">
        <v>9280</v>
      </c>
      <c r="K1207" s="1" t="s">
        <v>14744</v>
      </c>
      <c r="L1207" s="1" t="s">
        <v>3039</v>
      </c>
      <c r="M1207" s="1" t="s">
        <v>4298</v>
      </c>
      <c r="N1207" s="1" t="s">
        <v>14745</v>
      </c>
      <c r="O1207" s="1" t="s">
        <v>14742</v>
      </c>
      <c r="P1207" s="1" t="s">
        <v>2984</v>
      </c>
      <c r="Q1207" s="1" t="s">
        <v>2984</v>
      </c>
      <c r="R1207" s="1" t="s">
        <v>2985</v>
      </c>
      <c r="S1207" s="1" t="s">
        <v>8579</v>
      </c>
      <c r="T1207" s="1" t="s">
        <v>14746</v>
      </c>
      <c r="U1207" s="1" t="s">
        <v>14747</v>
      </c>
      <c r="V1207" s="1" t="s">
        <v>14748</v>
      </c>
      <c r="W1207" s="1" t="s">
        <v>2985</v>
      </c>
    </row>
    <row r="1208" spans="1:23" x14ac:dyDescent="0.45">
      <c r="A1208" s="1" t="s">
        <v>14749</v>
      </c>
      <c r="B1208" s="1" t="s">
        <v>14750</v>
      </c>
      <c r="C1208" s="1" t="s">
        <v>3509</v>
      </c>
      <c r="D1208" s="1" t="s">
        <v>14751</v>
      </c>
      <c r="E1208" s="1" t="s">
        <v>14752</v>
      </c>
      <c r="F1208" s="1" t="s">
        <v>7613</v>
      </c>
      <c r="G1208" s="1" t="s">
        <v>5814</v>
      </c>
      <c r="H1208" s="1" t="s">
        <v>2996</v>
      </c>
      <c r="I1208" s="1" t="s">
        <v>4836</v>
      </c>
      <c r="J1208" s="1" t="s">
        <v>5533</v>
      </c>
      <c r="K1208" s="1" t="s">
        <v>6879</v>
      </c>
      <c r="L1208" s="1" t="s">
        <v>3116</v>
      </c>
      <c r="M1208" s="1" t="s">
        <v>14753</v>
      </c>
      <c r="N1208" s="1" t="s">
        <v>2996</v>
      </c>
      <c r="O1208" s="1" t="s">
        <v>2994</v>
      </c>
      <c r="P1208" s="1" t="s">
        <v>5352</v>
      </c>
      <c r="Q1208" s="1" t="s">
        <v>14754</v>
      </c>
      <c r="R1208" s="1" t="s">
        <v>2977</v>
      </c>
      <c r="S1208" s="1" t="s">
        <v>7092</v>
      </c>
      <c r="T1208" s="1" t="s">
        <v>6005</v>
      </c>
      <c r="U1208" s="1" t="s">
        <v>3008</v>
      </c>
      <c r="V1208" s="1" t="s">
        <v>14755</v>
      </c>
      <c r="W1208" s="1" t="s">
        <v>4949</v>
      </c>
    </row>
    <row r="1209" spans="1:23" x14ac:dyDescent="0.45">
      <c r="A1209" s="1" t="s">
        <v>14756</v>
      </c>
      <c r="B1209" s="1" t="s">
        <v>14757</v>
      </c>
      <c r="C1209" s="1" t="s">
        <v>14758</v>
      </c>
      <c r="D1209" s="1" t="s">
        <v>14759</v>
      </c>
      <c r="E1209" s="1" t="s">
        <v>14760</v>
      </c>
      <c r="F1209" s="1" t="s">
        <v>14761</v>
      </c>
      <c r="G1209" s="1" t="s">
        <v>7356</v>
      </c>
      <c r="H1209" s="1" t="s">
        <v>9904</v>
      </c>
      <c r="I1209" s="1" t="s">
        <v>5212</v>
      </c>
      <c r="J1209" s="1" t="s">
        <v>14762</v>
      </c>
      <c r="K1209" s="1" t="s">
        <v>14763</v>
      </c>
      <c r="L1209" s="1" t="s">
        <v>4752</v>
      </c>
      <c r="M1209" s="1" t="s">
        <v>3742</v>
      </c>
      <c r="N1209" s="1" t="s">
        <v>13436</v>
      </c>
      <c r="O1209" s="1" t="s">
        <v>14764</v>
      </c>
      <c r="P1209" s="1" t="s">
        <v>14765</v>
      </c>
      <c r="Q1209" s="1" t="s">
        <v>7317</v>
      </c>
      <c r="R1209" s="1" t="s">
        <v>3028</v>
      </c>
      <c r="S1209" s="1" t="s">
        <v>14766</v>
      </c>
      <c r="T1209" s="1" t="s">
        <v>14767</v>
      </c>
      <c r="U1209" s="1" t="s">
        <v>14768</v>
      </c>
      <c r="V1209" s="1" t="s">
        <v>5514</v>
      </c>
      <c r="W1209" s="1" t="s">
        <v>2985</v>
      </c>
    </row>
    <row r="1210" spans="1:23" x14ac:dyDescent="0.45">
      <c r="A1210" s="1" t="s">
        <v>14769</v>
      </c>
      <c r="B1210" s="1" t="s">
        <v>14770</v>
      </c>
      <c r="C1210" s="1" t="s">
        <v>2985</v>
      </c>
      <c r="D1210" s="1" t="s">
        <v>5223</v>
      </c>
      <c r="E1210" s="1" t="s">
        <v>14771</v>
      </c>
      <c r="F1210" s="1" t="s">
        <v>14772</v>
      </c>
      <c r="G1210" s="1" t="s">
        <v>14773</v>
      </c>
      <c r="H1210" s="1" t="s">
        <v>14773</v>
      </c>
      <c r="I1210" s="1" t="s">
        <v>14774</v>
      </c>
      <c r="J1210" s="1" t="s">
        <v>5548</v>
      </c>
      <c r="K1210" s="1" t="s">
        <v>14773</v>
      </c>
      <c r="L1210" s="1" t="s">
        <v>14774</v>
      </c>
      <c r="M1210" s="1" t="s">
        <v>5548</v>
      </c>
      <c r="N1210" s="1" t="s">
        <v>14773</v>
      </c>
      <c r="O1210" s="1" t="s">
        <v>14773</v>
      </c>
      <c r="P1210" s="1" t="s">
        <v>2984</v>
      </c>
      <c r="Q1210" s="1" t="s">
        <v>2984</v>
      </c>
      <c r="R1210" s="1" t="s">
        <v>2985</v>
      </c>
      <c r="S1210" s="1" t="s">
        <v>4572</v>
      </c>
      <c r="T1210" s="1" t="s">
        <v>14775</v>
      </c>
      <c r="U1210" s="1" t="s">
        <v>14776</v>
      </c>
      <c r="V1210" s="1" t="s">
        <v>3372</v>
      </c>
      <c r="W1210" s="1" t="s">
        <v>2977</v>
      </c>
    </row>
    <row r="1211" spans="1:23" x14ac:dyDescent="0.45">
      <c r="A1211" s="1" t="s">
        <v>14777</v>
      </c>
      <c r="B1211" s="1" t="s">
        <v>14778</v>
      </c>
      <c r="C1211" s="1" t="s">
        <v>2985</v>
      </c>
      <c r="D1211" s="1" t="s">
        <v>3198</v>
      </c>
      <c r="E1211" s="1" t="s">
        <v>14779</v>
      </c>
      <c r="F1211" s="1" t="s">
        <v>14780</v>
      </c>
      <c r="G1211" s="1" t="s">
        <v>14781</v>
      </c>
      <c r="H1211" s="1" t="s">
        <v>14781</v>
      </c>
      <c r="I1211" s="1" t="s">
        <v>14782</v>
      </c>
      <c r="J1211" s="1" t="s">
        <v>3497</v>
      </c>
      <c r="K1211" s="1" t="s">
        <v>14781</v>
      </c>
      <c r="L1211" s="1" t="s">
        <v>14782</v>
      </c>
      <c r="M1211" s="1" t="s">
        <v>3497</v>
      </c>
      <c r="N1211" s="1" t="s">
        <v>14781</v>
      </c>
      <c r="O1211" s="1" t="s">
        <v>14781</v>
      </c>
      <c r="P1211" s="1" t="s">
        <v>2984</v>
      </c>
      <c r="Q1211" s="1" t="s">
        <v>2984</v>
      </c>
      <c r="R1211" s="1" t="s">
        <v>2985</v>
      </c>
      <c r="S1211" s="1" t="s">
        <v>3424</v>
      </c>
      <c r="T1211" s="1" t="s">
        <v>14783</v>
      </c>
      <c r="U1211" s="1" t="s">
        <v>14784</v>
      </c>
      <c r="V1211" s="1" t="s">
        <v>6105</v>
      </c>
      <c r="W1211" s="1" t="s">
        <v>2985</v>
      </c>
    </row>
    <row r="1212" spans="1:23" x14ac:dyDescent="0.45">
      <c r="A1212" s="1" t="s">
        <v>14785</v>
      </c>
      <c r="B1212" s="1" t="s">
        <v>14786</v>
      </c>
      <c r="C1212" s="1" t="s">
        <v>3043</v>
      </c>
      <c r="D1212" s="1" t="s">
        <v>3043</v>
      </c>
      <c r="E1212" s="1" t="s">
        <v>3043</v>
      </c>
      <c r="F1212" s="1" t="s">
        <v>14787</v>
      </c>
      <c r="G1212" s="1" t="s">
        <v>3043</v>
      </c>
      <c r="H1212" s="1" t="s">
        <v>14787</v>
      </c>
      <c r="I1212" s="1" t="s">
        <v>3017</v>
      </c>
      <c r="J1212" s="1" t="s">
        <v>3017</v>
      </c>
      <c r="K1212" s="1" t="s">
        <v>14787</v>
      </c>
      <c r="L1212" s="1" t="s">
        <v>3017</v>
      </c>
      <c r="M1212" s="1" t="s">
        <v>3017</v>
      </c>
      <c r="N1212" s="1" t="s">
        <v>3043</v>
      </c>
      <c r="O1212" s="1" t="s">
        <v>3043</v>
      </c>
      <c r="P1212" s="1" t="s">
        <v>2984</v>
      </c>
      <c r="Q1212" s="1" t="s">
        <v>2984</v>
      </c>
      <c r="R1212" s="1" t="s">
        <v>2985</v>
      </c>
      <c r="S1212" s="1" t="s">
        <v>3828</v>
      </c>
      <c r="T1212" s="1" t="s">
        <v>14788</v>
      </c>
      <c r="U1212" s="1" t="s">
        <v>3044</v>
      </c>
      <c r="V1212" s="1" t="s">
        <v>3043</v>
      </c>
      <c r="W1212" s="1" t="s">
        <v>3043</v>
      </c>
    </row>
    <row r="1213" spans="1:23" x14ac:dyDescent="0.45">
      <c r="A1213" s="1" t="s">
        <v>14789</v>
      </c>
      <c r="B1213" s="1" t="s">
        <v>14790</v>
      </c>
      <c r="C1213" s="1" t="s">
        <v>14791</v>
      </c>
      <c r="D1213" s="1" t="s">
        <v>14792</v>
      </c>
      <c r="E1213" s="1" t="s">
        <v>14793</v>
      </c>
      <c r="F1213" s="1" t="s">
        <v>14794</v>
      </c>
      <c r="G1213" s="1" t="s">
        <v>11798</v>
      </c>
      <c r="H1213" s="1" t="s">
        <v>9251</v>
      </c>
      <c r="I1213" s="1" t="s">
        <v>8817</v>
      </c>
      <c r="J1213" s="1" t="s">
        <v>14795</v>
      </c>
      <c r="K1213" s="1" t="s">
        <v>14796</v>
      </c>
      <c r="L1213" s="1" t="s">
        <v>6086</v>
      </c>
      <c r="M1213" s="1" t="s">
        <v>3343</v>
      </c>
      <c r="N1213" s="1" t="s">
        <v>12749</v>
      </c>
      <c r="O1213" s="1" t="s">
        <v>14797</v>
      </c>
      <c r="P1213" s="1" t="s">
        <v>14798</v>
      </c>
      <c r="Q1213" s="1" t="s">
        <v>14799</v>
      </c>
      <c r="R1213" s="1" t="s">
        <v>2985</v>
      </c>
      <c r="S1213" s="1" t="s">
        <v>3305</v>
      </c>
      <c r="T1213" s="1" t="s">
        <v>14800</v>
      </c>
      <c r="U1213" s="1" t="s">
        <v>14801</v>
      </c>
      <c r="V1213" s="1" t="s">
        <v>14802</v>
      </c>
      <c r="W1213" s="1" t="s">
        <v>3230</v>
      </c>
    </row>
    <row r="1214" spans="1:23" x14ac:dyDescent="0.45">
      <c r="A1214" s="1" t="s">
        <v>14803</v>
      </c>
      <c r="B1214" s="1" t="s">
        <v>14804</v>
      </c>
      <c r="C1214" s="1" t="s">
        <v>5318</v>
      </c>
      <c r="D1214" s="1" t="s">
        <v>14805</v>
      </c>
      <c r="E1214" s="1" t="s">
        <v>14806</v>
      </c>
      <c r="F1214" s="1" t="s">
        <v>14807</v>
      </c>
      <c r="G1214" s="1" t="s">
        <v>14808</v>
      </c>
      <c r="H1214" s="1" t="s">
        <v>14808</v>
      </c>
      <c r="I1214" s="1" t="s">
        <v>3036</v>
      </c>
      <c r="J1214" s="1" t="s">
        <v>3311</v>
      </c>
      <c r="K1214" s="1" t="s">
        <v>14808</v>
      </c>
      <c r="L1214" s="1" t="s">
        <v>3036</v>
      </c>
      <c r="M1214" s="1" t="s">
        <v>3311</v>
      </c>
      <c r="N1214" s="1" t="s">
        <v>14808</v>
      </c>
      <c r="O1214" s="1" t="s">
        <v>14808</v>
      </c>
      <c r="P1214" s="1" t="s">
        <v>10067</v>
      </c>
      <c r="Q1214" s="1" t="s">
        <v>14809</v>
      </c>
      <c r="R1214" s="1" t="s">
        <v>2985</v>
      </c>
      <c r="S1214" s="1" t="s">
        <v>3987</v>
      </c>
      <c r="T1214" s="1" t="s">
        <v>14810</v>
      </c>
      <c r="U1214" s="1" t="s">
        <v>14811</v>
      </c>
      <c r="V1214" s="1" t="s">
        <v>14812</v>
      </c>
      <c r="W1214" s="1" t="s">
        <v>6032</v>
      </c>
    </row>
    <row r="1215" spans="1:23" x14ac:dyDescent="0.45">
      <c r="A1215" s="1" t="s">
        <v>14813</v>
      </c>
      <c r="B1215" s="1" t="s">
        <v>14814</v>
      </c>
      <c r="C1215" s="1" t="s">
        <v>3696</v>
      </c>
      <c r="D1215" s="1" t="s">
        <v>14815</v>
      </c>
      <c r="E1215" s="1" t="s">
        <v>14816</v>
      </c>
      <c r="F1215" s="1" t="s">
        <v>14817</v>
      </c>
      <c r="G1215" s="1" t="s">
        <v>14818</v>
      </c>
      <c r="H1215" s="1" t="s">
        <v>14819</v>
      </c>
      <c r="I1215" s="1" t="s">
        <v>12532</v>
      </c>
      <c r="J1215" s="1" t="s">
        <v>4037</v>
      </c>
      <c r="K1215" s="1" t="s">
        <v>14820</v>
      </c>
      <c r="L1215" s="1" t="s">
        <v>14821</v>
      </c>
      <c r="M1215" s="1" t="s">
        <v>14822</v>
      </c>
      <c r="N1215" s="1" t="s">
        <v>14823</v>
      </c>
      <c r="O1215" s="1" t="s">
        <v>14818</v>
      </c>
      <c r="P1215" s="1" t="s">
        <v>2984</v>
      </c>
      <c r="Q1215" s="1" t="s">
        <v>2984</v>
      </c>
      <c r="R1215" s="1" t="s">
        <v>2977</v>
      </c>
      <c r="S1215" s="1" t="s">
        <v>14824</v>
      </c>
      <c r="T1215" s="1" t="s">
        <v>14825</v>
      </c>
      <c r="U1215" s="1" t="s">
        <v>14826</v>
      </c>
      <c r="V1215" s="1" t="s">
        <v>3793</v>
      </c>
      <c r="W1215" s="1" t="s">
        <v>2985</v>
      </c>
    </row>
    <row r="1216" spans="1:23" x14ac:dyDescent="0.45">
      <c r="A1216" s="1" t="s">
        <v>14827</v>
      </c>
      <c r="B1216" s="1" t="s">
        <v>14828</v>
      </c>
      <c r="C1216" s="1" t="s">
        <v>2985</v>
      </c>
      <c r="D1216" s="1" t="s">
        <v>3230</v>
      </c>
      <c r="E1216" s="1" t="s">
        <v>4683</v>
      </c>
      <c r="F1216" s="1" t="s">
        <v>3943</v>
      </c>
      <c r="G1216" s="1" t="s">
        <v>4053</v>
      </c>
      <c r="H1216" s="1" t="s">
        <v>4053</v>
      </c>
      <c r="I1216" s="1" t="s">
        <v>8128</v>
      </c>
      <c r="J1216" s="1" t="s">
        <v>3119</v>
      </c>
      <c r="K1216" s="1" t="s">
        <v>4053</v>
      </c>
      <c r="L1216" s="1" t="s">
        <v>8128</v>
      </c>
      <c r="M1216" s="1" t="s">
        <v>3119</v>
      </c>
      <c r="N1216" s="1" t="s">
        <v>4053</v>
      </c>
      <c r="O1216" s="1" t="s">
        <v>4053</v>
      </c>
      <c r="P1216" s="1" t="s">
        <v>2984</v>
      </c>
      <c r="Q1216" s="1" t="s">
        <v>2984</v>
      </c>
      <c r="R1216" s="1" t="s">
        <v>3043</v>
      </c>
      <c r="S1216" s="1" t="s">
        <v>3043</v>
      </c>
      <c r="T1216" s="1" t="s">
        <v>3044</v>
      </c>
      <c r="U1216" s="1" t="s">
        <v>14829</v>
      </c>
      <c r="V1216" s="1" t="s">
        <v>3230</v>
      </c>
      <c r="W1216" s="1" t="s">
        <v>2985</v>
      </c>
    </row>
    <row r="1217" spans="1:23" x14ac:dyDescent="0.45">
      <c r="A1217" s="1" t="s">
        <v>14830</v>
      </c>
      <c r="B1217" s="1" t="s">
        <v>14831</v>
      </c>
      <c r="C1217" s="1" t="s">
        <v>3103</v>
      </c>
      <c r="D1217" s="1" t="s">
        <v>3457</v>
      </c>
      <c r="E1217" s="1" t="s">
        <v>14832</v>
      </c>
      <c r="F1217" s="1" t="s">
        <v>13074</v>
      </c>
      <c r="G1217" s="1" t="s">
        <v>12720</v>
      </c>
      <c r="H1217" s="1" t="s">
        <v>12720</v>
      </c>
      <c r="I1217" s="1" t="s">
        <v>3079</v>
      </c>
      <c r="J1217" s="1" t="s">
        <v>12963</v>
      </c>
      <c r="K1217" s="1" t="s">
        <v>13074</v>
      </c>
      <c r="L1217" s="1" t="s">
        <v>3017</v>
      </c>
      <c r="M1217" s="1" t="s">
        <v>3017</v>
      </c>
      <c r="N1217" s="1" t="s">
        <v>12720</v>
      </c>
      <c r="O1217" s="1" t="s">
        <v>12720</v>
      </c>
      <c r="P1217" s="1" t="s">
        <v>5989</v>
      </c>
      <c r="Q1217" s="1" t="s">
        <v>14833</v>
      </c>
      <c r="R1217" s="1" t="s">
        <v>3043</v>
      </c>
      <c r="S1217" s="1" t="s">
        <v>3043</v>
      </c>
      <c r="T1217" s="1" t="s">
        <v>3044</v>
      </c>
      <c r="U1217" s="1" t="s">
        <v>14834</v>
      </c>
      <c r="V1217" s="1" t="s">
        <v>14835</v>
      </c>
      <c r="W1217" s="1" t="s">
        <v>3316</v>
      </c>
    </row>
    <row r="1218" spans="1:23" x14ac:dyDescent="0.45">
      <c r="A1218" s="1" t="s">
        <v>14836</v>
      </c>
      <c r="B1218" s="1" t="s">
        <v>14837</v>
      </c>
      <c r="C1218" s="1" t="s">
        <v>14838</v>
      </c>
      <c r="D1218" s="1" t="s">
        <v>14839</v>
      </c>
      <c r="E1218" s="1" t="s">
        <v>14840</v>
      </c>
      <c r="F1218" s="1" t="s">
        <v>6908</v>
      </c>
      <c r="G1218" s="1" t="s">
        <v>14841</v>
      </c>
      <c r="H1218" s="1" t="s">
        <v>14842</v>
      </c>
      <c r="I1218" s="1" t="s">
        <v>6974</v>
      </c>
      <c r="J1218" s="1" t="s">
        <v>4203</v>
      </c>
      <c r="K1218" s="1" t="s">
        <v>6909</v>
      </c>
      <c r="L1218" s="1" t="s">
        <v>3624</v>
      </c>
      <c r="M1218" s="1" t="s">
        <v>3975</v>
      </c>
      <c r="N1218" s="1" t="s">
        <v>14842</v>
      </c>
      <c r="O1218" s="1" t="s">
        <v>14843</v>
      </c>
      <c r="P1218" s="1" t="s">
        <v>12390</v>
      </c>
      <c r="Q1218" s="1" t="s">
        <v>14844</v>
      </c>
      <c r="R1218" s="1" t="s">
        <v>2985</v>
      </c>
      <c r="S1218" s="1" t="s">
        <v>4643</v>
      </c>
      <c r="T1218" s="1" t="s">
        <v>14845</v>
      </c>
      <c r="U1218" s="1" t="s">
        <v>14845</v>
      </c>
      <c r="V1218" s="1" t="s">
        <v>14846</v>
      </c>
      <c r="W1218" s="1" t="s">
        <v>4949</v>
      </c>
    </row>
    <row r="1219" spans="1:23" x14ac:dyDescent="0.45">
      <c r="A1219" s="1" t="s">
        <v>14847</v>
      </c>
      <c r="B1219" s="1" t="s">
        <v>14848</v>
      </c>
      <c r="C1219" s="1" t="s">
        <v>8027</v>
      </c>
      <c r="D1219" s="1" t="s">
        <v>14849</v>
      </c>
      <c r="E1219" s="1" t="s">
        <v>14850</v>
      </c>
      <c r="F1219" s="1" t="s">
        <v>14416</v>
      </c>
      <c r="G1219" s="1" t="s">
        <v>9294</v>
      </c>
      <c r="H1219" s="1" t="s">
        <v>9631</v>
      </c>
      <c r="I1219" s="1" t="s">
        <v>9419</v>
      </c>
      <c r="J1219" s="1" t="s">
        <v>12399</v>
      </c>
      <c r="K1219" s="1" t="s">
        <v>10689</v>
      </c>
      <c r="L1219" s="1" t="s">
        <v>10631</v>
      </c>
      <c r="M1219" s="1" t="s">
        <v>14851</v>
      </c>
      <c r="N1219" s="1" t="s">
        <v>9294</v>
      </c>
      <c r="O1219" s="1" t="s">
        <v>9631</v>
      </c>
      <c r="P1219" s="1" t="s">
        <v>3226</v>
      </c>
      <c r="Q1219" s="1" t="s">
        <v>14852</v>
      </c>
      <c r="R1219" s="1" t="s">
        <v>3028</v>
      </c>
      <c r="S1219" s="1" t="s">
        <v>14853</v>
      </c>
      <c r="T1219" s="1" t="s">
        <v>14854</v>
      </c>
      <c r="U1219" s="1" t="s">
        <v>3044</v>
      </c>
      <c r="V1219" s="1" t="s">
        <v>3043</v>
      </c>
      <c r="W1219" s="1" t="s">
        <v>3043</v>
      </c>
    </row>
    <row r="1220" spans="1:23" x14ac:dyDescent="0.45">
      <c r="A1220" s="1" t="s">
        <v>14855</v>
      </c>
      <c r="B1220" s="1" t="s">
        <v>14856</v>
      </c>
      <c r="C1220" s="1" t="s">
        <v>7894</v>
      </c>
      <c r="D1220" s="1" t="s">
        <v>14857</v>
      </c>
      <c r="E1220" s="1" t="s">
        <v>14858</v>
      </c>
      <c r="F1220" s="1" t="s">
        <v>14859</v>
      </c>
      <c r="G1220" s="1" t="s">
        <v>14860</v>
      </c>
      <c r="H1220" s="1" t="s">
        <v>14861</v>
      </c>
      <c r="I1220" s="1" t="s">
        <v>4468</v>
      </c>
      <c r="J1220" s="1" t="s">
        <v>4448</v>
      </c>
      <c r="K1220" s="1" t="s">
        <v>14862</v>
      </c>
      <c r="L1220" s="1" t="s">
        <v>14863</v>
      </c>
      <c r="M1220" s="1" t="s">
        <v>13860</v>
      </c>
      <c r="N1220" s="1" t="s">
        <v>14864</v>
      </c>
      <c r="O1220" s="1" t="s">
        <v>14859</v>
      </c>
      <c r="P1220" s="1" t="s">
        <v>14865</v>
      </c>
      <c r="Q1220" s="1" t="s">
        <v>14866</v>
      </c>
      <c r="R1220" s="1" t="s">
        <v>2985</v>
      </c>
      <c r="S1220" s="1" t="s">
        <v>3629</v>
      </c>
      <c r="T1220" s="1" t="s">
        <v>14867</v>
      </c>
      <c r="U1220" s="1" t="s">
        <v>6151</v>
      </c>
      <c r="V1220" s="1" t="s">
        <v>3127</v>
      </c>
      <c r="W1220" s="1" t="s">
        <v>2985</v>
      </c>
    </row>
    <row r="1221" spans="1:23" x14ac:dyDescent="0.45">
      <c r="A1221" s="1" t="s">
        <v>14868</v>
      </c>
      <c r="B1221" s="1" t="s">
        <v>14869</v>
      </c>
      <c r="C1221" s="1" t="s">
        <v>3043</v>
      </c>
      <c r="D1221" s="1" t="s">
        <v>3043</v>
      </c>
      <c r="E1221" s="1" t="s">
        <v>3043</v>
      </c>
      <c r="F1221" s="1" t="s">
        <v>2980</v>
      </c>
      <c r="G1221" s="1" t="s">
        <v>3043</v>
      </c>
      <c r="H1221" s="1" t="s">
        <v>2980</v>
      </c>
      <c r="I1221" s="1" t="s">
        <v>3017</v>
      </c>
      <c r="J1221" s="1" t="s">
        <v>3017</v>
      </c>
      <c r="K1221" s="1" t="s">
        <v>2980</v>
      </c>
      <c r="L1221" s="1" t="s">
        <v>3017</v>
      </c>
      <c r="M1221" s="1" t="s">
        <v>3017</v>
      </c>
      <c r="N1221" s="1" t="s">
        <v>3043</v>
      </c>
      <c r="O1221" s="1" t="s">
        <v>3043</v>
      </c>
      <c r="P1221" s="1" t="s">
        <v>2984</v>
      </c>
      <c r="Q1221" s="1" t="s">
        <v>2984</v>
      </c>
      <c r="R1221" s="1" t="s">
        <v>2985</v>
      </c>
      <c r="S1221" s="1" t="s">
        <v>2985</v>
      </c>
      <c r="T1221" s="1" t="s">
        <v>4244</v>
      </c>
      <c r="U1221" s="1" t="s">
        <v>14870</v>
      </c>
      <c r="V1221" s="1" t="s">
        <v>5707</v>
      </c>
      <c r="W1221" s="1" t="s">
        <v>2985</v>
      </c>
    </row>
    <row r="1222" spans="1:23" x14ac:dyDescent="0.45">
      <c r="A1222" s="1" t="s">
        <v>14871</v>
      </c>
      <c r="B1222" s="1" t="s">
        <v>8013</v>
      </c>
      <c r="C1222" s="1" t="s">
        <v>8580</v>
      </c>
      <c r="D1222" s="1" t="s">
        <v>14872</v>
      </c>
      <c r="E1222" s="1" t="s">
        <v>14873</v>
      </c>
      <c r="F1222" s="1" t="s">
        <v>8016</v>
      </c>
      <c r="G1222" s="1" t="s">
        <v>8016</v>
      </c>
      <c r="H1222" s="1" t="s">
        <v>14874</v>
      </c>
      <c r="I1222" s="1" t="s">
        <v>9840</v>
      </c>
      <c r="J1222" s="1" t="s">
        <v>14875</v>
      </c>
      <c r="K1222" s="1" t="s">
        <v>11868</v>
      </c>
      <c r="L1222" s="1" t="s">
        <v>4067</v>
      </c>
      <c r="M1222" s="1" t="s">
        <v>7461</v>
      </c>
      <c r="N1222" s="1" t="s">
        <v>7381</v>
      </c>
      <c r="O1222" s="1" t="s">
        <v>10542</v>
      </c>
      <c r="P1222" s="1" t="s">
        <v>8019</v>
      </c>
      <c r="Q1222" s="1" t="s">
        <v>3042</v>
      </c>
      <c r="R1222" s="1" t="s">
        <v>2977</v>
      </c>
      <c r="S1222" s="1" t="s">
        <v>14876</v>
      </c>
      <c r="T1222" s="1" t="s">
        <v>14877</v>
      </c>
      <c r="U1222" s="1" t="s">
        <v>14878</v>
      </c>
      <c r="V1222" s="1" t="s">
        <v>5810</v>
      </c>
      <c r="W1222" s="1" t="s">
        <v>2985</v>
      </c>
    </row>
    <row r="1223" spans="1:23" x14ac:dyDescent="0.45">
      <c r="A1223" s="1" t="s">
        <v>14879</v>
      </c>
      <c r="B1223" s="1" t="s">
        <v>14880</v>
      </c>
      <c r="C1223" s="1" t="s">
        <v>3253</v>
      </c>
      <c r="D1223" s="1" t="s">
        <v>11581</v>
      </c>
      <c r="E1223" s="1" t="s">
        <v>14881</v>
      </c>
      <c r="F1223" s="1" t="s">
        <v>7376</v>
      </c>
      <c r="G1223" s="1" t="s">
        <v>3560</v>
      </c>
      <c r="H1223" s="1" t="s">
        <v>4208</v>
      </c>
      <c r="I1223" s="1" t="s">
        <v>3741</v>
      </c>
      <c r="J1223" s="1" t="s">
        <v>14882</v>
      </c>
      <c r="K1223" s="1" t="s">
        <v>4208</v>
      </c>
      <c r="L1223" s="1" t="s">
        <v>3741</v>
      </c>
      <c r="M1223" s="1" t="s">
        <v>14882</v>
      </c>
      <c r="N1223" s="1" t="s">
        <v>4208</v>
      </c>
      <c r="O1223" s="1" t="s">
        <v>3560</v>
      </c>
      <c r="P1223" s="1" t="s">
        <v>2984</v>
      </c>
      <c r="Q1223" s="1" t="s">
        <v>2984</v>
      </c>
      <c r="R1223" s="1" t="s">
        <v>2985</v>
      </c>
      <c r="S1223" s="1" t="s">
        <v>4529</v>
      </c>
      <c r="T1223" s="1" t="s">
        <v>14883</v>
      </c>
      <c r="U1223" s="1" t="s">
        <v>14884</v>
      </c>
      <c r="V1223" s="1" t="s">
        <v>3893</v>
      </c>
      <c r="W1223" s="1" t="s">
        <v>2985</v>
      </c>
    </row>
    <row r="1224" spans="1:23" x14ac:dyDescent="0.45">
      <c r="A1224" s="1" t="s">
        <v>14885</v>
      </c>
      <c r="B1224" s="1" t="s">
        <v>14886</v>
      </c>
      <c r="C1224" s="1" t="s">
        <v>7335</v>
      </c>
      <c r="D1224" s="1" t="s">
        <v>14887</v>
      </c>
      <c r="E1224" s="1" t="s">
        <v>14888</v>
      </c>
      <c r="F1224" s="1" t="s">
        <v>14889</v>
      </c>
      <c r="G1224" s="1" t="s">
        <v>7228</v>
      </c>
      <c r="H1224" s="1" t="s">
        <v>14890</v>
      </c>
      <c r="I1224" s="1" t="s">
        <v>4836</v>
      </c>
      <c r="J1224" s="1" t="s">
        <v>10896</v>
      </c>
      <c r="K1224" s="1" t="s">
        <v>14890</v>
      </c>
      <c r="L1224" s="1" t="s">
        <v>4836</v>
      </c>
      <c r="M1224" s="1" t="s">
        <v>10896</v>
      </c>
      <c r="N1224" s="1" t="s">
        <v>14891</v>
      </c>
      <c r="O1224" s="1" t="s">
        <v>13720</v>
      </c>
      <c r="P1224" s="1" t="s">
        <v>14892</v>
      </c>
      <c r="Q1224" s="1" t="s">
        <v>14893</v>
      </c>
      <c r="R1224" s="1" t="s">
        <v>2977</v>
      </c>
      <c r="S1224" s="1" t="s">
        <v>5390</v>
      </c>
      <c r="T1224" s="1" t="s">
        <v>14894</v>
      </c>
      <c r="U1224" s="1" t="s">
        <v>7233</v>
      </c>
      <c r="V1224" s="1" t="s">
        <v>4633</v>
      </c>
      <c r="W1224" s="1" t="s">
        <v>2985</v>
      </c>
    </row>
    <row r="1225" spans="1:23" x14ac:dyDescent="0.45">
      <c r="A1225" s="1" t="s">
        <v>14895</v>
      </c>
      <c r="B1225" s="1" t="s">
        <v>14896</v>
      </c>
      <c r="C1225" s="1" t="s">
        <v>6241</v>
      </c>
      <c r="D1225" s="1" t="s">
        <v>14897</v>
      </c>
      <c r="E1225" s="1" t="s">
        <v>14898</v>
      </c>
      <c r="F1225" s="1" t="s">
        <v>13426</v>
      </c>
      <c r="G1225" s="1" t="s">
        <v>7239</v>
      </c>
      <c r="H1225" s="1" t="s">
        <v>4989</v>
      </c>
      <c r="I1225" s="1" t="s">
        <v>2982</v>
      </c>
      <c r="J1225" s="1" t="s">
        <v>4893</v>
      </c>
      <c r="K1225" s="1" t="s">
        <v>6403</v>
      </c>
      <c r="L1225" s="1" t="s">
        <v>3971</v>
      </c>
      <c r="M1225" s="1" t="s">
        <v>14899</v>
      </c>
      <c r="N1225" s="1" t="s">
        <v>5785</v>
      </c>
      <c r="O1225" s="1" t="s">
        <v>9209</v>
      </c>
      <c r="P1225" s="1" t="s">
        <v>12739</v>
      </c>
      <c r="Q1225" s="1" t="s">
        <v>7134</v>
      </c>
      <c r="R1225" s="1" t="s">
        <v>2985</v>
      </c>
      <c r="S1225" s="1" t="s">
        <v>3127</v>
      </c>
      <c r="T1225" s="1" t="s">
        <v>13040</v>
      </c>
      <c r="U1225" s="1" t="s">
        <v>14900</v>
      </c>
      <c r="V1225" s="1" t="s">
        <v>4164</v>
      </c>
      <c r="W1225" s="1" t="s">
        <v>2985</v>
      </c>
    </row>
    <row r="1226" spans="1:23" x14ac:dyDescent="0.45">
      <c r="A1226" s="1" t="s">
        <v>14901</v>
      </c>
      <c r="B1226" s="1" t="s">
        <v>14902</v>
      </c>
      <c r="C1226" s="1" t="s">
        <v>6670</v>
      </c>
      <c r="D1226" s="1" t="s">
        <v>14903</v>
      </c>
      <c r="E1226" s="1" t="s">
        <v>14904</v>
      </c>
      <c r="F1226" s="1" t="s">
        <v>3092</v>
      </c>
      <c r="G1226" s="1" t="s">
        <v>7533</v>
      </c>
      <c r="H1226" s="1" t="s">
        <v>14905</v>
      </c>
      <c r="I1226" s="1" t="s">
        <v>8247</v>
      </c>
      <c r="J1226" s="1" t="s">
        <v>9830</v>
      </c>
      <c r="K1226" s="1" t="s">
        <v>14906</v>
      </c>
      <c r="L1226" s="1" t="s">
        <v>3493</v>
      </c>
      <c r="M1226" s="1" t="s">
        <v>3020</v>
      </c>
      <c r="N1226" s="1" t="s">
        <v>10047</v>
      </c>
      <c r="O1226" s="1" t="s">
        <v>3817</v>
      </c>
      <c r="P1226" s="1" t="s">
        <v>3522</v>
      </c>
      <c r="Q1226" s="1" t="s">
        <v>14907</v>
      </c>
      <c r="R1226" s="1" t="s">
        <v>2985</v>
      </c>
      <c r="S1226" s="1" t="s">
        <v>3154</v>
      </c>
      <c r="T1226" s="1" t="s">
        <v>14908</v>
      </c>
      <c r="U1226" s="1" t="s">
        <v>10054</v>
      </c>
      <c r="V1226" s="1" t="s">
        <v>14909</v>
      </c>
      <c r="W1226" s="1" t="s">
        <v>2977</v>
      </c>
    </row>
    <row r="1227" spans="1:23" x14ac:dyDescent="0.45">
      <c r="A1227" s="1" t="s">
        <v>14910</v>
      </c>
      <c r="B1227" s="1" t="s">
        <v>14911</v>
      </c>
      <c r="C1227" s="1" t="s">
        <v>3043</v>
      </c>
      <c r="D1227" s="1" t="s">
        <v>3043</v>
      </c>
      <c r="E1227" s="1" t="s">
        <v>3043</v>
      </c>
      <c r="F1227" s="1" t="s">
        <v>14912</v>
      </c>
      <c r="G1227" s="1" t="s">
        <v>3043</v>
      </c>
      <c r="H1227" s="1" t="s">
        <v>14912</v>
      </c>
      <c r="I1227" s="1" t="s">
        <v>3017</v>
      </c>
      <c r="J1227" s="1" t="s">
        <v>3017</v>
      </c>
      <c r="K1227" s="1" t="s">
        <v>14912</v>
      </c>
      <c r="L1227" s="1" t="s">
        <v>3017</v>
      </c>
      <c r="M1227" s="1" t="s">
        <v>3017</v>
      </c>
      <c r="N1227" s="1" t="s">
        <v>3043</v>
      </c>
      <c r="O1227" s="1" t="s">
        <v>3043</v>
      </c>
      <c r="P1227" s="1" t="s">
        <v>2984</v>
      </c>
      <c r="Q1227" s="1" t="s">
        <v>2984</v>
      </c>
      <c r="R1227" s="1" t="s">
        <v>4053</v>
      </c>
      <c r="S1227" s="1" t="s">
        <v>4164</v>
      </c>
      <c r="T1227" s="1" t="s">
        <v>5649</v>
      </c>
      <c r="U1227" s="1" t="s">
        <v>8024</v>
      </c>
      <c r="V1227" s="1" t="s">
        <v>2986</v>
      </c>
      <c r="W1227" s="1" t="s">
        <v>2985</v>
      </c>
    </row>
    <row r="1228" spans="1:23" x14ac:dyDescent="0.45">
      <c r="A1228" s="1" t="s">
        <v>14913</v>
      </c>
      <c r="B1228" s="1" t="s">
        <v>14914</v>
      </c>
      <c r="C1228" s="1" t="s">
        <v>4386</v>
      </c>
      <c r="D1228" s="1" t="s">
        <v>14915</v>
      </c>
      <c r="E1228" s="1" t="s">
        <v>14916</v>
      </c>
      <c r="F1228" s="1" t="s">
        <v>14917</v>
      </c>
      <c r="G1228" s="1" t="s">
        <v>14918</v>
      </c>
      <c r="H1228" s="1" t="s">
        <v>14919</v>
      </c>
      <c r="I1228" s="1" t="s">
        <v>14920</v>
      </c>
      <c r="J1228" s="1" t="s">
        <v>4858</v>
      </c>
      <c r="K1228" s="1" t="s">
        <v>14921</v>
      </c>
      <c r="L1228" s="1" t="s">
        <v>14922</v>
      </c>
      <c r="M1228" s="1" t="s">
        <v>14923</v>
      </c>
      <c r="N1228" s="1" t="s">
        <v>14924</v>
      </c>
      <c r="O1228" s="1" t="s">
        <v>14918</v>
      </c>
      <c r="P1228" s="1" t="s">
        <v>2984</v>
      </c>
      <c r="Q1228" s="1" t="s">
        <v>2984</v>
      </c>
      <c r="R1228" s="1" t="s">
        <v>2985</v>
      </c>
      <c r="S1228" s="1" t="s">
        <v>14925</v>
      </c>
      <c r="T1228" s="1" t="s">
        <v>14926</v>
      </c>
      <c r="U1228" s="1" t="s">
        <v>14927</v>
      </c>
      <c r="V1228" s="1" t="s">
        <v>2985</v>
      </c>
      <c r="W1228" s="1" t="s">
        <v>2985</v>
      </c>
    </row>
    <row r="1229" spans="1:23" x14ac:dyDescent="0.45">
      <c r="A1229" s="1" t="s">
        <v>14928</v>
      </c>
      <c r="B1229" s="1" t="s">
        <v>14929</v>
      </c>
      <c r="C1229" s="1" t="s">
        <v>14183</v>
      </c>
      <c r="D1229" s="1" t="s">
        <v>14930</v>
      </c>
      <c r="E1229" s="1" t="s">
        <v>14931</v>
      </c>
      <c r="F1229" s="1" t="s">
        <v>6921</v>
      </c>
      <c r="G1229" s="1" t="s">
        <v>14932</v>
      </c>
      <c r="H1229" s="1" t="s">
        <v>5149</v>
      </c>
      <c r="I1229" s="1" t="s">
        <v>3957</v>
      </c>
      <c r="J1229" s="1" t="s">
        <v>6048</v>
      </c>
      <c r="K1229" s="1" t="s">
        <v>14933</v>
      </c>
      <c r="L1229" s="1" t="s">
        <v>4970</v>
      </c>
      <c r="M1229" s="1" t="s">
        <v>14934</v>
      </c>
      <c r="N1229" s="1" t="s">
        <v>14935</v>
      </c>
      <c r="O1229" s="1" t="s">
        <v>14932</v>
      </c>
      <c r="P1229" s="1" t="s">
        <v>14131</v>
      </c>
      <c r="Q1229" s="1" t="s">
        <v>14936</v>
      </c>
      <c r="R1229" s="1" t="s">
        <v>2985</v>
      </c>
      <c r="S1229" s="1" t="s">
        <v>11560</v>
      </c>
      <c r="T1229" s="1" t="s">
        <v>14937</v>
      </c>
      <c r="U1229" s="1" t="s">
        <v>14938</v>
      </c>
      <c r="V1229" s="1" t="s">
        <v>14939</v>
      </c>
      <c r="W1229" s="1" t="s">
        <v>2985</v>
      </c>
    </row>
    <row r="1230" spans="1:23" x14ac:dyDescent="0.45">
      <c r="A1230" s="1" t="s">
        <v>14940</v>
      </c>
      <c r="B1230" s="1" t="s">
        <v>14941</v>
      </c>
      <c r="C1230" s="1" t="s">
        <v>3219</v>
      </c>
      <c r="D1230" s="1" t="s">
        <v>14942</v>
      </c>
      <c r="E1230" s="1" t="s">
        <v>14943</v>
      </c>
      <c r="F1230" s="1" t="s">
        <v>5789</v>
      </c>
      <c r="G1230" s="1" t="s">
        <v>5209</v>
      </c>
      <c r="H1230" s="1" t="s">
        <v>14944</v>
      </c>
      <c r="I1230" s="1" t="s">
        <v>5070</v>
      </c>
      <c r="J1230" s="1" t="s">
        <v>4577</v>
      </c>
      <c r="K1230" s="1" t="s">
        <v>14945</v>
      </c>
      <c r="L1230" s="1" t="s">
        <v>14946</v>
      </c>
      <c r="M1230" s="1" t="s">
        <v>5926</v>
      </c>
      <c r="N1230" s="1" t="s">
        <v>12023</v>
      </c>
      <c r="O1230" s="1" t="s">
        <v>14944</v>
      </c>
      <c r="P1230" s="1" t="s">
        <v>2984</v>
      </c>
      <c r="Q1230" s="1" t="s">
        <v>2984</v>
      </c>
      <c r="R1230" s="1" t="s">
        <v>2985</v>
      </c>
      <c r="S1230" s="1" t="s">
        <v>5276</v>
      </c>
      <c r="T1230" s="1" t="s">
        <v>14947</v>
      </c>
      <c r="U1230" s="1" t="s">
        <v>14948</v>
      </c>
      <c r="V1230" s="1" t="s">
        <v>4164</v>
      </c>
      <c r="W1230" s="1" t="s">
        <v>2985</v>
      </c>
    </row>
    <row r="1231" spans="1:23" x14ac:dyDescent="0.45">
      <c r="A1231" s="1" t="s">
        <v>14949</v>
      </c>
      <c r="B1231" s="1" t="s">
        <v>14950</v>
      </c>
      <c r="C1231" s="1" t="s">
        <v>13592</v>
      </c>
      <c r="D1231" s="1" t="s">
        <v>14951</v>
      </c>
      <c r="E1231" s="1" t="s">
        <v>14952</v>
      </c>
      <c r="F1231" s="1" t="s">
        <v>14953</v>
      </c>
      <c r="G1231" s="1" t="s">
        <v>14954</v>
      </c>
      <c r="H1231" s="1" t="s">
        <v>14955</v>
      </c>
      <c r="I1231" s="1" t="s">
        <v>7599</v>
      </c>
      <c r="J1231" s="1" t="s">
        <v>14956</v>
      </c>
      <c r="K1231" s="1" t="s">
        <v>14957</v>
      </c>
      <c r="L1231" s="1" t="s">
        <v>3605</v>
      </c>
      <c r="M1231" s="1" t="s">
        <v>8820</v>
      </c>
      <c r="N1231" s="1" t="s">
        <v>14958</v>
      </c>
      <c r="O1231" s="1" t="s">
        <v>14954</v>
      </c>
      <c r="P1231" s="1" t="s">
        <v>14959</v>
      </c>
      <c r="Q1231" s="1" t="s">
        <v>12136</v>
      </c>
      <c r="R1231" s="1" t="s">
        <v>2977</v>
      </c>
      <c r="S1231" s="1" t="s">
        <v>4633</v>
      </c>
      <c r="T1231" s="1" t="s">
        <v>14960</v>
      </c>
      <c r="U1231" s="1" t="s">
        <v>14961</v>
      </c>
      <c r="V1231" s="1" t="s">
        <v>14962</v>
      </c>
      <c r="W1231" s="1" t="s">
        <v>2985</v>
      </c>
    </row>
    <row r="1232" spans="1:23" x14ac:dyDescent="0.45">
      <c r="A1232" s="1" t="s">
        <v>14963</v>
      </c>
      <c r="B1232" s="1" t="s">
        <v>14964</v>
      </c>
      <c r="C1232" s="1" t="s">
        <v>3043</v>
      </c>
      <c r="D1232" s="1" t="s">
        <v>3043</v>
      </c>
      <c r="E1232" s="1" t="s">
        <v>3043</v>
      </c>
      <c r="F1232" s="1" t="s">
        <v>8468</v>
      </c>
      <c r="G1232" s="1" t="s">
        <v>3043</v>
      </c>
      <c r="H1232" s="1" t="s">
        <v>8468</v>
      </c>
      <c r="I1232" s="1" t="s">
        <v>3017</v>
      </c>
      <c r="J1232" s="1" t="s">
        <v>3017</v>
      </c>
      <c r="K1232" s="1" t="s">
        <v>8468</v>
      </c>
      <c r="L1232" s="1" t="s">
        <v>3017</v>
      </c>
      <c r="M1232" s="1" t="s">
        <v>3017</v>
      </c>
      <c r="N1232" s="1" t="s">
        <v>3043</v>
      </c>
      <c r="O1232" s="1" t="s">
        <v>3043</v>
      </c>
      <c r="P1232" s="1" t="s">
        <v>2984</v>
      </c>
      <c r="Q1232" s="1" t="s">
        <v>2984</v>
      </c>
      <c r="R1232" s="1" t="s">
        <v>2985</v>
      </c>
      <c r="S1232" s="1" t="s">
        <v>2986</v>
      </c>
      <c r="T1232" s="1" t="s">
        <v>13208</v>
      </c>
      <c r="U1232" s="1" t="s">
        <v>9527</v>
      </c>
      <c r="V1232" s="1" t="s">
        <v>6499</v>
      </c>
      <c r="W1232" s="1" t="s">
        <v>2985</v>
      </c>
    </row>
    <row r="1233" spans="1:23" x14ac:dyDescent="0.45">
      <c r="A1233" s="1" t="s">
        <v>14965</v>
      </c>
      <c r="B1233" s="1" t="s">
        <v>14966</v>
      </c>
      <c r="C1233" s="1" t="s">
        <v>14967</v>
      </c>
      <c r="D1233" s="1" t="s">
        <v>14968</v>
      </c>
      <c r="E1233" s="1" t="s">
        <v>14969</v>
      </c>
      <c r="F1233" s="1" t="s">
        <v>14970</v>
      </c>
      <c r="G1233" s="1" t="s">
        <v>14971</v>
      </c>
      <c r="H1233" s="1" t="s">
        <v>3322</v>
      </c>
      <c r="I1233" s="1" t="s">
        <v>11338</v>
      </c>
      <c r="J1233" s="1" t="s">
        <v>14972</v>
      </c>
      <c r="K1233" s="1" t="s">
        <v>10826</v>
      </c>
      <c r="L1233" s="1" t="s">
        <v>3310</v>
      </c>
      <c r="M1233" s="1" t="s">
        <v>3080</v>
      </c>
      <c r="N1233" s="1" t="s">
        <v>14973</v>
      </c>
      <c r="O1233" s="1" t="s">
        <v>14974</v>
      </c>
      <c r="P1233" s="1" t="s">
        <v>14975</v>
      </c>
      <c r="Q1233" s="1" t="s">
        <v>3191</v>
      </c>
      <c r="R1233" s="1" t="s">
        <v>2977</v>
      </c>
      <c r="S1233" s="1" t="s">
        <v>5644</v>
      </c>
      <c r="T1233" s="1" t="s">
        <v>14976</v>
      </c>
      <c r="U1233" s="1" t="s">
        <v>14977</v>
      </c>
      <c r="V1233" s="1" t="s">
        <v>6075</v>
      </c>
      <c r="W1233" s="1" t="s">
        <v>2985</v>
      </c>
    </row>
    <row r="1234" spans="1:23" x14ac:dyDescent="0.45">
      <c r="A1234" s="1" t="s">
        <v>14978</v>
      </c>
      <c r="B1234" s="1" t="s">
        <v>14979</v>
      </c>
      <c r="C1234" s="1" t="s">
        <v>3043</v>
      </c>
      <c r="D1234" s="1" t="s">
        <v>3043</v>
      </c>
      <c r="E1234" s="1" t="s">
        <v>3043</v>
      </c>
      <c r="F1234" s="1" t="s">
        <v>10470</v>
      </c>
      <c r="G1234" s="1" t="s">
        <v>3043</v>
      </c>
      <c r="H1234" s="1" t="s">
        <v>3865</v>
      </c>
      <c r="I1234" s="1" t="s">
        <v>3920</v>
      </c>
      <c r="J1234" s="1" t="s">
        <v>11705</v>
      </c>
      <c r="K1234" s="1" t="s">
        <v>10470</v>
      </c>
      <c r="L1234" s="1" t="s">
        <v>3017</v>
      </c>
      <c r="M1234" s="1" t="s">
        <v>3017</v>
      </c>
      <c r="N1234" s="1" t="s">
        <v>3043</v>
      </c>
      <c r="O1234" s="1" t="s">
        <v>3043</v>
      </c>
      <c r="P1234" s="1" t="s">
        <v>2984</v>
      </c>
      <c r="Q1234" s="1" t="s">
        <v>2984</v>
      </c>
      <c r="R1234" s="1" t="s">
        <v>2985</v>
      </c>
      <c r="S1234" s="1" t="s">
        <v>2986</v>
      </c>
      <c r="T1234" s="1" t="s">
        <v>3233</v>
      </c>
      <c r="U1234" s="1" t="s">
        <v>14980</v>
      </c>
      <c r="V1234" s="1" t="s">
        <v>2977</v>
      </c>
      <c r="W1234" s="1" t="s">
        <v>2985</v>
      </c>
    </row>
    <row r="1235" spans="1:23" x14ac:dyDescent="0.45">
      <c r="A1235" s="1" t="s">
        <v>14981</v>
      </c>
      <c r="B1235" s="1" t="s">
        <v>14982</v>
      </c>
      <c r="C1235" s="1" t="s">
        <v>14983</v>
      </c>
      <c r="D1235" s="1" t="s">
        <v>14984</v>
      </c>
      <c r="E1235" s="1" t="s">
        <v>14985</v>
      </c>
      <c r="F1235" s="1" t="s">
        <v>14986</v>
      </c>
      <c r="G1235" s="1" t="s">
        <v>14987</v>
      </c>
      <c r="H1235" s="1" t="s">
        <v>14987</v>
      </c>
      <c r="I1235" s="1" t="s">
        <v>4332</v>
      </c>
      <c r="J1235" s="1" t="s">
        <v>3642</v>
      </c>
      <c r="K1235" s="1" t="s">
        <v>14987</v>
      </c>
      <c r="L1235" s="1" t="s">
        <v>4332</v>
      </c>
      <c r="M1235" s="1" t="s">
        <v>3642</v>
      </c>
      <c r="N1235" s="1" t="s">
        <v>14988</v>
      </c>
      <c r="O1235" s="1" t="s">
        <v>14989</v>
      </c>
      <c r="P1235" s="1" t="s">
        <v>2984</v>
      </c>
      <c r="Q1235" s="1" t="s">
        <v>2984</v>
      </c>
      <c r="R1235" s="1" t="s">
        <v>9035</v>
      </c>
      <c r="S1235" s="1" t="s">
        <v>14990</v>
      </c>
      <c r="T1235" s="1" t="s">
        <v>14991</v>
      </c>
      <c r="U1235" s="1" t="s">
        <v>14992</v>
      </c>
      <c r="V1235" s="1" t="s">
        <v>14993</v>
      </c>
      <c r="W1235" s="1" t="s">
        <v>4053</v>
      </c>
    </row>
    <row r="1236" spans="1:23" x14ac:dyDescent="0.45">
      <c r="A1236" s="1" t="s">
        <v>14994</v>
      </c>
      <c r="B1236" s="1" t="s">
        <v>14995</v>
      </c>
      <c r="C1236" s="1" t="s">
        <v>4271</v>
      </c>
      <c r="D1236" s="1" t="s">
        <v>14996</v>
      </c>
      <c r="E1236" s="1" t="s">
        <v>14997</v>
      </c>
      <c r="F1236" s="1" t="s">
        <v>3217</v>
      </c>
      <c r="G1236" s="1" t="s">
        <v>13773</v>
      </c>
      <c r="H1236" s="1" t="s">
        <v>13773</v>
      </c>
      <c r="I1236" s="1" t="s">
        <v>3445</v>
      </c>
      <c r="J1236" s="1" t="s">
        <v>3784</v>
      </c>
      <c r="K1236" s="1" t="s">
        <v>3586</v>
      </c>
      <c r="L1236" s="1" t="s">
        <v>3119</v>
      </c>
      <c r="M1236" s="1" t="s">
        <v>8861</v>
      </c>
      <c r="N1236" s="1" t="s">
        <v>13773</v>
      </c>
      <c r="O1236" s="1" t="s">
        <v>14998</v>
      </c>
      <c r="P1236" s="1" t="s">
        <v>14999</v>
      </c>
      <c r="Q1236" s="1" t="s">
        <v>15000</v>
      </c>
      <c r="R1236" s="1" t="s">
        <v>3043</v>
      </c>
      <c r="S1236" s="1" t="s">
        <v>3043</v>
      </c>
      <c r="T1236" s="1" t="s">
        <v>3044</v>
      </c>
      <c r="U1236" s="1" t="s">
        <v>15001</v>
      </c>
      <c r="V1236" s="1" t="s">
        <v>15002</v>
      </c>
      <c r="W1236" s="1" t="s">
        <v>5676</v>
      </c>
    </row>
    <row r="1237" spans="1:23" x14ac:dyDescent="0.45">
      <c r="A1237" s="1" t="s">
        <v>15003</v>
      </c>
      <c r="B1237" s="1" t="s">
        <v>15004</v>
      </c>
      <c r="C1237" s="1" t="s">
        <v>3043</v>
      </c>
      <c r="D1237" s="1" t="s">
        <v>3043</v>
      </c>
      <c r="E1237" s="1" t="s">
        <v>3043</v>
      </c>
      <c r="F1237" s="1" t="s">
        <v>15005</v>
      </c>
      <c r="G1237" s="1" t="s">
        <v>3043</v>
      </c>
      <c r="H1237" s="1" t="s">
        <v>15005</v>
      </c>
      <c r="I1237" s="1" t="s">
        <v>3017</v>
      </c>
      <c r="J1237" s="1" t="s">
        <v>3017</v>
      </c>
      <c r="K1237" s="1" t="s">
        <v>15005</v>
      </c>
      <c r="L1237" s="1" t="s">
        <v>3017</v>
      </c>
      <c r="M1237" s="1" t="s">
        <v>3017</v>
      </c>
      <c r="N1237" s="1" t="s">
        <v>3043</v>
      </c>
      <c r="O1237" s="1" t="s">
        <v>3043</v>
      </c>
      <c r="P1237" s="1" t="s">
        <v>2984</v>
      </c>
      <c r="Q1237" s="1" t="s">
        <v>2984</v>
      </c>
      <c r="R1237" s="1" t="s">
        <v>3043</v>
      </c>
      <c r="S1237" s="1" t="s">
        <v>3043</v>
      </c>
      <c r="T1237" s="1" t="s">
        <v>3044</v>
      </c>
      <c r="U1237" s="1" t="s">
        <v>15006</v>
      </c>
      <c r="V1237" s="1" t="s">
        <v>3103</v>
      </c>
      <c r="W1237" s="1" t="s">
        <v>2985</v>
      </c>
    </row>
    <row r="1238" spans="1:23" x14ac:dyDescent="0.45">
      <c r="A1238" s="1" t="s">
        <v>15007</v>
      </c>
      <c r="B1238" s="1" t="s">
        <v>15008</v>
      </c>
      <c r="C1238" s="1" t="s">
        <v>5958</v>
      </c>
      <c r="D1238" s="1" t="s">
        <v>15009</v>
      </c>
      <c r="E1238" s="1" t="s">
        <v>15010</v>
      </c>
      <c r="F1238" s="1" t="s">
        <v>15011</v>
      </c>
      <c r="G1238" s="1" t="s">
        <v>14370</v>
      </c>
      <c r="H1238" s="1" t="s">
        <v>14370</v>
      </c>
      <c r="I1238" s="1" t="s">
        <v>4972</v>
      </c>
      <c r="J1238" s="1" t="s">
        <v>8652</v>
      </c>
      <c r="K1238" s="1" t="s">
        <v>7731</v>
      </c>
      <c r="L1238" s="1" t="s">
        <v>3231</v>
      </c>
      <c r="M1238" s="1" t="s">
        <v>3040</v>
      </c>
      <c r="N1238" s="1" t="s">
        <v>14370</v>
      </c>
      <c r="O1238" s="1" t="s">
        <v>14370</v>
      </c>
      <c r="P1238" s="1" t="s">
        <v>15012</v>
      </c>
      <c r="Q1238" s="1" t="s">
        <v>15013</v>
      </c>
      <c r="R1238" s="1" t="s">
        <v>3043</v>
      </c>
      <c r="S1238" s="1" t="s">
        <v>3043</v>
      </c>
      <c r="T1238" s="1" t="s">
        <v>3044</v>
      </c>
      <c r="U1238" s="1" t="s">
        <v>15014</v>
      </c>
      <c r="V1238" s="1" t="s">
        <v>15015</v>
      </c>
      <c r="W1238" s="1" t="s">
        <v>5223</v>
      </c>
    </row>
    <row r="1239" spans="1:23" x14ac:dyDescent="0.45">
      <c r="A1239" s="1" t="s">
        <v>15016</v>
      </c>
      <c r="B1239" s="1" t="s">
        <v>15017</v>
      </c>
      <c r="C1239" s="1" t="s">
        <v>2985</v>
      </c>
      <c r="D1239" s="1" t="s">
        <v>3028</v>
      </c>
      <c r="E1239" s="1" t="s">
        <v>3907</v>
      </c>
      <c r="F1239" s="1" t="s">
        <v>2985</v>
      </c>
      <c r="G1239" s="1" t="s">
        <v>4640</v>
      </c>
      <c r="H1239" s="1" t="s">
        <v>4640</v>
      </c>
      <c r="I1239" s="1" t="s">
        <v>15018</v>
      </c>
      <c r="J1239" s="1" t="s">
        <v>15019</v>
      </c>
      <c r="K1239" s="1" t="s">
        <v>4640</v>
      </c>
      <c r="L1239" s="1" t="s">
        <v>15018</v>
      </c>
      <c r="M1239" s="1" t="s">
        <v>15019</v>
      </c>
      <c r="N1239" s="1" t="s">
        <v>4640</v>
      </c>
      <c r="O1239" s="1" t="s">
        <v>4640</v>
      </c>
      <c r="P1239" s="1" t="s">
        <v>2984</v>
      </c>
      <c r="Q1239" s="1" t="s">
        <v>2984</v>
      </c>
      <c r="R1239" s="1" t="s">
        <v>2977</v>
      </c>
      <c r="S1239" s="1" t="s">
        <v>3031</v>
      </c>
      <c r="T1239" s="1" t="s">
        <v>15020</v>
      </c>
      <c r="U1239" s="1" t="s">
        <v>10666</v>
      </c>
      <c r="V1239" s="1" t="s">
        <v>4164</v>
      </c>
      <c r="W1239" s="1" t="s">
        <v>2985</v>
      </c>
    </row>
    <row r="1240" spans="1:23" x14ac:dyDescent="0.45">
      <c r="A1240" s="1" t="s">
        <v>15021</v>
      </c>
      <c r="B1240" s="1" t="s">
        <v>15022</v>
      </c>
      <c r="C1240" s="1" t="s">
        <v>4572</v>
      </c>
      <c r="D1240" s="1" t="s">
        <v>15023</v>
      </c>
      <c r="E1240" s="1" t="s">
        <v>15024</v>
      </c>
      <c r="F1240" s="1" t="s">
        <v>3828</v>
      </c>
      <c r="G1240" s="1" t="s">
        <v>12850</v>
      </c>
      <c r="H1240" s="1" t="s">
        <v>11724</v>
      </c>
      <c r="I1240" s="1" t="s">
        <v>3215</v>
      </c>
      <c r="J1240" s="1" t="s">
        <v>3231</v>
      </c>
      <c r="K1240" s="1" t="s">
        <v>15025</v>
      </c>
      <c r="L1240" s="1" t="s">
        <v>15026</v>
      </c>
      <c r="M1240" s="1" t="s">
        <v>15027</v>
      </c>
      <c r="N1240" s="1" t="s">
        <v>15028</v>
      </c>
      <c r="O1240" s="1" t="s">
        <v>11724</v>
      </c>
      <c r="P1240" s="1" t="s">
        <v>2984</v>
      </c>
      <c r="Q1240" s="1" t="s">
        <v>2984</v>
      </c>
      <c r="R1240" s="1" t="s">
        <v>2985</v>
      </c>
      <c r="S1240" s="1" t="s">
        <v>3793</v>
      </c>
      <c r="T1240" s="1" t="s">
        <v>11121</v>
      </c>
      <c r="U1240" s="1" t="s">
        <v>15029</v>
      </c>
      <c r="V1240" s="1" t="s">
        <v>8585</v>
      </c>
      <c r="W1240" s="1" t="s">
        <v>2985</v>
      </c>
    </row>
    <row r="1241" spans="1:23" x14ac:dyDescent="0.45">
      <c r="A1241" s="1" t="s">
        <v>15030</v>
      </c>
      <c r="B1241" s="1" t="s">
        <v>15031</v>
      </c>
      <c r="C1241" s="1" t="s">
        <v>3024</v>
      </c>
      <c r="D1241" s="1" t="s">
        <v>15032</v>
      </c>
      <c r="E1241" s="1" t="s">
        <v>15033</v>
      </c>
      <c r="F1241" s="1" t="s">
        <v>15034</v>
      </c>
      <c r="G1241" s="1" t="s">
        <v>15035</v>
      </c>
      <c r="H1241" s="1" t="s">
        <v>15036</v>
      </c>
      <c r="I1241" s="1" t="s">
        <v>3384</v>
      </c>
      <c r="J1241" s="1" t="s">
        <v>7240</v>
      </c>
      <c r="K1241" s="1" t="s">
        <v>15037</v>
      </c>
      <c r="L1241" s="1" t="s">
        <v>5212</v>
      </c>
      <c r="M1241" s="1" t="s">
        <v>10572</v>
      </c>
      <c r="N1241" s="1" t="s">
        <v>4669</v>
      </c>
      <c r="O1241" s="1" t="s">
        <v>12431</v>
      </c>
      <c r="P1241" s="1" t="s">
        <v>10534</v>
      </c>
      <c r="Q1241" s="1" t="s">
        <v>15038</v>
      </c>
      <c r="R1241" s="1" t="s">
        <v>2985</v>
      </c>
      <c r="S1241" s="1" t="s">
        <v>15039</v>
      </c>
      <c r="T1241" s="1" t="s">
        <v>15040</v>
      </c>
      <c r="U1241" s="1" t="s">
        <v>15041</v>
      </c>
      <c r="V1241" s="1" t="s">
        <v>15042</v>
      </c>
      <c r="W1241" s="1" t="s">
        <v>2985</v>
      </c>
    </row>
    <row r="1242" spans="1:23" x14ac:dyDescent="0.45">
      <c r="A1242" s="1" t="s">
        <v>15043</v>
      </c>
      <c r="B1242" s="1" t="s">
        <v>15044</v>
      </c>
      <c r="C1242" s="1" t="s">
        <v>14791</v>
      </c>
      <c r="D1242" s="1" t="s">
        <v>15045</v>
      </c>
      <c r="E1242" s="1" t="s">
        <v>15046</v>
      </c>
      <c r="F1242" s="1" t="s">
        <v>12788</v>
      </c>
      <c r="G1242" s="1" t="s">
        <v>15047</v>
      </c>
      <c r="H1242" s="1" t="s">
        <v>15047</v>
      </c>
      <c r="I1242" s="1" t="s">
        <v>15048</v>
      </c>
      <c r="J1242" s="1" t="s">
        <v>4071</v>
      </c>
      <c r="K1242" s="1" t="s">
        <v>10177</v>
      </c>
      <c r="L1242" s="1" t="s">
        <v>15049</v>
      </c>
      <c r="M1242" s="1" t="s">
        <v>15050</v>
      </c>
      <c r="N1242" s="1" t="s">
        <v>8011</v>
      </c>
      <c r="O1242" s="1" t="s">
        <v>15047</v>
      </c>
      <c r="P1242" s="1" t="s">
        <v>15051</v>
      </c>
      <c r="Q1242" s="1" t="s">
        <v>15052</v>
      </c>
      <c r="R1242" s="1" t="s">
        <v>6499</v>
      </c>
      <c r="S1242" s="1" t="s">
        <v>15053</v>
      </c>
      <c r="T1242" s="1" t="s">
        <v>15054</v>
      </c>
      <c r="U1242" s="1" t="s">
        <v>15055</v>
      </c>
      <c r="V1242" s="1" t="s">
        <v>12187</v>
      </c>
      <c r="W1242" s="1" t="s">
        <v>2985</v>
      </c>
    </row>
    <row r="1243" spans="1:23" x14ac:dyDescent="0.45">
      <c r="A1243" s="1" t="s">
        <v>15056</v>
      </c>
      <c r="B1243" s="1" t="s">
        <v>15057</v>
      </c>
      <c r="C1243" s="1" t="s">
        <v>3043</v>
      </c>
      <c r="D1243" s="1" t="s">
        <v>3043</v>
      </c>
      <c r="E1243" s="1" t="s">
        <v>3043</v>
      </c>
      <c r="F1243" s="1" t="s">
        <v>3596</v>
      </c>
      <c r="G1243" s="1" t="s">
        <v>3043</v>
      </c>
      <c r="H1243" s="1" t="s">
        <v>3596</v>
      </c>
      <c r="I1243" s="1" t="s">
        <v>3017</v>
      </c>
      <c r="J1243" s="1" t="s">
        <v>3017</v>
      </c>
      <c r="K1243" s="1" t="s">
        <v>3596</v>
      </c>
      <c r="L1243" s="1" t="s">
        <v>3017</v>
      </c>
      <c r="M1243" s="1" t="s">
        <v>3017</v>
      </c>
      <c r="N1243" s="1" t="s">
        <v>3043</v>
      </c>
      <c r="O1243" s="1" t="s">
        <v>3043</v>
      </c>
      <c r="P1243" s="1" t="s">
        <v>2984</v>
      </c>
      <c r="Q1243" s="1" t="s">
        <v>2984</v>
      </c>
      <c r="R1243" s="1" t="s">
        <v>2985</v>
      </c>
      <c r="S1243" s="1" t="s">
        <v>4053</v>
      </c>
      <c r="T1243" s="1" t="s">
        <v>3462</v>
      </c>
      <c r="U1243" s="1" t="s">
        <v>15058</v>
      </c>
      <c r="V1243" s="1" t="s">
        <v>3103</v>
      </c>
      <c r="W1243" s="1" t="s">
        <v>2985</v>
      </c>
    </row>
    <row r="1244" spans="1:23" x14ac:dyDescent="0.45">
      <c r="A1244" s="1" t="s">
        <v>15059</v>
      </c>
      <c r="B1244" s="1" t="s">
        <v>15060</v>
      </c>
      <c r="C1244" s="1" t="s">
        <v>11832</v>
      </c>
      <c r="D1244" s="1" t="s">
        <v>15061</v>
      </c>
      <c r="E1244" s="1" t="s">
        <v>15062</v>
      </c>
      <c r="F1244" s="1" t="s">
        <v>3607</v>
      </c>
      <c r="G1244" s="1" t="s">
        <v>4557</v>
      </c>
      <c r="H1244" s="1" t="s">
        <v>15063</v>
      </c>
      <c r="I1244" s="1" t="s">
        <v>15064</v>
      </c>
      <c r="J1244" s="1" t="s">
        <v>15065</v>
      </c>
      <c r="K1244" s="1" t="s">
        <v>11596</v>
      </c>
      <c r="L1244" s="1" t="s">
        <v>15066</v>
      </c>
      <c r="M1244" s="1" t="s">
        <v>8940</v>
      </c>
      <c r="N1244" s="1" t="s">
        <v>9028</v>
      </c>
      <c r="O1244" s="1" t="s">
        <v>3599</v>
      </c>
      <c r="P1244" s="1" t="s">
        <v>15067</v>
      </c>
      <c r="Q1244" s="1" t="s">
        <v>3770</v>
      </c>
      <c r="R1244" s="1" t="s">
        <v>2985</v>
      </c>
      <c r="S1244" s="1" t="s">
        <v>3436</v>
      </c>
      <c r="T1244" s="1" t="s">
        <v>13310</v>
      </c>
      <c r="U1244" s="1" t="s">
        <v>15068</v>
      </c>
      <c r="V1244" s="1" t="s">
        <v>15069</v>
      </c>
      <c r="W1244" s="1" t="s">
        <v>3028</v>
      </c>
    </row>
    <row r="1245" spans="1:23" x14ac:dyDescent="0.45">
      <c r="A1245" s="1" t="s">
        <v>15070</v>
      </c>
      <c r="B1245" s="1" t="s">
        <v>15071</v>
      </c>
      <c r="C1245" s="1" t="s">
        <v>3878</v>
      </c>
      <c r="D1245" s="1" t="s">
        <v>15072</v>
      </c>
      <c r="E1245" s="1" t="s">
        <v>15073</v>
      </c>
      <c r="F1245" s="1" t="s">
        <v>15074</v>
      </c>
      <c r="G1245" s="1" t="s">
        <v>11263</v>
      </c>
      <c r="H1245" s="1" t="s">
        <v>5687</v>
      </c>
      <c r="I1245" s="1" t="s">
        <v>3707</v>
      </c>
      <c r="J1245" s="1" t="s">
        <v>15075</v>
      </c>
      <c r="K1245" s="1" t="s">
        <v>15076</v>
      </c>
      <c r="L1245" s="1" t="s">
        <v>3039</v>
      </c>
      <c r="M1245" s="1" t="s">
        <v>15077</v>
      </c>
      <c r="N1245" s="1" t="s">
        <v>15078</v>
      </c>
      <c r="O1245" s="1" t="s">
        <v>15079</v>
      </c>
      <c r="P1245" s="1" t="s">
        <v>9829</v>
      </c>
      <c r="Q1245" s="1" t="s">
        <v>5774</v>
      </c>
      <c r="R1245" s="1" t="s">
        <v>2985</v>
      </c>
      <c r="S1245" s="1" t="s">
        <v>3299</v>
      </c>
      <c r="T1245" s="1" t="s">
        <v>15080</v>
      </c>
      <c r="U1245" s="1" t="s">
        <v>15081</v>
      </c>
      <c r="V1245" s="1" t="s">
        <v>8429</v>
      </c>
      <c r="W1245" s="1" t="s">
        <v>2977</v>
      </c>
    </row>
    <row r="1246" spans="1:23" x14ac:dyDescent="0.45">
      <c r="A1246" s="1" t="s">
        <v>15082</v>
      </c>
      <c r="B1246" s="1" t="s">
        <v>15083</v>
      </c>
      <c r="C1246" s="1" t="s">
        <v>5242</v>
      </c>
      <c r="D1246" s="1" t="s">
        <v>15084</v>
      </c>
      <c r="E1246" s="1" t="s">
        <v>15085</v>
      </c>
      <c r="F1246" s="1" t="s">
        <v>3701</v>
      </c>
      <c r="G1246" s="1" t="s">
        <v>10774</v>
      </c>
      <c r="H1246" s="1" t="s">
        <v>6032</v>
      </c>
      <c r="I1246" s="1" t="s">
        <v>3744</v>
      </c>
      <c r="J1246" s="1" t="s">
        <v>15086</v>
      </c>
      <c r="K1246" s="1" t="s">
        <v>3316</v>
      </c>
      <c r="L1246" s="1" t="s">
        <v>5961</v>
      </c>
      <c r="M1246" s="1" t="s">
        <v>13618</v>
      </c>
      <c r="N1246" s="1" t="s">
        <v>4694</v>
      </c>
      <c r="O1246" s="1" t="s">
        <v>4048</v>
      </c>
      <c r="P1246" s="1" t="s">
        <v>2984</v>
      </c>
      <c r="Q1246" s="1" t="s">
        <v>2984</v>
      </c>
      <c r="R1246" s="1" t="s">
        <v>2977</v>
      </c>
      <c r="S1246" s="1" t="s">
        <v>3151</v>
      </c>
      <c r="T1246" s="1" t="s">
        <v>10738</v>
      </c>
      <c r="U1246" s="1" t="s">
        <v>15087</v>
      </c>
      <c r="V1246" s="1" t="s">
        <v>3151</v>
      </c>
      <c r="W1246" s="1" t="s">
        <v>2985</v>
      </c>
    </row>
    <row r="1247" spans="1:23" x14ac:dyDescent="0.45">
      <c r="A1247" s="1" t="s">
        <v>15088</v>
      </c>
      <c r="B1247" s="1" t="s">
        <v>15089</v>
      </c>
      <c r="C1247" s="1" t="s">
        <v>3230</v>
      </c>
      <c r="D1247" s="1" t="s">
        <v>15090</v>
      </c>
      <c r="E1247" s="1" t="s">
        <v>15091</v>
      </c>
      <c r="F1247" s="1" t="s">
        <v>15092</v>
      </c>
      <c r="G1247" s="1" t="s">
        <v>15093</v>
      </c>
      <c r="H1247" s="1" t="s">
        <v>15094</v>
      </c>
      <c r="I1247" s="1" t="s">
        <v>15095</v>
      </c>
      <c r="J1247" s="1" t="s">
        <v>15096</v>
      </c>
      <c r="K1247" s="1" t="s">
        <v>15097</v>
      </c>
      <c r="L1247" s="1" t="s">
        <v>15098</v>
      </c>
      <c r="M1247" s="1" t="s">
        <v>10203</v>
      </c>
      <c r="N1247" s="1" t="s">
        <v>15099</v>
      </c>
      <c r="O1247" s="1" t="s">
        <v>15093</v>
      </c>
      <c r="P1247" s="1" t="s">
        <v>2984</v>
      </c>
      <c r="Q1247" s="1" t="s">
        <v>2984</v>
      </c>
      <c r="R1247" s="1" t="s">
        <v>2985</v>
      </c>
      <c r="S1247" s="1" t="s">
        <v>15100</v>
      </c>
      <c r="T1247" s="1" t="s">
        <v>15101</v>
      </c>
      <c r="U1247" s="1" t="s">
        <v>15102</v>
      </c>
      <c r="V1247" s="1" t="s">
        <v>15103</v>
      </c>
      <c r="W1247" s="1" t="s">
        <v>2985</v>
      </c>
    </row>
    <row r="1248" spans="1:23" x14ac:dyDescent="0.45">
      <c r="A1248" s="1" t="s">
        <v>15104</v>
      </c>
      <c r="B1248" s="1" t="s">
        <v>12227</v>
      </c>
      <c r="C1248" s="1" t="s">
        <v>7618</v>
      </c>
      <c r="D1248" s="1" t="s">
        <v>15105</v>
      </c>
      <c r="E1248" s="1" t="s">
        <v>15105</v>
      </c>
      <c r="F1248" s="1" t="s">
        <v>12230</v>
      </c>
      <c r="G1248" s="1" t="s">
        <v>2985</v>
      </c>
      <c r="H1248" s="1" t="s">
        <v>2985</v>
      </c>
      <c r="I1248" s="1" t="s">
        <v>15106</v>
      </c>
      <c r="J1248" s="1" t="s">
        <v>3679</v>
      </c>
      <c r="K1248" s="1" t="s">
        <v>2985</v>
      </c>
      <c r="L1248" s="1" t="s">
        <v>15106</v>
      </c>
      <c r="M1248" s="1" t="s">
        <v>3679</v>
      </c>
      <c r="N1248" s="1" t="s">
        <v>2985</v>
      </c>
      <c r="O1248" s="1" t="s">
        <v>2985</v>
      </c>
      <c r="P1248" s="1" t="s">
        <v>2984</v>
      </c>
      <c r="Q1248" s="1" t="s">
        <v>2984</v>
      </c>
      <c r="R1248" s="1" t="s">
        <v>3043</v>
      </c>
      <c r="S1248" s="1" t="s">
        <v>3043</v>
      </c>
      <c r="T1248" s="1" t="s">
        <v>3044</v>
      </c>
      <c r="U1248" s="1" t="s">
        <v>3044</v>
      </c>
      <c r="V1248" s="1" t="s">
        <v>3043</v>
      </c>
      <c r="W1248" s="1" t="s">
        <v>3043</v>
      </c>
    </row>
    <row r="1249" spans="1:23" x14ac:dyDescent="0.45">
      <c r="A1249" s="1" t="s">
        <v>15107</v>
      </c>
      <c r="B1249" s="1" t="s">
        <v>15108</v>
      </c>
      <c r="C1249" s="1" t="s">
        <v>15109</v>
      </c>
      <c r="D1249" s="1" t="s">
        <v>15110</v>
      </c>
      <c r="E1249" s="1" t="s">
        <v>15111</v>
      </c>
      <c r="F1249" s="1" t="s">
        <v>15112</v>
      </c>
      <c r="G1249" s="1" t="s">
        <v>15113</v>
      </c>
      <c r="H1249" s="1" t="s">
        <v>15114</v>
      </c>
      <c r="I1249" s="1" t="s">
        <v>6597</v>
      </c>
      <c r="J1249" s="1" t="s">
        <v>9030</v>
      </c>
      <c r="K1249" s="1" t="s">
        <v>15115</v>
      </c>
      <c r="L1249" s="1" t="s">
        <v>9059</v>
      </c>
      <c r="M1249" s="1" t="s">
        <v>5146</v>
      </c>
      <c r="N1249" s="1" t="s">
        <v>15116</v>
      </c>
      <c r="O1249" s="1" t="s">
        <v>15117</v>
      </c>
      <c r="P1249" s="1" t="s">
        <v>2984</v>
      </c>
      <c r="Q1249" s="1" t="s">
        <v>2984</v>
      </c>
      <c r="R1249" s="1" t="s">
        <v>3219</v>
      </c>
      <c r="S1249" s="1" t="s">
        <v>15118</v>
      </c>
      <c r="T1249" s="1" t="s">
        <v>15119</v>
      </c>
      <c r="U1249" s="1" t="s">
        <v>15120</v>
      </c>
      <c r="V1249" s="1" t="s">
        <v>15121</v>
      </c>
      <c r="W1249" s="1" t="s">
        <v>2985</v>
      </c>
    </row>
    <row r="1250" spans="1:23" x14ac:dyDescent="0.45">
      <c r="A1250" s="1" t="s">
        <v>15122</v>
      </c>
      <c r="B1250" s="1" t="s">
        <v>15123</v>
      </c>
      <c r="C1250" s="1" t="s">
        <v>15124</v>
      </c>
      <c r="D1250" s="1" t="s">
        <v>15125</v>
      </c>
      <c r="E1250" s="1" t="s">
        <v>15126</v>
      </c>
      <c r="F1250" s="1" t="s">
        <v>15127</v>
      </c>
      <c r="G1250" s="1" t="s">
        <v>15128</v>
      </c>
      <c r="H1250" s="1" t="s">
        <v>14323</v>
      </c>
      <c r="I1250" s="1" t="s">
        <v>4280</v>
      </c>
      <c r="J1250" s="1" t="s">
        <v>15129</v>
      </c>
      <c r="K1250" s="1" t="s">
        <v>15130</v>
      </c>
      <c r="L1250" s="1" t="s">
        <v>11047</v>
      </c>
      <c r="M1250" s="1" t="s">
        <v>5148</v>
      </c>
      <c r="N1250" s="1" t="s">
        <v>15131</v>
      </c>
      <c r="O1250" s="1" t="s">
        <v>15132</v>
      </c>
      <c r="P1250" s="1" t="s">
        <v>7504</v>
      </c>
      <c r="Q1250" s="1" t="s">
        <v>15133</v>
      </c>
      <c r="R1250" s="1" t="s">
        <v>3028</v>
      </c>
      <c r="S1250" s="1" t="s">
        <v>15134</v>
      </c>
      <c r="T1250" s="1" t="s">
        <v>8024</v>
      </c>
      <c r="U1250" s="1" t="s">
        <v>15135</v>
      </c>
      <c r="V1250" s="1" t="s">
        <v>8980</v>
      </c>
      <c r="W1250" s="1" t="s">
        <v>2977</v>
      </c>
    </row>
    <row r="1251" spans="1:23" x14ac:dyDescent="0.45">
      <c r="A1251" s="1" t="s">
        <v>15136</v>
      </c>
      <c r="B1251" s="1" t="s">
        <v>15137</v>
      </c>
      <c r="C1251" s="1" t="s">
        <v>3043</v>
      </c>
      <c r="D1251" s="1" t="s">
        <v>3043</v>
      </c>
      <c r="E1251" s="1" t="s">
        <v>3043</v>
      </c>
      <c r="F1251" s="1" t="s">
        <v>3456</v>
      </c>
      <c r="G1251" s="1" t="s">
        <v>3043</v>
      </c>
      <c r="H1251" s="1" t="s">
        <v>3456</v>
      </c>
      <c r="I1251" s="1" t="s">
        <v>3017</v>
      </c>
      <c r="J1251" s="1" t="s">
        <v>3017</v>
      </c>
      <c r="K1251" s="1" t="s">
        <v>3456</v>
      </c>
      <c r="L1251" s="1" t="s">
        <v>3017</v>
      </c>
      <c r="M1251" s="1" t="s">
        <v>3017</v>
      </c>
      <c r="N1251" s="1" t="s">
        <v>3043</v>
      </c>
      <c r="O1251" s="1" t="s">
        <v>3043</v>
      </c>
      <c r="P1251" s="1" t="s">
        <v>2984</v>
      </c>
      <c r="Q1251" s="1" t="s">
        <v>2984</v>
      </c>
      <c r="R1251" s="1" t="s">
        <v>2985</v>
      </c>
      <c r="S1251" s="1" t="s">
        <v>3828</v>
      </c>
      <c r="T1251" s="1" t="s">
        <v>3458</v>
      </c>
      <c r="U1251" s="1" t="s">
        <v>3459</v>
      </c>
      <c r="V1251" s="1" t="s">
        <v>3828</v>
      </c>
      <c r="W1251" s="1" t="s">
        <v>2985</v>
      </c>
    </row>
    <row r="1252" spans="1:23" x14ac:dyDescent="0.45">
      <c r="A1252" s="1" t="s">
        <v>15138</v>
      </c>
      <c r="B1252" s="1" t="s">
        <v>15139</v>
      </c>
      <c r="C1252" s="1" t="s">
        <v>3632</v>
      </c>
      <c r="D1252" s="1" t="s">
        <v>15140</v>
      </c>
      <c r="E1252" s="1" t="s">
        <v>15141</v>
      </c>
      <c r="F1252" s="1" t="s">
        <v>15142</v>
      </c>
      <c r="G1252" s="1" t="s">
        <v>9293</v>
      </c>
      <c r="H1252" s="1" t="s">
        <v>15143</v>
      </c>
      <c r="I1252" s="1" t="s">
        <v>5212</v>
      </c>
      <c r="J1252" s="1" t="s">
        <v>7299</v>
      </c>
      <c r="K1252" s="1" t="s">
        <v>15144</v>
      </c>
      <c r="L1252" s="1" t="s">
        <v>3493</v>
      </c>
      <c r="M1252" s="1" t="s">
        <v>4107</v>
      </c>
      <c r="N1252" s="1" t="s">
        <v>15145</v>
      </c>
      <c r="O1252" s="1" t="s">
        <v>9293</v>
      </c>
      <c r="P1252" s="1" t="s">
        <v>6091</v>
      </c>
      <c r="Q1252" s="1" t="s">
        <v>13321</v>
      </c>
      <c r="R1252" s="1" t="s">
        <v>2985</v>
      </c>
      <c r="S1252" s="1" t="s">
        <v>6564</v>
      </c>
      <c r="T1252" s="1" t="s">
        <v>9287</v>
      </c>
      <c r="U1252" s="1" t="s">
        <v>15146</v>
      </c>
      <c r="V1252" s="1" t="s">
        <v>3127</v>
      </c>
      <c r="W1252" s="1" t="s">
        <v>2985</v>
      </c>
    </row>
    <row r="1253" spans="1:23" x14ac:dyDescent="0.45">
      <c r="A1253" s="1" t="s">
        <v>15147</v>
      </c>
      <c r="B1253" s="1" t="s">
        <v>15148</v>
      </c>
      <c r="C1253" s="1" t="s">
        <v>3043</v>
      </c>
      <c r="D1253" s="1" t="s">
        <v>3043</v>
      </c>
      <c r="E1253" s="1" t="s">
        <v>3043</v>
      </c>
      <c r="F1253" s="1" t="s">
        <v>15149</v>
      </c>
      <c r="G1253" s="1" t="s">
        <v>3043</v>
      </c>
      <c r="H1253" s="1" t="s">
        <v>15149</v>
      </c>
      <c r="I1253" s="1" t="s">
        <v>3017</v>
      </c>
      <c r="J1253" s="1" t="s">
        <v>3017</v>
      </c>
      <c r="K1253" s="1" t="s">
        <v>15149</v>
      </c>
      <c r="L1253" s="1" t="s">
        <v>3017</v>
      </c>
      <c r="M1253" s="1" t="s">
        <v>3017</v>
      </c>
      <c r="N1253" s="1" t="s">
        <v>3043</v>
      </c>
      <c r="O1253" s="1" t="s">
        <v>3043</v>
      </c>
      <c r="P1253" s="1" t="s">
        <v>2984</v>
      </c>
      <c r="Q1253" s="1" t="s">
        <v>2984</v>
      </c>
      <c r="R1253" s="1" t="s">
        <v>2985</v>
      </c>
      <c r="S1253" s="1" t="s">
        <v>5076</v>
      </c>
      <c r="T1253" s="1" t="s">
        <v>15150</v>
      </c>
      <c r="U1253" s="1" t="s">
        <v>3044</v>
      </c>
      <c r="V1253" s="1" t="s">
        <v>3043</v>
      </c>
      <c r="W1253" s="1" t="s">
        <v>3043</v>
      </c>
    </row>
    <row r="1254" spans="1:23" x14ac:dyDescent="0.45">
      <c r="A1254" s="1" t="s">
        <v>15151</v>
      </c>
      <c r="B1254" s="1" t="s">
        <v>9716</v>
      </c>
      <c r="C1254" s="1" t="s">
        <v>3028</v>
      </c>
      <c r="D1254" s="1" t="s">
        <v>15152</v>
      </c>
      <c r="E1254" s="1" t="s">
        <v>15153</v>
      </c>
      <c r="F1254" s="1" t="s">
        <v>9720</v>
      </c>
      <c r="G1254" s="1" t="s">
        <v>9722</v>
      </c>
      <c r="H1254" s="1" t="s">
        <v>9722</v>
      </c>
      <c r="I1254" s="1" t="s">
        <v>9723</v>
      </c>
      <c r="J1254" s="1" t="s">
        <v>4653</v>
      </c>
      <c r="K1254" s="1" t="s">
        <v>9722</v>
      </c>
      <c r="L1254" s="1" t="s">
        <v>9723</v>
      </c>
      <c r="M1254" s="1" t="s">
        <v>4653</v>
      </c>
      <c r="N1254" s="1" t="s">
        <v>9722</v>
      </c>
      <c r="O1254" s="1" t="s">
        <v>9722</v>
      </c>
      <c r="P1254" s="1" t="s">
        <v>9727</v>
      </c>
      <c r="Q1254" s="1" t="s">
        <v>15154</v>
      </c>
      <c r="R1254" s="1" t="s">
        <v>3043</v>
      </c>
      <c r="S1254" s="1" t="s">
        <v>3043</v>
      </c>
      <c r="T1254" s="1" t="s">
        <v>3044</v>
      </c>
      <c r="U1254" s="1" t="s">
        <v>3044</v>
      </c>
      <c r="V1254" s="1" t="s">
        <v>3043</v>
      </c>
      <c r="W1254" s="1" t="s">
        <v>3043</v>
      </c>
    </row>
    <row r="1255" spans="1:23" x14ac:dyDescent="0.45">
      <c r="A1255" s="1" t="s">
        <v>15155</v>
      </c>
      <c r="B1255" s="1" t="s">
        <v>15156</v>
      </c>
      <c r="C1255" s="1" t="s">
        <v>3043</v>
      </c>
      <c r="D1255" s="1" t="s">
        <v>3043</v>
      </c>
      <c r="E1255" s="1" t="s">
        <v>3043</v>
      </c>
      <c r="F1255" s="1" t="s">
        <v>3456</v>
      </c>
      <c r="G1255" s="1" t="s">
        <v>3043</v>
      </c>
      <c r="H1255" s="1" t="s">
        <v>3456</v>
      </c>
      <c r="I1255" s="1" t="s">
        <v>3017</v>
      </c>
      <c r="J1255" s="1" t="s">
        <v>3017</v>
      </c>
      <c r="K1255" s="1" t="s">
        <v>3456</v>
      </c>
      <c r="L1255" s="1" t="s">
        <v>3017</v>
      </c>
      <c r="M1255" s="1" t="s">
        <v>3017</v>
      </c>
      <c r="N1255" s="1" t="s">
        <v>3043</v>
      </c>
      <c r="O1255" s="1" t="s">
        <v>3043</v>
      </c>
      <c r="P1255" s="1" t="s">
        <v>2984</v>
      </c>
      <c r="Q1255" s="1" t="s">
        <v>2984</v>
      </c>
      <c r="R1255" s="1" t="s">
        <v>2985</v>
      </c>
      <c r="S1255" s="1" t="s">
        <v>3985</v>
      </c>
      <c r="T1255" s="1" t="s">
        <v>3909</v>
      </c>
      <c r="U1255" s="1" t="s">
        <v>3570</v>
      </c>
      <c r="V1255" s="1" t="s">
        <v>3127</v>
      </c>
      <c r="W1255" s="1" t="s">
        <v>2985</v>
      </c>
    </row>
    <row r="1256" spans="1:23" x14ac:dyDescent="0.45">
      <c r="A1256" s="1" t="s">
        <v>15157</v>
      </c>
      <c r="B1256" s="1" t="s">
        <v>15158</v>
      </c>
      <c r="C1256" s="1" t="s">
        <v>7030</v>
      </c>
      <c r="D1256" s="1" t="s">
        <v>15159</v>
      </c>
      <c r="E1256" s="1" t="s">
        <v>15160</v>
      </c>
      <c r="F1256" s="1" t="s">
        <v>7046</v>
      </c>
      <c r="G1256" s="1" t="s">
        <v>7043</v>
      </c>
      <c r="H1256" s="1" t="s">
        <v>8939</v>
      </c>
      <c r="I1256" s="1" t="s">
        <v>3445</v>
      </c>
      <c r="J1256" s="1" t="s">
        <v>8790</v>
      </c>
      <c r="K1256" s="1" t="s">
        <v>14386</v>
      </c>
      <c r="L1256" s="1" t="s">
        <v>3119</v>
      </c>
      <c r="M1256" s="1" t="s">
        <v>15161</v>
      </c>
      <c r="N1256" s="1" t="s">
        <v>8939</v>
      </c>
      <c r="O1256" s="1" t="s">
        <v>7046</v>
      </c>
      <c r="P1256" s="1" t="s">
        <v>5286</v>
      </c>
      <c r="Q1256" s="1" t="s">
        <v>15162</v>
      </c>
      <c r="R1256" s="1" t="s">
        <v>3103</v>
      </c>
      <c r="S1256" s="1" t="s">
        <v>15163</v>
      </c>
      <c r="T1256" s="1" t="s">
        <v>9012</v>
      </c>
      <c r="U1256" s="1" t="s">
        <v>15164</v>
      </c>
      <c r="V1256" s="1" t="s">
        <v>15165</v>
      </c>
      <c r="W1256" s="1" t="s">
        <v>2985</v>
      </c>
    </row>
    <row r="1257" spans="1:23" x14ac:dyDescent="0.45">
      <c r="A1257" s="1" t="s">
        <v>15166</v>
      </c>
      <c r="B1257" s="1" t="s">
        <v>15167</v>
      </c>
      <c r="C1257" s="1" t="s">
        <v>3372</v>
      </c>
      <c r="D1257" s="1" t="s">
        <v>15168</v>
      </c>
      <c r="E1257" s="1" t="s">
        <v>15169</v>
      </c>
      <c r="F1257" s="1" t="s">
        <v>15170</v>
      </c>
      <c r="G1257" s="1" t="s">
        <v>15171</v>
      </c>
      <c r="H1257" s="1" t="s">
        <v>15172</v>
      </c>
      <c r="I1257" s="1" t="s">
        <v>4576</v>
      </c>
      <c r="J1257" s="1" t="s">
        <v>15173</v>
      </c>
      <c r="K1257" s="1" t="s">
        <v>15174</v>
      </c>
      <c r="L1257" s="1" t="s">
        <v>15175</v>
      </c>
      <c r="M1257" s="1" t="s">
        <v>15176</v>
      </c>
      <c r="N1257" s="1" t="s">
        <v>15177</v>
      </c>
      <c r="O1257" s="1" t="s">
        <v>15178</v>
      </c>
      <c r="P1257" s="1" t="s">
        <v>2984</v>
      </c>
      <c r="Q1257" s="1" t="s">
        <v>2984</v>
      </c>
      <c r="R1257" s="1" t="s">
        <v>2985</v>
      </c>
      <c r="S1257" s="1" t="s">
        <v>4794</v>
      </c>
      <c r="T1257" s="1" t="s">
        <v>15179</v>
      </c>
      <c r="U1257" s="1" t="s">
        <v>15180</v>
      </c>
      <c r="V1257" s="1" t="s">
        <v>2986</v>
      </c>
      <c r="W1257" s="1" t="s">
        <v>2985</v>
      </c>
    </row>
    <row r="1258" spans="1:23" x14ac:dyDescent="0.45">
      <c r="A1258" s="1" t="s">
        <v>15181</v>
      </c>
      <c r="B1258" s="1" t="s">
        <v>15182</v>
      </c>
      <c r="C1258" s="1" t="s">
        <v>3043</v>
      </c>
      <c r="D1258" s="1" t="s">
        <v>3043</v>
      </c>
      <c r="E1258" s="1" t="s">
        <v>3043</v>
      </c>
      <c r="F1258" s="1" t="s">
        <v>2985</v>
      </c>
      <c r="G1258" s="1" t="s">
        <v>3043</v>
      </c>
      <c r="H1258" s="1" t="s">
        <v>2985</v>
      </c>
      <c r="I1258" s="1" t="s">
        <v>3017</v>
      </c>
      <c r="J1258" s="1" t="s">
        <v>3017</v>
      </c>
      <c r="K1258" s="1" t="s">
        <v>2985</v>
      </c>
      <c r="L1258" s="1" t="s">
        <v>3017</v>
      </c>
      <c r="M1258" s="1" t="s">
        <v>3017</v>
      </c>
      <c r="N1258" s="1" t="s">
        <v>3043</v>
      </c>
      <c r="O1258" s="1" t="s">
        <v>3043</v>
      </c>
      <c r="P1258" s="1" t="s">
        <v>2984</v>
      </c>
      <c r="Q1258" s="1" t="s">
        <v>2984</v>
      </c>
      <c r="R1258" s="1" t="s">
        <v>2985</v>
      </c>
      <c r="S1258" s="1" t="s">
        <v>3230</v>
      </c>
      <c r="T1258" s="1" t="s">
        <v>3462</v>
      </c>
      <c r="U1258" s="1" t="s">
        <v>3044</v>
      </c>
      <c r="V1258" s="1" t="s">
        <v>3043</v>
      </c>
      <c r="W1258" s="1" t="s">
        <v>3043</v>
      </c>
    </row>
    <row r="1259" spans="1:23" x14ac:dyDescent="0.45">
      <c r="A1259" s="1" t="s">
        <v>15183</v>
      </c>
      <c r="B1259" s="1" t="s">
        <v>9670</v>
      </c>
      <c r="C1259" s="1" t="s">
        <v>3226</v>
      </c>
      <c r="D1259" s="1" t="s">
        <v>3780</v>
      </c>
      <c r="E1259" s="1" t="s">
        <v>15184</v>
      </c>
      <c r="F1259" s="1" t="s">
        <v>9672</v>
      </c>
      <c r="G1259" s="1" t="s">
        <v>15185</v>
      </c>
      <c r="H1259" s="1" t="s">
        <v>15186</v>
      </c>
      <c r="I1259" s="1" t="s">
        <v>4635</v>
      </c>
      <c r="J1259" s="1" t="s">
        <v>4258</v>
      </c>
      <c r="K1259" s="1" t="s">
        <v>15187</v>
      </c>
      <c r="L1259" s="1" t="s">
        <v>15188</v>
      </c>
      <c r="M1259" s="1" t="s">
        <v>4333</v>
      </c>
      <c r="N1259" s="1" t="s">
        <v>15185</v>
      </c>
      <c r="O1259" s="1" t="s">
        <v>15186</v>
      </c>
      <c r="P1259" s="1" t="s">
        <v>2984</v>
      </c>
      <c r="Q1259" s="1" t="s">
        <v>2984</v>
      </c>
      <c r="R1259" s="1" t="s">
        <v>2985</v>
      </c>
      <c r="S1259" s="1" t="s">
        <v>2986</v>
      </c>
      <c r="T1259" s="1" t="s">
        <v>15189</v>
      </c>
      <c r="U1259" s="1" t="s">
        <v>15190</v>
      </c>
      <c r="V1259" s="1" t="s">
        <v>3940</v>
      </c>
      <c r="W1259" s="1" t="s">
        <v>2985</v>
      </c>
    </row>
    <row r="1260" spans="1:23" x14ac:dyDescent="0.45">
      <c r="A1260" s="1" t="s">
        <v>15191</v>
      </c>
      <c r="B1260" s="1" t="s">
        <v>15192</v>
      </c>
      <c r="C1260" s="1" t="s">
        <v>3043</v>
      </c>
      <c r="D1260" s="1" t="s">
        <v>3043</v>
      </c>
      <c r="E1260" s="1" t="s">
        <v>3043</v>
      </c>
      <c r="F1260" s="1" t="s">
        <v>5390</v>
      </c>
      <c r="G1260" s="1" t="s">
        <v>3043</v>
      </c>
      <c r="H1260" s="1" t="s">
        <v>2980</v>
      </c>
      <c r="I1260" s="1" t="s">
        <v>10628</v>
      </c>
      <c r="J1260" s="1" t="s">
        <v>3496</v>
      </c>
      <c r="K1260" s="1" t="s">
        <v>5390</v>
      </c>
      <c r="L1260" s="1" t="s">
        <v>3017</v>
      </c>
      <c r="M1260" s="1" t="s">
        <v>3017</v>
      </c>
      <c r="N1260" s="1" t="s">
        <v>3043</v>
      </c>
      <c r="O1260" s="1" t="s">
        <v>3043</v>
      </c>
      <c r="P1260" s="1" t="s">
        <v>2984</v>
      </c>
      <c r="Q1260" s="1" t="s">
        <v>2984</v>
      </c>
      <c r="R1260" s="1" t="s">
        <v>2985</v>
      </c>
      <c r="S1260" s="1" t="s">
        <v>2977</v>
      </c>
      <c r="T1260" s="1" t="s">
        <v>5649</v>
      </c>
      <c r="U1260" s="1" t="s">
        <v>3044</v>
      </c>
      <c r="V1260" s="1" t="s">
        <v>3043</v>
      </c>
      <c r="W1260" s="1" t="s">
        <v>3043</v>
      </c>
    </row>
    <row r="1261" spans="1:23" x14ac:dyDescent="0.45">
      <c r="A1261" s="1" t="s">
        <v>15193</v>
      </c>
      <c r="B1261" s="1" t="s">
        <v>15194</v>
      </c>
      <c r="C1261" s="1" t="s">
        <v>5989</v>
      </c>
      <c r="D1261" s="1" t="s">
        <v>15195</v>
      </c>
      <c r="E1261" s="1" t="s">
        <v>15196</v>
      </c>
      <c r="F1261" s="1" t="s">
        <v>15197</v>
      </c>
      <c r="G1261" s="1" t="s">
        <v>15198</v>
      </c>
      <c r="H1261" s="1" t="s">
        <v>15199</v>
      </c>
      <c r="I1261" s="1" t="s">
        <v>15200</v>
      </c>
      <c r="J1261" s="1" t="s">
        <v>10728</v>
      </c>
      <c r="K1261" s="1" t="s">
        <v>15201</v>
      </c>
      <c r="L1261" s="1" t="s">
        <v>15202</v>
      </c>
      <c r="M1261" s="1" t="s">
        <v>3291</v>
      </c>
      <c r="N1261" s="1" t="s">
        <v>15198</v>
      </c>
      <c r="O1261" s="1" t="s">
        <v>15199</v>
      </c>
      <c r="P1261" s="1" t="s">
        <v>2984</v>
      </c>
      <c r="Q1261" s="1" t="s">
        <v>2984</v>
      </c>
      <c r="R1261" s="1" t="s">
        <v>2985</v>
      </c>
      <c r="S1261" s="1" t="s">
        <v>3151</v>
      </c>
      <c r="T1261" s="1" t="s">
        <v>15203</v>
      </c>
      <c r="U1261" s="1" t="s">
        <v>15204</v>
      </c>
      <c r="V1261" s="1" t="s">
        <v>10177</v>
      </c>
      <c r="W1261" s="1" t="s">
        <v>3028</v>
      </c>
    </row>
    <row r="1262" spans="1:23" x14ac:dyDescent="0.45">
      <c r="A1262" s="1" t="s">
        <v>15205</v>
      </c>
      <c r="B1262" s="1" t="s">
        <v>7929</v>
      </c>
      <c r="C1262" s="1" t="s">
        <v>5223</v>
      </c>
      <c r="D1262" s="1" t="s">
        <v>15206</v>
      </c>
      <c r="E1262" s="1" t="s">
        <v>15207</v>
      </c>
      <c r="F1262" s="1" t="s">
        <v>7932</v>
      </c>
      <c r="G1262" s="1" t="s">
        <v>15208</v>
      </c>
      <c r="H1262" s="1" t="s">
        <v>15209</v>
      </c>
      <c r="I1262" s="1" t="s">
        <v>15210</v>
      </c>
      <c r="J1262" s="1" t="s">
        <v>4681</v>
      </c>
      <c r="K1262" s="1" t="s">
        <v>15211</v>
      </c>
      <c r="L1262" s="1" t="s">
        <v>15212</v>
      </c>
      <c r="M1262" s="1" t="s">
        <v>4261</v>
      </c>
      <c r="N1262" s="1" t="s">
        <v>15208</v>
      </c>
      <c r="O1262" s="1" t="s">
        <v>15209</v>
      </c>
      <c r="P1262" s="1" t="s">
        <v>2984</v>
      </c>
      <c r="Q1262" s="1" t="s">
        <v>2984</v>
      </c>
      <c r="R1262" s="1" t="s">
        <v>2985</v>
      </c>
      <c r="S1262" s="1" t="s">
        <v>3299</v>
      </c>
      <c r="T1262" s="1" t="s">
        <v>15213</v>
      </c>
      <c r="U1262" s="1" t="s">
        <v>15214</v>
      </c>
      <c r="V1262" s="1" t="s">
        <v>2986</v>
      </c>
      <c r="W1262" s="1" t="s">
        <v>2985</v>
      </c>
    </row>
    <row r="1263" spans="1:23" x14ac:dyDescent="0.45">
      <c r="A1263" s="1" t="s">
        <v>15215</v>
      </c>
      <c r="B1263" s="1" t="s">
        <v>15216</v>
      </c>
      <c r="C1263" s="1" t="s">
        <v>8801</v>
      </c>
      <c r="D1263" s="1" t="s">
        <v>15217</v>
      </c>
      <c r="E1263" s="1" t="s">
        <v>15218</v>
      </c>
      <c r="F1263" s="1" t="s">
        <v>15219</v>
      </c>
      <c r="G1263" s="1" t="s">
        <v>15220</v>
      </c>
      <c r="H1263" s="1" t="s">
        <v>15221</v>
      </c>
      <c r="I1263" s="1" t="s">
        <v>15222</v>
      </c>
      <c r="J1263" s="1" t="s">
        <v>15223</v>
      </c>
      <c r="K1263" s="1" t="s">
        <v>15224</v>
      </c>
      <c r="L1263" s="1" t="s">
        <v>15225</v>
      </c>
      <c r="M1263" s="1" t="s">
        <v>10876</v>
      </c>
      <c r="N1263" s="1" t="s">
        <v>15226</v>
      </c>
      <c r="O1263" s="1" t="s">
        <v>15227</v>
      </c>
      <c r="P1263" s="1" t="s">
        <v>15228</v>
      </c>
      <c r="Q1263" s="1" t="s">
        <v>15229</v>
      </c>
      <c r="R1263" s="1" t="s">
        <v>2977</v>
      </c>
      <c r="S1263" s="1" t="s">
        <v>3319</v>
      </c>
      <c r="T1263" s="1" t="s">
        <v>15230</v>
      </c>
      <c r="U1263" s="1" t="s">
        <v>15231</v>
      </c>
      <c r="V1263" s="1" t="s">
        <v>5136</v>
      </c>
      <c r="W1263" s="1" t="s">
        <v>2985</v>
      </c>
    </row>
    <row r="1264" spans="1:23" x14ac:dyDescent="0.45">
      <c r="A1264" s="1" t="s">
        <v>15232</v>
      </c>
      <c r="B1264" s="1" t="s">
        <v>15233</v>
      </c>
      <c r="C1264" s="1" t="s">
        <v>4656</v>
      </c>
      <c r="D1264" s="1" t="s">
        <v>15234</v>
      </c>
      <c r="E1264" s="1" t="s">
        <v>15235</v>
      </c>
      <c r="F1264" s="1" t="s">
        <v>15236</v>
      </c>
      <c r="G1264" s="1" t="s">
        <v>9501</v>
      </c>
      <c r="H1264" s="1" t="s">
        <v>15237</v>
      </c>
      <c r="I1264" s="1" t="s">
        <v>15238</v>
      </c>
      <c r="J1264" s="1" t="s">
        <v>15239</v>
      </c>
      <c r="K1264" s="1" t="s">
        <v>15240</v>
      </c>
      <c r="L1264" s="1" t="s">
        <v>6472</v>
      </c>
      <c r="M1264" s="1" t="s">
        <v>14875</v>
      </c>
      <c r="N1264" s="1" t="s">
        <v>15241</v>
      </c>
      <c r="O1264" s="1" t="s">
        <v>15242</v>
      </c>
      <c r="P1264" s="1" t="s">
        <v>15243</v>
      </c>
      <c r="Q1264" s="1" t="s">
        <v>15244</v>
      </c>
      <c r="R1264" s="1" t="s">
        <v>3226</v>
      </c>
      <c r="S1264" s="1" t="s">
        <v>15245</v>
      </c>
      <c r="T1264" s="1" t="s">
        <v>15246</v>
      </c>
      <c r="U1264" s="1" t="s">
        <v>15246</v>
      </c>
      <c r="V1264" s="1" t="s">
        <v>3436</v>
      </c>
      <c r="W1264" s="1" t="s">
        <v>2977</v>
      </c>
    </row>
    <row r="1265" spans="1:23" x14ac:dyDescent="0.45">
      <c r="A1265" s="1" t="s">
        <v>15247</v>
      </c>
      <c r="B1265" s="1" t="s">
        <v>15248</v>
      </c>
      <c r="C1265" s="1" t="s">
        <v>4960</v>
      </c>
      <c r="D1265" s="1" t="s">
        <v>15249</v>
      </c>
      <c r="E1265" s="1" t="s">
        <v>15250</v>
      </c>
      <c r="F1265" s="1" t="s">
        <v>15251</v>
      </c>
      <c r="G1265" s="1" t="s">
        <v>7612</v>
      </c>
      <c r="H1265" s="1" t="s">
        <v>4226</v>
      </c>
      <c r="I1265" s="1" t="s">
        <v>3602</v>
      </c>
      <c r="J1265" s="1" t="s">
        <v>9029</v>
      </c>
      <c r="K1265" s="1" t="s">
        <v>15252</v>
      </c>
      <c r="L1265" s="1" t="s">
        <v>4839</v>
      </c>
      <c r="M1265" s="1" t="s">
        <v>5911</v>
      </c>
      <c r="N1265" s="1" t="s">
        <v>7318</v>
      </c>
      <c r="O1265" s="1" t="s">
        <v>3386</v>
      </c>
      <c r="P1265" s="1" t="s">
        <v>15253</v>
      </c>
      <c r="Q1265" s="1" t="s">
        <v>15254</v>
      </c>
      <c r="R1265" s="1" t="s">
        <v>2985</v>
      </c>
      <c r="S1265" s="1" t="s">
        <v>15255</v>
      </c>
      <c r="T1265" s="1" t="s">
        <v>8616</v>
      </c>
      <c r="U1265" s="1" t="s">
        <v>6587</v>
      </c>
      <c r="V1265" s="1" t="s">
        <v>8744</v>
      </c>
      <c r="W1265" s="1" t="s">
        <v>3103</v>
      </c>
    </row>
    <row r="1266" spans="1:23" x14ac:dyDescent="0.45">
      <c r="A1266" s="1" t="s">
        <v>15256</v>
      </c>
      <c r="B1266" s="1" t="s">
        <v>15257</v>
      </c>
      <c r="C1266" s="1" t="s">
        <v>3043</v>
      </c>
      <c r="D1266" s="1" t="s">
        <v>3043</v>
      </c>
      <c r="E1266" s="1" t="s">
        <v>3043</v>
      </c>
      <c r="F1266" s="1" t="s">
        <v>15258</v>
      </c>
      <c r="G1266" s="1" t="s">
        <v>3043</v>
      </c>
      <c r="H1266" s="1" t="s">
        <v>15258</v>
      </c>
      <c r="I1266" s="1" t="s">
        <v>3017</v>
      </c>
      <c r="J1266" s="1" t="s">
        <v>3017</v>
      </c>
      <c r="K1266" s="1" t="s">
        <v>15258</v>
      </c>
      <c r="L1266" s="1" t="s">
        <v>3017</v>
      </c>
      <c r="M1266" s="1" t="s">
        <v>3017</v>
      </c>
      <c r="N1266" s="1" t="s">
        <v>3043</v>
      </c>
      <c r="O1266" s="1" t="s">
        <v>3043</v>
      </c>
      <c r="P1266" s="1" t="s">
        <v>2984</v>
      </c>
      <c r="Q1266" s="1" t="s">
        <v>2984</v>
      </c>
      <c r="R1266" s="1" t="s">
        <v>2985</v>
      </c>
      <c r="S1266" s="1" t="s">
        <v>3127</v>
      </c>
      <c r="T1266" s="1" t="s">
        <v>10441</v>
      </c>
      <c r="U1266" s="1" t="s">
        <v>3044</v>
      </c>
      <c r="V1266" s="1" t="s">
        <v>3043</v>
      </c>
      <c r="W1266" s="1" t="s">
        <v>3043</v>
      </c>
    </row>
    <row r="1267" spans="1:23" x14ac:dyDescent="0.45">
      <c r="A1267" s="1" t="s">
        <v>15259</v>
      </c>
      <c r="B1267" s="1" t="s">
        <v>15260</v>
      </c>
      <c r="C1267" s="1" t="s">
        <v>3043</v>
      </c>
      <c r="D1267" s="1" t="s">
        <v>3043</v>
      </c>
      <c r="E1267" s="1" t="s">
        <v>3043</v>
      </c>
      <c r="F1267" s="1" t="s">
        <v>15261</v>
      </c>
      <c r="G1267" s="1" t="s">
        <v>3043</v>
      </c>
      <c r="H1267" s="1" t="s">
        <v>15261</v>
      </c>
      <c r="I1267" s="1" t="s">
        <v>3017</v>
      </c>
      <c r="J1267" s="1" t="s">
        <v>3017</v>
      </c>
      <c r="K1267" s="1" t="s">
        <v>15261</v>
      </c>
      <c r="L1267" s="1" t="s">
        <v>3017</v>
      </c>
      <c r="M1267" s="1" t="s">
        <v>3017</v>
      </c>
      <c r="N1267" s="1" t="s">
        <v>3043</v>
      </c>
      <c r="O1267" s="1" t="s">
        <v>3043</v>
      </c>
      <c r="P1267" s="1" t="s">
        <v>2984</v>
      </c>
      <c r="Q1267" s="1" t="s">
        <v>2984</v>
      </c>
      <c r="R1267" s="1" t="s">
        <v>3043</v>
      </c>
      <c r="S1267" s="1" t="s">
        <v>3043</v>
      </c>
      <c r="T1267" s="1" t="s">
        <v>3044</v>
      </c>
      <c r="U1267" s="1" t="s">
        <v>15262</v>
      </c>
      <c r="V1267" s="1" t="s">
        <v>4529</v>
      </c>
      <c r="W1267" s="1" t="s">
        <v>2985</v>
      </c>
    </row>
    <row r="1268" spans="1:23" x14ac:dyDescent="0.45">
      <c r="A1268" s="1" t="s">
        <v>15263</v>
      </c>
      <c r="B1268" s="1" t="s">
        <v>15264</v>
      </c>
      <c r="C1268" s="1" t="s">
        <v>3966</v>
      </c>
      <c r="D1268" s="1" t="s">
        <v>15265</v>
      </c>
      <c r="E1268" s="1" t="s">
        <v>15266</v>
      </c>
      <c r="F1268" s="1" t="s">
        <v>9008</v>
      </c>
      <c r="G1268" s="1" t="s">
        <v>7927</v>
      </c>
      <c r="H1268" s="1" t="s">
        <v>15267</v>
      </c>
      <c r="I1268" s="1" t="s">
        <v>3445</v>
      </c>
      <c r="J1268" s="1" t="s">
        <v>12034</v>
      </c>
      <c r="K1268" s="1" t="s">
        <v>15267</v>
      </c>
      <c r="L1268" s="1" t="s">
        <v>3445</v>
      </c>
      <c r="M1268" s="1" t="s">
        <v>12034</v>
      </c>
      <c r="N1268" s="1" t="s">
        <v>15267</v>
      </c>
      <c r="O1268" s="1" t="s">
        <v>8575</v>
      </c>
      <c r="P1268" s="1" t="s">
        <v>13812</v>
      </c>
      <c r="Q1268" s="1" t="s">
        <v>15268</v>
      </c>
      <c r="R1268" s="1" t="s">
        <v>3043</v>
      </c>
      <c r="S1268" s="1" t="s">
        <v>3043</v>
      </c>
      <c r="T1268" s="1" t="s">
        <v>3044</v>
      </c>
      <c r="U1268" s="1" t="s">
        <v>15269</v>
      </c>
      <c r="V1268" s="1" t="s">
        <v>15039</v>
      </c>
      <c r="W1268" s="1" t="s">
        <v>2977</v>
      </c>
    </row>
    <row r="1269" spans="1:23" x14ac:dyDescent="0.45">
      <c r="A1269" s="1" t="s">
        <v>15270</v>
      </c>
      <c r="B1269" s="1" t="s">
        <v>15271</v>
      </c>
      <c r="C1269" s="1" t="s">
        <v>9946</v>
      </c>
      <c r="D1269" s="1" t="s">
        <v>15272</v>
      </c>
      <c r="E1269" s="1" t="s">
        <v>15273</v>
      </c>
      <c r="F1269" s="1" t="s">
        <v>15274</v>
      </c>
      <c r="G1269" s="1" t="s">
        <v>15275</v>
      </c>
      <c r="H1269" s="1" t="s">
        <v>15276</v>
      </c>
      <c r="I1269" s="1" t="s">
        <v>4067</v>
      </c>
      <c r="J1269" s="1" t="s">
        <v>3328</v>
      </c>
      <c r="K1269" s="1" t="s">
        <v>15277</v>
      </c>
      <c r="L1269" s="1" t="s">
        <v>11606</v>
      </c>
      <c r="M1269" s="1" t="s">
        <v>5382</v>
      </c>
      <c r="N1269" s="1" t="s">
        <v>12805</v>
      </c>
      <c r="O1269" s="1" t="s">
        <v>15278</v>
      </c>
      <c r="P1269" s="1" t="s">
        <v>15279</v>
      </c>
      <c r="Q1269" s="1" t="s">
        <v>15280</v>
      </c>
      <c r="R1269" s="1" t="s">
        <v>2977</v>
      </c>
      <c r="S1269" s="1" t="s">
        <v>7276</v>
      </c>
      <c r="T1269" s="1" t="s">
        <v>15281</v>
      </c>
      <c r="U1269" s="1" t="s">
        <v>15282</v>
      </c>
      <c r="V1269" s="1" t="s">
        <v>12150</v>
      </c>
      <c r="W1269" s="1" t="s">
        <v>2985</v>
      </c>
    </row>
    <row r="1270" spans="1:23" x14ac:dyDescent="0.45">
      <c r="A1270" s="1" t="s">
        <v>15283</v>
      </c>
      <c r="B1270" s="1" t="s">
        <v>7983</v>
      </c>
      <c r="C1270" s="1" t="s">
        <v>3219</v>
      </c>
      <c r="D1270" s="1" t="s">
        <v>6645</v>
      </c>
      <c r="E1270" s="1" t="s">
        <v>6645</v>
      </c>
      <c r="F1270" s="1" t="s">
        <v>7987</v>
      </c>
      <c r="G1270" s="1" t="s">
        <v>2985</v>
      </c>
      <c r="H1270" s="1" t="s">
        <v>2985</v>
      </c>
      <c r="I1270" s="1" t="s">
        <v>15284</v>
      </c>
      <c r="J1270" s="1" t="s">
        <v>3039</v>
      </c>
      <c r="K1270" s="1" t="s">
        <v>2985</v>
      </c>
      <c r="L1270" s="1" t="s">
        <v>15284</v>
      </c>
      <c r="M1270" s="1" t="s">
        <v>3039</v>
      </c>
      <c r="N1270" s="1" t="s">
        <v>2985</v>
      </c>
      <c r="O1270" s="1" t="s">
        <v>2985</v>
      </c>
      <c r="P1270" s="1" t="s">
        <v>7995</v>
      </c>
      <c r="Q1270" s="1" t="s">
        <v>3997</v>
      </c>
      <c r="R1270" s="1" t="s">
        <v>3043</v>
      </c>
      <c r="S1270" s="1" t="s">
        <v>3043</v>
      </c>
      <c r="T1270" s="1" t="s">
        <v>3044</v>
      </c>
      <c r="U1270" s="1" t="s">
        <v>3044</v>
      </c>
      <c r="V1270" s="1" t="s">
        <v>3043</v>
      </c>
      <c r="W1270" s="1" t="s">
        <v>3043</v>
      </c>
    </row>
    <row r="1271" spans="1:23" x14ac:dyDescent="0.45">
      <c r="A1271" s="1" t="s">
        <v>15285</v>
      </c>
      <c r="B1271" s="1" t="s">
        <v>15286</v>
      </c>
      <c r="C1271" s="1" t="s">
        <v>6003</v>
      </c>
      <c r="D1271" s="1" t="s">
        <v>15287</v>
      </c>
      <c r="E1271" s="1" t="s">
        <v>15288</v>
      </c>
      <c r="F1271" s="1" t="s">
        <v>15289</v>
      </c>
      <c r="G1271" s="1" t="s">
        <v>9296</v>
      </c>
      <c r="H1271" s="1" t="s">
        <v>15290</v>
      </c>
      <c r="I1271" s="1" t="s">
        <v>8310</v>
      </c>
      <c r="J1271" s="1" t="s">
        <v>7967</v>
      </c>
      <c r="K1271" s="1" t="s">
        <v>4045</v>
      </c>
      <c r="L1271" s="1" t="s">
        <v>15291</v>
      </c>
      <c r="M1271" s="1" t="s">
        <v>8069</v>
      </c>
      <c r="N1271" s="1" t="s">
        <v>15143</v>
      </c>
      <c r="O1271" s="1" t="s">
        <v>9296</v>
      </c>
      <c r="P1271" s="1" t="s">
        <v>2984</v>
      </c>
      <c r="Q1271" s="1" t="s">
        <v>2984</v>
      </c>
      <c r="R1271" s="1" t="s">
        <v>3028</v>
      </c>
      <c r="S1271" s="1" t="s">
        <v>15292</v>
      </c>
      <c r="T1271" s="1" t="s">
        <v>15293</v>
      </c>
      <c r="U1271" s="1" t="s">
        <v>15294</v>
      </c>
      <c r="V1271" s="1" t="s">
        <v>5644</v>
      </c>
      <c r="W1271" s="1" t="s">
        <v>2985</v>
      </c>
    </row>
    <row r="1272" spans="1:23" x14ac:dyDescent="0.45">
      <c r="A1272" s="1" t="s">
        <v>15295</v>
      </c>
      <c r="B1272" s="1" t="s">
        <v>6305</v>
      </c>
      <c r="C1272" s="1" t="s">
        <v>3031</v>
      </c>
      <c r="D1272" s="1" t="s">
        <v>15296</v>
      </c>
      <c r="E1272" s="1" t="s">
        <v>15296</v>
      </c>
      <c r="F1272" s="1" t="s">
        <v>6309</v>
      </c>
      <c r="G1272" s="1" t="s">
        <v>2985</v>
      </c>
      <c r="H1272" s="1" t="s">
        <v>2985</v>
      </c>
      <c r="I1272" s="1" t="s">
        <v>15297</v>
      </c>
      <c r="J1272" s="1" t="s">
        <v>3679</v>
      </c>
      <c r="K1272" s="1" t="s">
        <v>2985</v>
      </c>
      <c r="L1272" s="1" t="s">
        <v>15297</v>
      </c>
      <c r="M1272" s="1" t="s">
        <v>3679</v>
      </c>
      <c r="N1272" s="1" t="s">
        <v>2985</v>
      </c>
      <c r="O1272" s="1" t="s">
        <v>2985</v>
      </c>
      <c r="P1272" s="1" t="s">
        <v>2984</v>
      </c>
      <c r="Q1272" s="1" t="s">
        <v>2984</v>
      </c>
      <c r="R1272" s="1" t="s">
        <v>3043</v>
      </c>
      <c r="S1272" s="1" t="s">
        <v>3043</v>
      </c>
      <c r="T1272" s="1" t="s">
        <v>3044</v>
      </c>
      <c r="U1272" s="1" t="s">
        <v>3044</v>
      </c>
      <c r="V1272" s="1" t="s">
        <v>3043</v>
      </c>
      <c r="W1272" s="1" t="s">
        <v>3043</v>
      </c>
    </row>
    <row r="1273" spans="1:23" x14ac:dyDescent="0.45">
      <c r="A1273" s="1" t="s">
        <v>15298</v>
      </c>
      <c r="B1273" s="1" t="s">
        <v>15299</v>
      </c>
      <c r="C1273" s="1" t="s">
        <v>15300</v>
      </c>
      <c r="D1273" s="1" t="s">
        <v>15301</v>
      </c>
      <c r="E1273" s="1" t="s">
        <v>15302</v>
      </c>
      <c r="F1273" s="1" t="s">
        <v>9594</v>
      </c>
      <c r="G1273" s="1" t="s">
        <v>4491</v>
      </c>
      <c r="H1273" s="1" t="s">
        <v>15303</v>
      </c>
      <c r="I1273" s="1" t="s">
        <v>3056</v>
      </c>
      <c r="J1273" s="1" t="s">
        <v>4174</v>
      </c>
      <c r="K1273" s="1" t="s">
        <v>7470</v>
      </c>
      <c r="L1273" s="1" t="s">
        <v>7665</v>
      </c>
      <c r="M1273" s="1" t="s">
        <v>15304</v>
      </c>
      <c r="N1273" s="1" t="s">
        <v>15303</v>
      </c>
      <c r="O1273" s="1" t="s">
        <v>15305</v>
      </c>
      <c r="P1273" s="1" t="s">
        <v>3004</v>
      </c>
      <c r="Q1273" s="1" t="s">
        <v>15306</v>
      </c>
      <c r="R1273" s="1" t="s">
        <v>3043</v>
      </c>
      <c r="S1273" s="1" t="s">
        <v>3043</v>
      </c>
      <c r="T1273" s="1" t="s">
        <v>3044</v>
      </c>
      <c r="U1273" s="1" t="s">
        <v>15307</v>
      </c>
      <c r="V1273" s="1" t="s">
        <v>3436</v>
      </c>
      <c r="W1273" s="1" t="s">
        <v>2985</v>
      </c>
    </row>
    <row r="1274" spans="1:23" x14ac:dyDescent="0.45">
      <c r="A1274" s="1" t="s">
        <v>15308</v>
      </c>
      <c r="B1274" s="1" t="s">
        <v>13215</v>
      </c>
      <c r="C1274" s="1" t="s">
        <v>4053</v>
      </c>
      <c r="D1274" s="1" t="s">
        <v>3629</v>
      </c>
      <c r="E1274" s="1" t="s">
        <v>15309</v>
      </c>
      <c r="F1274" s="1" t="s">
        <v>13218</v>
      </c>
      <c r="G1274" s="1" t="s">
        <v>15310</v>
      </c>
      <c r="H1274" s="1" t="s">
        <v>15311</v>
      </c>
      <c r="I1274" s="1" t="s">
        <v>12698</v>
      </c>
      <c r="J1274" s="1" t="s">
        <v>8592</v>
      </c>
      <c r="K1274" s="1" t="s">
        <v>15312</v>
      </c>
      <c r="L1274" s="1" t="s">
        <v>5590</v>
      </c>
      <c r="M1274" s="1" t="s">
        <v>6526</v>
      </c>
      <c r="N1274" s="1" t="s">
        <v>15311</v>
      </c>
      <c r="O1274" s="1" t="s">
        <v>15313</v>
      </c>
      <c r="P1274" s="1" t="s">
        <v>2984</v>
      </c>
      <c r="Q1274" s="1" t="s">
        <v>2984</v>
      </c>
      <c r="R1274" s="1" t="s">
        <v>2985</v>
      </c>
      <c r="S1274" s="1" t="s">
        <v>3267</v>
      </c>
      <c r="T1274" s="1" t="s">
        <v>15314</v>
      </c>
      <c r="U1274" s="1" t="s">
        <v>15315</v>
      </c>
      <c r="V1274" s="1" t="s">
        <v>3229</v>
      </c>
      <c r="W1274" s="1" t="s">
        <v>2985</v>
      </c>
    </row>
    <row r="1275" spans="1:23" x14ac:dyDescent="0.45">
      <c r="A1275" s="1" t="s">
        <v>15316</v>
      </c>
      <c r="B1275" s="1" t="s">
        <v>15317</v>
      </c>
      <c r="C1275" s="1" t="s">
        <v>10470</v>
      </c>
      <c r="D1275" s="1" t="s">
        <v>15318</v>
      </c>
      <c r="E1275" s="1" t="s">
        <v>15319</v>
      </c>
      <c r="F1275" s="1" t="s">
        <v>10471</v>
      </c>
      <c r="G1275" s="1" t="s">
        <v>15320</v>
      </c>
      <c r="H1275" s="1" t="s">
        <v>15321</v>
      </c>
      <c r="I1275" s="1" t="s">
        <v>5859</v>
      </c>
      <c r="J1275" s="1" t="s">
        <v>4724</v>
      </c>
      <c r="K1275" s="1" t="s">
        <v>12610</v>
      </c>
      <c r="L1275" s="1" t="s">
        <v>8128</v>
      </c>
      <c r="M1275" s="1" t="s">
        <v>15322</v>
      </c>
      <c r="N1275" s="1" t="s">
        <v>14761</v>
      </c>
      <c r="O1275" s="1" t="s">
        <v>9909</v>
      </c>
      <c r="P1275" s="1" t="s">
        <v>8027</v>
      </c>
      <c r="Q1275" s="1" t="s">
        <v>15323</v>
      </c>
      <c r="R1275" s="1" t="s">
        <v>2985</v>
      </c>
      <c r="S1275" s="1" t="s">
        <v>15324</v>
      </c>
      <c r="T1275" s="1" t="s">
        <v>15325</v>
      </c>
      <c r="U1275" s="1" t="s">
        <v>15326</v>
      </c>
      <c r="V1275" s="1" t="s">
        <v>15327</v>
      </c>
      <c r="W1275" s="1" t="s">
        <v>2985</v>
      </c>
    </row>
    <row r="1276" spans="1:23" x14ac:dyDescent="0.45">
      <c r="A1276" s="1" t="s">
        <v>15328</v>
      </c>
      <c r="B1276" s="1" t="s">
        <v>15329</v>
      </c>
      <c r="C1276" s="1" t="s">
        <v>3043</v>
      </c>
      <c r="D1276" s="1" t="s">
        <v>3043</v>
      </c>
      <c r="E1276" s="1" t="s">
        <v>3043</v>
      </c>
      <c r="F1276" s="1" t="s">
        <v>4529</v>
      </c>
      <c r="G1276" s="1" t="s">
        <v>3043</v>
      </c>
      <c r="H1276" s="1" t="s">
        <v>3151</v>
      </c>
      <c r="I1276" s="1" t="s">
        <v>3039</v>
      </c>
      <c r="J1276" s="1" t="s">
        <v>12313</v>
      </c>
      <c r="K1276" s="1" t="s">
        <v>4529</v>
      </c>
      <c r="L1276" s="1" t="s">
        <v>3017</v>
      </c>
      <c r="M1276" s="1" t="s">
        <v>3017</v>
      </c>
      <c r="N1276" s="1" t="s">
        <v>3043</v>
      </c>
      <c r="O1276" s="1" t="s">
        <v>3043</v>
      </c>
      <c r="P1276" s="1" t="s">
        <v>2984</v>
      </c>
      <c r="Q1276" s="1" t="s">
        <v>2984</v>
      </c>
      <c r="R1276" s="1" t="s">
        <v>3043</v>
      </c>
      <c r="S1276" s="1" t="s">
        <v>3043</v>
      </c>
      <c r="T1276" s="1" t="s">
        <v>3044</v>
      </c>
      <c r="U1276" s="1" t="s">
        <v>15330</v>
      </c>
      <c r="V1276" s="1" t="s">
        <v>2986</v>
      </c>
      <c r="W1276" s="1" t="s">
        <v>2985</v>
      </c>
    </row>
    <row r="1277" spans="1:23" x14ac:dyDescent="0.45">
      <c r="A1277" s="1" t="s">
        <v>15331</v>
      </c>
      <c r="B1277" s="1" t="s">
        <v>15332</v>
      </c>
      <c r="C1277" s="1" t="s">
        <v>3043</v>
      </c>
      <c r="D1277" s="1" t="s">
        <v>3043</v>
      </c>
      <c r="E1277" s="1" t="s">
        <v>3043</v>
      </c>
      <c r="F1277" s="1" t="s">
        <v>15333</v>
      </c>
      <c r="G1277" s="1" t="s">
        <v>3043</v>
      </c>
      <c r="H1277" s="1" t="s">
        <v>15333</v>
      </c>
      <c r="I1277" s="1" t="s">
        <v>3017</v>
      </c>
      <c r="J1277" s="1" t="s">
        <v>3017</v>
      </c>
      <c r="K1277" s="1" t="s">
        <v>15333</v>
      </c>
      <c r="L1277" s="1" t="s">
        <v>3017</v>
      </c>
      <c r="M1277" s="1" t="s">
        <v>3017</v>
      </c>
      <c r="N1277" s="1" t="s">
        <v>3043</v>
      </c>
      <c r="O1277" s="1" t="s">
        <v>3043</v>
      </c>
      <c r="P1277" s="1" t="s">
        <v>2984</v>
      </c>
      <c r="Q1277" s="1" t="s">
        <v>2984</v>
      </c>
      <c r="R1277" s="1" t="s">
        <v>3028</v>
      </c>
      <c r="S1277" s="1" t="s">
        <v>5056</v>
      </c>
      <c r="T1277" s="1" t="s">
        <v>15334</v>
      </c>
      <c r="U1277" s="1" t="s">
        <v>3044</v>
      </c>
      <c r="V1277" s="1" t="s">
        <v>3043</v>
      </c>
      <c r="W1277" s="1" t="s">
        <v>3043</v>
      </c>
    </row>
    <row r="1278" spans="1:23" x14ac:dyDescent="0.45">
      <c r="A1278" s="1" t="s">
        <v>15335</v>
      </c>
      <c r="B1278" s="1" t="s">
        <v>15336</v>
      </c>
      <c r="C1278" s="1" t="s">
        <v>3043</v>
      </c>
      <c r="D1278" s="1" t="s">
        <v>3043</v>
      </c>
      <c r="E1278" s="1" t="s">
        <v>3043</v>
      </c>
      <c r="F1278" s="1" t="s">
        <v>15337</v>
      </c>
      <c r="G1278" s="1" t="s">
        <v>3043</v>
      </c>
      <c r="H1278" s="1" t="s">
        <v>15338</v>
      </c>
      <c r="I1278" s="1" t="s">
        <v>15339</v>
      </c>
      <c r="J1278" s="1" t="s">
        <v>15340</v>
      </c>
      <c r="K1278" s="1" t="s">
        <v>15337</v>
      </c>
      <c r="L1278" s="1" t="s">
        <v>3017</v>
      </c>
      <c r="M1278" s="1" t="s">
        <v>3017</v>
      </c>
      <c r="N1278" s="1" t="s">
        <v>3043</v>
      </c>
      <c r="O1278" s="1" t="s">
        <v>3043</v>
      </c>
      <c r="P1278" s="1" t="s">
        <v>2984</v>
      </c>
      <c r="Q1278" s="1" t="s">
        <v>2984</v>
      </c>
      <c r="R1278" s="1" t="s">
        <v>3043</v>
      </c>
      <c r="S1278" s="1" t="s">
        <v>3043</v>
      </c>
      <c r="T1278" s="1" t="s">
        <v>3044</v>
      </c>
      <c r="U1278" s="1" t="s">
        <v>15341</v>
      </c>
      <c r="V1278" s="1" t="s">
        <v>7805</v>
      </c>
      <c r="W1278" s="1" t="s">
        <v>2985</v>
      </c>
    </row>
    <row r="1279" spans="1:23" x14ac:dyDescent="0.45">
      <c r="A1279" s="1" t="s">
        <v>15342</v>
      </c>
      <c r="B1279" s="1" t="s">
        <v>15343</v>
      </c>
      <c r="C1279" s="1" t="s">
        <v>6818</v>
      </c>
      <c r="D1279" s="1" t="s">
        <v>15344</v>
      </c>
      <c r="E1279" s="1" t="s">
        <v>15345</v>
      </c>
      <c r="F1279" s="1" t="s">
        <v>15346</v>
      </c>
      <c r="G1279" s="1" t="s">
        <v>15347</v>
      </c>
      <c r="H1279" s="1" t="s">
        <v>14958</v>
      </c>
      <c r="I1279" s="1" t="s">
        <v>3881</v>
      </c>
      <c r="J1279" s="1" t="s">
        <v>13519</v>
      </c>
      <c r="K1279" s="1" t="s">
        <v>8679</v>
      </c>
      <c r="L1279" s="1" t="s">
        <v>3445</v>
      </c>
      <c r="M1279" s="1" t="s">
        <v>3625</v>
      </c>
      <c r="N1279" s="1" t="s">
        <v>15348</v>
      </c>
      <c r="O1279" s="1" t="s">
        <v>15349</v>
      </c>
      <c r="P1279" s="1" t="s">
        <v>15350</v>
      </c>
      <c r="Q1279" s="1" t="s">
        <v>9754</v>
      </c>
      <c r="R1279" s="1" t="s">
        <v>2977</v>
      </c>
      <c r="S1279" s="1" t="s">
        <v>5076</v>
      </c>
      <c r="T1279" s="1" t="s">
        <v>15351</v>
      </c>
      <c r="U1279" s="1" t="s">
        <v>15352</v>
      </c>
      <c r="V1279" s="1" t="s">
        <v>4142</v>
      </c>
      <c r="W1279" s="1" t="s">
        <v>2977</v>
      </c>
    </row>
    <row r="1280" spans="1:23" x14ac:dyDescent="0.45">
      <c r="A1280" s="1" t="s">
        <v>15353</v>
      </c>
      <c r="B1280" s="1" t="s">
        <v>15354</v>
      </c>
      <c r="C1280" s="1" t="s">
        <v>9683</v>
      </c>
      <c r="D1280" s="1" t="s">
        <v>15355</v>
      </c>
      <c r="E1280" s="1" t="s">
        <v>15356</v>
      </c>
      <c r="F1280" s="1" t="s">
        <v>15357</v>
      </c>
      <c r="G1280" s="1" t="s">
        <v>15358</v>
      </c>
      <c r="H1280" s="1" t="s">
        <v>15359</v>
      </c>
      <c r="I1280" s="1" t="s">
        <v>15360</v>
      </c>
      <c r="J1280" s="1" t="s">
        <v>4653</v>
      </c>
      <c r="K1280" s="1" t="s">
        <v>15361</v>
      </c>
      <c r="L1280" s="1" t="s">
        <v>15362</v>
      </c>
      <c r="M1280" s="1" t="s">
        <v>13681</v>
      </c>
      <c r="N1280" s="1" t="s">
        <v>15359</v>
      </c>
      <c r="O1280" s="1" t="s">
        <v>15363</v>
      </c>
      <c r="P1280" s="1" t="s">
        <v>15364</v>
      </c>
      <c r="Q1280" s="1" t="s">
        <v>15365</v>
      </c>
      <c r="R1280" s="1" t="s">
        <v>2985</v>
      </c>
      <c r="S1280" s="1" t="s">
        <v>3151</v>
      </c>
      <c r="T1280" s="1" t="s">
        <v>15366</v>
      </c>
      <c r="U1280" s="1" t="s">
        <v>15367</v>
      </c>
      <c r="V1280" s="1" t="s">
        <v>15368</v>
      </c>
      <c r="W1280" s="1" t="s">
        <v>4053</v>
      </c>
    </row>
    <row r="1281" spans="1:23" x14ac:dyDescent="0.45">
      <c r="A1281" s="1" t="s">
        <v>15369</v>
      </c>
      <c r="B1281" s="1" t="s">
        <v>15370</v>
      </c>
      <c r="C1281" s="1" t="s">
        <v>2977</v>
      </c>
      <c r="D1281" s="1" t="s">
        <v>15371</v>
      </c>
      <c r="E1281" s="1" t="s">
        <v>15372</v>
      </c>
      <c r="F1281" s="1" t="s">
        <v>14136</v>
      </c>
      <c r="G1281" s="1" t="s">
        <v>7532</v>
      </c>
      <c r="H1281" s="1" t="s">
        <v>7532</v>
      </c>
      <c r="I1281" s="1" t="s">
        <v>3327</v>
      </c>
      <c r="J1281" s="1" t="s">
        <v>3311</v>
      </c>
      <c r="K1281" s="1" t="s">
        <v>14136</v>
      </c>
      <c r="L1281" s="1" t="s">
        <v>3017</v>
      </c>
      <c r="M1281" s="1" t="s">
        <v>3017</v>
      </c>
      <c r="N1281" s="1" t="s">
        <v>7532</v>
      </c>
      <c r="O1281" s="1" t="s">
        <v>7532</v>
      </c>
      <c r="P1281" s="1" t="s">
        <v>15373</v>
      </c>
      <c r="Q1281" s="1" t="s">
        <v>15374</v>
      </c>
      <c r="R1281" s="1" t="s">
        <v>3043</v>
      </c>
      <c r="S1281" s="1" t="s">
        <v>3043</v>
      </c>
      <c r="T1281" s="1" t="s">
        <v>3044</v>
      </c>
      <c r="U1281" s="1" t="s">
        <v>4729</v>
      </c>
      <c r="V1281" s="1" t="s">
        <v>15375</v>
      </c>
      <c r="W1281" s="1" t="s">
        <v>4437</v>
      </c>
    </row>
    <row r="1282" spans="1:23" x14ac:dyDescent="0.45">
      <c r="A1282" s="1" t="s">
        <v>15376</v>
      </c>
      <c r="B1282" s="1" t="s">
        <v>15377</v>
      </c>
      <c r="C1282" s="1" t="s">
        <v>3043</v>
      </c>
      <c r="D1282" s="1" t="s">
        <v>3043</v>
      </c>
      <c r="E1282" s="1" t="s">
        <v>3043</v>
      </c>
      <c r="F1282" s="1" t="s">
        <v>3456</v>
      </c>
      <c r="G1282" s="1" t="s">
        <v>3043</v>
      </c>
      <c r="H1282" s="1" t="s">
        <v>3456</v>
      </c>
      <c r="I1282" s="1" t="s">
        <v>3017</v>
      </c>
      <c r="J1282" s="1" t="s">
        <v>3017</v>
      </c>
      <c r="K1282" s="1" t="s">
        <v>3456</v>
      </c>
      <c r="L1282" s="1" t="s">
        <v>3017</v>
      </c>
      <c r="M1282" s="1" t="s">
        <v>3017</v>
      </c>
      <c r="N1282" s="1" t="s">
        <v>3043</v>
      </c>
      <c r="O1282" s="1" t="s">
        <v>3043</v>
      </c>
      <c r="P1282" s="1" t="s">
        <v>2984</v>
      </c>
      <c r="Q1282" s="1" t="s">
        <v>2984</v>
      </c>
      <c r="R1282" s="1" t="s">
        <v>2985</v>
      </c>
      <c r="S1282" s="1" t="s">
        <v>4683</v>
      </c>
      <c r="T1282" s="1" t="s">
        <v>3459</v>
      </c>
      <c r="U1282" s="1" t="s">
        <v>3044</v>
      </c>
      <c r="V1282" s="1" t="s">
        <v>3043</v>
      </c>
      <c r="W1282" s="1" t="s">
        <v>3043</v>
      </c>
    </row>
    <row r="1283" spans="1:23" x14ac:dyDescent="0.45">
      <c r="A1283" s="1" t="s">
        <v>15378</v>
      </c>
      <c r="B1283" s="1" t="s">
        <v>15379</v>
      </c>
      <c r="C1283" s="1" t="s">
        <v>15380</v>
      </c>
      <c r="D1283" s="1" t="s">
        <v>15381</v>
      </c>
      <c r="E1283" s="1" t="s">
        <v>15382</v>
      </c>
      <c r="F1283" s="1" t="s">
        <v>15383</v>
      </c>
      <c r="G1283" s="1" t="s">
        <v>11607</v>
      </c>
      <c r="H1283" s="1" t="s">
        <v>13566</v>
      </c>
      <c r="I1283" s="1" t="s">
        <v>12530</v>
      </c>
      <c r="J1283" s="1" t="s">
        <v>9611</v>
      </c>
      <c r="K1283" s="1" t="s">
        <v>13566</v>
      </c>
      <c r="L1283" s="1" t="s">
        <v>12530</v>
      </c>
      <c r="M1283" s="1" t="s">
        <v>9611</v>
      </c>
      <c r="N1283" s="1" t="s">
        <v>12506</v>
      </c>
      <c r="O1283" s="1" t="s">
        <v>11607</v>
      </c>
      <c r="P1283" s="1" t="s">
        <v>15384</v>
      </c>
      <c r="Q1283" s="1" t="s">
        <v>15385</v>
      </c>
      <c r="R1283" s="1" t="s">
        <v>3028</v>
      </c>
      <c r="S1283" s="1" t="s">
        <v>15386</v>
      </c>
      <c r="T1283" s="1" t="s">
        <v>15387</v>
      </c>
      <c r="U1283" s="1" t="s">
        <v>14801</v>
      </c>
      <c r="V1283" s="1" t="s">
        <v>8603</v>
      </c>
      <c r="W1283" s="1" t="s">
        <v>4053</v>
      </c>
    </row>
    <row r="1284" spans="1:23" x14ac:dyDescent="0.45">
      <c r="A1284" s="1" t="s">
        <v>15388</v>
      </c>
      <c r="B1284" s="1" t="s">
        <v>15389</v>
      </c>
      <c r="C1284" s="1" t="s">
        <v>10249</v>
      </c>
      <c r="D1284" s="1" t="s">
        <v>15390</v>
      </c>
      <c r="E1284" s="1" t="s">
        <v>15391</v>
      </c>
      <c r="F1284" s="1" t="s">
        <v>15392</v>
      </c>
      <c r="G1284" s="1" t="s">
        <v>6265</v>
      </c>
      <c r="H1284" s="1" t="s">
        <v>4313</v>
      </c>
      <c r="I1284" s="1" t="s">
        <v>15393</v>
      </c>
      <c r="J1284" s="1" t="s">
        <v>15394</v>
      </c>
      <c r="K1284" s="1" t="s">
        <v>15395</v>
      </c>
      <c r="L1284" s="1" t="s">
        <v>15396</v>
      </c>
      <c r="M1284" s="1" t="s">
        <v>15397</v>
      </c>
      <c r="N1284" s="1" t="s">
        <v>6265</v>
      </c>
      <c r="O1284" s="1" t="s">
        <v>9435</v>
      </c>
      <c r="P1284" s="1" t="s">
        <v>2984</v>
      </c>
      <c r="Q1284" s="1" t="s">
        <v>2984</v>
      </c>
      <c r="R1284" s="1" t="s">
        <v>2985</v>
      </c>
      <c r="S1284" s="1" t="s">
        <v>8001</v>
      </c>
      <c r="T1284" s="1" t="s">
        <v>4321</v>
      </c>
      <c r="U1284" s="1" t="s">
        <v>15398</v>
      </c>
      <c r="V1284" s="1" t="s">
        <v>4223</v>
      </c>
      <c r="W1284" s="1" t="s">
        <v>2985</v>
      </c>
    </row>
    <row r="1285" spans="1:23" x14ac:dyDescent="0.45">
      <c r="A1285" s="1" t="s">
        <v>15399</v>
      </c>
      <c r="B1285" s="1" t="s">
        <v>7248</v>
      </c>
      <c r="C1285" s="1" t="s">
        <v>3522</v>
      </c>
      <c r="D1285" s="1" t="s">
        <v>15400</v>
      </c>
      <c r="E1285" s="1" t="s">
        <v>15401</v>
      </c>
      <c r="F1285" s="1" t="s">
        <v>7250</v>
      </c>
      <c r="G1285" s="1" t="s">
        <v>7254</v>
      </c>
      <c r="H1285" s="1" t="s">
        <v>15402</v>
      </c>
      <c r="I1285" s="1" t="s">
        <v>15403</v>
      </c>
      <c r="J1285" s="1" t="s">
        <v>9308</v>
      </c>
      <c r="K1285" s="1" t="s">
        <v>15404</v>
      </c>
      <c r="L1285" s="1" t="s">
        <v>15405</v>
      </c>
      <c r="M1285" s="1" t="s">
        <v>4109</v>
      </c>
      <c r="N1285" s="1" t="s">
        <v>7254</v>
      </c>
      <c r="O1285" s="1" t="s">
        <v>15406</v>
      </c>
      <c r="P1285" s="1" t="s">
        <v>2984</v>
      </c>
      <c r="Q1285" s="1" t="s">
        <v>2984</v>
      </c>
      <c r="R1285" s="1" t="s">
        <v>2985</v>
      </c>
      <c r="S1285" s="1" t="s">
        <v>3299</v>
      </c>
      <c r="T1285" s="1" t="s">
        <v>15407</v>
      </c>
      <c r="U1285" s="1" t="s">
        <v>15408</v>
      </c>
      <c r="V1285" s="1" t="s">
        <v>2986</v>
      </c>
      <c r="W1285" s="1" t="s">
        <v>2985</v>
      </c>
    </row>
    <row r="1286" spans="1:23" x14ac:dyDescent="0.45">
      <c r="A1286" s="1" t="s">
        <v>15409</v>
      </c>
      <c r="B1286" s="1" t="s">
        <v>10134</v>
      </c>
      <c r="C1286" s="1" t="s">
        <v>9544</v>
      </c>
      <c r="D1286" s="1" t="s">
        <v>15410</v>
      </c>
      <c r="E1286" s="1" t="s">
        <v>15411</v>
      </c>
      <c r="F1286" s="1" t="s">
        <v>10136</v>
      </c>
      <c r="G1286" s="1" t="s">
        <v>10136</v>
      </c>
      <c r="H1286" s="1" t="s">
        <v>15412</v>
      </c>
      <c r="I1286" s="1" t="s">
        <v>3079</v>
      </c>
      <c r="J1286" s="1" t="s">
        <v>4284</v>
      </c>
      <c r="K1286" s="1" t="s">
        <v>15413</v>
      </c>
      <c r="L1286" s="1" t="s">
        <v>9539</v>
      </c>
      <c r="M1286" s="1" t="s">
        <v>9866</v>
      </c>
      <c r="N1286" s="1" t="s">
        <v>15414</v>
      </c>
      <c r="O1286" s="1" t="s">
        <v>10136</v>
      </c>
      <c r="P1286" s="1" t="s">
        <v>2984</v>
      </c>
      <c r="Q1286" s="1" t="s">
        <v>2984</v>
      </c>
      <c r="R1286" s="1" t="s">
        <v>2985</v>
      </c>
      <c r="S1286" s="1" t="s">
        <v>3299</v>
      </c>
      <c r="T1286" s="1" t="s">
        <v>15415</v>
      </c>
      <c r="U1286" s="1" t="s">
        <v>15416</v>
      </c>
      <c r="V1286" s="1" t="s">
        <v>3151</v>
      </c>
      <c r="W1286" s="1" t="s">
        <v>2985</v>
      </c>
    </row>
    <row r="1287" spans="1:23" x14ac:dyDescent="0.45">
      <c r="A1287" s="1" t="s">
        <v>15417</v>
      </c>
      <c r="B1287" s="1" t="s">
        <v>15418</v>
      </c>
      <c r="C1287" s="1" t="s">
        <v>3043</v>
      </c>
      <c r="D1287" s="1" t="s">
        <v>3043</v>
      </c>
      <c r="E1287" s="1" t="s">
        <v>3043</v>
      </c>
      <c r="F1287" s="1" t="s">
        <v>4269</v>
      </c>
      <c r="G1287" s="1" t="s">
        <v>3043</v>
      </c>
      <c r="H1287" s="1" t="s">
        <v>4269</v>
      </c>
      <c r="I1287" s="1" t="s">
        <v>3017</v>
      </c>
      <c r="J1287" s="1" t="s">
        <v>3017</v>
      </c>
      <c r="K1287" s="1" t="s">
        <v>4269</v>
      </c>
      <c r="L1287" s="1" t="s">
        <v>3017</v>
      </c>
      <c r="M1287" s="1" t="s">
        <v>3017</v>
      </c>
      <c r="N1287" s="1" t="s">
        <v>3043</v>
      </c>
      <c r="O1287" s="1" t="s">
        <v>3043</v>
      </c>
      <c r="P1287" s="1" t="s">
        <v>2984</v>
      </c>
      <c r="Q1287" s="1" t="s">
        <v>2984</v>
      </c>
      <c r="R1287" s="1" t="s">
        <v>2977</v>
      </c>
      <c r="S1287" s="1" t="s">
        <v>3417</v>
      </c>
      <c r="T1287" s="1" t="s">
        <v>5645</v>
      </c>
      <c r="U1287" s="1" t="s">
        <v>3044</v>
      </c>
      <c r="V1287" s="1" t="s">
        <v>3043</v>
      </c>
      <c r="W1287" s="1" t="s">
        <v>3043</v>
      </c>
    </row>
    <row r="1288" spans="1:23" x14ac:dyDescent="0.45">
      <c r="A1288" s="1" t="s">
        <v>15419</v>
      </c>
      <c r="B1288" s="1" t="s">
        <v>15420</v>
      </c>
      <c r="C1288" s="1" t="s">
        <v>10345</v>
      </c>
      <c r="D1288" s="1" t="s">
        <v>15421</v>
      </c>
      <c r="E1288" s="1" t="s">
        <v>15422</v>
      </c>
      <c r="F1288" s="1" t="s">
        <v>11328</v>
      </c>
      <c r="G1288" s="1" t="s">
        <v>11328</v>
      </c>
      <c r="H1288" s="1" t="s">
        <v>6626</v>
      </c>
      <c r="I1288" s="1" t="s">
        <v>15423</v>
      </c>
      <c r="J1288" s="1" t="s">
        <v>15424</v>
      </c>
      <c r="K1288" s="1" t="s">
        <v>15425</v>
      </c>
      <c r="L1288" s="1" t="s">
        <v>13223</v>
      </c>
      <c r="M1288" s="1" t="s">
        <v>15426</v>
      </c>
      <c r="N1288" s="1" t="s">
        <v>7770</v>
      </c>
      <c r="O1288" s="1" t="s">
        <v>15427</v>
      </c>
      <c r="P1288" s="1" t="s">
        <v>8842</v>
      </c>
      <c r="Q1288" s="1" t="s">
        <v>15428</v>
      </c>
      <c r="R1288" s="1" t="s">
        <v>2977</v>
      </c>
      <c r="S1288" s="1" t="s">
        <v>15429</v>
      </c>
      <c r="T1288" s="1" t="s">
        <v>4979</v>
      </c>
      <c r="U1288" s="1" t="s">
        <v>15430</v>
      </c>
      <c r="V1288" s="1" t="s">
        <v>9344</v>
      </c>
      <c r="W1288" s="1" t="s">
        <v>2977</v>
      </c>
    </row>
    <row r="1289" spans="1:23" x14ac:dyDescent="0.45">
      <c r="A1289" s="1" t="s">
        <v>15431</v>
      </c>
      <c r="B1289" s="1" t="s">
        <v>15432</v>
      </c>
      <c r="C1289" s="1" t="s">
        <v>8205</v>
      </c>
      <c r="D1289" s="1" t="s">
        <v>4336</v>
      </c>
      <c r="E1289" s="1" t="s">
        <v>15433</v>
      </c>
      <c r="F1289" s="1" t="s">
        <v>15434</v>
      </c>
      <c r="G1289" s="1" t="s">
        <v>15435</v>
      </c>
      <c r="H1289" s="1" t="s">
        <v>15436</v>
      </c>
      <c r="I1289" s="1" t="s">
        <v>15437</v>
      </c>
      <c r="J1289" s="1" t="s">
        <v>4874</v>
      </c>
      <c r="K1289" s="1" t="s">
        <v>15438</v>
      </c>
      <c r="L1289" s="1" t="s">
        <v>15439</v>
      </c>
      <c r="M1289" s="1" t="s">
        <v>11705</v>
      </c>
      <c r="N1289" s="1" t="s">
        <v>15435</v>
      </c>
      <c r="O1289" s="1" t="s">
        <v>7547</v>
      </c>
      <c r="P1289" s="1" t="s">
        <v>2984</v>
      </c>
      <c r="Q1289" s="1" t="s">
        <v>2984</v>
      </c>
      <c r="R1289" s="1" t="s">
        <v>2985</v>
      </c>
      <c r="S1289" s="1" t="s">
        <v>3226</v>
      </c>
      <c r="T1289" s="1" t="s">
        <v>9048</v>
      </c>
      <c r="U1289" s="1" t="s">
        <v>9049</v>
      </c>
      <c r="V1289" s="1" t="s">
        <v>3028</v>
      </c>
      <c r="W1289" s="1" t="s">
        <v>2985</v>
      </c>
    </row>
    <row r="1290" spans="1:23" x14ac:dyDescent="0.45">
      <c r="A1290" s="1" t="s">
        <v>15440</v>
      </c>
      <c r="B1290" s="1" t="s">
        <v>15441</v>
      </c>
      <c r="C1290" s="1" t="s">
        <v>3043</v>
      </c>
      <c r="D1290" s="1" t="s">
        <v>3043</v>
      </c>
      <c r="E1290" s="1" t="s">
        <v>3043</v>
      </c>
      <c r="F1290" s="1" t="s">
        <v>4529</v>
      </c>
      <c r="G1290" s="1" t="s">
        <v>3043</v>
      </c>
      <c r="H1290" s="1" t="s">
        <v>4529</v>
      </c>
      <c r="I1290" s="1" t="s">
        <v>3017</v>
      </c>
      <c r="J1290" s="1" t="s">
        <v>3017</v>
      </c>
      <c r="K1290" s="1" t="s">
        <v>4529</v>
      </c>
      <c r="L1290" s="1" t="s">
        <v>3017</v>
      </c>
      <c r="M1290" s="1" t="s">
        <v>3017</v>
      </c>
      <c r="N1290" s="1" t="s">
        <v>3043</v>
      </c>
      <c r="O1290" s="1" t="s">
        <v>3043</v>
      </c>
      <c r="P1290" s="1" t="s">
        <v>2984</v>
      </c>
      <c r="Q1290" s="1" t="s">
        <v>2984</v>
      </c>
      <c r="R1290" s="1" t="s">
        <v>2985</v>
      </c>
      <c r="S1290" s="1" t="s">
        <v>3229</v>
      </c>
      <c r="T1290" s="1" t="s">
        <v>9848</v>
      </c>
      <c r="U1290" s="1" t="s">
        <v>4796</v>
      </c>
      <c r="V1290" s="1" t="s">
        <v>2986</v>
      </c>
      <c r="W1290" s="1" t="s">
        <v>2985</v>
      </c>
    </row>
    <row r="1291" spans="1:23" x14ac:dyDescent="0.45">
      <c r="A1291" s="1" t="s">
        <v>15442</v>
      </c>
      <c r="B1291" s="1" t="s">
        <v>15443</v>
      </c>
      <c r="C1291" s="1" t="s">
        <v>3207</v>
      </c>
      <c r="D1291" s="1" t="s">
        <v>15444</v>
      </c>
      <c r="E1291" s="1" t="s">
        <v>15445</v>
      </c>
      <c r="F1291" s="1" t="s">
        <v>15446</v>
      </c>
      <c r="G1291" s="1" t="s">
        <v>15447</v>
      </c>
      <c r="H1291" s="1" t="s">
        <v>15448</v>
      </c>
      <c r="I1291" s="1" t="s">
        <v>4257</v>
      </c>
      <c r="J1291" s="1" t="s">
        <v>10410</v>
      </c>
      <c r="K1291" s="1" t="s">
        <v>15449</v>
      </c>
      <c r="L1291" s="1" t="s">
        <v>4007</v>
      </c>
      <c r="M1291" s="1" t="s">
        <v>7299</v>
      </c>
      <c r="N1291" s="1" t="s">
        <v>15450</v>
      </c>
      <c r="O1291" s="1" t="s">
        <v>14764</v>
      </c>
      <c r="P1291" s="1" t="s">
        <v>9683</v>
      </c>
      <c r="Q1291" s="1" t="s">
        <v>14419</v>
      </c>
      <c r="R1291" s="1" t="s">
        <v>3219</v>
      </c>
      <c r="S1291" s="1" t="s">
        <v>15451</v>
      </c>
      <c r="T1291" s="1" t="s">
        <v>15452</v>
      </c>
      <c r="U1291" s="1" t="s">
        <v>15453</v>
      </c>
      <c r="V1291" s="1" t="s">
        <v>3147</v>
      </c>
      <c r="W1291" s="1" t="s">
        <v>2985</v>
      </c>
    </row>
    <row r="1292" spans="1:23" x14ac:dyDescent="0.45">
      <c r="A1292" s="1" t="s">
        <v>15454</v>
      </c>
      <c r="B1292" s="1" t="s">
        <v>15455</v>
      </c>
      <c r="C1292" s="1" t="s">
        <v>3312</v>
      </c>
      <c r="D1292" s="1" t="s">
        <v>15456</v>
      </c>
      <c r="E1292" s="1" t="s">
        <v>15457</v>
      </c>
      <c r="F1292" s="1" t="s">
        <v>15458</v>
      </c>
      <c r="G1292" s="1" t="s">
        <v>15459</v>
      </c>
      <c r="H1292" s="1" t="s">
        <v>15460</v>
      </c>
      <c r="I1292" s="1" t="s">
        <v>15461</v>
      </c>
      <c r="J1292" s="1" t="s">
        <v>3955</v>
      </c>
      <c r="K1292" s="1" t="s">
        <v>7431</v>
      </c>
      <c r="L1292" s="1" t="s">
        <v>15462</v>
      </c>
      <c r="M1292" s="1" t="s">
        <v>15463</v>
      </c>
      <c r="N1292" s="1" t="s">
        <v>15460</v>
      </c>
      <c r="O1292" s="1" t="s">
        <v>15459</v>
      </c>
      <c r="P1292" s="1" t="s">
        <v>9823</v>
      </c>
      <c r="Q1292" s="1" t="s">
        <v>5071</v>
      </c>
      <c r="R1292" s="1" t="s">
        <v>3043</v>
      </c>
      <c r="S1292" s="1" t="s">
        <v>3043</v>
      </c>
      <c r="T1292" s="1" t="s">
        <v>3044</v>
      </c>
      <c r="U1292" s="1" t="s">
        <v>15464</v>
      </c>
      <c r="V1292" s="1" t="s">
        <v>15465</v>
      </c>
      <c r="W1292" s="1" t="s">
        <v>4622</v>
      </c>
    </row>
    <row r="1293" spans="1:23" x14ac:dyDescent="0.45">
      <c r="A1293" s="1" t="s">
        <v>15466</v>
      </c>
      <c r="B1293" s="1" t="s">
        <v>15467</v>
      </c>
      <c r="C1293" s="1" t="s">
        <v>4274</v>
      </c>
      <c r="D1293" s="1" t="s">
        <v>15468</v>
      </c>
      <c r="E1293" s="1" t="s">
        <v>15469</v>
      </c>
      <c r="F1293" s="1" t="s">
        <v>10542</v>
      </c>
      <c r="G1293" s="1" t="s">
        <v>15470</v>
      </c>
      <c r="H1293" s="1" t="s">
        <v>11868</v>
      </c>
      <c r="I1293" s="1" t="s">
        <v>3164</v>
      </c>
      <c r="J1293" s="1" t="s">
        <v>10203</v>
      </c>
      <c r="K1293" s="1" t="s">
        <v>8007</v>
      </c>
      <c r="L1293" s="1" t="s">
        <v>3327</v>
      </c>
      <c r="M1293" s="1" t="s">
        <v>4524</v>
      </c>
      <c r="N1293" s="1" t="s">
        <v>11868</v>
      </c>
      <c r="O1293" s="1" t="s">
        <v>7576</v>
      </c>
      <c r="P1293" s="1" t="s">
        <v>8635</v>
      </c>
      <c r="Q1293" s="1" t="s">
        <v>15471</v>
      </c>
      <c r="R1293" s="1" t="s">
        <v>3028</v>
      </c>
      <c r="S1293" s="1" t="s">
        <v>4981</v>
      </c>
      <c r="T1293" s="1" t="s">
        <v>11876</v>
      </c>
      <c r="U1293" s="1" t="s">
        <v>15472</v>
      </c>
      <c r="V1293" s="1" t="s">
        <v>8779</v>
      </c>
      <c r="W1293" s="1" t="s">
        <v>2977</v>
      </c>
    </row>
    <row r="1294" spans="1:23" x14ac:dyDescent="0.45">
      <c r="A1294" s="1" t="s">
        <v>15473</v>
      </c>
      <c r="B1294" s="1" t="s">
        <v>15474</v>
      </c>
      <c r="C1294" s="1" t="s">
        <v>3204</v>
      </c>
      <c r="D1294" s="1" t="s">
        <v>10399</v>
      </c>
      <c r="E1294" s="1" t="s">
        <v>15475</v>
      </c>
      <c r="F1294" s="1" t="s">
        <v>15476</v>
      </c>
      <c r="G1294" s="1" t="s">
        <v>8873</v>
      </c>
      <c r="H1294" s="1" t="s">
        <v>15477</v>
      </c>
      <c r="I1294" s="1" t="s">
        <v>15478</v>
      </c>
      <c r="J1294" s="1" t="s">
        <v>4909</v>
      </c>
      <c r="K1294" s="1" t="s">
        <v>6256</v>
      </c>
      <c r="L1294" s="1" t="s">
        <v>15479</v>
      </c>
      <c r="M1294" s="1" t="s">
        <v>4331</v>
      </c>
      <c r="N1294" s="1" t="s">
        <v>8873</v>
      </c>
      <c r="O1294" s="1" t="s">
        <v>15480</v>
      </c>
      <c r="P1294" s="1" t="s">
        <v>2984</v>
      </c>
      <c r="Q1294" s="1" t="s">
        <v>2984</v>
      </c>
      <c r="R1294" s="1" t="s">
        <v>2977</v>
      </c>
      <c r="S1294" s="1" t="s">
        <v>4922</v>
      </c>
      <c r="T1294" s="1" t="s">
        <v>8879</v>
      </c>
      <c r="U1294" s="1" t="s">
        <v>15481</v>
      </c>
      <c r="V1294" s="1" t="s">
        <v>2986</v>
      </c>
      <c r="W1294" s="1" t="s">
        <v>2985</v>
      </c>
    </row>
    <row r="1295" spans="1:23" x14ac:dyDescent="0.45">
      <c r="A1295" s="1" t="s">
        <v>15482</v>
      </c>
      <c r="B1295" s="1" t="s">
        <v>15483</v>
      </c>
      <c r="C1295" s="1" t="s">
        <v>3876</v>
      </c>
      <c r="D1295" s="1" t="s">
        <v>15484</v>
      </c>
      <c r="E1295" s="1" t="s">
        <v>15485</v>
      </c>
      <c r="F1295" s="1" t="s">
        <v>4922</v>
      </c>
      <c r="G1295" s="1" t="s">
        <v>15486</v>
      </c>
      <c r="H1295" s="1" t="s">
        <v>7683</v>
      </c>
      <c r="I1295" s="1" t="s">
        <v>2997</v>
      </c>
      <c r="J1295" s="1" t="s">
        <v>15487</v>
      </c>
      <c r="K1295" s="1" t="s">
        <v>15488</v>
      </c>
      <c r="L1295" s="1" t="s">
        <v>15489</v>
      </c>
      <c r="M1295" s="1" t="s">
        <v>15490</v>
      </c>
      <c r="N1295" s="1" t="s">
        <v>15486</v>
      </c>
      <c r="O1295" s="1" t="s">
        <v>7683</v>
      </c>
      <c r="P1295" s="1" t="s">
        <v>2984</v>
      </c>
      <c r="Q1295" s="1" t="s">
        <v>2984</v>
      </c>
      <c r="R1295" s="1" t="s">
        <v>2985</v>
      </c>
      <c r="S1295" s="1" t="s">
        <v>3127</v>
      </c>
      <c r="T1295" s="1" t="s">
        <v>5649</v>
      </c>
      <c r="U1295" s="1" t="s">
        <v>13781</v>
      </c>
      <c r="V1295" s="1" t="s">
        <v>3127</v>
      </c>
      <c r="W1295" s="1" t="s">
        <v>2985</v>
      </c>
    </row>
    <row r="1296" spans="1:23" x14ac:dyDescent="0.45">
      <c r="A1296" s="1" t="s">
        <v>15491</v>
      </c>
      <c r="B1296" s="1" t="s">
        <v>15492</v>
      </c>
      <c r="C1296" s="1" t="s">
        <v>3043</v>
      </c>
      <c r="D1296" s="1" t="s">
        <v>3043</v>
      </c>
      <c r="E1296" s="1" t="s">
        <v>3043</v>
      </c>
      <c r="F1296" s="1" t="s">
        <v>3836</v>
      </c>
      <c r="G1296" s="1" t="s">
        <v>3043</v>
      </c>
      <c r="H1296" s="1" t="s">
        <v>3031</v>
      </c>
      <c r="I1296" s="1" t="s">
        <v>4624</v>
      </c>
      <c r="J1296" s="1" t="s">
        <v>15493</v>
      </c>
      <c r="K1296" s="1" t="s">
        <v>3836</v>
      </c>
      <c r="L1296" s="1" t="s">
        <v>3017</v>
      </c>
      <c r="M1296" s="1" t="s">
        <v>3017</v>
      </c>
      <c r="N1296" s="1" t="s">
        <v>3043</v>
      </c>
      <c r="O1296" s="1" t="s">
        <v>3043</v>
      </c>
      <c r="P1296" s="1" t="s">
        <v>2984</v>
      </c>
      <c r="Q1296" s="1" t="s">
        <v>2984</v>
      </c>
      <c r="R1296" s="1" t="s">
        <v>2985</v>
      </c>
      <c r="S1296" s="1" t="s">
        <v>3151</v>
      </c>
      <c r="T1296" s="1" t="s">
        <v>15494</v>
      </c>
      <c r="U1296" s="1" t="s">
        <v>13621</v>
      </c>
      <c r="V1296" s="1" t="s">
        <v>6860</v>
      </c>
      <c r="W1296" s="1" t="s">
        <v>2977</v>
      </c>
    </row>
    <row r="1297" spans="1:23" x14ac:dyDescent="0.45">
      <c r="A1297" s="1" t="s">
        <v>15495</v>
      </c>
      <c r="B1297" s="1" t="s">
        <v>15496</v>
      </c>
      <c r="C1297" s="1" t="s">
        <v>3043</v>
      </c>
      <c r="D1297" s="1" t="s">
        <v>3043</v>
      </c>
      <c r="E1297" s="1" t="s">
        <v>3043</v>
      </c>
      <c r="F1297" s="1" t="s">
        <v>10260</v>
      </c>
      <c r="G1297" s="1" t="s">
        <v>3043</v>
      </c>
      <c r="H1297" s="1" t="s">
        <v>10260</v>
      </c>
      <c r="I1297" s="1" t="s">
        <v>3017</v>
      </c>
      <c r="J1297" s="1" t="s">
        <v>3017</v>
      </c>
      <c r="K1297" s="1" t="s">
        <v>10260</v>
      </c>
      <c r="L1297" s="1" t="s">
        <v>3017</v>
      </c>
      <c r="M1297" s="1" t="s">
        <v>3017</v>
      </c>
      <c r="N1297" s="1" t="s">
        <v>3043</v>
      </c>
      <c r="O1297" s="1" t="s">
        <v>3043</v>
      </c>
      <c r="P1297" s="1" t="s">
        <v>2984</v>
      </c>
      <c r="Q1297" s="1" t="s">
        <v>2984</v>
      </c>
      <c r="R1297" s="1" t="s">
        <v>2985</v>
      </c>
      <c r="S1297" s="1" t="s">
        <v>14743</v>
      </c>
      <c r="T1297" s="1" t="s">
        <v>3909</v>
      </c>
      <c r="U1297" s="1" t="s">
        <v>3458</v>
      </c>
      <c r="V1297" s="1" t="s">
        <v>3229</v>
      </c>
      <c r="W1297" s="1" t="s">
        <v>2985</v>
      </c>
    </row>
    <row r="1298" spans="1:23" x14ac:dyDescent="0.45">
      <c r="A1298" s="1" t="s">
        <v>15497</v>
      </c>
      <c r="B1298" s="1" t="s">
        <v>15498</v>
      </c>
      <c r="C1298" s="1" t="s">
        <v>6164</v>
      </c>
      <c r="D1298" s="1" t="s">
        <v>15499</v>
      </c>
      <c r="E1298" s="1" t="s">
        <v>15500</v>
      </c>
      <c r="F1298" s="1" t="s">
        <v>6049</v>
      </c>
      <c r="G1298" s="1" t="s">
        <v>15501</v>
      </c>
      <c r="H1298" s="1" t="s">
        <v>10907</v>
      </c>
      <c r="I1298" s="1" t="s">
        <v>3766</v>
      </c>
      <c r="J1298" s="1" t="s">
        <v>15502</v>
      </c>
      <c r="K1298" s="1" t="s">
        <v>13861</v>
      </c>
      <c r="L1298" s="1" t="s">
        <v>6850</v>
      </c>
      <c r="M1298" s="1" t="s">
        <v>5106</v>
      </c>
      <c r="N1298" s="1" t="s">
        <v>15503</v>
      </c>
      <c r="O1298" s="1" t="s">
        <v>15504</v>
      </c>
      <c r="P1298" s="1" t="s">
        <v>15505</v>
      </c>
      <c r="Q1298" s="1" t="s">
        <v>8958</v>
      </c>
      <c r="R1298" s="1" t="s">
        <v>3103</v>
      </c>
      <c r="S1298" s="1" t="s">
        <v>15506</v>
      </c>
      <c r="T1298" s="1" t="s">
        <v>15507</v>
      </c>
      <c r="U1298" s="1" t="s">
        <v>15508</v>
      </c>
      <c r="V1298" s="1" t="s">
        <v>15509</v>
      </c>
      <c r="W1298" s="1" t="s">
        <v>2985</v>
      </c>
    </row>
    <row r="1299" spans="1:23" x14ac:dyDescent="0.45">
      <c r="A1299" s="1" t="s">
        <v>15510</v>
      </c>
      <c r="B1299" s="1" t="s">
        <v>15511</v>
      </c>
      <c r="C1299" s="1" t="s">
        <v>5690</v>
      </c>
      <c r="D1299" s="1" t="s">
        <v>15512</v>
      </c>
      <c r="E1299" s="1" t="s">
        <v>15513</v>
      </c>
      <c r="F1299" s="1" t="s">
        <v>15514</v>
      </c>
      <c r="G1299" s="1" t="s">
        <v>5210</v>
      </c>
      <c r="H1299" s="1" t="s">
        <v>15515</v>
      </c>
      <c r="I1299" s="1" t="s">
        <v>5212</v>
      </c>
      <c r="J1299" s="1" t="s">
        <v>7448</v>
      </c>
      <c r="K1299" s="1" t="s">
        <v>15516</v>
      </c>
      <c r="L1299" s="1" t="s">
        <v>4839</v>
      </c>
      <c r="M1299" s="1" t="s">
        <v>13669</v>
      </c>
      <c r="N1299" s="1" t="s">
        <v>15517</v>
      </c>
      <c r="O1299" s="1" t="s">
        <v>15518</v>
      </c>
      <c r="P1299" s="1" t="s">
        <v>4662</v>
      </c>
      <c r="Q1299" s="1" t="s">
        <v>15519</v>
      </c>
      <c r="R1299" s="1" t="s">
        <v>3028</v>
      </c>
      <c r="S1299" s="1" t="s">
        <v>15520</v>
      </c>
      <c r="T1299" s="1" t="s">
        <v>12491</v>
      </c>
      <c r="U1299" s="1" t="s">
        <v>15521</v>
      </c>
      <c r="V1299" s="1" t="s">
        <v>15522</v>
      </c>
      <c r="W1299" s="1" t="s">
        <v>2985</v>
      </c>
    </row>
    <row r="1300" spans="1:23" x14ac:dyDescent="0.45">
      <c r="A1300" s="1" t="s">
        <v>15523</v>
      </c>
      <c r="B1300" s="1" t="s">
        <v>15524</v>
      </c>
      <c r="C1300" s="1" t="s">
        <v>3270</v>
      </c>
      <c r="D1300" s="1" t="s">
        <v>15525</v>
      </c>
      <c r="E1300" s="1" t="s">
        <v>15526</v>
      </c>
      <c r="F1300" s="1" t="s">
        <v>15527</v>
      </c>
      <c r="G1300" s="1" t="s">
        <v>15528</v>
      </c>
      <c r="H1300" s="1" t="s">
        <v>7226</v>
      </c>
      <c r="I1300" s="1" t="s">
        <v>3079</v>
      </c>
      <c r="J1300" s="1" t="s">
        <v>5047</v>
      </c>
      <c r="K1300" s="1" t="s">
        <v>15529</v>
      </c>
      <c r="L1300" s="1" t="s">
        <v>4373</v>
      </c>
      <c r="M1300" s="1" t="s">
        <v>7483</v>
      </c>
      <c r="N1300" s="1" t="s">
        <v>7228</v>
      </c>
      <c r="O1300" s="1" t="s">
        <v>15528</v>
      </c>
      <c r="P1300" s="1" t="s">
        <v>2984</v>
      </c>
      <c r="Q1300" s="1" t="s">
        <v>2984</v>
      </c>
      <c r="R1300" s="1" t="s">
        <v>3103</v>
      </c>
      <c r="S1300" s="1" t="s">
        <v>15530</v>
      </c>
      <c r="T1300" s="1" t="s">
        <v>15531</v>
      </c>
      <c r="U1300" s="1" t="s">
        <v>15532</v>
      </c>
      <c r="V1300" s="1" t="s">
        <v>15533</v>
      </c>
      <c r="W1300" s="1" t="s">
        <v>2985</v>
      </c>
    </row>
    <row r="1301" spans="1:23" x14ac:dyDescent="0.45">
      <c r="A1301" s="1" t="s">
        <v>15534</v>
      </c>
      <c r="B1301" s="1" t="s">
        <v>11905</v>
      </c>
      <c r="C1301" s="1" t="s">
        <v>3366</v>
      </c>
      <c r="D1301" s="1" t="s">
        <v>15535</v>
      </c>
      <c r="E1301" s="1" t="s">
        <v>15536</v>
      </c>
      <c r="F1301" s="1" t="s">
        <v>11908</v>
      </c>
      <c r="G1301" s="1" t="s">
        <v>5577</v>
      </c>
      <c r="H1301" s="1" t="s">
        <v>11909</v>
      </c>
      <c r="I1301" s="1" t="s">
        <v>4777</v>
      </c>
      <c r="J1301" s="1" t="s">
        <v>5176</v>
      </c>
      <c r="K1301" s="1" t="s">
        <v>11909</v>
      </c>
      <c r="L1301" s="1" t="s">
        <v>4777</v>
      </c>
      <c r="M1301" s="1" t="s">
        <v>5176</v>
      </c>
      <c r="N1301" s="1" t="s">
        <v>11909</v>
      </c>
      <c r="O1301" s="1" t="s">
        <v>5577</v>
      </c>
      <c r="P1301" s="1" t="s">
        <v>2984</v>
      </c>
      <c r="Q1301" s="1" t="s">
        <v>2984</v>
      </c>
      <c r="R1301" s="1" t="s">
        <v>8336</v>
      </c>
      <c r="S1301" s="1" t="s">
        <v>15537</v>
      </c>
      <c r="T1301" s="1" t="s">
        <v>15538</v>
      </c>
      <c r="U1301" s="1" t="s">
        <v>5581</v>
      </c>
      <c r="V1301" s="1" t="s">
        <v>15539</v>
      </c>
      <c r="W1301" s="1" t="s">
        <v>3281</v>
      </c>
    </row>
    <row r="1302" spans="1:23" x14ac:dyDescent="0.45">
      <c r="A1302" s="1" t="s">
        <v>15540</v>
      </c>
      <c r="B1302" s="1" t="s">
        <v>15541</v>
      </c>
      <c r="C1302" s="1" t="s">
        <v>3043</v>
      </c>
      <c r="D1302" s="1" t="s">
        <v>3043</v>
      </c>
      <c r="E1302" s="1" t="s">
        <v>3043</v>
      </c>
      <c r="F1302" s="1" t="s">
        <v>3415</v>
      </c>
      <c r="G1302" s="1" t="s">
        <v>3043</v>
      </c>
      <c r="H1302" s="1" t="s">
        <v>3415</v>
      </c>
      <c r="I1302" s="1" t="s">
        <v>3017</v>
      </c>
      <c r="J1302" s="1" t="s">
        <v>3017</v>
      </c>
      <c r="K1302" s="1" t="s">
        <v>3415</v>
      </c>
      <c r="L1302" s="1" t="s">
        <v>3017</v>
      </c>
      <c r="M1302" s="1" t="s">
        <v>3017</v>
      </c>
      <c r="N1302" s="1" t="s">
        <v>3043</v>
      </c>
      <c r="O1302" s="1" t="s">
        <v>3043</v>
      </c>
      <c r="P1302" s="1" t="s">
        <v>2984</v>
      </c>
      <c r="Q1302" s="1" t="s">
        <v>2984</v>
      </c>
      <c r="R1302" s="1" t="s">
        <v>3043</v>
      </c>
      <c r="S1302" s="1" t="s">
        <v>3043</v>
      </c>
      <c r="T1302" s="1" t="s">
        <v>3044</v>
      </c>
      <c r="U1302" s="1" t="s">
        <v>3352</v>
      </c>
      <c r="V1302" s="1" t="s">
        <v>4053</v>
      </c>
      <c r="W1302" s="1" t="s">
        <v>2985</v>
      </c>
    </row>
    <row r="1303" spans="1:23" x14ac:dyDescent="0.45">
      <c r="A1303" s="1" t="s">
        <v>15542</v>
      </c>
      <c r="B1303" s="1" t="s">
        <v>15543</v>
      </c>
      <c r="C1303" s="1" t="s">
        <v>5309</v>
      </c>
      <c r="D1303" s="1" t="s">
        <v>15544</v>
      </c>
      <c r="E1303" s="1" t="s">
        <v>15545</v>
      </c>
      <c r="F1303" s="1" t="s">
        <v>11923</v>
      </c>
      <c r="G1303" s="1" t="s">
        <v>15546</v>
      </c>
      <c r="H1303" s="1" t="s">
        <v>5789</v>
      </c>
      <c r="I1303" s="1" t="s">
        <v>9539</v>
      </c>
      <c r="J1303" s="1" t="s">
        <v>5028</v>
      </c>
      <c r="K1303" s="1" t="s">
        <v>15547</v>
      </c>
      <c r="L1303" s="1" t="s">
        <v>4836</v>
      </c>
      <c r="M1303" s="1" t="s">
        <v>15548</v>
      </c>
      <c r="N1303" s="1" t="s">
        <v>10488</v>
      </c>
      <c r="O1303" s="1" t="s">
        <v>15546</v>
      </c>
      <c r="P1303" s="1" t="s">
        <v>15549</v>
      </c>
      <c r="Q1303" s="1" t="s">
        <v>15550</v>
      </c>
      <c r="R1303" s="1" t="s">
        <v>3031</v>
      </c>
      <c r="S1303" s="1" t="s">
        <v>15551</v>
      </c>
      <c r="T1303" s="1" t="s">
        <v>15552</v>
      </c>
      <c r="U1303" s="1" t="s">
        <v>15553</v>
      </c>
      <c r="V1303" s="1" t="s">
        <v>15554</v>
      </c>
      <c r="W1303" s="1" t="s">
        <v>3103</v>
      </c>
    </row>
    <row r="1304" spans="1:23" x14ac:dyDescent="0.45">
      <c r="A1304" s="1" t="s">
        <v>15555</v>
      </c>
      <c r="B1304" s="1" t="s">
        <v>15556</v>
      </c>
      <c r="C1304" s="1" t="s">
        <v>3043</v>
      </c>
      <c r="D1304" s="1" t="s">
        <v>3043</v>
      </c>
      <c r="E1304" s="1" t="s">
        <v>3043</v>
      </c>
      <c r="F1304" s="1" t="s">
        <v>15557</v>
      </c>
      <c r="G1304" s="1" t="s">
        <v>3043</v>
      </c>
      <c r="H1304" s="1" t="s">
        <v>15557</v>
      </c>
      <c r="I1304" s="1" t="s">
        <v>3017</v>
      </c>
      <c r="J1304" s="1" t="s">
        <v>3017</v>
      </c>
      <c r="K1304" s="1" t="s">
        <v>15557</v>
      </c>
      <c r="L1304" s="1" t="s">
        <v>3017</v>
      </c>
      <c r="M1304" s="1" t="s">
        <v>3017</v>
      </c>
      <c r="N1304" s="1" t="s">
        <v>3043</v>
      </c>
      <c r="O1304" s="1" t="s">
        <v>3043</v>
      </c>
      <c r="P1304" s="1" t="s">
        <v>2984</v>
      </c>
      <c r="Q1304" s="1" t="s">
        <v>2984</v>
      </c>
      <c r="R1304" s="1" t="s">
        <v>2985</v>
      </c>
      <c r="S1304" s="1" t="s">
        <v>3127</v>
      </c>
      <c r="T1304" s="1" t="s">
        <v>15558</v>
      </c>
      <c r="U1304" s="1" t="s">
        <v>6707</v>
      </c>
      <c r="V1304" s="1" t="s">
        <v>3151</v>
      </c>
      <c r="W1304" s="1" t="s">
        <v>2985</v>
      </c>
    </row>
    <row r="1305" spans="1:23" x14ac:dyDescent="0.45">
      <c r="A1305" s="1" t="s">
        <v>15559</v>
      </c>
      <c r="B1305" s="1" t="s">
        <v>15560</v>
      </c>
      <c r="C1305" s="1" t="s">
        <v>4367</v>
      </c>
      <c r="D1305" s="1" t="s">
        <v>15561</v>
      </c>
      <c r="E1305" s="1" t="s">
        <v>15562</v>
      </c>
      <c r="F1305" s="1" t="s">
        <v>15563</v>
      </c>
      <c r="G1305" s="1" t="s">
        <v>15564</v>
      </c>
      <c r="H1305" s="1" t="s">
        <v>6326</v>
      </c>
      <c r="I1305" s="1" t="s">
        <v>9840</v>
      </c>
      <c r="J1305" s="1" t="s">
        <v>5330</v>
      </c>
      <c r="K1305" s="1" t="s">
        <v>15565</v>
      </c>
      <c r="L1305" s="1" t="s">
        <v>4036</v>
      </c>
      <c r="M1305" s="1" t="s">
        <v>5456</v>
      </c>
      <c r="N1305" s="1" t="s">
        <v>15564</v>
      </c>
      <c r="O1305" s="1" t="s">
        <v>15566</v>
      </c>
      <c r="P1305" s="1" t="s">
        <v>15567</v>
      </c>
      <c r="Q1305" s="1" t="s">
        <v>4088</v>
      </c>
      <c r="R1305" s="1" t="s">
        <v>2977</v>
      </c>
      <c r="S1305" s="1" t="s">
        <v>15568</v>
      </c>
      <c r="T1305" s="1" t="s">
        <v>6855</v>
      </c>
      <c r="U1305" s="1" t="s">
        <v>15569</v>
      </c>
      <c r="V1305" s="1" t="s">
        <v>15570</v>
      </c>
      <c r="W1305" s="1" t="s">
        <v>2977</v>
      </c>
    </row>
    <row r="1306" spans="1:23" x14ac:dyDescent="0.45">
      <c r="A1306" s="1" t="s">
        <v>15571</v>
      </c>
      <c r="B1306" s="1" t="s">
        <v>15572</v>
      </c>
      <c r="C1306" s="1" t="s">
        <v>11426</v>
      </c>
      <c r="D1306" s="1" t="s">
        <v>15573</v>
      </c>
      <c r="E1306" s="1" t="s">
        <v>15574</v>
      </c>
      <c r="F1306" s="1" t="s">
        <v>15575</v>
      </c>
      <c r="G1306" s="1" t="s">
        <v>7460</v>
      </c>
      <c r="H1306" s="1" t="s">
        <v>15576</v>
      </c>
      <c r="I1306" s="1" t="s">
        <v>5974</v>
      </c>
      <c r="J1306" s="1" t="s">
        <v>10387</v>
      </c>
      <c r="K1306" s="1" t="s">
        <v>9207</v>
      </c>
      <c r="L1306" s="1" t="s">
        <v>4085</v>
      </c>
      <c r="M1306" s="1" t="s">
        <v>12465</v>
      </c>
      <c r="N1306" s="1" t="s">
        <v>15577</v>
      </c>
      <c r="O1306" s="1" t="s">
        <v>14998</v>
      </c>
      <c r="P1306" s="1" t="s">
        <v>6023</v>
      </c>
      <c r="Q1306" s="1" t="s">
        <v>15578</v>
      </c>
      <c r="R1306" s="1" t="s">
        <v>3028</v>
      </c>
      <c r="S1306" s="1" t="s">
        <v>15579</v>
      </c>
      <c r="T1306" s="1" t="s">
        <v>15580</v>
      </c>
      <c r="U1306" s="1" t="s">
        <v>15581</v>
      </c>
      <c r="V1306" s="1" t="s">
        <v>5716</v>
      </c>
      <c r="W1306" s="1" t="s">
        <v>3219</v>
      </c>
    </row>
    <row r="1307" spans="1:23" x14ac:dyDescent="0.45">
      <c r="A1307" s="1" t="s">
        <v>15582</v>
      </c>
      <c r="B1307" s="1" t="s">
        <v>15583</v>
      </c>
      <c r="C1307" s="1" t="s">
        <v>4572</v>
      </c>
      <c r="D1307" s="1" t="s">
        <v>15584</v>
      </c>
      <c r="E1307" s="1" t="s">
        <v>15585</v>
      </c>
      <c r="F1307" s="1" t="s">
        <v>15586</v>
      </c>
      <c r="G1307" s="1" t="s">
        <v>15587</v>
      </c>
      <c r="H1307" s="1" t="s">
        <v>15588</v>
      </c>
      <c r="I1307" s="1" t="s">
        <v>6313</v>
      </c>
      <c r="J1307" s="1" t="s">
        <v>5176</v>
      </c>
      <c r="K1307" s="1" t="s">
        <v>15589</v>
      </c>
      <c r="L1307" s="1" t="s">
        <v>6312</v>
      </c>
      <c r="M1307" s="1" t="s">
        <v>3642</v>
      </c>
      <c r="N1307" s="1" t="s">
        <v>15587</v>
      </c>
      <c r="O1307" s="1" t="s">
        <v>15588</v>
      </c>
      <c r="P1307" s="1" t="s">
        <v>2984</v>
      </c>
      <c r="Q1307" s="1" t="s">
        <v>2984</v>
      </c>
      <c r="R1307" s="1" t="s">
        <v>2985</v>
      </c>
      <c r="S1307" s="1" t="s">
        <v>15590</v>
      </c>
      <c r="T1307" s="1" t="s">
        <v>15591</v>
      </c>
      <c r="U1307" s="1" t="s">
        <v>15592</v>
      </c>
      <c r="V1307" s="1" t="s">
        <v>15593</v>
      </c>
      <c r="W1307" s="1" t="s">
        <v>3028</v>
      </c>
    </row>
    <row r="1308" spans="1:23" x14ac:dyDescent="0.45">
      <c r="A1308" s="1" t="s">
        <v>15594</v>
      </c>
      <c r="B1308" s="1" t="s">
        <v>15595</v>
      </c>
      <c r="C1308" s="1" t="s">
        <v>5656</v>
      </c>
      <c r="D1308" s="1" t="s">
        <v>15596</v>
      </c>
      <c r="E1308" s="1" t="s">
        <v>15597</v>
      </c>
      <c r="F1308" s="1" t="s">
        <v>15598</v>
      </c>
      <c r="G1308" s="1" t="s">
        <v>3436</v>
      </c>
      <c r="H1308" s="1" t="s">
        <v>15599</v>
      </c>
      <c r="I1308" s="1" t="s">
        <v>6106</v>
      </c>
      <c r="J1308" s="1" t="s">
        <v>6677</v>
      </c>
      <c r="K1308" s="1" t="s">
        <v>15600</v>
      </c>
      <c r="L1308" s="1" t="s">
        <v>8033</v>
      </c>
      <c r="M1308" s="1" t="s">
        <v>15601</v>
      </c>
      <c r="N1308" s="1" t="s">
        <v>7261</v>
      </c>
      <c r="O1308" s="1" t="s">
        <v>3436</v>
      </c>
      <c r="P1308" s="1" t="s">
        <v>8842</v>
      </c>
      <c r="Q1308" s="1" t="s">
        <v>15602</v>
      </c>
      <c r="R1308" s="1" t="s">
        <v>3226</v>
      </c>
      <c r="S1308" s="1" t="s">
        <v>15603</v>
      </c>
      <c r="T1308" s="1" t="s">
        <v>15604</v>
      </c>
      <c r="U1308" s="1" t="s">
        <v>13765</v>
      </c>
      <c r="V1308" s="1" t="s">
        <v>15605</v>
      </c>
      <c r="W1308" s="1" t="s">
        <v>3103</v>
      </c>
    </row>
    <row r="1309" spans="1:23" x14ac:dyDescent="0.45">
      <c r="A1309" s="1" t="s">
        <v>15606</v>
      </c>
      <c r="B1309" s="1" t="s">
        <v>15607</v>
      </c>
      <c r="C1309" s="1" t="s">
        <v>3043</v>
      </c>
      <c r="D1309" s="1" t="s">
        <v>3043</v>
      </c>
      <c r="E1309" s="1" t="s">
        <v>3043</v>
      </c>
      <c r="F1309" s="1" t="s">
        <v>15608</v>
      </c>
      <c r="G1309" s="1" t="s">
        <v>3043</v>
      </c>
      <c r="H1309" s="1" t="s">
        <v>15608</v>
      </c>
      <c r="I1309" s="1" t="s">
        <v>3017</v>
      </c>
      <c r="J1309" s="1" t="s">
        <v>3017</v>
      </c>
      <c r="K1309" s="1" t="s">
        <v>15608</v>
      </c>
      <c r="L1309" s="1" t="s">
        <v>3017</v>
      </c>
      <c r="M1309" s="1" t="s">
        <v>3017</v>
      </c>
      <c r="N1309" s="1" t="s">
        <v>3043</v>
      </c>
      <c r="O1309" s="1" t="s">
        <v>3043</v>
      </c>
      <c r="P1309" s="1" t="s">
        <v>2984</v>
      </c>
      <c r="Q1309" s="1" t="s">
        <v>2984</v>
      </c>
      <c r="R1309" s="1" t="s">
        <v>3043</v>
      </c>
      <c r="S1309" s="1" t="s">
        <v>3043</v>
      </c>
      <c r="T1309" s="1" t="s">
        <v>3044</v>
      </c>
      <c r="U1309" s="1" t="s">
        <v>15609</v>
      </c>
      <c r="V1309" s="1" t="s">
        <v>3940</v>
      </c>
      <c r="W1309" s="1" t="s">
        <v>2985</v>
      </c>
    </row>
    <row r="1310" spans="1:23" x14ac:dyDescent="0.45">
      <c r="A1310" s="1" t="s">
        <v>15610</v>
      </c>
      <c r="B1310" s="1" t="s">
        <v>15611</v>
      </c>
      <c r="C1310" s="1" t="s">
        <v>15612</v>
      </c>
      <c r="D1310" s="1" t="s">
        <v>15613</v>
      </c>
      <c r="E1310" s="1" t="s">
        <v>15614</v>
      </c>
      <c r="F1310" s="1" t="s">
        <v>15615</v>
      </c>
      <c r="G1310" s="1" t="s">
        <v>9190</v>
      </c>
      <c r="H1310" s="1" t="s">
        <v>15616</v>
      </c>
      <c r="I1310" s="1" t="s">
        <v>8083</v>
      </c>
      <c r="J1310" s="1" t="s">
        <v>3622</v>
      </c>
      <c r="K1310" s="1" t="s">
        <v>8496</v>
      </c>
      <c r="L1310" s="1" t="s">
        <v>6071</v>
      </c>
      <c r="M1310" s="1" t="s">
        <v>9210</v>
      </c>
      <c r="N1310" s="1" t="s">
        <v>15616</v>
      </c>
      <c r="O1310" s="1" t="s">
        <v>15617</v>
      </c>
      <c r="P1310" s="1" t="s">
        <v>8301</v>
      </c>
      <c r="Q1310" s="1" t="s">
        <v>15618</v>
      </c>
      <c r="R1310" s="1" t="s">
        <v>2985</v>
      </c>
      <c r="S1310" s="1" t="s">
        <v>8770</v>
      </c>
      <c r="T1310" s="1" t="s">
        <v>15619</v>
      </c>
      <c r="U1310" s="1" t="s">
        <v>15620</v>
      </c>
      <c r="V1310" s="1" t="s">
        <v>15621</v>
      </c>
      <c r="W1310" s="1" t="s">
        <v>3028</v>
      </c>
    </row>
    <row r="1311" spans="1:23" x14ac:dyDescent="0.45">
      <c r="A1311" s="1" t="s">
        <v>15622</v>
      </c>
      <c r="B1311" s="1" t="s">
        <v>4732</v>
      </c>
      <c r="C1311" s="1" t="s">
        <v>2985</v>
      </c>
      <c r="D1311" s="1" t="s">
        <v>9022</v>
      </c>
      <c r="E1311" s="1" t="s">
        <v>9022</v>
      </c>
      <c r="F1311" s="1" t="s">
        <v>4736</v>
      </c>
      <c r="G1311" s="1" t="s">
        <v>2985</v>
      </c>
      <c r="H1311" s="1" t="s">
        <v>2985</v>
      </c>
      <c r="I1311" s="1" t="s">
        <v>15623</v>
      </c>
      <c r="J1311" s="1" t="s">
        <v>3679</v>
      </c>
      <c r="K1311" s="1" t="s">
        <v>2985</v>
      </c>
      <c r="L1311" s="1" t="s">
        <v>15623</v>
      </c>
      <c r="M1311" s="1" t="s">
        <v>3679</v>
      </c>
      <c r="N1311" s="1" t="s">
        <v>2985</v>
      </c>
      <c r="O1311" s="1" t="s">
        <v>2985</v>
      </c>
      <c r="P1311" s="1" t="s">
        <v>2984</v>
      </c>
      <c r="Q1311" s="1" t="s">
        <v>2984</v>
      </c>
      <c r="R1311" s="1" t="s">
        <v>3043</v>
      </c>
      <c r="S1311" s="1" t="s">
        <v>3043</v>
      </c>
      <c r="T1311" s="1" t="s">
        <v>3044</v>
      </c>
      <c r="U1311" s="1" t="s">
        <v>3044</v>
      </c>
      <c r="V1311" s="1" t="s">
        <v>3043</v>
      </c>
      <c r="W1311" s="1" t="s">
        <v>3043</v>
      </c>
    </row>
    <row r="1312" spans="1:23" x14ac:dyDescent="0.45">
      <c r="A1312" s="1" t="s">
        <v>15624</v>
      </c>
      <c r="B1312" s="1" t="s">
        <v>15625</v>
      </c>
      <c r="C1312" s="1" t="s">
        <v>3635</v>
      </c>
      <c r="D1312" s="1" t="s">
        <v>15626</v>
      </c>
      <c r="E1312" s="1" t="s">
        <v>15627</v>
      </c>
      <c r="F1312" s="1" t="s">
        <v>4912</v>
      </c>
      <c r="G1312" s="1" t="s">
        <v>4650</v>
      </c>
      <c r="H1312" s="1" t="s">
        <v>10726</v>
      </c>
      <c r="I1312" s="1" t="s">
        <v>4970</v>
      </c>
      <c r="J1312" s="1" t="s">
        <v>4472</v>
      </c>
      <c r="K1312" s="1" t="s">
        <v>3299</v>
      </c>
      <c r="L1312" s="1" t="s">
        <v>6757</v>
      </c>
      <c r="M1312" s="1" t="s">
        <v>10050</v>
      </c>
      <c r="N1312" s="1" t="s">
        <v>10726</v>
      </c>
      <c r="O1312" s="1" t="s">
        <v>15628</v>
      </c>
      <c r="P1312" s="1" t="s">
        <v>15629</v>
      </c>
      <c r="Q1312" s="1" t="s">
        <v>15630</v>
      </c>
      <c r="R1312" s="1" t="s">
        <v>3043</v>
      </c>
      <c r="S1312" s="1" t="s">
        <v>3043</v>
      </c>
      <c r="T1312" s="1" t="s">
        <v>3044</v>
      </c>
      <c r="U1312" s="1" t="s">
        <v>15631</v>
      </c>
      <c r="V1312" s="1" t="s">
        <v>15632</v>
      </c>
      <c r="W1312" s="1" t="s">
        <v>3230</v>
      </c>
    </row>
    <row r="1313" spans="1:23" x14ac:dyDescent="0.45">
      <c r="A1313" s="1" t="s">
        <v>15633</v>
      </c>
      <c r="B1313" s="1" t="s">
        <v>15634</v>
      </c>
      <c r="C1313" s="1" t="s">
        <v>8326</v>
      </c>
      <c r="D1313" s="1" t="s">
        <v>15635</v>
      </c>
      <c r="E1313" s="1" t="s">
        <v>15636</v>
      </c>
      <c r="F1313" s="1" t="s">
        <v>5331</v>
      </c>
      <c r="G1313" s="1" t="s">
        <v>5923</v>
      </c>
      <c r="H1313" s="1" t="s">
        <v>8925</v>
      </c>
      <c r="I1313" s="1" t="s">
        <v>4709</v>
      </c>
      <c r="J1313" s="1" t="s">
        <v>10823</v>
      </c>
      <c r="K1313" s="1" t="s">
        <v>15637</v>
      </c>
      <c r="L1313" s="1" t="s">
        <v>3019</v>
      </c>
      <c r="M1313" s="1" t="s">
        <v>8215</v>
      </c>
      <c r="N1313" s="1" t="s">
        <v>15638</v>
      </c>
      <c r="O1313" s="1" t="s">
        <v>9212</v>
      </c>
      <c r="P1313" s="1" t="s">
        <v>3509</v>
      </c>
      <c r="Q1313" s="1" t="s">
        <v>15639</v>
      </c>
      <c r="R1313" s="1" t="s">
        <v>2985</v>
      </c>
      <c r="S1313" s="1" t="s">
        <v>15470</v>
      </c>
      <c r="T1313" s="1" t="s">
        <v>15640</v>
      </c>
      <c r="U1313" s="1" t="s">
        <v>15641</v>
      </c>
      <c r="V1313" s="1" t="s">
        <v>15642</v>
      </c>
      <c r="W1313" s="1" t="s">
        <v>2985</v>
      </c>
    </row>
    <row r="1314" spans="1:23" x14ac:dyDescent="0.45">
      <c r="A1314" s="1" t="s">
        <v>15643</v>
      </c>
      <c r="B1314" s="1" t="s">
        <v>15644</v>
      </c>
      <c r="C1314" s="1" t="s">
        <v>3219</v>
      </c>
      <c r="D1314" s="1" t="s">
        <v>4721</v>
      </c>
      <c r="E1314" s="1" t="s">
        <v>15645</v>
      </c>
      <c r="F1314" s="1" t="s">
        <v>15646</v>
      </c>
      <c r="G1314" s="1" t="s">
        <v>15647</v>
      </c>
      <c r="H1314" s="1" t="s">
        <v>15648</v>
      </c>
      <c r="I1314" s="1" t="s">
        <v>15649</v>
      </c>
      <c r="J1314" s="1" t="s">
        <v>3262</v>
      </c>
      <c r="K1314" s="1" t="s">
        <v>15650</v>
      </c>
      <c r="L1314" s="1" t="s">
        <v>15651</v>
      </c>
      <c r="M1314" s="1" t="s">
        <v>9134</v>
      </c>
      <c r="N1314" s="1" t="s">
        <v>15652</v>
      </c>
      <c r="O1314" s="1" t="s">
        <v>15648</v>
      </c>
      <c r="P1314" s="1" t="s">
        <v>2984</v>
      </c>
      <c r="Q1314" s="1" t="s">
        <v>2984</v>
      </c>
      <c r="R1314" s="1" t="s">
        <v>2985</v>
      </c>
      <c r="S1314" s="1" t="s">
        <v>5918</v>
      </c>
      <c r="T1314" s="1" t="s">
        <v>15653</v>
      </c>
      <c r="U1314" s="1" t="s">
        <v>15654</v>
      </c>
      <c r="V1314" s="1" t="s">
        <v>4164</v>
      </c>
      <c r="W1314" s="1" t="s">
        <v>2985</v>
      </c>
    </row>
    <row r="1315" spans="1:23" x14ac:dyDescent="0.45">
      <c r="A1315" s="1" t="s">
        <v>15655</v>
      </c>
      <c r="B1315" s="1" t="s">
        <v>15656</v>
      </c>
      <c r="C1315" s="1" t="s">
        <v>3043</v>
      </c>
      <c r="D1315" s="1" t="s">
        <v>3043</v>
      </c>
      <c r="E1315" s="1" t="s">
        <v>3043</v>
      </c>
      <c r="F1315" s="1" t="s">
        <v>2985</v>
      </c>
      <c r="G1315" s="1" t="s">
        <v>3043</v>
      </c>
      <c r="H1315" s="1" t="s">
        <v>2985</v>
      </c>
      <c r="I1315" s="1" t="s">
        <v>3017</v>
      </c>
      <c r="J1315" s="1" t="s">
        <v>3017</v>
      </c>
      <c r="K1315" s="1" t="s">
        <v>2985</v>
      </c>
      <c r="L1315" s="1" t="s">
        <v>3017</v>
      </c>
      <c r="M1315" s="1" t="s">
        <v>3017</v>
      </c>
      <c r="N1315" s="1" t="s">
        <v>3043</v>
      </c>
      <c r="O1315" s="1" t="s">
        <v>3043</v>
      </c>
      <c r="P1315" s="1" t="s">
        <v>2984</v>
      </c>
      <c r="Q1315" s="1" t="s">
        <v>2984</v>
      </c>
      <c r="R1315" s="1" t="s">
        <v>2985</v>
      </c>
      <c r="S1315" s="1" t="s">
        <v>2985</v>
      </c>
      <c r="T1315" s="1" t="s">
        <v>6115</v>
      </c>
      <c r="U1315" s="1" t="s">
        <v>15657</v>
      </c>
      <c r="V1315" s="1" t="s">
        <v>3229</v>
      </c>
      <c r="W1315" s="1" t="s">
        <v>2985</v>
      </c>
    </row>
    <row r="1316" spans="1:23" x14ac:dyDescent="0.45">
      <c r="A1316" s="1" t="s">
        <v>15658</v>
      </c>
      <c r="B1316" s="1" t="s">
        <v>15659</v>
      </c>
      <c r="C1316" s="1" t="s">
        <v>7972</v>
      </c>
      <c r="D1316" s="1" t="s">
        <v>15660</v>
      </c>
      <c r="E1316" s="1" t="s">
        <v>15661</v>
      </c>
      <c r="F1316" s="1" t="s">
        <v>15662</v>
      </c>
      <c r="G1316" s="1" t="s">
        <v>13529</v>
      </c>
      <c r="H1316" s="1" t="s">
        <v>6679</v>
      </c>
      <c r="I1316" s="1" t="s">
        <v>7413</v>
      </c>
      <c r="J1316" s="1" t="s">
        <v>8640</v>
      </c>
      <c r="K1316" s="1" t="s">
        <v>11465</v>
      </c>
      <c r="L1316" s="1" t="s">
        <v>3493</v>
      </c>
      <c r="M1316" s="1" t="s">
        <v>5163</v>
      </c>
      <c r="N1316" s="1" t="s">
        <v>15663</v>
      </c>
      <c r="O1316" s="1" t="s">
        <v>13529</v>
      </c>
      <c r="P1316" s="1" t="s">
        <v>13485</v>
      </c>
      <c r="Q1316" s="1" t="s">
        <v>6576</v>
      </c>
      <c r="R1316" s="1" t="s">
        <v>2985</v>
      </c>
      <c r="S1316" s="1" t="s">
        <v>3939</v>
      </c>
      <c r="T1316" s="1" t="s">
        <v>15664</v>
      </c>
      <c r="U1316" s="1" t="s">
        <v>15665</v>
      </c>
      <c r="V1316" s="1" t="s">
        <v>3436</v>
      </c>
      <c r="W1316" s="1" t="s">
        <v>2985</v>
      </c>
    </row>
    <row r="1317" spans="1:23" x14ac:dyDescent="0.45">
      <c r="A1317" s="1" t="s">
        <v>15666</v>
      </c>
      <c r="B1317" s="1" t="s">
        <v>15667</v>
      </c>
      <c r="C1317" s="1" t="s">
        <v>5022</v>
      </c>
      <c r="D1317" s="1" t="s">
        <v>15668</v>
      </c>
      <c r="E1317" s="1" t="s">
        <v>15669</v>
      </c>
      <c r="F1317" s="1" t="s">
        <v>15670</v>
      </c>
      <c r="G1317" s="1" t="s">
        <v>4296</v>
      </c>
      <c r="H1317" s="1" t="s">
        <v>9031</v>
      </c>
      <c r="I1317" s="1" t="s">
        <v>9840</v>
      </c>
      <c r="J1317" s="1" t="s">
        <v>3622</v>
      </c>
      <c r="K1317" s="1" t="s">
        <v>4296</v>
      </c>
      <c r="L1317" s="1" t="s">
        <v>4970</v>
      </c>
      <c r="M1317" s="1" t="s">
        <v>8459</v>
      </c>
      <c r="N1317" s="1" t="s">
        <v>9031</v>
      </c>
      <c r="O1317" s="1" t="s">
        <v>8533</v>
      </c>
      <c r="P1317" s="1" t="s">
        <v>4336</v>
      </c>
      <c r="Q1317" s="1" t="s">
        <v>15671</v>
      </c>
      <c r="R1317" s="1" t="s">
        <v>2985</v>
      </c>
      <c r="S1317" s="1" t="s">
        <v>2980</v>
      </c>
      <c r="T1317" s="1" t="s">
        <v>3900</v>
      </c>
      <c r="U1317" s="1" t="s">
        <v>15672</v>
      </c>
      <c r="V1317" s="1" t="s">
        <v>15673</v>
      </c>
      <c r="W1317" s="1" t="s">
        <v>3417</v>
      </c>
    </row>
    <row r="1318" spans="1:23" x14ac:dyDescent="0.45">
      <c r="A1318" s="1" t="s">
        <v>15674</v>
      </c>
      <c r="B1318" s="1" t="s">
        <v>15675</v>
      </c>
      <c r="C1318" s="1" t="s">
        <v>3043</v>
      </c>
      <c r="D1318" s="1" t="s">
        <v>3043</v>
      </c>
      <c r="E1318" s="1" t="s">
        <v>3043</v>
      </c>
      <c r="F1318" s="1" t="s">
        <v>5246</v>
      </c>
      <c r="G1318" s="1" t="s">
        <v>3043</v>
      </c>
      <c r="H1318" s="1" t="s">
        <v>5246</v>
      </c>
      <c r="I1318" s="1" t="s">
        <v>3017</v>
      </c>
      <c r="J1318" s="1" t="s">
        <v>3017</v>
      </c>
      <c r="K1318" s="1" t="s">
        <v>5246</v>
      </c>
      <c r="L1318" s="1" t="s">
        <v>3017</v>
      </c>
      <c r="M1318" s="1" t="s">
        <v>3017</v>
      </c>
      <c r="N1318" s="1" t="s">
        <v>3043</v>
      </c>
      <c r="O1318" s="1" t="s">
        <v>3043</v>
      </c>
      <c r="P1318" s="1" t="s">
        <v>2984</v>
      </c>
      <c r="Q1318" s="1" t="s">
        <v>2984</v>
      </c>
      <c r="R1318" s="1" t="s">
        <v>2985</v>
      </c>
      <c r="S1318" s="1" t="s">
        <v>2985</v>
      </c>
      <c r="T1318" s="1" t="s">
        <v>4244</v>
      </c>
      <c r="U1318" s="1" t="s">
        <v>15676</v>
      </c>
      <c r="V1318" s="1" t="s">
        <v>4572</v>
      </c>
      <c r="W1318" s="1" t="s">
        <v>2985</v>
      </c>
    </row>
    <row r="1319" spans="1:23" x14ac:dyDescent="0.45">
      <c r="A1319" s="1" t="s">
        <v>15677</v>
      </c>
      <c r="B1319" s="1" t="s">
        <v>7850</v>
      </c>
      <c r="C1319" s="1" t="s">
        <v>15678</v>
      </c>
      <c r="D1319" s="1" t="s">
        <v>15679</v>
      </c>
      <c r="E1319" s="1" t="s">
        <v>15680</v>
      </c>
      <c r="F1319" s="1" t="s">
        <v>7852</v>
      </c>
      <c r="G1319" s="1" t="s">
        <v>15681</v>
      </c>
      <c r="H1319" s="1" t="s">
        <v>15682</v>
      </c>
      <c r="I1319" s="1" t="s">
        <v>4777</v>
      </c>
      <c r="J1319" s="1" t="s">
        <v>3642</v>
      </c>
      <c r="K1319" s="1" t="s">
        <v>15681</v>
      </c>
      <c r="L1319" s="1" t="s">
        <v>6312</v>
      </c>
      <c r="M1319" s="1" t="s">
        <v>5176</v>
      </c>
      <c r="N1319" s="1" t="s">
        <v>15682</v>
      </c>
      <c r="O1319" s="1" t="s">
        <v>15681</v>
      </c>
      <c r="P1319" s="1" t="s">
        <v>2984</v>
      </c>
      <c r="Q1319" s="1" t="s">
        <v>2984</v>
      </c>
      <c r="R1319" s="1" t="s">
        <v>4622</v>
      </c>
      <c r="S1319" s="1" t="s">
        <v>15683</v>
      </c>
      <c r="T1319" s="1" t="s">
        <v>15684</v>
      </c>
      <c r="U1319" s="1" t="s">
        <v>15685</v>
      </c>
      <c r="V1319" s="1" t="s">
        <v>15686</v>
      </c>
      <c r="W1319" s="1" t="s">
        <v>8739</v>
      </c>
    </row>
    <row r="1320" spans="1:23" x14ac:dyDescent="0.45">
      <c r="A1320" s="1" t="s">
        <v>15687</v>
      </c>
      <c r="B1320" s="1" t="s">
        <v>15688</v>
      </c>
      <c r="C1320" s="1" t="s">
        <v>6916</v>
      </c>
      <c r="D1320" s="1" t="s">
        <v>15689</v>
      </c>
      <c r="E1320" s="1" t="s">
        <v>15690</v>
      </c>
      <c r="F1320" s="1" t="s">
        <v>14794</v>
      </c>
      <c r="G1320" s="1" t="s">
        <v>13566</v>
      </c>
      <c r="H1320" s="1" t="s">
        <v>11605</v>
      </c>
      <c r="I1320" s="1" t="s">
        <v>15691</v>
      </c>
      <c r="J1320" s="1" t="s">
        <v>15692</v>
      </c>
      <c r="K1320" s="1" t="s">
        <v>15693</v>
      </c>
      <c r="L1320" s="1" t="s">
        <v>3881</v>
      </c>
      <c r="M1320" s="1" t="s">
        <v>4909</v>
      </c>
      <c r="N1320" s="1" t="s">
        <v>5870</v>
      </c>
      <c r="O1320" s="1" t="s">
        <v>5912</v>
      </c>
      <c r="P1320" s="1" t="s">
        <v>15694</v>
      </c>
      <c r="Q1320" s="1" t="s">
        <v>15695</v>
      </c>
      <c r="R1320" s="1" t="s">
        <v>5223</v>
      </c>
      <c r="S1320" s="1" t="s">
        <v>15696</v>
      </c>
      <c r="T1320" s="1" t="s">
        <v>4396</v>
      </c>
      <c r="U1320" s="1" t="s">
        <v>15697</v>
      </c>
      <c r="V1320" s="1" t="s">
        <v>15698</v>
      </c>
      <c r="W1320" s="1" t="s">
        <v>2985</v>
      </c>
    </row>
    <row r="1321" spans="1:23" x14ac:dyDescent="0.45">
      <c r="A1321" s="1" t="s">
        <v>15699</v>
      </c>
      <c r="B1321" s="1" t="s">
        <v>15700</v>
      </c>
      <c r="C1321" s="1" t="s">
        <v>4053</v>
      </c>
      <c r="D1321" s="1" t="s">
        <v>15701</v>
      </c>
      <c r="E1321" s="1" t="s">
        <v>15702</v>
      </c>
      <c r="F1321" s="1" t="s">
        <v>3804</v>
      </c>
      <c r="G1321" s="1" t="s">
        <v>3943</v>
      </c>
      <c r="H1321" s="1" t="s">
        <v>4252</v>
      </c>
      <c r="I1321" s="1" t="s">
        <v>9487</v>
      </c>
      <c r="J1321" s="1" t="s">
        <v>15703</v>
      </c>
      <c r="K1321" s="1" t="s">
        <v>11165</v>
      </c>
      <c r="L1321" s="1" t="s">
        <v>5212</v>
      </c>
      <c r="M1321" s="1" t="s">
        <v>15704</v>
      </c>
      <c r="N1321" s="1" t="s">
        <v>9544</v>
      </c>
      <c r="O1321" s="1" t="s">
        <v>3943</v>
      </c>
      <c r="P1321" s="1" t="s">
        <v>2984</v>
      </c>
      <c r="Q1321" s="1" t="s">
        <v>2984</v>
      </c>
      <c r="R1321" s="1" t="s">
        <v>2985</v>
      </c>
      <c r="S1321" s="1" t="s">
        <v>2985</v>
      </c>
      <c r="T1321" s="1" t="s">
        <v>6225</v>
      </c>
      <c r="U1321" s="1" t="s">
        <v>15705</v>
      </c>
      <c r="V1321" s="1" t="s">
        <v>13592</v>
      </c>
      <c r="W1321" s="1" t="s">
        <v>2985</v>
      </c>
    </row>
    <row r="1322" spans="1:23" x14ac:dyDescent="0.45">
      <c r="A1322" s="1" t="s">
        <v>15706</v>
      </c>
      <c r="B1322" s="1" t="s">
        <v>15707</v>
      </c>
      <c r="C1322" s="1" t="s">
        <v>13228</v>
      </c>
      <c r="D1322" s="1" t="s">
        <v>15708</v>
      </c>
      <c r="E1322" s="1" t="s">
        <v>15709</v>
      </c>
      <c r="F1322" s="1" t="s">
        <v>15710</v>
      </c>
      <c r="G1322" s="1" t="s">
        <v>15711</v>
      </c>
      <c r="H1322" s="1" t="s">
        <v>15712</v>
      </c>
      <c r="I1322" s="1" t="s">
        <v>12741</v>
      </c>
      <c r="J1322" s="1" t="s">
        <v>3784</v>
      </c>
      <c r="K1322" s="1" t="s">
        <v>15713</v>
      </c>
      <c r="L1322" s="1" t="s">
        <v>8128</v>
      </c>
      <c r="M1322" s="1" t="s">
        <v>14731</v>
      </c>
      <c r="N1322" s="1" t="s">
        <v>15712</v>
      </c>
      <c r="O1322" s="1" t="s">
        <v>15714</v>
      </c>
      <c r="P1322" s="1" t="s">
        <v>15715</v>
      </c>
      <c r="Q1322" s="1" t="s">
        <v>5441</v>
      </c>
      <c r="R1322" s="1" t="s">
        <v>3043</v>
      </c>
      <c r="S1322" s="1" t="s">
        <v>3043</v>
      </c>
      <c r="T1322" s="1" t="s">
        <v>3044</v>
      </c>
      <c r="U1322" s="1" t="s">
        <v>15716</v>
      </c>
      <c r="V1322" s="1" t="s">
        <v>15717</v>
      </c>
      <c r="W1322" s="1" t="s">
        <v>3229</v>
      </c>
    </row>
    <row r="1323" spans="1:23" x14ac:dyDescent="0.45">
      <c r="A1323" s="1" t="s">
        <v>15718</v>
      </c>
      <c r="B1323" s="1" t="s">
        <v>15719</v>
      </c>
      <c r="C1323" s="1" t="s">
        <v>8266</v>
      </c>
      <c r="D1323" s="1" t="s">
        <v>15720</v>
      </c>
      <c r="E1323" s="1" t="s">
        <v>15721</v>
      </c>
      <c r="F1323" s="1" t="s">
        <v>15722</v>
      </c>
      <c r="G1323" s="1" t="s">
        <v>3002</v>
      </c>
      <c r="H1323" s="1" t="s">
        <v>6759</v>
      </c>
      <c r="I1323" s="1" t="s">
        <v>3019</v>
      </c>
      <c r="J1323" s="1" t="s">
        <v>10812</v>
      </c>
      <c r="K1323" s="1" t="s">
        <v>15723</v>
      </c>
      <c r="L1323" s="1" t="s">
        <v>3493</v>
      </c>
      <c r="M1323" s="1" t="s">
        <v>4607</v>
      </c>
      <c r="N1323" s="1" t="s">
        <v>3002</v>
      </c>
      <c r="O1323" s="1" t="s">
        <v>3383</v>
      </c>
      <c r="P1323" s="1" t="s">
        <v>2984</v>
      </c>
      <c r="Q1323" s="1" t="s">
        <v>2984</v>
      </c>
      <c r="R1323" s="1" t="s">
        <v>2985</v>
      </c>
      <c r="S1323" s="1" t="s">
        <v>11331</v>
      </c>
      <c r="T1323" s="1" t="s">
        <v>15724</v>
      </c>
      <c r="U1323" s="1" t="s">
        <v>10814</v>
      </c>
      <c r="V1323" s="1" t="s">
        <v>11566</v>
      </c>
      <c r="W1323" s="1" t="s">
        <v>2985</v>
      </c>
    </row>
    <row r="1324" spans="1:23" x14ac:dyDescent="0.45">
      <c r="A1324" s="1" t="s">
        <v>15725</v>
      </c>
      <c r="B1324" s="1" t="s">
        <v>9387</v>
      </c>
      <c r="C1324" s="1" t="s">
        <v>2977</v>
      </c>
      <c r="D1324" s="1" t="s">
        <v>15726</v>
      </c>
      <c r="E1324" s="1" t="s">
        <v>15727</v>
      </c>
      <c r="F1324" s="1" t="s">
        <v>9389</v>
      </c>
      <c r="G1324" s="1" t="s">
        <v>15728</v>
      </c>
      <c r="H1324" s="1" t="s">
        <v>15728</v>
      </c>
      <c r="I1324" s="1" t="s">
        <v>3057</v>
      </c>
      <c r="J1324" s="1" t="s">
        <v>3017</v>
      </c>
      <c r="K1324" s="1" t="s">
        <v>15728</v>
      </c>
      <c r="L1324" s="1" t="s">
        <v>3057</v>
      </c>
      <c r="M1324" s="1" t="s">
        <v>3017</v>
      </c>
      <c r="N1324" s="1" t="s">
        <v>15728</v>
      </c>
      <c r="O1324" s="1" t="s">
        <v>15728</v>
      </c>
      <c r="P1324" s="1" t="s">
        <v>2984</v>
      </c>
      <c r="Q1324" s="1" t="s">
        <v>2984</v>
      </c>
      <c r="R1324" s="1" t="s">
        <v>3043</v>
      </c>
      <c r="S1324" s="1" t="s">
        <v>3043</v>
      </c>
      <c r="T1324" s="1" t="s">
        <v>3044</v>
      </c>
      <c r="U1324" s="1" t="s">
        <v>3044</v>
      </c>
      <c r="V1324" s="1" t="s">
        <v>3043</v>
      </c>
      <c r="W1324" s="1" t="s">
        <v>3043</v>
      </c>
    </row>
    <row r="1325" spans="1:23" x14ac:dyDescent="0.45">
      <c r="A1325" s="1" t="s">
        <v>15729</v>
      </c>
      <c r="B1325" s="1" t="s">
        <v>11223</v>
      </c>
      <c r="C1325" s="1" t="s">
        <v>2985</v>
      </c>
      <c r="D1325" s="1" t="s">
        <v>3677</v>
      </c>
      <c r="E1325" s="1" t="s">
        <v>15730</v>
      </c>
      <c r="F1325" s="1" t="s">
        <v>7587</v>
      </c>
      <c r="G1325" s="1" t="s">
        <v>3456</v>
      </c>
      <c r="H1325" s="1" t="s">
        <v>3456</v>
      </c>
      <c r="I1325" s="1" t="s">
        <v>12545</v>
      </c>
      <c r="J1325" s="1" t="s">
        <v>9738</v>
      </c>
      <c r="K1325" s="1" t="s">
        <v>3456</v>
      </c>
      <c r="L1325" s="1" t="s">
        <v>12545</v>
      </c>
      <c r="M1325" s="1" t="s">
        <v>9738</v>
      </c>
      <c r="N1325" s="1" t="s">
        <v>3456</v>
      </c>
      <c r="O1325" s="1" t="s">
        <v>3456</v>
      </c>
      <c r="P1325" s="1" t="s">
        <v>2984</v>
      </c>
      <c r="Q1325" s="1" t="s">
        <v>2984</v>
      </c>
      <c r="R1325" s="1" t="s">
        <v>3043</v>
      </c>
      <c r="S1325" s="1" t="s">
        <v>3043</v>
      </c>
      <c r="T1325" s="1" t="s">
        <v>3044</v>
      </c>
      <c r="U1325" s="1" t="s">
        <v>3044</v>
      </c>
      <c r="V1325" s="1" t="s">
        <v>3043</v>
      </c>
      <c r="W1325" s="1" t="s">
        <v>3043</v>
      </c>
    </row>
    <row r="1326" spans="1:23" x14ac:dyDescent="0.45">
      <c r="A1326" s="1" t="s">
        <v>15731</v>
      </c>
      <c r="B1326" s="1" t="s">
        <v>9220</v>
      </c>
      <c r="C1326" s="1" t="s">
        <v>3204</v>
      </c>
      <c r="D1326" s="1" t="s">
        <v>7631</v>
      </c>
      <c r="E1326" s="1" t="s">
        <v>7631</v>
      </c>
      <c r="F1326" s="1" t="s">
        <v>9224</v>
      </c>
      <c r="G1326" s="1" t="s">
        <v>2985</v>
      </c>
      <c r="H1326" s="1" t="s">
        <v>2985</v>
      </c>
      <c r="I1326" s="1" t="s">
        <v>15732</v>
      </c>
      <c r="J1326" s="1" t="s">
        <v>3679</v>
      </c>
      <c r="K1326" s="1" t="s">
        <v>2985</v>
      </c>
      <c r="L1326" s="1" t="s">
        <v>15732</v>
      </c>
      <c r="M1326" s="1" t="s">
        <v>3679</v>
      </c>
      <c r="N1326" s="1" t="s">
        <v>2985</v>
      </c>
      <c r="O1326" s="1" t="s">
        <v>2985</v>
      </c>
      <c r="P1326" s="1" t="s">
        <v>2984</v>
      </c>
      <c r="Q1326" s="1" t="s">
        <v>2984</v>
      </c>
      <c r="R1326" s="1" t="s">
        <v>3043</v>
      </c>
      <c r="S1326" s="1" t="s">
        <v>3043</v>
      </c>
      <c r="T1326" s="1" t="s">
        <v>3044</v>
      </c>
      <c r="U1326" s="1" t="s">
        <v>3044</v>
      </c>
      <c r="V1326" s="1" t="s">
        <v>3043</v>
      </c>
      <c r="W1326" s="1" t="s">
        <v>3043</v>
      </c>
    </row>
  </sheetData>
  <pageMargins left="0.7" right="0.7" top="0.75" bottom="0.75" header="0.3" footer="0.3"/>
  <pageSetup orientation="portrait" horizontalDpi="30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EPS</vt:lpstr>
      <vt:lpstr>پنل</vt:lpstr>
      <vt:lpstr>سود سهام مصوب</vt:lpstr>
      <vt:lpstr>سود وزیان</vt:lpstr>
      <vt:lpstr>ترازنامه</vt:lpstr>
      <vt:lpstr>هزینه عمومی اداری</vt:lpstr>
      <vt:lpstr>تولید و فروش</vt:lpstr>
      <vt:lpstr>بهای تمام شده</vt:lpstr>
      <vt:lpstr>سربار </vt:lpstr>
      <vt:lpstr>انرژی</vt:lpstr>
      <vt:lpstr>مواد مستقیم</vt:lpstr>
      <vt:lpstr>دلار نیما</vt:lpstr>
      <vt:lpstr>بورس کالا</vt:lpstr>
      <vt:lpstr>ارجان صنعت</vt:lpstr>
      <vt:lpstr>دیده بان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</dc:creator>
  <cp:lastModifiedBy>VAHID</cp:lastModifiedBy>
  <dcterms:created xsi:type="dcterms:W3CDTF">2022-07-24T10:31:27Z</dcterms:created>
  <dcterms:modified xsi:type="dcterms:W3CDTF">2022-08-04T08:19:04Z</dcterms:modified>
</cp:coreProperties>
</file>