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Economic Trends\Archive\1401\گزیده\"/>
    </mc:Choice>
  </mc:AlternateContent>
  <bookViews>
    <workbookView xWindow="0" yWindow="0" windowWidth="11490" windowHeight="4110" tabRatio="607" activeTab="2"/>
  </bookViews>
  <sheets>
    <sheet name="ترازتجاری" sheetId="7" r:id="rId1"/>
    <sheet name="بدهي‌ها(دلار- یورو)" sheetId="18" r:id="rId2"/>
    <sheet name="نرخ دلار" sheetId="9" r:id="rId3"/>
    <sheet name="بدهی ها" sheetId="6" state="hidden" r:id="rId4"/>
  </sheets>
  <definedNames>
    <definedName name="éر9">#REF!</definedName>
    <definedName name="_xlnm.Print_Area" localSheetId="3">'بدهی ها'!#REF!</definedName>
    <definedName name="_xlnm.Print_Area" localSheetId="1">'بدهي‌ها(دلار- یورو)'!#REF!</definedName>
    <definedName name="_xlnm.Print_Area" localSheetId="0">ترازتجاری!#REF!</definedName>
    <definedName name="_xlnm.Print_Area" localSheetId="2">'نرخ دلار'!#REF!</definedName>
  </definedNames>
  <calcPr calcId="162913"/>
</workbook>
</file>

<file path=xl/calcChain.xml><?xml version="1.0" encoding="utf-8"?>
<calcChain xmlns="http://schemas.openxmlformats.org/spreadsheetml/2006/main">
  <c r="B6" i="7" l="1"/>
  <c r="C6" i="7"/>
  <c r="F6" i="7"/>
  <c r="G6" i="7"/>
  <c r="E6" i="7" l="1"/>
  <c r="E5" i="7"/>
  <c r="A5" i="7"/>
  <c r="A4" i="18"/>
  <c r="A10" i="18"/>
  <c r="A6" i="7" l="1"/>
  <c r="A119" i="6" l="1"/>
  <c r="A266" i="6" l="1"/>
  <c r="A259" i="6" l="1"/>
  <c r="A253" i="6" l="1"/>
  <c r="A247" i="6"/>
  <c r="A241" i="6" l="1"/>
  <c r="A235" i="6"/>
  <c r="A229" i="6"/>
  <c r="A222" i="6" l="1"/>
  <c r="A216" i="6"/>
  <c r="A210" i="6" l="1"/>
  <c r="A205" i="6" l="1"/>
  <c r="A200" i="6"/>
  <c r="A195" i="6" l="1"/>
  <c r="A190" i="6"/>
  <c r="A185" i="6"/>
  <c r="A180" i="6"/>
  <c r="A175" i="6" l="1"/>
  <c r="A170" i="6" l="1"/>
  <c r="A165" i="6" l="1"/>
  <c r="A160" i="6" l="1"/>
  <c r="A155" i="6" l="1"/>
  <c r="A150" i="6" l="1"/>
  <c r="A144" i="6"/>
  <c r="A139" i="6" l="1"/>
  <c r="A134" i="6" l="1"/>
  <c r="A129" i="6" l="1"/>
  <c r="A124" i="6" l="1"/>
  <c r="A114" i="6" l="1"/>
  <c r="B104" i="6"/>
  <c r="A109" i="6" l="1"/>
  <c r="C104" i="6" l="1"/>
  <c r="A104" i="6" l="1"/>
  <c r="A99" i="6" l="1"/>
  <c r="A94" i="6" l="1"/>
  <c r="A89" i="6"/>
  <c r="A84" i="6"/>
  <c r="A79" i="6" l="1"/>
  <c r="A74" i="6" l="1"/>
  <c r="A69" i="6" l="1"/>
  <c r="A64" i="6" l="1"/>
  <c r="A59" i="6"/>
  <c r="A54" i="6" l="1"/>
  <c r="A49" i="6"/>
  <c r="A44" i="6" l="1"/>
  <c r="A14" i="6"/>
  <c r="F30" i="6" l="1"/>
  <c r="A39" i="6" l="1"/>
  <c r="A34" i="6"/>
  <c r="A29" i="6"/>
  <c r="A24" i="6"/>
  <c r="A19" i="6"/>
  <c r="A9" i="6"/>
  <c r="A4" i="6" l="1"/>
</calcChain>
</file>

<file path=xl/sharedStrings.xml><?xml version="1.0" encoding="utf-8"?>
<sst xmlns="http://schemas.openxmlformats.org/spreadsheetml/2006/main" count="495" uniqueCount="44">
  <si>
    <t>واردات</t>
  </si>
  <si>
    <t>(ميليون دلار)</t>
  </si>
  <si>
    <t>فروردين</t>
  </si>
  <si>
    <t>ارزش واحد</t>
  </si>
  <si>
    <t>ارديبهشت</t>
  </si>
  <si>
    <t>خرداد</t>
  </si>
  <si>
    <t>تير</t>
  </si>
  <si>
    <t>مرداد</t>
  </si>
  <si>
    <t>شهريور</t>
  </si>
  <si>
    <t>کل</t>
  </si>
  <si>
    <t xml:space="preserve">ميان مدت وبلند مدت </t>
  </si>
  <si>
    <t>کوتاه مدت</t>
  </si>
  <si>
    <t>ارزش (ميليون دلار)</t>
  </si>
  <si>
    <t xml:space="preserve">بازار بين بانکی </t>
  </si>
  <si>
    <t>(ريال)</t>
  </si>
  <si>
    <t>متوسط ماهانه نرخ فروش دلار دربازارهای بين بانکی وآزاد</t>
  </si>
  <si>
    <t>مهر</t>
  </si>
  <si>
    <t>کل دوره</t>
  </si>
  <si>
    <t xml:space="preserve">  آمار بدهي هاي خارجي (تعهدات بالفعل) كشوردرپايان هرماه (1) </t>
  </si>
  <si>
    <t>جدول:(3)</t>
  </si>
  <si>
    <t xml:space="preserve">(1) براساس سررسيد اوليه بدهي‌ها  </t>
  </si>
  <si>
    <t>سال 1393</t>
  </si>
  <si>
    <t>آبان</t>
  </si>
  <si>
    <t>آذر</t>
  </si>
  <si>
    <t>بهمن</t>
  </si>
  <si>
    <t>دي</t>
  </si>
  <si>
    <t>اسفند</t>
  </si>
  <si>
    <t>سال 1394</t>
  </si>
  <si>
    <t>صادرات (2)</t>
  </si>
  <si>
    <t>سال 1395</t>
  </si>
  <si>
    <t xml:space="preserve">فروردين </t>
  </si>
  <si>
    <t>سال 1396</t>
  </si>
  <si>
    <t>سال 1397</t>
  </si>
  <si>
    <t>(ميليون يورو)</t>
  </si>
  <si>
    <t xml:space="preserve">بازار آزاد </t>
  </si>
  <si>
    <t xml:space="preserve">  آمار بدهي هاي خارجي (تعهدات بالفعل) كشور در پايان هرماه (1) </t>
  </si>
  <si>
    <t>فروردین</t>
  </si>
  <si>
    <t xml:space="preserve">ميان مدت و بلندمدت </t>
  </si>
  <si>
    <t>2- با احتساب ميعانات گازي</t>
  </si>
  <si>
    <t xml:space="preserve">1- براساس سررسيد اوليه بدهي‌ها  </t>
  </si>
  <si>
    <t>آمار ماهانه صادرات و واردات گمرکي کشور(1)</t>
  </si>
  <si>
    <t>مقدار (هزارتن)</t>
  </si>
  <si>
    <t xml:space="preserve">1- ماخذ: آمارهاي مقدماتي گمرک جمهوری اسلامی ايران </t>
  </si>
  <si>
    <t>سال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</si>
</sst>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ريال&quot;\ #,##0.00_-;[Red]&quot;ريال&quot;\ #,##0.00\-"/>
    <numFmt numFmtId="167" formatCode="m/d/yy\ h:mm"/>
    <numFmt numFmtId="168" formatCode="#.00"/>
    <numFmt numFmtId="169" formatCode="#."/>
    <numFmt numFmtId="170" formatCode="mmm\ dd\,\ yyyy"/>
    <numFmt numFmtId="171" formatCode="mmm\-yyyy"/>
    <numFmt numFmtId="172" formatCode="yyyy"/>
    <numFmt numFmtId="173" formatCode="&quot;£&quot;#,##0.00;[Red]\-&quot;£&quot;#,##0.00"/>
  </numFmts>
  <fonts count="25" x14ac:knownFonts="1">
    <font>
      <sz val="10"/>
      <name val="Arial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Lotus"/>
      <charset val="178"/>
    </font>
    <font>
      <sz val="10"/>
      <name val="Lotus"/>
      <charset val="178"/>
    </font>
    <font>
      <sz val="12"/>
      <name val="Lotus"/>
      <charset val="178"/>
    </font>
    <font>
      <sz val="12"/>
      <name val="Nazanin"/>
      <charset val="178"/>
    </font>
    <font>
      <b/>
      <sz val="12"/>
      <name val="Nazanin"/>
      <charset val="178"/>
    </font>
    <font>
      <sz val="10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Nazanin"/>
      <charset val="178"/>
    </font>
    <font>
      <sz val="10"/>
      <name val="B Nazanin"/>
      <charset val="178"/>
    </font>
    <font>
      <sz val="12"/>
      <name val="B Nazanin"/>
      <charset val="178"/>
    </font>
    <font>
      <b/>
      <sz val="12"/>
      <name val="B Nazanin"/>
      <charset val="178"/>
    </font>
    <font>
      <sz val="13"/>
      <name val="B Nazanin"/>
      <charset val="178"/>
    </font>
    <font>
      <b/>
      <sz val="13"/>
      <name val="B Nazanin"/>
      <charset val="178"/>
    </font>
    <font>
      <b/>
      <sz val="11"/>
      <name val="B Nazanin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">
    <xf numFmtId="0" fontId="0" fillId="0" borderId="0"/>
    <xf numFmtId="0" fontId="11" fillId="0" borderId="0"/>
    <xf numFmtId="0" fontId="12" fillId="0" borderId="0">
      <protection locked="0"/>
    </xf>
    <xf numFmtId="167" fontId="10" fillId="0" borderId="0" applyFont="0" applyFill="0" applyBorder="0" applyAlignment="0" applyProtection="0">
      <alignment wrapText="1"/>
    </xf>
    <xf numFmtId="168" fontId="12" fillId="0" borderId="0">
      <protection locked="0"/>
    </xf>
    <xf numFmtId="169" fontId="13" fillId="0" borderId="0">
      <protection locked="0"/>
    </xf>
    <xf numFmtId="169" fontId="13" fillId="0" borderId="0">
      <protection locked="0"/>
    </xf>
    <xf numFmtId="0" fontId="14" fillId="2" borderId="1" applyNumberFormat="0" applyProtection="0">
      <alignment horizontal="center" wrapText="1"/>
    </xf>
    <xf numFmtId="0" fontId="14" fillId="2" borderId="2" applyNumberFormat="0" applyAlignment="0" applyProtection="0">
      <alignment wrapText="1"/>
    </xf>
    <xf numFmtId="0" fontId="10" fillId="3" borderId="0" applyNumberFormat="0" applyBorder="0">
      <alignment horizontal="center" wrapText="1"/>
    </xf>
    <xf numFmtId="0" fontId="10" fillId="4" borderId="3" applyNumberFormat="0">
      <alignment wrapText="1"/>
    </xf>
    <xf numFmtId="0" fontId="10" fillId="4" borderId="0" applyNumberFormat="0" applyBorder="0">
      <alignment wrapText="1"/>
    </xf>
    <xf numFmtId="0" fontId="10" fillId="0" borderId="0" applyNumberFormat="0" applyFill="0" applyBorder="0" applyProtection="0">
      <alignment horizontal="right" wrapText="1"/>
    </xf>
    <xf numFmtId="170" fontId="10" fillId="0" borderId="0" applyFill="0" applyBorder="0" applyAlignment="0" applyProtection="0">
      <alignment wrapText="1"/>
    </xf>
    <xf numFmtId="171" fontId="10" fillId="0" borderId="0" applyFill="0" applyBorder="0" applyAlignment="0" applyProtection="0">
      <alignment wrapText="1"/>
    </xf>
    <xf numFmtId="172" fontId="10" fillId="0" borderId="0" applyFill="0" applyBorder="0" applyAlignment="0" applyProtection="0">
      <alignment wrapText="1"/>
    </xf>
    <xf numFmtId="0" fontId="10" fillId="0" borderId="0" applyNumberFormat="0" applyFill="0" applyBorder="0" applyProtection="0">
      <alignment horizontal="right" wrapText="1"/>
    </xf>
    <xf numFmtId="0" fontId="10" fillId="0" borderId="0" applyNumberFormat="0" applyFill="0" applyBorder="0">
      <alignment horizontal="right" wrapText="1"/>
    </xf>
    <xf numFmtId="17" fontId="10" fillId="0" borderId="0" applyFill="0" applyBorder="0">
      <alignment horizontal="right" wrapText="1"/>
    </xf>
    <xf numFmtId="164" fontId="10" fillId="0" borderId="0" applyFill="0" applyBorder="0" applyAlignment="0" applyProtection="0">
      <alignment wrapText="1"/>
    </xf>
    <xf numFmtId="0" fontId="15" fillId="0" borderId="0" applyNumberFormat="0" applyFill="0" applyBorder="0">
      <alignment horizontal="left" wrapText="1"/>
    </xf>
    <xf numFmtId="0" fontId="14" fillId="0" borderId="0" applyNumberFormat="0" applyFill="0" applyBorder="0">
      <alignment horizontal="center" wrapText="1"/>
    </xf>
    <xf numFmtId="0" fontId="14" fillId="0" borderId="0" applyNumberFormat="0" applyFill="0" applyBorder="0">
      <alignment horizontal="center" wrapText="1"/>
    </xf>
    <xf numFmtId="0" fontId="16" fillId="0" borderId="0"/>
    <xf numFmtId="0" fontId="3" fillId="0" borderId="0"/>
    <xf numFmtId="169" fontId="12" fillId="0" borderId="10">
      <protection locked="0"/>
    </xf>
    <xf numFmtId="0" fontId="3" fillId="0" borderId="0"/>
    <xf numFmtId="0" fontId="2" fillId="0" borderId="0"/>
    <xf numFmtId="0" fontId="17" fillId="0" borderId="0"/>
    <xf numFmtId="167" fontId="3" fillId="0" borderId="0" applyFont="0" applyFill="0" applyBorder="0" applyAlignment="0" applyProtection="0">
      <alignment wrapText="1"/>
    </xf>
    <xf numFmtId="0" fontId="3" fillId="3" borderId="0" applyNumberFormat="0" applyBorder="0">
      <alignment horizontal="center" wrapText="1"/>
    </xf>
    <xf numFmtId="0" fontId="3" fillId="4" borderId="3" applyNumberFormat="0">
      <alignment wrapText="1"/>
    </xf>
    <xf numFmtId="0" fontId="3" fillId="4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0" fontId="3" fillId="0" borderId="0" applyFill="0" applyBorder="0" applyAlignment="0" applyProtection="0">
      <alignment wrapText="1"/>
    </xf>
    <xf numFmtId="171" fontId="3" fillId="0" borderId="0" applyFill="0" applyBorder="0" applyAlignment="0" applyProtection="0">
      <alignment wrapText="1"/>
    </xf>
    <xf numFmtId="172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73" fontId="3" fillId="0" borderId="0" applyFill="0" applyBorder="0" applyAlignment="0" applyProtection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3" borderId="0" applyNumberFormat="0" applyBorder="0">
      <alignment horizontal="center" wrapText="1"/>
    </xf>
    <xf numFmtId="0" fontId="3" fillId="4" borderId="3" applyNumberFormat="0">
      <alignment wrapText="1"/>
    </xf>
    <xf numFmtId="0" fontId="3" fillId="4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0" fontId="3" fillId="0" borderId="0" applyFill="0" applyBorder="0" applyAlignment="0" applyProtection="0">
      <alignment wrapText="1"/>
    </xf>
    <xf numFmtId="171" fontId="3" fillId="0" borderId="0" applyFill="0" applyBorder="0" applyAlignment="0" applyProtection="0">
      <alignment wrapText="1"/>
    </xf>
    <xf numFmtId="172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4" fontId="3" fillId="0" borderId="0" applyFill="0" applyBorder="0" applyAlignment="0" applyProtection="0">
      <alignment wrapText="1"/>
    </xf>
  </cellStyleXfs>
  <cellXfs count="79">
    <xf numFmtId="0" fontId="0" fillId="0" borderId="0" xfId="0"/>
    <xf numFmtId="0" fontId="6" fillId="5" borderId="0" xfId="0" applyFont="1" applyFill="1"/>
    <xf numFmtId="0" fontId="6" fillId="0" borderId="0" xfId="0" applyFont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right"/>
    </xf>
    <xf numFmtId="0" fontId="7" fillId="5" borderId="0" xfId="23" applyFont="1" applyFill="1" applyBorder="1" applyAlignment="1">
      <alignment vertical="center"/>
    </xf>
    <xf numFmtId="1" fontId="7" fillId="5" borderId="0" xfId="23" applyNumberFormat="1" applyFont="1" applyFill="1" applyBorder="1" applyAlignment="1">
      <alignment horizontal="center"/>
    </xf>
    <xf numFmtId="1" fontId="7" fillId="5" borderId="0" xfId="23" applyNumberFormat="1" applyFont="1" applyFill="1" applyBorder="1" applyAlignment="1">
      <alignment horizontal="center" vertical="center"/>
    </xf>
    <xf numFmtId="0" fontId="8" fillId="5" borderId="0" xfId="23" applyFont="1" applyFill="1" applyBorder="1" applyAlignment="1">
      <alignment horizontal="left"/>
    </xf>
    <xf numFmtId="0" fontId="8" fillId="5" borderId="0" xfId="23" applyFont="1" applyFill="1" applyBorder="1" applyAlignment="1">
      <alignment vertical="center"/>
    </xf>
    <xf numFmtId="1" fontId="7" fillId="5" borderId="9" xfId="23" applyNumberFormat="1" applyFont="1" applyFill="1" applyBorder="1" applyAlignment="1">
      <alignment horizontal="center" vertical="center"/>
    </xf>
    <xf numFmtId="0" fontId="8" fillId="5" borderId="7" xfId="23" applyFont="1" applyFill="1" applyBorder="1" applyAlignment="1">
      <alignment horizontal="left"/>
    </xf>
    <xf numFmtId="0" fontId="6" fillId="5" borderId="7" xfId="23" applyFont="1" applyFill="1" applyBorder="1" applyAlignment="1">
      <alignment readingOrder="2"/>
    </xf>
    <xf numFmtId="0" fontId="7" fillId="7" borderId="5" xfId="23" applyFont="1" applyFill="1" applyBorder="1" applyAlignment="1">
      <alignment horizontal="center" vertical="center"/>
    </xf>
    <xf numFmtId="0" fontId="7" fillId="5" borderId="5" xfId="23" applyFont="1" applyFill="1" applyBorder="1" applyAlignment="1">
      <alignment horizontal="right" vertical="center"/>
    </xf>
    <xf numFmtId="1" fontId="8" fillId="5" borderId="7" xfId="23" applyNumberFormat="1" applyFont="1" applyFill="1" applyBorder="1" applyAlignment="1">
      <alignment horizontal="left"/>
    </xf>
    <xf numFmtId="1" fontId="6" fillId="0" borderId="0" xfId="0" applyNumberFormat="1" applyFont="1"/>
    <xf numFmtId="1" fontId="8" fillId="5" borderId="0" xfId="23" applyNumberFormat="1" applyFont="1" applyFill="1" applyBorder="1" applyAlignment="1">
      <alignment horizontal="left"/>
    </xf>
    <xf numFmtId="0" fontId="6" fillId="5" borderId="0" xfId="23" applyFont="1" applyFill="1" applyBorder="1" applyAlignment="1">
      <alignment readingOrder="2"/>
    </xf>
    <xf numFmtId="1" fontId="7" fillId="5" borderId="9" xfId="23" applyNumberFormat="1" applyFont="1" applyFill="1" applyBorder="1" applyAlignment="1">
      <alignment horizontal="right" vertical="center"/>
    </xf>
    <xf numFmtId="0" fontId="6" fillId="0" borderId="0" xfId="0" applyFont="1" applyFill="1"/>
    <xf numFmtId="0" fontId="6" fillId="8" borderId="0" xfId="0" applyFont="1" applyFill="1"/>
    <xf numFmtId="0" fontId="6" fillId="8" borderId="0" xfId="0" applyFont="1" applyFill="1" applyBorder="1"/>
    <xf numFmtId="0" fontId="6" fillId="8" borderId="0" xfId="23" applyFont="1" applyFill="1" applyBorder="1" applyAlignment="1">
      <alignment readingOrder="2"/>
    </xf>
    <xf numFmtId="1" fontId="8" fillId="5" borderId="9" xfId="23" applyNumberFormat="1" applyFont="1" applyFill="1" applyBorder="1" applyAlignment="1">
      <alignment horizontal="center" vertical="center"/>
    </xf>
    <xf numFmtId="0" fontId="8" fillId="7" borderId="5" xfId="23" applyFont="1" applyFill="1" applyBorder="1" applyAlignment="1">
      <alignment horizontal="center" vertical="center"/>
    </xf>
    <xf numFmtId="0" fontId="8" fillId="5" borderId="5" xfId="23" applyFont="1" applyFill="1" applyBorder="1" applyAlignment="1">
      <alignment horizontal="right" vertical="center"/>
    </xf>
    <xf numFmtId="1" fontId="8" fillId="5" borderId="9" xfId="23" applyNumberFormat="1" applyFont="1" applyFill="1" applyBorder="1" applyAlignment="1">
      <alignment horizontal="right" vertical="center"/>
    </xf>
    <xf numFmtId="0" fontId="18" fillId="5" borderId="0" xfId="0" applyFont="1" applyFill="1"/>
    <xf numFmtId="0" fontId="18" fillId="5" borderId="7" xfId="23" applyFont="1" applyFill="1" applyBorder="1" applyAlignment="1">
      <alignment readingOrder="2"/>
    </xf>
    <xf numFmtId="0" fontId="8" fillId="9" borderId="13" xfId="0" applyFont="1" applyFill="1" applyBorder="1" applyAlignment="1">
      <alignment horizontal="left"/>
    </xf>
    <xf numFmtId="0" fontId="8" fillId="9" borderId="14" xfId="0" applyFont="1" applyFill="1" applyBorder="1" applyAlignment="1">
      <alignment horizontal="right"/>
    </xf>
    <xf numFmtId="0" fontId="8" fillId="9" borderId="11" xfId="0" applyFont="1" applyFill="1" applyBorder="1" applyAlignment="1">
      <alignment horizontal="left"/>
    </xf>
    <xf numFmtId="0" fontId="8" fillId="9" borderId="11" xfId="0" applyFont="1" applyFill="1" applyBorder="1" applyAlignment="1">
      <alignment horizontal="right"/>
    </xf>
    <xf numFmtId="0" fontId="19" fillId="0" borderId="0" xfId="0" applyFont="1"/>
    <xf numFmtId="1" fontId="20" fillId="5" borderId="9" xfId="23" applyNumberFormat="1" applyFont="1" applyFill="1" applyBorder="1" applyAlignment="1">
      <alignment horizontal="center" vertical="center"/>
    </xf>
    <xf numFmtId="1" fontId="20" fillId="5" borderId="9" xfId="23" applyNumberFormat="1" applyFont="1" applyFill="1" applyBorder="1" applyAlignment="1">
      <alignment horizontal="right" vertical="center"/>
    </xf>
    <xf numFmtId="0" fontId="19" fillId="5" borderId="0" xfId="0" applyFont="1" applyFill="1"/>
    <xf numFmtId="0" fontId="19" fillId="5" borderId="7" xfId="23" applyFont="1" applyFill="1" applyBorder="1" applyAlignment="1">
      <alignment horizontal="right" readingOrder="2"/>
    </xf>
    <xf numFmtId="0" fontId="20" fillId="0" borderId="0" xfId="0" applyFont="1"/>
    <xf numFmtId="0" fontId="20" fillId="5" borderId="0" xfId="0" applyFont="1" applyFill="1"/>
    <xf numFmtId="1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1" fontId="20" fillId="8" borderId="4" xfId="0" applyNumberFormat="1" applyFont="1" applyFill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0" fillId="5" borderId="8" xfId="23" applyFont="1" applyFill="1" applyBorder="1" applyAlignment="1">
      <alignment horizontal="center" vertical="center"/>
    </xf>
    <xf numFmtId="3" fontId="20" fillId="5" borderId="0" xfId="23" applyNumberFormat="1" applyFont="1" applyFill="1" applyBorder="1" applyAlignment="1">
      <alignment horizontal="center" vertical="center"/>
    </xf>
    <xf numFmtId="3" fontId="20" fillId="5" borderId="9" xfId="23" applyNumberFormat="1" applyFont="1" applyFill="1" applyBorder="1" applyAlignment="1">
      <alignment horizontal="center" vertical="center"/>
    </xf>
    <xf numFmtId="0" fontId="20" fillId="5" borderId="9" xfId="23" applyFont="1" applyFill="1" applyBorder="1" applyAlignment="1">
      <alignment vertical="center"/>
    </xf>
    <xf numFmtId="0" fontId="20" fillId="5" borderId="0" xfId="23" applyFont="1" applyFill="1" applyBorder="1" applyAlignment="1">
      <alignment horizontal="left"/>
    </xf>
    <xf numFmtId="0" fontId="19" fillId="5" borderId="0" xfId="23" applyFont="1" applyFill="1" applyAlignment="1">
      <alignment vertical="center"/>
    </xf>
    <xf numFmtId="3" fontId="19" fillId="5" borderId="0" xfId="23" applyNumberFormat="1" applyFont="1" applyFill="1" applyAlignment="1">
      <alignment vertical="center"/>
    </xf>
    <xf numFmtId="0" fontId="19" fillId="5" borderId="0" xfId="23" applyFont="1" applyFill="1" applyAlignment="1">
      <alignment horizontal="right" vertical="center" readingOrder="2"/>
    </xf>
    <xf numFmtId="3" fontId="20" fillId="5" borderId="12" xfId="23" applyNumberFormat="1" applyFont="1" applyFill="1" applyBorder="1" applyAlignment="1">
      <alignment horizontal="center" vertical="center"/>
    </xf>
    <xf numFmtId="1" fontId="20" fillId="5" borderId="12" xfId="23" applyNumberFormat="1" applyFont="1" applyFill="1" applyBorder="1" applyAlignment="1">
      <alignment horizontal="center" vertical="center"/>
    </xf>
    <xf numFmtId="1" fontId="20" fillId="8" borderId="12" xfId="26" applyNumberFormat="1" applyFont="1" applyFill="1" applyBorder="1" applyAlignment="1">
      <alignment horizontal="center" vertical="center"/>
    </xf>
    <xf numFmtId="0" fontId="20" fillId="5" borderId="12" xfId="23" applyFont="1" applyFill="1" applyBorder="1" applyAlignment="1">
      <alignment vertical="center"/>
    </xf>
    <xf numFmtId="1" fontId="20" fillId="8" borderId="0" xfId="26" applyNumberFormat="1" applyFont="1" applyFill="1" applyBorder="1" applyAlignment="1">
      <alignment horizontal="center" vertical="center"/>
    </xf>
    <xf numFmtId="0" fontId="20" fillId="5" borderId="0" xfId="23" applyFont="1" applyFill="1" applyBorder="1" applyAlignment="1">
      <alignment horizontal="center" vertical="center"/>
    </xf>
    <xf numFmtId="0" fontId="20" fillId="7" borderId="6" xfId="23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right" vertical="center"/>
    </xf>
    <xf numFmtId="0" fontId="21" fillId="10" borderId="4" xfId="0" applyFont="1" applyFill="1" applyBorder="1" applyAlignment="1">
      <alignment horizontal="left" vertical="center" readingOrder="2"/>
    </xf>
    <xf numFmtId="0" fontId="20" fillId="10" borderId="4" xfId="0" applyFont="1" applyFill="1" applyBorder="1" applyAlignment="1">
      <alignment vertical="center"/>
    </xf>
    <xf numFmtId="0" fontId="22" fillId="10" borderId="4" xfId="0" applyFont="1" applyFill="1" applyBorder="1" applyAlignment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left" vertical="center"/>
    </xf>
    <xf numFmtId="0" fontId="24" fillId="10" borderId="4" xfId="0" applyFont="1" applyFill="1" applyBorder="1" applyAlignment="1">
      <alignment horizontal="right" vertical="center"/>
    </xf>
    <xf numFmtId="0" fontId="24" fillId="10" borderId="4" xfId="0" applyFont="1" applyFill="1" applyBorder="1" applyAlignment="1">
      <alignment horizontal="right" vertical="center" readingOrder="2"/>
    </xf>
    <xf numFmtId="0" fontId="20" fillId="5" borderId="6" xfId="23" applyFont="1" applyFill="1" applyBorder="1" applyAlignment="1">
      <alignment horizontal="center" vertical="center"/>
    </xf>
    <xf numFmtId="0" fontId="20" fillId="5" borderId="6" xfId="23" applyFont="1" applyFill="1" applyBorder="1" applyAlignment="1">
      <alignment horizontal="right" vertical="center"/>
    </xf>
    <xf numFmtId="0" fontId="21" fillId="10" borderId="4" xfId="0" applyFont="1" applyFill="1" applyBorder="1" applyAlignment="1">
      <alignment horizontal="center" vertical="center"/>
    </xf>
    <xf numFmtId="0" fontId="20" fillId="5" borderId="6" xfId="23" applyFont="1" applyFill="1" applyBorder="1" applyAlignment="1">
      <alignment horizontal="center" vertical="center"/>
    </xf>
    <xf numFmtId="0" fontId="20" fillId="5" borderId="0" xfId="23" applyFont="1" applyFill="1" applyBorder="1" applyAlignment="1">
      <alignment horizontal="right" vertical="center"/>
    </xf>
    <xf numFmtId="0" fontId="20" fillId="5" borderId="6" xfId="23" applyFont="1" applyFill="1" applyBorder="1" applyAlignment="1">
      <alignment horizontal="right" vertical="center"/>
    </xf>
    <xf numFmtId="0" fontId="21" fillId="10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9" fillId="9" borderId="11" xfId="0" applyFont="1" applyFill="1" applyBorder="1" applyAlignment="1">
      <alignment horizontal="center"/>
    </xf>
  </cellXfs>
  <cellStyles count="60">
    <cellStyle name="=C:\WINNT35\SYSTEM32\COMMAND.COM" xfId="1"/>
    <cellStyle name="Date" xfId="2"/>
    <cellStyle name="DateTime" xfId="3"/>
    <cellStyle name="DateTime 2" xfId="29"/>
    <cellStyle name="Fixed" xfId="4"/>
    <cellStyle name="Heading1" xfId="5"/>
    <cellStyle name="Heading2" xfId="6"/>
    <cellStyle name="Normal" xfId="0" builtinId="0"/>
    <cellStyle name="Normal 10" xfId="47"/>
    <cellStyle name="Normal 2" xfId="23"/>
    <cellStyle name="Normal 2 2" xfId="28"/>
    <cellStyle name="Normal 2_ترازپرداختها " xfId="24"/>
    <cellStyle name="Normal 3" xfId="27"/>
    <cellStyle name="Normal 3 2" xfId="26"/>
    <cellStyle name="Normal 3_ترازپرداختها " xfId="48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Style 21" xfId="7"/>
    <cellStyle name="Style 22" xfId="8"/>
    <cellStyle name="Style 23" xfId="9"/>
    <cellStyle name="Style 23 2" xfId="30"/>
    <cellStyle name="Style 23_ترازپرداختها " xfId="49"/>
    <cellStyle name="Style 24" xfId="10"/>
    <cellStyle name="Style 24 2" xfId="31"/>
    <cellStyle name="Style 24_ترازپرداختها " xfId="50"/>
    <cellStyle name="Style 25" xfId="11"/>
    <cellStyle name="Style 25 2" xfId="32"/>
    <cellStyle name="Style 25_ترازپرداختها " xfId="51"/>
    <cellStyle name="Style 26" xfId="12"/>
    <cellStyle name="Style 26 2" xfId="33"/>
    <cellStyle name="Style 26_ترازپرداختها " xfId="52"/>
    <cellStyle name="Style 27" xfId="13"/>
    <cellStyle name="Style 27 2" xfId="34"/>
    <cellStyle name="Style 27_ترازپرداختها " xfId="53"/>
    <cellStyle name="Style 28" xfId="14"/>
    <cellStyle name="Style 28 2" xfId="35"/>
    <cellStyle name="Style 28_ترازپرداختها " xfId="54"/>
    <cellStyle name="Style 29" xfId="15"/>
    <cellStyle name="Style 29 2" xfId="36"/>
    <cellStyle name="Style 29_ترازپرداختها " xfId="55"/>
    <cellStyle name="Style 30" xfId="16"/>
    <cellStyle name="Style 30 2" xfId="37"/>
    <cellStyle name="Style 30_ترازپرداختها " xfId="56"/>
    <cellStyle name="Style 31" xfId="17"/>
    <cellStyle name="Style 31 2" xfId="38"/>
    <cellStyle name="Style 31_ترازپرداختها " xfId="57"/>
    <cellStyle name="Style 32" xfId="18"/>
    <cellStyle name="Style 32 2" xfId="39"/>
    <cellStyle name="Style 32_ترازپرداختها " xfId="58"/>
    <cellStyle name="Style 33" xfId="19"/>
    <cellStyle name="Style 33 2" xfId="40"/>
    <cellStyle name="Style 33_ترازپرداختها " xfId="59"/>
    <cellStyle name="Style 34" xfId="20"/>
    <cellStyle name="Style 35" xfId="21"/>
    <cellStyle name="Style 36" xfId="22"/>
    <cellStyle name="Total 2" xf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H8"/>
  <sheetViews>
    <sheetView zoomScaleNormal="100" zoomScaleSheetLayoutView="100" workbookViewId="0">
      <selection activeCell="E16" sqref="E16"/>
    </sheetView>
  </sheetViews>
  <sheetFormatPr defaultColWidth="8.85546875" defaultRowHeight="20.25" x14ac:dyDescent="0.2"/>
  <cols>
    <col min="1" max="1" width="13.28515625" style="44" customWidth="1"/>
    <col min="2" max="2" width="11.7109375" style="44" customWidth="1"/>
    <col min="3" max="3" width="17" style="44" customWidth="1"/>
    <col min="4" max="4" width="12.140625" style="44" customWidth="1"/>
    <col min="5" max="5" width="13.7109375" style="44" customWidth="1"/>
    <col min="6" max="6" width="11.7109375" style="44" customWidth="1"/>
    <col min="7" max="7" width="14.28515625" style="44" customWidth="1"/>
    <col min="8" max="8" width="13.85546875" style="45" customWidth="1"/>
    <col min="9" max="9" width="9.42578125" style="44" bestFit="1" customWidth="1"/>
    <col min="10" max="10" width="11.140625" style="44" bestFit="1" customWidth="1"/>
    <col min="11" max="11" width="15.140625" style="44" bestFit="1" customWidth="1"/>
    <col min="12" max="12" width="8.85546875" style="44"/>
    <col min="13" max="13" width="9.42578125" style="44" bestFit="1" customWidth="1"/>
    <col min="14" max="14" width="11.140625" style="44" bestFit="1" customWidth="1"/>
    <col min="15" max="15" width="15.140625" style="44" bestFit="1" customWidth="1"/>
    <col min="16" max="16384" width="8.85546875" style="44"/>
  </cols>
  <sheetData>
    <row r="2" spans="1:8" ht="22.5" thickBot="1" x14ac:dyDescent="0.25">
      <c r="A2" s="63">
        <v>2</v>
      </c>
      <c r="B2" s="64"/>
      <c r="C2" s="64"/>
      <c r="D2" s="65"/>
      <c r="E2" s="66" t="s">
        <v>40</v>
      </c>
      <c r="F2" s="64"/>
      <c r="G2" s="64"/>
      <c r="H2" s="64"/>
    </row>
    <row r="3" spans="1:8" ht="18.75" x14ac:dyDescent="0.2">
      <c r="A3" s="73" t="s">
        <v>28</v>
      </c>
      <c r="B3" s="73"/>
      <c r="C3" s="73"/>
      <c r="D3" s="59"/>
      <c r="E3" s="73" t="s">
        <v>0</v>
      </c>
      <c r="F3" s="73"/>
      <c r="G3" s="73"/>
      <c r="H3" s="74" t="s">
        <v>43</v>
      </c>
    </row>
    <row r="4" spans="1:8" ht="18.75" x14ac:dyDescent="0.2">
      <c r="A4" s="46" t="s">
        <v>3</v>
      </c>
      <c r="B4" s="46" t="s">
        <v>41</v>
      </c>
      <c r="C4" s="46" t="s">
        <v>12</v>
      </c>
      <c r="D4" s="70"/>
      <c r="E4" s="46" t="s">
        <v>3</v>
      </c>
      <c r="F4" s="46" t="s">
        <v>41</v>
      </c>
      <c r="G4" s="46" t="s">
        <v>12</v>
      </c>
      <c r="H4" s="75"/>
    </row>
    <row r="5" spans="1:8" ht="18.75" x14ac:dyDescent="0.2">
      <c r="A5" s="47">
        <f>C5/B5*1000</f>
        <v>504.99272260989125</v>
      </c>
      <c r="B5" s="55">
        <v>7324.2837339999996</v>
      </c>
      <c r="C5" s="55">
        <v>3698.7099840000001</v>
      </c>
      <c r="D5" s="54"/>
      <c r="E5" s="58">
        <f>G5/F5*1000</f>
        <v>1254.0076042024998</v>
      </c>
      <c r="F5" s="56">
        <v>2251.7653014967832</v>
      </c>
      <c r="G5" s="55">
        <v>2823.730810956301</v>
      </c>
      <c r="H5" s="57" t="s">
        <v>2</v>
      </c>
    </row>
    <row r="6" spans="1:8" ht="19.5" thickBot="1" x14ac:dyDescent="0.25">
      <c r="A6" s="35">
        <f>C6/B6*1000</f>
        <v>504.99272260989125</v>
      </c>
      <c r="B6" s="35">
        <f>SUM(B5:B5)</f>
        <v>7324.2837339999996</v>
      </c>
      <c r="C6" s="35">
        <f>SUM(C5:C5)</f>
        <v>3698.7099840000001</v>
      </c>
      <c r="D6" s="48"/>
      <c r="E6" s="35">
        <f>G6/F6*1000</f>
        <v>1254.0076042024998</v>
      </c>
      <c r="F6" s="35">
        <f>SUM(F5:F5)</f>
        <v>2251.7653014967832</v>
      </c>
      <c r="G6" s="35">
        <f>SUM(G5:G5)</f>
        <v>2823.730810956301</v>
      </c>
      <c r="H6" s="49" t="s">
        <v>17</v>
      </c>
    </row>
    <row r="7" spans="1:8" ht="18.75" x14ac:dyDescent="0.45">
      <c r="A7" s="50"/>
      <c r="B7" s="51"/>
      <c r="C7" s="52"/>
      <c r="D7" s="51"/>
      <c r="E7" s="51"/>
      <c r="F7" s="51"/>
      <c r="G7" s="51"/>
      <c r="H7" s="53" t="s">
        <v>42</v>
      </c>
    </row>
    <row r="8" spans="1:8" ht="15.75" x14ac:dyDescent="0.2">
      <c r="H8" s="53" t="s">
        <v>38</v>
      </c>
    </row>
  </sheetData>
  <mergeCells count="3">
    <mergeCell ref="A3:C3"/>
    <mergeCell ref="E3:G3"/>
    <mergeCell ref="H3:H4"/>
  </mergeCells>
  <phoneticPr fontId="4" type="noConversion"/>
  <printOptions horizontalCentered="1"/>
  <pageMargins left="0.62992125984251968" right="0.51181102362204722" top="1.2598425196850394" bottom="0.27559055118110237" header="0.51181102362204722" footer="0.4330708661417322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Normal="100" zoomScaleSheetLayoutView="100" workbookViewId="0">
      <selection activeCell="B14" sqref="B14"/>
    </sheetView>
  </sheetViews>
  <sheetFormatPr defaultColWidth="9.140625" defaultRowHeight="15.75" x14ac:dyDescent="0.4"/>
  <cols>
    <col min="1" max="1" width="17.28515625" style="34" customWidth="1"/>
    <col min="2" max="2" width="27.7109375" style="34" customWidth="1"/>
    <col min="3" max="3" width="24.7109375" style="34" customWidth="1"/>
    <col min="4" max="4" width="26.42578125" style="34" customWidth="1"/>
    <col min="5" max="7" width="9.140625" style="34"/>
    <col min="8" max="8" width="10.85546875" style="34" bestFit="1" customWidth="1"/>
    <col min="9" max="16384" width="9.140625" style="34"/>
  </cols>
  <sheetData>
    <row r="2" spans="1:4" ht="21.75" thickBot="1" x14ac:dyDescent="0.45">
      <c r="A2" s="67">
        <v>3</v>
      </c>
      <c r="B2" s="76" t="s">
        <v>35</v>
      </c>
      <c r="C2" s="76"/>
      <c r="D2" s="69" t="s">
        <v>1</v>
      </c>
    </row>
    <row r="3" spans="1:4" ht="18.75" x14ac:dyDescent="0.4">
      <c r="A3" s="60" t="s">
        <v>9</v>
      </c>
      <c r="B3" s="60" t="s">
        <v>37</v>
      </c>
      <c r="C3" s="60" t="s">
        <v>11</v>
      </c>
      <c r="D3" s="71" t="s">
        <v>43</v>
      </c>
    </row>
    <row r="4" spans="1:4" ht="19.5" thickBot="1" x14ac:dyDescent="0.45">
      <c r="A4" s="35">
        <f>C4+B4</f>
        <v>8141.7512999999999</v>
      </c>
      <c r="B4" s="35">
        <v>5930.0969999999998</v>
      </c>
      <c r="C4" s="35">
        <v>2211.6543000000001</v>
      </c>
      <c r="D4" s="36" t="s">
        <v>36</v>
      </c>
    </row>
    <row r="5" spans="1:4" x14ac:dyDescent="0.4">
      <c r="A5" s="37"/>
      <c r="B5" s="37"/>
      <c r="C5" s="37"/>
      <c r="D5" s="38" t="s">
        <v>39</v>
      </c>
    </row>
    <row r="8" spans="1:4" ht="21.75" thickBot="1" x14ac:dyDescent="0.45">
      <c r="A8" s="67">
        <v>3</v>
      </c>
      <c r="B8" s="76" t="s">
        <v>35</v>
      </c>
      <c r="C8" s="76"/>
      <c r="D8" s="69" t="s">
        <v>33</v>
      </c>
    </row>
    <row r="9" spans="1:4" ht="18.75" x14ac:dyDescent="0.4">
      <c r="A9" s="60" t="s">
        <v>9</v>
      </c>
      <c r="B9" s="60" t="s">
        <v>37</v>
      </c>
      <c r="C9" s="60" t="s">
        <v>11</v>
      </c>
      <c r="D9" s="71" t="s">
        <v>43</v>
      </c>
    </row>
    <row r="10" spans="1:4" ht="19.5" thickBot="1" x14ac:dyDescent="0.45">
      <c r="A10" s="35">
        <f>C10+B10</f>
        <v>7545.365600000001</v>
      </c>
      <c r="B10" s="35">
        <v>5495.7156000000004</v>
      </c>
      <c r="C10" s="35">
        <v>2049.65</v>
      </c>
      <c r="D10" s="36" t="s">
        <v>36</v>
      </c>
    </row>
    <row r="11" spans="1:4" x14ac:dyDescent="0.4">
      <c r="A11" s="37"/>
      <c r="B11" s="37"/>
      <c r="C11" s="37"/>
      <c r="D11" s="38" t="s">
        <v>39</v>
      </c>
    </row>
  </sheetData>
  <mergeCells count="2">
    <mergeCell ref="B2:C2"/>
    <mergeCell ref="B8:C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C4"/>
  <sheetViews>
    <sheetView tabSelected="1" zoomScale="120" zoomScaleNormal="120" zoomScaleSheetLayoutView="100" workbookViewId="0">
      <selection activeCell="B6" sqref="B6:B7"/>
    </sheetView>
  </sheetViews>
  <sheetFormatPr defaultColWidth="8.85546875" defaultRowHeight="18.75" x14ac:dyDescent="0.45"/>
  <cols>
    <col min="1" max="1" width="12.7109375" style="40" customWidth="1"/>
    <col min="2" max="2" width="48" style="40" customWidth="1"/>
    <col min="3" max="3" width="17.42578125" style="40" customWidth="1"/>
    <col min="4" max="16384" width="8.85546875" style="39"/>
  </cols>
  <sheetData>
    <row r="2" spans="1:3" ht="21.75" thickBot="1" x14ac:dyDescent="0.5">
      <c r="A2" s="67">
        <v>4</v>
      </c>
      <c r="B2" s="72" t="s">
        <v>15</v>
      </c>
      <c r="C2" s="68" t="s">
        <v>14</v>
      </c>
    </row>
    <row r="3" spans="1:3" x14ac:dyDescent="0.45">
      <c r="A3" s="61" t="s">
        <v>34</v>
      </c>
      <c r="B3" s="61" t="s">
        <v>13</v>
      </c>
      <c r="C3" s="62" t="s">
        <v>43</v>
      </c>
    </row>
    <row r="4" spans="1:3" ht="19.5" thickBot="1" x14ac:dyDescent="0.5">
      <c r="A4" s="43">
        <v>265258.95454545453</v>
      </c>
      <c r="B4" s="41">
        <v>42000</v>
      </c>
      <c r="C4" s="42" t="s">
        <v>36</v>
      </c>
    </row>
  </sheetData>
  <phoneticPr fontId="4" type="noConversion"/>
  <printOptions horizontalCentered="1"/>
  <pageMargins left="0.74803149606299213" right="0.74803149606299213" top="1.3779527559055118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F267"/>
  <sheetViews>
    <sheetView topLeftCell="A258" workbookViewId="0">
      <selection activeCell="E122" sqref="E122"/>
    </sheetView>
  </sheetViews>
  <sheetFormatPr defaultColWidth="8.85546875" defaultRowHeight="17.25" x14ac:dyDescent="0.5"/>
  <cols>
    <col min="1" max="1" width="18.28515625" style="1" customWidth="1"/>
    <col min="2" max="2" width="23.140625" style="1" customWidth="1"/>
    <col min="3" max="3" width="27.140625" style="1" customWidth="1"/>
    <col min="4" max="4" width="21.42578125" style="1" customWidth="1"/>
    <col min="5" max="16384" width="8.85546875" style="2"/>
  </cols>
  <sheetData>
    <row r="2" spans="1:4" ht="24" thickBot="1" x14ac:dyDescent="0.75">
      <c r="A2" s="3" t="s">
        <v>1</v>
      </c>
      <c r="B2" s="77" t="s">
        <v>18</v>
      </c>
      <c r="C2" s="77"/>
      <c r="D2" s="4" t="s">
        <v>19</v>
      </c>
    </row>
    <row r="3" spans="1:4" ht="21" x14ac:dyDescent="0.5">
      <c r="A3" s="13" t="s">
        <v>9</v>
      </c>
      <c r="B3" s="13" t="s">
        <v>10</v>
      </c>
      <c r="C3" s="13" t="s">
        <v>11</v>
      </c>
      <c r="D3" s="14" t="s">
        <v>21</v>
      </c>
    </row>
    <row r="4" spans="1:4" ht="21.75" thickBot="1" x14ac:dyDescent="0.65">
      <c r="A4" s="7">
        <f t="shared" ref="A4" si="0">B4+C4</f>
        <v>6653.5</v>
      </c>
      <c r="B4" s="7">
        <v>5819.7999999999993</v>
      </c>
      <c r="C4" s="6">
        <v>833.70000000000073</v>
      </c>
      <c r="D4" s="5" t="s">
        <v>2</v>
      </c>
    </row>
    <row r="5" spans="1:4" ht="19.5" x14ac:dyDescent="0.5">
      <c r="A5" s="11"/>
      <c r="B5" s="11"/>
      <c r="C5" s="11"/>
      <c r="D5" s="12" t="s">
        <v>20</v>
      </c>
    </row>
    <row r="7" spans="1:4" ht="24" thickBot="1" x14ac:dyDescent="0.75">
      <c r="A7" s="3" t="s">
        <v>1</v>
      </c>
      <c r="B7" s="77" t="s">
        <v>18</v>
      </c>
      <c r="C7" s="77"/>
      <c r="D7" s="4" t="s">
        <v>19</v>
      </c>
    </row>
    <row r="8" spans="1:4" ht="21" x14ac:dyDescent="0.5">
      <c r="A8" s="13" t="s">
        <v>9</v>
      </c>
      <c r="B8" s="13" t="s">
        <v>10</v>
      </c>
      <c r="C8" s="13" t="s">
        <v>11</v>
      </c>
      <c r="D8" s="14" t="s">
        <v>21</v>
      </c>
    </row>
    <row r="9" spans="1:4" ht="19.5" customHeight="1" thickBot="1" x14ac:dyDescent="0.55000000000000004">
      <c r="A9" s="7">
        <f t="shared" ref="A9" si="1">B9+C9</f>
        <v>6538.4</v>
      </c>
      <c r="B9" s="7">
        <v>5692.7999999999993</v>
      </c>
      <c r="C9" s="7">
        <v>845.60000000000036</v>
      </c>
      <c r="D9" s="5" t="s">
        <v>4</v>
      </c>
    </row>
    <row r="10" spans="1:4" ht="19.5" x14ac:dyDescent="0.5">
      <c r="A10" s="11"/>
      <c r="B10" s="11"/>
      <c r="C10" s="11"/>
      <c r="D10" s="12" t="s">
        <v>20</v>
      </c>
    </row>
    <row r="12" spans="1:4" ht="24" thickBot="1" x14ac:dyDescent="0.75">
      <c r="A12" s="3" t="s">
        <v>1</v>
      </c>
      <c r="B12" s="77" t="s">
        <v>18</v>
      </c>
      <c r="C12" s="77"/>
      <c r="D12" s="4" t="s">
        <v>19</v>
      </c>
    </row>
    <row r="13" spans="1:4" ht="21" x14ac:dyDescent="0.5">
      <c r="A13" s="13" t="s">
        <v>9</v>
      </c>
      <c r="B13" s="13" t="s">
        <v>10</v>
      </c>
      <c r="C13" s="13" t="s">
        <v>11</v>
      </c>
      <c r="D13" s="14" t="s">
        <v>21</v>
      </c>
    </row>
    <row r="14" spans="1:4" ht="21.75" thickBot="1" x14ac:dyDescent="0.55000000000000004">
      <c r="A14" s="7">
        <f>B14+C14</f>
        <v>6358.8</v>
      </c>
      <c r="B14" s="7">
        <v>5583.4000000000005</v>
      </c>
      <c r="C14" s="7">
        <v>775.39999999999986</v>
      </c>
      <c r="D14" s="5" t="s">
        <v>5</v>
      </c>
    </row>
    <row r="15" spans="1:4" ht="19.5" x14ac:dyDescent="0.5">
      <c r="A15" s="11"/>
      <c r="B15" s="11"/>
      <c r="C15" s="11"/>
      <c r="D15" s="12" t="s">
        <v>20</v>
      </c>
    </row>
    <row r="17" spans="1:6" ht="24" thickBot="1" x14ac:dyDescent="0.75">
      <c r="A17" s="3" t="s">
        <v>1</v>
      </c>
      <c r="B17" s="77" t="s">
        <v>18</v>
      </c>
      <c r="C17" s="77"/>
      <c r="D17" s="4" t="s">
        <v>19</v>
      </c>
    </row>
    <row r="18" spans="1:6" ht="21" x14ac:dyDescent="0.5">
      <c r="A18" s="13" t="s">
        <v>9</v>
      </c>
      <c r="B18" s="13" t="s">
        <v>10</v>
      </c>
      <c r="C18" s="13" t="s">
        <v>11</v>
      </c>
      <c r="D18" s="14" t="s">
        <v>21</v>
      </c>
    </row>
    <row r="19" spans="1:6" ht="21.75" thickBot="1" x14ac:dyDescent="0.55000000000000004">
      <c r="A19" s="7">
        <f>B19+C19+0.1</f>
        <v>6212.4000000000005</v>
      </c>
      <c r="B19" s="7">
        <v>5421.5</v>
      </c>
      <c r="C19" s="7">
        <v>790.8</v>
      </c>
      <c r="D19" s="9" t="s">
        <v>6</v>
      </c>
    </row>
    <row r="20" spans="1:6" ht="19.5" x14ac:dyDescent="0.5">
      <c r="A20" s="11"/>
      <c r="B20" s="11"/>
      <c r="C20" s="11"/>
      <c r="D20" s="12" t="s">
        <v>20</v>
      </c>
    </row>
    <row r="22" spans="1:6" ht="24" thickBot="1" x14ac:dyDescent="0.75">
      <c r="A22" s="3" t="s">
        <v>1</v>
      </c>
      <c r="B22" s="77" t="s">
        <v>18</v>
      </c>
      <c r="C22" s="77"/>
      <c r="D22" s="4" t="s">
        <v>19</v>
      </c>
    </row>
    <row r="23" spans="1:6" ht="21" x14ac:dyDescent="0.5">
      <c r="A23" s="13" t="s">
        <v>9</v>
      </c>
      <c r="B23" s="13" t="s">
        <v>10</v>
      </c>
      <c r="C23" s="13" t="s">
        <v>11</v>
      </c>
      <c r="D23" s="14" t="s">
        <v>21</v>
      </c>
    </row>
    <row r="24" spans="1:6" ht="21.75" thickBot="1" x14ac:dyDescent="0.55000000000000004">
      <c r="A24" s="7">
        <f t="shared" ref="A24" si="2">B24+C24</f>
        <v>6123.7</v>
      </c>
      <c r="B24" s="7">
        <v>5338.3</v>
      </c>
      <c r="C24" s="7">
        <v>785.39999999999964</v>
      </c>
      <c r="D24" s="9" t="s">
        <v>7</v>
      </c>
    </row>
    <row r="25" spans="1:6" ht="19.5" x14ac:dyDescent="0.5">
      <c r="A25" s="11"/>
      <c r="B25" s="11"/>
      <c r="C25" s="11"/>
      <c r="D25" s="12" t="s">
        <v>20</v>
      </c>
    </row>
    <row r="27" spans="1:6" ht="24" thickBot="1" x14ac:dyDescent="0.75">
      <c r="A27" s="3" t="s">
        <v>1</v>
      </c>
      <c r="B27" s="77" t="s">
        <v>18</v>
      </c>
      <c r="C27" s="77"/>
      <c r="D27" s="4" t="s">
        <v>19</v>
      </c>
    </row>
    <row r="28" spans="1:6" ht="21" x14ac:dyDescent="0.5">
      <c r="A28" s="13" t="s">
        <v>9</v>
      </c>
      <c r="B28" s="13" t="s">
        <v>10</v>
      </c>
      <c r="C28" s="13" t="s">
        <v>11</v>
      </c>
      <c r="D28" s="14" t="s">
        <v>21</v>
      </c>
    </row>
    <row r="29" spans="1:6" ht="21.75" thickBot="1" x14ac:dyDescent="0.55000000000000004">
      <c r="A29" s="7">
        <f t="shared" ref="A29" si="3">B29+C29</f>
        <v>6111</v>
      </c>
      <c r="B29" s="7">
        <v>5350</v>
      </c>
      <c r="C29" s="7">
        <v>761</v>
      </c>
      <c r="D29" s="9" t="s">
        <v>8</v>
      </c>
    </row>
    <row r="30" spans="1:6" ht="19.5" x14ac:dyDescent="0.5">
      <c r="A30" s="11"/>
      <c r="B30" s="11"/>
      <c r="C30" s="11"/>
      <c r="D30" s="12" t="s">
        <v>20</v>
      </c>
      <c r="F30" s="2">
        <f>1837.1+1459.1+430.4+1705.2</f>
        <v>5431.8</v>
      </c>
    </row>
    <row r="32" spans="1:6" ht="24" thickBot="1" x14ac:dyDescent="0.75">
      <c r="A32" s="3" t="s">
        <v>1</v>
      </c>
      <c r="B32" s="77" t="s">
        <v>18</v>
      </c>
      <c r="C32" s="77"/>
      <c r="D32" s="4" t="s">
        <v>19</v>
      </c>
    </row>
    <row r="33" spans="1:6" ht="21" x14ac:dyDescent="0.5">
      <c r="A33" s="13" t="s">
        <v>9</v>
      </c>
      <c r="B33" s="13" t="s">
        <v>10</v>
      </c>
      <c r="C33" s="13" t="s">
        <v>11</v>
      </c>
      <c r="D33" s="14" t="s">
        <v>21</v>
      </c>
    </row>
    <row r="34" spans="1:6" ht="21.75" thickBot="1" x14ac:dyDescent="0.55000000000000004">
      <c r="A34" s="7">
        <f t="shared" ref="A34" si="4">B34+C34</f>
        <v>5984</v>
      </c>
      <c r="B34" s="7">
        <v>5363</v>
      </c>
      <c r="C34" s="7">
        <v>621</v>
      </c>
      <c r="D34" s="9" t="s">
        <v>16</v>
      </c>
    </row>
    <row r="35" spans="1:6" ht="19.5" x14ac:dyDescent="0.5">
      <c r="A35" s="11"/>
      <c r="B35" s="11"/>
      <c r="C35" s="11"/>
      <c r="D35" s="12" t="s">
        <v>20</v>
      </c>
    </row>
    <row r="37" spans="1:6" ht="24" thickBot="1" x14ac:dyDescent="0.75">
      <c r="A37" s="3" t="s">
        <v>1</v>
      </c>
      <c r="B37" s="77" t="s">
        <v>18</v>
      </c>
      <c r="C37" s="77"/>
      <c r="D37" s="4" t="s">
        <v>19</v>
      </c>
    </row>
    <row r="38" spans="1:6" ht="21" x14ac:dyDescent="0.5">
      <c r="A38" s="13" t="s">
        <v>9</v>
      </c>
      <c r="B38" s="13" t="s">
        <v>10</v>
      </c>
      <c r="C38" s="13" t="s">
        <v>11</v>
      </c>
      <c r="D38" s="14" t="s">
        <v>21</v>
      </c>
    </row>
    <row r="39" spans="1:6" ht="21.75" thickBot="1" x14ac:dyDescent="0.55000000000000004">
      <c r="A39" s="7">
        <f t="shared" ref="A39" si="5">B39+C39</f>
        <v>5745</v>
      </c>
      <c r="B39" s="7">
        <v>5218</v>
      </c>
      <c r="C39" s="7">
        <v>527</v>
      </c>
      <c r="D39" s="9" t="s">
        <v>22</v>
      </c>
      <c r="F39" s="16"/>
    </row>
    <row r="40" spans="1:6" ht="19.5" x14ac:dyDescent="0.5">
      <c r="A40" s="11"/>
      <c r="B40" s="11"/>
      <c r="C40" s="11"/>
      <c r="D40" s="12" t="s">
        <v>20</v>
      </c>
    </row>
    <row r="42" spans="1:6" ht="24" thickBot="1" x14ac:dyDescent="0.75">
      <c r="A42" s="3" t="s">
        <v>1</v>
      </c>
      <c r="B42" s="77" t="s">
        <v>18</v>
      </c>
      <c r="C42" s="77"/>
      <c r="D42" s="4" t="s">
        <v>19</v>
      </c>
    </row>
    <row r="43" spans="1:6" ht="21" x14ac:dyDescent="0.5">
      <c r="A43" s="13" t="s">
        <v>9</v>
      </c>
      <c r="B43" s="13" t="s">
        <v>10</v>
      </c>
      <c r="C43" s="13" t="s">
        <v>11</v>
      </c>
      <c r="D43" s="14" t="s">
        <v>21</v>
      </c>
    </row>
    <row r="44" spans="1:6" ht="21.75" thickBot="1" x14ac:dyDescent="0.55000000000000004">
      <c r="A44" s="7">
        <f t="shared" ref="A44" si="6">B44+C44</f>
        <v>5527</v>
      </c>
      <c r="B44" s="7">
        <v>5041</v>
      </c>
      <c r="C44" s="7">
        <v>486</v>
      </c>
      <c r="D44" s="9" t="s">
        <v>23</v>
      </c>
    </row>
    <row r="45" spans="1:6" ht="19.5" x14ac:dyDescent="0.5">
      <c r="A45" s="11"/>
      <c r="B45" s="11"/>
      <c r="C45" s="11"/>
      <c r="D45" s="12" t="s">
        <v>20</v>
      </c>
    </row>
    <row r="47" spans="1:6" ht="24" thickBot="1" x14ac:dyDescent="0.75">
      <c r="A47" s="3" t="s">
        <v>1</v>
      </c>
      <c r="B47" s="77" t="s">
        <v>18</v>
      </c>
      <c r="C47" s="77"/>
      <c r="D47" s="4" t="s">
        <v>19</v>
      </c>
    </row>
    <row r="48" spans="1:6" ht="21" x14ac:dyDescent="0.5">
      <c r="A48" s="13" t="s">
        <v>9</v>
      </c>
      <c r="B48" s="13" t="s">
        <v>10</v>
      </c>
      <c r="C48" s="13" t="s">
        <v>11</v>
      </c>
      <c r="D48" s="14" t="s">
        <v>21</v>
      </c>
    </row>
    <row r="49" spans="1:6" ht="21.75" thickBot="1" x14ac:dyDescent="0.55000000000000004">
      <c r="A49" s="7">
        <f t="shared" ref="A49" si="7">B49+C49</f>
        <v>5311.9000000000005</v>
      </c>
      <c r="B49" s="7">
        <v>4835.8</v>
      </c>
      <c r="C49" s="7">
        <v>476.1</v>
      </c>
      <c r="D49" s="9" t="s">
        <v>25</v>
      </c>
      <c r="F49" s="16"/>
    </row>
    <row r="50" spans="1:6" ht="19.5" x14ac:dyDescent="0.5">
      <c r="A50" s="15"/>
      <c r="B50" s="11"/>
      <c r="C50" s="11"/>
      <c r="D50" s="12" t="s">
        <v>20</v>
      </c>
      <c r="F50" s="16"/>
    </row>
    <row r="51" spans="1:6" x14ac:dyDescent="0.5">
      <c r="F51" s="16"/>
    </row>
    <row r="52" spans="1:6" ht="24" thickBot="1" x14ac:dyDescent="0.75">
      <c r="A52" s="3" t="s">
        <v>1</v>
      </c>
      <c r="B52" s="77" t="s">
        <v>18</v>
      </c>
      <c r="C52" s="77"/>
      <c r="D52" s="4" t="s">
        <v>19</v>
      </c>
    </row>
    <row r="53" spans="1:6" ht="21" x14ac:dyDescent="0.5">
      <c r="A53" s="13" t="s">
        <v>9</v>
      </c>
      <c r="B53" s="13" t="s">
        <v>10</v>
      </c>
      <c r="C53" s="13" t="s">
        <v>11</v>
      </c>
      <c r="D53" s="14" t="s">
        <v>21</v>
      </c>
      <c r="F53" s="16"/>
    </row>
    <row r="54" spans="1:6" ht="21.75" thickBot="1" x14ac:dyDescent="0.55000000000000004">
      <c r="A54" s="7">
        <f t="shared" ref="A54" si="8">B54+C54</f>
        <v>5233.3000000000011</v>
      </c>
      <c r="B54" s="7">
        <v>4753.7000000000007</v>
      </c>
      <c r="C54" s="7">
        <v>479.60000000000036</v>
      </c>
      <c r="D54" s="9" t="s">
        <v>24</v>
      </c>
      <c r="F54" s="16"/>
    </row>
    <row r="55" spans="1:6" ht="19.5" x14ac:dyDescent="0.5">
      <c r="A55" s="15"/>
      <c r="B55" s="11"/>
      <c r="C55" s="11"/>
      <c r="D55" s="12" t="s">
        <v>20</v>
      </c>
      <c r="F55" s="16"/>
    </row>
    <row r="57" spans="1:6" ht="24" thickBot="1" x14ac:dyDescent="0.75">
      <c r="A57" s="3" t="s">
        <v>1</v>
      </c>
      <c r="B57" s="77" t="s">
        <v>18</v>
      </c>
      <c r="C57" s="77"/>
      <c r="D57" s="4" t="s">
        <v>19</v>
      </c>
    </row>
    <row r="58" spans="1:6" ht="21" x14ac:dyDescent="0.5">
      <c r="A58" s="13" t="s">
        <v>9</v>
      </c>
      <c r="B58" s="13" t="s">
        <v>10</v>
      </c>
      <c r="C58" s="13" t="s">
        <v>11</v>
      </c>
      <c r="D58" s="14" t="s">
        <v>21</v>
      </c>
    </row>
    <row r="59" spans="1:6" ht="21.75" thickBot="1" x14ac:dyDescent="0.55000000000000004">
      <c r="A59" s="7">
        <f>B59+C59</f>
        <v>5107.2</v>
      </c>
      <c r="B59" s="7">
        <v>4675.5</v>
      </c>
      <c r="C59" s="7">
        <v>431.7</v>
      </c>
      <c r="D59" s="9" t="s">
        <v>26</v>
      </c>
    </row>
    <row r="60" spans="1:6" ht="19.5" x14ac:dyDescent="0.5">
      <c r="A60" s="15"/>
      <c r="B60" s="11"/>
      <c r="C60" s="11"/>
      <c r="D60" s="12" t="s">
        <v>20</v>
      </c>
    </row>
    <row r="62" spans="1:6" ht="24" thickBot="1" x14ac:dyDescent="0.75">
      <c r="A62" s="3" t="s">
        <v>1</v>
      </c>
      <c r="B62" s="77" t="s">
        <v>18</v>
      </c>
      <c r="C62" s="77"/>
      <c r="D62" s="4" t="s">
        <v>19</v>
      </c>
    </row>
    <row r="63" spans="1:6" ht="21" x14ac:dyDescent="0.5">
      <c r="A63" s="13" t="s">
        <v>9</v>
      </c>
      <c r="B63" s="13" t="s">
        <v>10</v>
      </c>
      <c r="C63" s="13" t="s">
        <v>11</v>
      </c>
      <c r="D63" s="14" t="s">
        <v>27</v>
      </c>
    </row>
    <row r="64" spans="1:6" ht="21.75" thickBot="1" x14ac:dyDescent="0.55000000000000004">
      <c r="A64" s="7">
        <f>B64+C64</f>
        <v>5178.6999999999989</v>
      </c>
      <c r="B64" s="7">
        <v>4739.7999999999993</v>
      </c>
      <c r="C64" s="7">
        <v>438.9</v>
      </c>
      <c r="D64" s="5" t="s">
        <v>2</v>
      </c>
    </row>
    <row r="65" spans="1:4" ht="19.5" x14ac:dyDescent="0.5">
      <c r="A65" s="15"/>
      <c r="B65" s="11"/>
      <c r="C65" s="11"/>
      <c r="D65" s="12" t="s">
        <v>20</v>
      </c>
    </row>
    <row r="67" spans="1:4" ht="24" thickBot="1" x14ac:dyDescent="0.75">
      <c r="A67" s="3" t="s">
        <v>1</v>
      </c>
      <c r="B67" s="77" t="s">
        <v>18</v>
      </c>
      <c r="C67" s="77"/>
      <c r="D67" s="4" t="s">
        <v>19</v>
      </c>
    </row>
    <row r="68" spans="1:4" ht="21" x14ac:dyDescent="0.5">
      <c r="A68" s="13" t="s">
        <v>9</v>
      </c>
      <c r="B68" s="13" t="s">
        <v>10</v>
      </c>
      <c r="C68" s="13" t="s">
        <v>11</v>
      </c>
      <c r="D68" s="14" t="s">
        <v>27</v>
      </c>
    </row>
    <row r="69" spans="1:4" ht="21.75" thickBot="1" x14ac:dyDescent="0.55000000000000004">
      <c r="A69" s="7">
        <f>B69+C69</f>
        <v>5214.8999999999996</v>
      </c>
      <c r="B69" s="7">
        <v>4786.7</v>
      </c>
      <c r="C69" s="7">
        <v>428.20000000000005</v>
      </c>
      <c r="D69" s="5" t="s">
        <v>4</v>
      </c>
    </row>
    <row r="70" spans="1:4" ht="19.5" x14ac:dyDescent="0.5">
      <c r="A70" s="15"/>
      <c r="B70" s="11"/>
      <c r="C70" s="11"/>
      <c r="D70" s="12" t="s">
        <v>20</v>
      </c>
    </row>
    <row r="72" spans="1:4" ht="24" thickBot="1" x14ac:dyDescent="0.75">
      <c r="A72" s="3" t="s">
        <v>1</v>
      </c>
      <c r="B72" s="77" t="s">
        <v>18</v>
      </c>
      <c r="C72" s="77"/>
      <c r="D72" s="4" t="s">
        <v>19</v>
      </c>
    </row>
    <row r="73" spans="1:4" ht="21" x14ac:dyDescent="0.5">
      <c r="A73" s="13" t="s">
        <v>9</v>
      </c>
      <c r="B73" s="13" t="s">
        <v>10</v>
      </c>
      <c r="C73" s="13" t="s">
        <v>11</v>
      </c>
      <c r="D73" s="14" t="s">
        <v>27</v>
      </c>
    </row>
    <row r="74" spans="1:4" ht="21.75" thickBot="1" x14ac:dyDescent="0.55000000000000004">
      <c r="A74" s="7">
        <f>B74+C74-1</f>
        <v>5484</v>
      </c>
      <c r="B74" s="7">
        <v>5031</v>
      </c>
      <c r="C74" s="7">
        <v>454</v>
      </c>
      <c r="D74" s="5" t="s">
        <v>5</v>
      </c>
    </row>
    <row r="75" spans="1:4" ht="19.5" x14ac:dyDescent="0.5">
      <c r="A75" s="15"/>
      <c r="B75" s="11"/>
      <c r="C75" s="11"/>
      <c r="D75" s="12" t="s">
        <v>20</v>
      </c>
    </row>
    <row r="77" spans="1:4" ht="24" thickBot="1" x14ac:dyDescent="0.75">
      <c r="A77" s="3" t="s">
        <v>1</v>
      </c>
      <c r="B77" s="77" t="s">
        <v>18</v>
      </c>
      <c r="C77" s="77"/>
      <c r="D77" s="4" t="s">
        <v>19</v>
      </c>
    </row>
    <row r="78" spans="1:4" ht="21" x14ac:dyDescent="0.5">
      <c r="A78" s="13" t="s">
        <v>9</v>
      </c>
      <c r="B78" s="13" t="s">
        <v>10</v>
      </c>
      <c r="C78" s="13" t="s">
        <v>11</v>
      </c>
      <c r="D78" s="14" t="s">
        <v>27</v>
      </c>
    </row>
    <row r="79" spans="1:4" ht="21.75" thickBot="1" x14ac:dyDescent="0.55000000000000004">
      <c r="A79" s="7">
        <f>B79+C79</f>
        <v>5458</v>
      </c>
      <c r="B79" s="7">
        <v>5016</v>
      </c>
      <c r="C79" s="7">
        <v>442</v>
      </c>
      <c r="D79" s="5" t="s">
        <v>6</v>
      </c>
    </row>
    <row r="80" spans="1:4" ht="19.5" x14ac:dyDescent="0.5">
      <c r="A80" s="15"/>
      <c r="B80" s="11"/>
      <c r="C80" s="11"/>
      <c r="D80" s="12" t="s">
        <v>20</v>
      </c>
    </row>
    <row r="82" spans="1:4" ht="24" thickBot="1" x14ac:dyDescent="0.75">
      <c r="A82" s="3" t="s">
        <v>1</v>
      </c>
      <c r="B82" s="77" t="s">
        <v>18</v>
      </c>
      <c r="C82" s="77"/>
      <c r="D82" s="4" t="s">
        <v>19</v>
      </c>
    </row>
    <row r="83" spans="1:4" ht="21" x14ac:dyDescent="0.5">
      <c r="A83" s="13" t="s">
        <v>9</v>
      </c>
      <c r="B83" s="13" t="s">
        <v>10</v>
      </c>
      <c r="C83" s="13" t="s">
        <v>11</v>
      </c>
      <c r="D83" s="14" t="s">
        <v>27</v>
      </c>
    </row>
    <row r="84" spans="1:4" ht="21.75" thickBot="1" x14ac:dyDescent="0.55000000000000004">
      <c r="A84" s="7">
        <f>B84+C84</f>
        <v>5497.5999999999995</v>
      </c>
      <c r="B84" s="7">
        <v>5045.3999999999996</v>
      </c>
      <c r="C84" s="7">
        <v>452.20000000000005</v>
      </c>
      <c r="D84" s="5" t="s">
        <v>7</v>
      </c>
    </row>
    <row r="85" spans="1:4" ht="19.5" x14ac:dyDescent="0.5">
      <c r="A85" s="15"/>
      <c r="B85" s="11"/>
      <c r="C85" s="11"/>
      <c r="D85" s="12" t="s">
        <v>20</v>
      </c>
    </row>
    <row r="87" spans="1:4" ht="24" thickBot="1" x14ac:dyDescent="0.75">
      <c r="A87" s="3" t="s">
        <v>1</v>
      </c>
      <c r="B87" s="77" t="s">
        <v>18</v>
      </c>
      <c r="C87" s="77"/>
      <c r="D87" s="4" t="s">
        <v>19</v>
      </c>
    </row>
    <row r="88" spans="1:4" ht="21" x14ac:dyDescent="0.5">
      <c r="A88" s="13" t="s">
        <v>9</v>
      </c>
      <c r="B88" s="13" t="s">
        <v>10</v>
      </c>
      <c r="C88" s="13" t="s">
        <v>11</v>
      </c>
      <c r="D88" s="14" t="s">
        <v>27</v>
      </c>
    </row>
    <row r="89" spans="1:4" ht="21.75" thickBot="1" x14ac:dyDescent="0.55000000000000004">
      <c r="A89" s="7">
        <f>B89+C89</f>
        <v>5476</v>
      </c>
      <c r="B89" s="7">
        <v>5035</v>
      </c>
      <c r="C89" s="7">
        <v>441</v>
      </c>
      <c r="D89" s="5" t="s">
        <v>8</v>
      </c>
    </row>
    <row r="90" spans="1:4" ht="19.5" x14ac:dyDescent="0.5">
      <c r="A90" s="15"/>
      <c r="B90" s="11"/>
      <c r="C90" s="11"/>
      <c r="D90" s="12" t="s">
        <v>20</v>
      </c>
    </row>
    <row r="92" spans="1:4" ht="24" thickBot="1" x14ac:dyDescent="0.75">
      <c r="A92" s="3" t="s">
        <v>1</v>
      </c>
      <c r="B92" s="77" t="s">
        <v>18</v>
      </c>
      <c r="C92" s="77"/>
      <c r="D92" s="4" t="s">
        <v>19</v>
      </c>
    </row>
    <row r="93" spans="1:4" ht="21" x14ac:dyDescent="0.5">
      <c r="A93" s="13" t="s">
        <v>9</v>
      </c>
      <c r="B93" s="13" t="s">
        <v>10</v>
      </c>
      <c r="C93" s="13" t="s">
        <v>11</v>
      </c>
      <c r="D93" s="14" t="s">
        <v>27</v>
      </c>
    </row>
    <row r="94" spans="1:4" ht="21.75" thickBot="1" x14ac:dyDescent="0.55000000000000004">
      <c r="A94" s="7">
        <f>B94+C94</f>
        <v>5543.0000000000009</v>
      </c>
      <c r="B94" s="7">
        <v>5091.1000000000013</v>
      </c>
      <c r="C94" s="7">
        <v>451.9</v>
      </c>
      <c r="D94" s="5" t="s">
        <v>16</v>
      </c>
    </row>
    <row r="95" spans="1:4" ht="19.5" x14ac:dyDescent="0.5">
      <c r="A95" s="15"/>
      <c r="B95" s="11"/>
      <c r="C95" s="11"/>
      <c r="D95" s="12" t="s">
        <v>20</v>
      </c>
    </row>
    <row r="97" spans="1:4" ht="24" thickBot="1" x14ac:dyDescent="0.75">
      <c r="A97" s="3" t="s">
        <v>1</v>
      </c>
      <c r="B97" s="77" t="s">
        <v>18</v>
      </c>
      <c r="C97" s="77"/>
      <c r="D97" s="4" t="s">
        <v>19</v>
      </c>
    </row>
    <row r="98" spans="1:4" ht="21" x14ac:dyDescent="0.5">
      <c r="A98" s="13" t="s">
        <v>9</v>
      </c>
      <c r="B98" s="13" t="s">
        <v>10</v>
      </c>
      <c r="C98" s="13" t="s">
        <v>11</v>
      </c>
      <c r="D98" s="14" t="s">
        <v>27</v>
      </c>
    </row>
    <row r="99" spans="1:4" ht="21.75" thickBot="1" x14ac:dyDescent="0.55000000000000004">
      <c r="A99" s="7">
        <f>B99+C99</f>
        <v>5624.4000000000005</v>
      </c>
      <c r="B99" s="7">
        <v>5215.1000000000004</v>
      </c>
      <c r="C99" s="7">
        <v>409.30000000000007</v>
      </c>
      <c r="D99" s="5" t="s">
        <v>22</v>
      </c>
    </row>
    <row r="100" spans="1:4" ht="19.5" x14ac:dyDescent="0.5">
      <c r="A100" s="15"/>
      <c r="B100" s="11"/>
      <c r="C100" s="11"/>
      <c r="D100" s="12" t="s">
        <v>20</v>
      </c>
    </row>
    <row r="101" spans="1:4" ht="19.5" x14ac:dyDescent="0.5">
      <c r="A101" s="17"/>
      <c r="B101" s="8"/>
      <c r="C101" s="8"/>
      <c r="D101" s="18"/>
    </row>
    <row r="102" spans="1:4" ht="24" thickBot="1" x14ac:dyDescent="0.75">
      <c r="A102" s="3" t="s">
        <v>1</v>
      </c>
      <c r="B102" s="77" t="s">
        <v>18</v>
      </c>
      <c r="C102" s="77"/>
      <c r="D102" s="4" t="s">
        <v>19</v>
      </c>
    </row>
    <row r="103" spans="1:4" ht="21" x14ac:dyDescent="0.5">
      <c r="A103" s="13" t="s">
        <v>9</v>
      </c>
      <c r="B103" s="13" t="s">
        <v>10</v>
      </c>
      <c r="C103" s="13" t="s">
        <v>11</v>
      </c>
      <c r="D103" s="14" t="s">
        <v>27</v>
      </c>
    </row>
    <row r="104" spans="1:4" ht="21.75" thickBot="1" x14ac:dyDescent="0.55000000000000004">
      <c r="A104" s="7">
        <f>B104+C104</f>
        <v>5674.6</v>
      </c>
      <c r="B104" s="7">
        <f>5338</f>
        <v>5338</v>
      </c>
      <c r="C104" s="7">
        <f>337-0.4</f>
        <v>336.6</v>
      </c>
      <c r="D104" s="5" t="s">
        <v>23</v>
      </c>
    </row>
    <row r="105" spans="1:4" ht="19.5" x14ac:dyDescent="0.5">
      <c r="A105" s="15"/>
      <c r="B105" s="11"/>
      <c r="C105" s="11"/>
      <c r="D105" s="12" t="s">
        <v>20</v>
      </c>
    </row>
    <row r="106" spans="1:4" x14ac:dyDescent="0.5">
      <c r="A106" s="20"/>
      <c r="B106" s="20"/>
      <c r="C106" s="20"/>
      <c r="D106" s="20"/>
    </row>
    <row r="107" spans="1:4" ht="24" thickBot="1" x14ac:dyDescent="0.75">
      <c r="A107" s="3" t="s">
        <v>1</v>
      </c>
      <c r="B107" s="77" t="s">
        <v>18</v>
      </c>
      <c r="C107" s="77"/>
      <c r="D107" s="4" t="s">
        <v>19</v>
      </c>
    </row>
    <row r="108" spans="1:4" ht="21" x14ac:dyDescent="0.5">
      <c r="A108" s="13" t="s">
        <v>9</v>
      </c>
      <c r="B108" s="13" t="s">
        <v>10</v>
      </c>
      <c r="C108" s="13" t="s">
        <v>11</v>
      </c>
      <c r="D108" s="14" t="s">
        <v>27</v>
      </c>
    </row>
    <row r="109" spans="1:4" ht="21.75" thickBot="1" x14ac:dyDescent="0.55000000000000004">
      <c r="A109" s="10">
        <f>B109+C109</f>
        <v>5551.7</v>
      </c>
      <c r="B109" s="10">
        <v>5201.2</v>
      </c>
      <c r="C109" s="10">
        <v>350.5</v>
      </c>
      <c r="D109" s="19" t="s">
        <v>25</v>
      </c>
    </row>
    <row r="110" spans="1:4" x14ac:dyDescent="0.5">
      <c r="D110" s="12" t="s">
        <v>20</v>
      </c>
    </row>
    <row r="112" spans="1:4" ht="24" thickBot="1" x14ac:dyDescent="0.75">
      <c r="A112" s="3" t="s">
        <v>1</v>
      </c>
      <c r="B112" s="77" t="s">
        <v>18</v>
      </c>
      <c r="C112" s="77"/>
      <c r="D112" s="4" t="s">
        <v>19</v>
      </c>
    </row>
    <row r="113" spans="1:6" ht="21" x14ac:dyDescent="0.5">
      <c r="A113" s="13" t="s">
        <v>9</v>
      </c>
      <c r="B113" s="13" t="s">
        <v>10</v>
      </c>
      <c r="C113" s="13" t="s">
        <v>11</v>
      </c>
      <c r="D113" s="14" t="s">
        <v>27</v>
      </c>
    </row>
    <row r="114" spans="1:6" ht="21.75" thickBot="1" x14ac:dyDescent="0.55000000000000004">
      <c r="A114" s="10">
        <f>B114+C114</f>
        <v>6014.6</v>
      </c>
      <c r="B114" s="10">
        <v>5287.5</v>
      </c>
      <c r="C114" s="10">
        <v>727.09999999999991</v>
      </c>
      <c r="D114" s="19" t="s">
        <v>24</v>
      </c>
      <c r="F114" s="16"/>
    </row>
    <row r="115" spans="1:6" x14ac:dyDescent="0.5">
      <c r="D115" s="12" t="s">
        <v>20</v>
      </c>
    </row>
    <row r="117" spans="1:6" ht="24" thickBot="1" x14ac:dyDescent="0.75">
      <c r="A117" s="3" t="s">
        <v>1</v>
      </c>
      <c r="B117" s="77" t="s">
        <v>18</v>
      </c>
      <c r="C117" s="77"/>
      <c r="D117" s="4" t="s">
        <v>19</v>
      </c>
    </row>
    <row r="118" spans="1:6" ht="21" x14ac:dyDescent="0.5">
      <c r="A118" s="13" t="s">
        <v>9</v>
      </c>
      <c r="B118" s="13" t="s">
        <v>10</v>
      </c>
      <c r="C118" s="13" t="s">
        <v>11</v>
      </c>
      <c r="D118" s="14" t="s">
        <v>27</v>
      </c>
    </row>
    <row r="119" spans="1:6" ht="21.75" thickBot="1" x14ac:dyDescent="0.55000000000000004">
      <c r="A119" s="10">
        <f>7475</f>
        <v>7475</v>
      </c>
      <c r="B119" s="10">
        <v>5456</v>
      </c>
      <c r="C119" s="10">
        <v>2019</v>
      </c>
      <c r="D119" s="19" t="s">
        <v>26</v>
      </c>
    </row>
    <row r="120" spans="1:6" x14ac:dyDescent="0.5">
      <c r="D120" s="12" t="s">
        <v>20</v>
      </c>
      <c r="F120" s="16"/>
    </row>
    <row r="121" spans="1:6" x14ac:dyDescent="0.5">
      <c r="D121" s="18"/>
      <c r="F121" s="16"/>
    </row>
    <row r="122" spans="1:6" ht="24" thickBot="1" x14ac:dyDescent="0.75">
      <c r="A122" s="3" t="s">
        <v>1</v>
      </c>
      <c r="B122" s="77" t="s">
        <v>18</v>
      </c>
      <c r="C122" s="77"/>
      <c r="D122" s="4" t="s">
        <v>19</v>
      </c>
    </row>
    <row r="123" spans="1:6" ht="21" x14ac:dyDescent="0.5">
      <c r="A123" s="13" t="s">
        <v>9</v>
      </c>
      <c r="B123" s="13" t="s">
        <v>10</v>
      </c>
      <c r="C123" s="13" t="s">
        <v>11</v>
      </c>
      <c r="D123" s="14" t="s">
        <v>29</v>
      </c>
    </row>
    <row r="124" spans="1:6" ht="21.75" thickBot="1" x14ac:dyDescent="0.55000000000000004">
      <c r="A124" s="10">
        <f>C124+B124</f>
        <v>7672.1</v>
      </c>
      <c r="B124" s="10">
        <v>5564.4000000000005</v>
      </c>
      <c r="C124" s="10">
        <v>2107.6999999999994</v>
      </c>
      <c r="D124" s="19" t="s">
        <v>30</v>
      </c>
    </row>
    <row r="125" spans="1:6" x14ac:dyDescent="0.5">
      <c r="D125" s="12" t="s">
        <v>20</v>
      </c>
    </row>
    <row r="126" spans="1:6" x14ac:dyDescent="0.5">
      <c r="D126" s="18"/>
    </row>
    <row r="127" spans="1:6" ht="24" thickBot="1" x14ac:dyDescent="0.75">
      <c r="A127" s="3" t="s">
        <v>1</v>
      </c>
      <c r="B127" s="77" t="s">
        <v>18</v>
      </c>
      <c r="C127" s="77"/>
      <c r="D127" s="4" t="s">
        <v>19</v>
      </c>
    </row>
    <row r="128" spans="1:6" ht="21" x14ac:dyDescent="0.5">
      <c r="A128" s="13" t="s">
        <v>9</v>
      </c>
      <c r="B128" s="13" t="s">
        <v>10</v>
      </c>
      <c r="C128" s="13" t="s">
        <v>11</v>
      </c>
      <c r="D128" s="14" t="s">
        <v>29</v>
      </c>
    </row>
    <row r="129" spans="1:4" ht="21.75" thickBot="1" x14ac:dyDescent="0.55000000000000004">
      <c r="A129" s="10">
        <f>C129+B129</f>
        <v>7597.0999999999995</v>
      </c>
      <c r="B129" s="10">
        <v>5437.0999999999995</v>
      </c>
      <c r="C129" s="10">
        <v>2160</v>
      </c>
      <c r="D129" s="19" t="s">
        <v>4</v>
      </c>
    </row>
    <row r="130" spans="1:4" x14ac:dyDescent="0.5">
      <c r="D130" s="12" t="s">
        <v>20</v>
      </c>
    </row>
    <row r="132" spans="1:4" ht="24" thickBot="1" x14ac:dyDescent="0.75">
      <c r="A132" s="3" t="s">
        <v>1</v>
      </c>
      <c r="B132" s="77" t="s">
        <v>18</v>
      </c>
      <c r="C132" s="77"/>
      <c r="D132" s="4" t="s">
        <v>19</v>
      </c>
    </row>
    <row r="133" spans="1:4" ht="21" x14ac:dyDescent="0.5">
      <c r="A133" s="13" t="s">
        <v>9</v>
      </c>
      <c r="B133" s="13" t="s">
        <v>10</v>
      </c>
      <c r="C133" s="13" t="s">
        <v>11</v>
      </c>
      <c r="D133" s="14" t="s">
        <v>29</v>
      </c>
    </row>
    <row r="134" spans="1:4" ht="21.75" thickBot="1" x14ac:dyDescent="0.55000000000000004">
      <c r="A134" s="10">
        <f>C134+B134</f>
        <v>7571</v>
      </c>
      <c r="B134" s="10">
        <v>5346</v>
      </c>
      <c r="C134" s="10">
        <v>2225</v>
      </c>
      <c r="D134" s="19" t="s">
        <v>5</v>
      </c>
    </row>
    <row r="135" spans="1:4" x14ac:dyDescent="0.5">
      <c r="D135" s="12" t="s">
        <v>20</v>
      </c>
    </row>
    <row r="137" spans="1:4" ht="24" thickBot="1" x14ac:dyDescent="0.75">
      <c r="A137" s="3" t="s">
        <v>1</v>
      </c>
      <c r="B137" s="77" t="s">
        <v>18</v>
      </c>
      <c r="C137" s="77"/>
      <c r="D137" s="4" t="s">
        <v>19</v>
      </c>
    </row>
    <row r="138" spans="1:4" ht="21" x14ac:dyDescent="0.5">
      <c r="A138" s="13" t="s">
        <v>9</v>
      </c>
      <c r="B138" s="13" t="s">
        <v>10</v>
      </c>
      <c r="C138" s="13" t="s">
        <v>11</v>
      </c>
      <c r="D138" s="14" t="s">
        <v>29</v>
      </c>
    </row>
    <row r="139" spans="1:4" ht="21.75" thickBot="1" x14ac:dyDescent="0.55000000000000004">
      <c r="A139" s="10">
        <f>C139+B139</f>
        <v>7542.4000000000005</v>
      </c>
      <c r="B139" s="10">
        <v>5206</v>
      </c>
      <c r="C139" s="10">
        <v>2336.4000000000005</v>
      </c>
      <c r="D139" s="19" t="s">
        <v>6</v>
      </c>
    </row>
    <row r="140" spans="1:4" x14ac:dyDescent="0.5">
      <c r="D140" s="12" t="s">
        <v>20</v>
      </c>
    </row>
    <row r="142" spans="1:4" ht="24" thickBot="1" x14ac:dyDescent="0.75">
      <c r="A142" s="3" t="s">
        <v>1</v>
      </c>
      <c r="B142" s="77" t="s">
        <v>18</v>
      </c>
      <c r="C142" s="77"/>
      <c r="D142" s="4" t="s">
        <v>19</v>
      </c>
    </row>
    <row r="143" spans="1:4" ht="21" x14ac:dyDescent="0.5">
      <c r="A143" s="13" t="s">
        <v>9</v>
      </c>
      <c r="B143" s="13" t="s">
        <v>10</v>
      </c>
      <c r="C143" s="13" t="s">
        <v>11</v>
      </c>
      <c r="D143" s="14" t="s">
        <v>29</v>
      </c>
    </row>
    <row r="144" spans="1:4" ht="21.75" thickBot="1" x14ac:dyDescent="0.55000000000000004">
      <c r="A144" s="10">
        <f>C144+B144</f>
        <v>7751.1</v>
      </c>
      <c r="B144" s="10">
        <v>5256.1</v>
      </c>
      <c r="C144" s="10">
        <v>2495.0000000000005</v>
      </c>
      <c r="D144" s="19" t="s">
        <v>7</v>
      </c>
    </row>
    <row r="145" spans="1:4" x14ac:dyDescent="0.5">
      <c r="D145" s="12" t="s">
        <v>20</v>
      </c>
    </row>
    <row r="148" spans="1:4" ht="24" thickBot="1" x14ac:dyDescent="0.75">
      <c r="A148" s="3" t="s">
        <v>1</v>
      </c>
      <c r="B148" s="77" t="s">
        <v>18</v>
      </c>
      <c r="C148" s="77"/>
      <c r="D148" s="4" t="s">
        <v>19</v>
      </c>
    </row>
    <row r="149" spans="1:4" ht="21" x14ac:dyDescent="0.5">
      <c r="A149" s="13" t="s">
        <v>9</v>
      </c>
      <c r="B149" s="13" t="s">
        <v>10</v>
      </c>
      <c r="C149" s="13" t="s">
        <v>11</v>
      </c>
      <c r="D149" s="14" t="s">
        <v>29</v>
      </c>
    </row>
    <row r="150" spans="1:4" ht="21.75" thickBot="1" x14ac:dyDescent="0.55000000000000004">
      <c r="A150" s="10">
        <f>C150+B150</f>
        <v>7909.8</v>
      </c>
      <c r="B150" s="10">
        <v>5298.9000000000005</v>
      </c>
      <c r="C150" s="10">
        <v>2610.8999999999996</v>
      </c>
      <c r="D150" s="19" t="s">
        <v>8</v>
      </c>
    </row>
    <row r="151" spans="1:4" x14ac:dyDescent="0.5">
      <c r="D151" s="12" t="s">
        <v>20</v>
      </c>
    </row>
    <row r="153" spans="1:4" ht="24" thickBot="1" x14ac:dyDescent="0.75">
      <c r="A153" s="3" t="s">
        <v>1</v>
      </c>
      <c r="B153" s="77" t="s">
        <v>18</v>
      </c>
      <c r="C153" s="77"/>
      <c r="D153" s="4" t="s">
        <v>19</v>
      </c>
    </row>
    <row r="154" spans="1:4" ht="21" x14ac:dyDescent="0.5">
      <c r="A154" s="13" t="s">
        <v>9</v>
      </c>
      <c r="B154" s="13" t="s">
        <v>10</v>
      </c>
      <c r="C154" s="13" t="s">
        <v>11</v>
      </c>
      <c r="D154" s="14" t="s">
        <v>29</v>
      </c>
    </row>
    <row r="155" spans="1:4" ht="21.75" thickBot="1" x14ac:dyDescent="0.55000000000000004">
      <c r="A155" s="10">
        <f>C155+B155</f>
        <v>8093.7999999999993</v>
      </c>
      <c r="B155" s="10">
        <v>5342.5</v>
      </c>
      <c r="C155" s="10">
        <v>2751.2999999999993</v>
      </c>
      <c r="D155" s="19" t="s">
        <v>16</v>
      </c>
    </row>
    <row r="156" spans="1:4" x14ac:dyDescent="0.5">
      <c r="D156" s="12" t="s">
        <v>20</v>
      </c>
    </row>
    <row r="158" spans="1:4" ht="24" thickBot="1" x14ac:dyDescent="0.75">
      <c r="A158" s="3" t="s">
        <v>1</v>
      </c>
      <c r="B158" s="77" t="s">
        <v>18</v>
      </c>
      <c r="C158" s="77"/>
      <c r="D158" s="4" t="s">
        <v>19</v>
      </c>
    </row>
    <row r="159" spans="1:4" ht="21" x14ac:dyDescent="0.5">
      <c r="A159" s="13" t="s">
        <v>9</v>
      </c>
      <c r="B159" s="13" t="s">
        <v>10</v>
      </c>
      <c r="C159" s="13" t="s">
        <v>11</v>
      </c>
      <c r="D159" s="14" t="s">
        <v>29</v>
      </c>
    </row>
    <row r="160" spans="1:4" ht="21.75" thickBot="1" x14ac:dyDescent="0.55000000000000004">
      <c r="A160" s="10">
        <f>C160+B160</f>
        <v>8000.5</v>
      </c>
      <c r="B160" s="10">
        <v>5231.6000000000004</v>
      </c>
      <c r="C160" s="10">
        <v>2768.8999999999996</v>
      </c>
      <c r="D160" s="19" t="s">
        <v>22</v>
      </c>
    </row>
    <row r="161" spans="1:4" x14ac:dyDescent="0.5">
      <c r="D161" s="12" t="s">
        <v>20</v>
      </c>
    </row>
    <row r="163" spans="1:4" ht="24" thickBot="1" x14ac:dyDescent="0.75">
      <c r="A163" s="3" t="s">
        <v>1</v>
      </c>
      <c r="B163" s="77" t="s">
        <v>18</v>
      </c>
      <c r="C163" s="77"/>
      <c r="D163" s="4" t="s">
        <v>19</v>
      </c>
    </row>
    <row r="164" spans="1:4" ht="21" x14ac:dyDescent="0.5">
      <c r="A164" s="13" t="s">
        <v>9</v>
      </c>
      <c r="B164" s="13" t="s">
        <v>10</v>
      </c>
      <c r="C164" s="13" t="s">
        <v>11</v>
      </c>
      <c r="D164" s="14" t="s">
        <v>29</v>
      </c>
    </row>
    <row r="165" spans="1:4" ht="21.75" thickBot="1" x14ac:dyDescent="0.55000000000000004">
      <c r="A165" s="10">
        <f>C165+B165</f>
        <v>7840</v>
      </c>
      <c r="B165" s="10">
        <v>5046</v>
      </c>
      <c r="C165" s="10">
        <v>2794</v>
      </c>
      <c r="D165" s="19" t="s">
        <v>23</v>
      </c>
    </row>
    <row r="166" spans="1:4" x14ac:dyDescent="0.5">
      <c r="D166" s="12" t="s">
        <v>20</v>
      </c>
    </row>
    <row r="168" spans="1:4" ht="24" thickBot="1" x14ac:dyDescent="0.75">
      <c r="A168" s="3" t="s">
        <v>1</v>
      </c>
      <c r="B168" s="77" t="s">
        <v>18</v>
      </c>
      <c r="C168" s="77"/>
      <c r="D168" s="4" t="s">
        <v>19</v>
      </c>
    </row>
    <row r="169" spans="1:4" ht="21" x14ac:dyDescent="0.5">
      <c r="A169" s="13" t="s">
        <v>9</v>
      </c>
      <c r="B169" s="13" t="s">
        <v>10</v>
      </c>
      <c r="C169" s="13" t="s">
        <v>11</v>
      </c>
      <c r="D169" s="14" t="s">
        <v>29</v>
      </c>
    </row>
    <row r="170" spans="1:4" ht="21.75" thickBot="1" x14ac:dyDescent="0.55000000000000004">
      <c r="A170" s="10">
        <f>C170+B170</f>
        <v>7573</v>
      </c>
      <c r="B170" s="10">
        <v>4726</v>
      </c>
      <c r="C170" s="10">
        <v>2847</v>
      </c>
      <c r="D170" s="19" t="s">
        <v>25</v>
      </c>
    </row>
    <row r="171" spans="1:4" x14ac:dyDescent="0.5">
      <c r="D171" s="12" t="s">
        <v>20</v>
      </c>
    </row>
    <row r="173" spans="1:4" ht="24" thickBot="1" x14ac:dyDescent="0.75">
      <c r="A173" s="3" t="s">
        <v>1</v>
      </c>
      <c r="B173" s="77" t="s">
        <v>18</v>
      </c>
      <c r="C173" s="77"/>
      <c r="D173" s="4" t="s">
        <v>19</v>
      </c>
    </row>
    <row r="174" spans="1:4" ht="21" x14ac:dyDescent="0.5">
      <c r="A174" s="13" t="s">
        <v>9</v>
      </c>
      <c r="B174" s="13" t="s">
        <v>10</v>
      </c>
      <c r="C174" s="13" t="s">
        <v>11</v>
      </c>
      <c r="D174" s="14" t="s">
        <v>29</v>
      </c>
    </row>
    <row r="175" spans="1:4" ht="21.75" thickBot="1" x14ac:dyDescent="0.55000000000000004">
      <c r="A175" s="10">
        <f>C175+B175</f>
        <v>7782.9000000000005</v>
      </c>
      <c r="B175" s="10">
        <v>5196.2000000000007</v>
      </c>
      <c r="C175" s="10">
        <v>2586.6999999999998</v>
      </c>
      <c r="D175" s="19" t="s">
        <v>24</v>
      </c>
    </row>
    <row r="176" spans="1:4" x14ac:dyDescent="0.5">
      <c r="D176" s="12" t="s">
        <v>20</v>
      </c>
    </row>
    <row r="178" spans="1:4" ht="24" thickBot="1" x14ac:dyDescent="0.75">
      <c r="A178" s="3" t="s">
        <v>1</v>
      </c>
      <c r="B178" s="77" t="s">
        <v>18</v>
      </c>
      <c r="C178" s="77"/>
      <c r="D178" s="4" t="s">
        <v>19</v>
      </c>
    </row>
    <row r="179" spans="1:4" ht="21" x14ac:dyDescent="0.5">
      <c r="A179" s="13" t="s">
        <v>9</v>
      </c>
      <c r="B179" s="13" t="s">
        <v>10</v>
      </c>
      <c r="C179" s="13" t="s">
        <v>11</v>
      </c>
      <c r="D179" s="14" t="s">
        <v>29</v>
      </c>
    </row>
    <row r="180" spans="1:4" ht="21.75" thickBot="1" x14ac:dyDescent="0.55000000000000004">
      <c r="A180" s="10">
        <f>C180+B180</f>
        <v>8481.4000000000015</v>
      </c>
      <c r="B180" s="10">
        <v>5169.8999999999996</v>
      </c>
      <c r="C180" s="10">
        <v>3311.5000000000014</v>
      </c>
      <c r="D180" s="19" t="s">
        <v>26</v>
      </c>
    </row>
    <row r="181" spans="1:4" x14ac:dyDescent="0.5">
      <c r="D181" s="12" t="s">
        <v>20</v>
      </c>
    </row>
    <row r="183" spans="1:4" ht="24" thickBot="1" x14ac:dyDescent="0.75">
      <c r="A183" s="3" t="s">
        <v>1</v>
      </c>
      <c r="B183" s="77" t="s">
        <v>18</v>
      </c>
      <c r="C183" s="77"/>
      <c r="D183" s="4" t="s">
        <v>19</v>
      </c>
    </row>
    <row r="184" spans="1:4" ht="21" x14ac:dyDescent="0.5">
      <c r="A184" s="13" t="s">
        <v>9</v>
      </c>
      <c r="B184" s="13" t="s">
        <v>10</v>
      </c>
      <c r="C184" s="13" t="s">
        <v>11</v>
      </c>
      <c r="D184" s="14" t="s">
        <v>31</v>
      </c>
    </row>
    <row r="185" spans="1:4" ht="21.75" thickBot="1" x14ac:dyDescent="0.55000000000000004">
      <c r="A185" s="10">
        <f>C185+B185+1</f>
        <v>8819</v>
      </c>
      <c r="B185" s="10">
        <v>5615</v>
      </c>
      <c r="C185" s="10">
        <v>3203</v>
      </c>
      <c r="D185" s="19" t="s">
        <v>2</v>
      </c>
    </row>
    <row r="186" spans="1:4" x14ac:dyDescent="0.5">
      <c r="D186" s="12" t="s">
        <v>20</v>
      </c>
    </row>
    <row r="188" spans="1:4" ht="24" thickBot="1" x14ac:dyDescent="0.75">
      <c r="A188" s="3" t="s">
        <v>1</v>
      </c>
      <c r="B188" s="77" t="s">
        <v>18</v>
      </c>
      <c r="C188" s="77"/>
      <c r="D188" s="4" t="s">
        <v>19</v>
      </c>
    </row>
    <row r="189" spans="1:4" ht="21" x14ac:dyDescent="0.5">
      <c r="A189" s="13" t="s">
        <v>9</v>
      </c>
      <c r="B189" s="13" t="s">
        <v>10</v>
      </c>
      <c r="C189" s="13" t="s">
        <v>11</v>
      </c>
      <c r="D189" s="14" t="s">
        <v>31</v>
      </c>
    </row>
    <row r="190" spans="1:4" ht="21.75" thickBot="1" x14ac:dyDescent="0.55000000000000004">
      <c r="A190" s="10">
        <f>C190+B190</f>
        <v>8913</v>
      </c>
      <c r="B190" s="10">
        <v>5617</v>
      </c>
      <c r="C190" s="10">
        <v>3296</v>
      </c>
      <c r="D190" s="19" t="s">
        <v>4</v>
      </c>
    </row>
    <row r="191" spans="1:4" x14ac:dyDescent="0.5">
      <c r="D191" s="12" t="s">
        <v>20</v>
      </c>
    </row>
    <row r="193" spans="1:4" ht="24" thickBot="1" x14ac:dyDescent="0.75">
      <c r="A193" s="3" t="s">
        <v>1</v>
      </c>
      <c r="B193" s="77" t="s">
        <v>18</v>
      </c>
      <c r="C193" s="77"/>
      <c r="D193" s="4" t="s">
        <v>19</v>
      </c>
    </row>
    <row r="194" spans="1:4" ht="21" x14ac:dyDescent="0.5">
      <c r="A194" s="13" t="s">
        <v>9</v>
      </c>
      <c r="B194" s="13" t="s">
        <v>10</v>
      </c>
      <c r="C194" s="13" t="s">
        <v>11</v>
      </c>
      <c r="D194" s="14" t="s">
        <v>31</v>
      </c>
    </row>
    <row r="195" spans="1:4" ht="21.75" thickBot="1" x14ac:dyDescent="0.55000000000000004">
      <c r="A195" s="10">
        <f>C195+B195</f>
        <v>8966</v>
      </c>
      <c r="B195" s="10">
        <v>5494</v>
      </c>
      <c r="C195" s="10">
        <v>3472</v>
      </c>
      <c r="D195" s="19" t="s">
        <v>5</v>
      </c>
    </row>
    <row r="196" spans="1:4" x14ac:dyDescent="0.5">
      <c r="D196" s="12" t="s">
        <v>20</v>
      </c>
    </row>
    <row r="198" spans="1:4" ht="24" thickBot="1" x14ac:dyDescent="0.75">
      <c r="A198" s="3" t="s">
        <v>1</v>
      </c>
      <c r="B198" s="77" t="s">
        <v>18</v>
      </c>
      <c r="C198" s="77"/>
      <c r="D198" s="4" t="s">
        <v>19</v>
      </c>
    </row>
    <row r="199" spans="1:4" ht="21" x14ac:dyDescent="0.5">
      <c r="A199" s="13" t="s">
        <v>9</v>
      </c>
      <c r="B199" s="13" t="s">
        <v>10</v>
      </c>
      <c r="C199" s="13" t="s">
        <v>11</v>
      </c>
      <c r="D199" s="14" t="s">
        <v>31</v>
      </c>
    </row>
    <row r="200" spans="1:4" ht="21.75" thickBot="1" x14ac:dyDescent="0.55000000000000004">
      <c r="A200" s="10">
        <f>C200+B200</f>
        <v>9122</v>
      </c>
      <c r="B200" s="10">
        <v>5819</v>
      </c>
      <c r="C200" s="10">
        <v>3303</v>
      </c>
      <c r="D200" s="19" t="s">
        <v>6</v>
      </c>
    </row>
    <row r="201" spans="1:4" x14ac:dyDescent="0.5">
      <c r="D201" s="12" t="s">
        <v>20</v>
      </c>
    </row>
    <row r="203" spans="1:4" ht="24" thickBot="1" x14ac:dyDescent="0.75">
      <c r="A203" s="3" t="s">
        <v>1</v>
      </c>
      <c r="B203" s="77" t="s">
        <v>18</v>
      </c>
      <c r="C203" s="77"/>
      <c r="D203" s="4" t="s">
        <v>19</v>
      </c>
    </row>
    <row r="204" spans="1:4" ht="21" x14ac:dyDescent="0.5">
      <c r="A204" s="13" t="s">
        <v>9</v>
      </c>
      <c r="B204" s="13" t="s">
        <v>10</v>
      </c>
      <c r="C204" s="13" t="s">
        <v>11</v>
      </c>
      <c r="D204" s="14" t="s">
        <v>31</v>
      </c>
    </row>
    <row r="205" spans="1:4" ht="21.75" thickBot="1" x14ac:dyDescent="0.55000000000000004">
      <c r="A205" s="10">
        <f>C205+B205</f>
        <v>9276</v>
      </c>
      <c r="B205" s="10">
        <v>5943</v>
      </c>
      <c r="C205" s="10">
        <v>3333</v>
      </c>
      <c r="D205" s="19" t="s">
        <v>7</v>
      </c>
    </row>
    <row r="206" spans="1:4" x14ac:dyDescent="0.5">
      <c r="D206" s="12" t="s">
        <v>20</v>
      </c>
    </row>
    <row r="208" spans="1:4" s="21" customFormat="1" ht="24" thickBot="1" x14ac:dyDescent="0.75">
      <c r="A208" s="3" t="s">
        <v>1</v>
      </c>
      <c r="B208" s="77" t="s">
        <v>18</v>
      </c>
      <c r="C208" s="77"/>
      <c r="D208" s="4" t="s">
        <v>19</v>
      </c>
    </row>
    <row r="209" spans="1:4" s="21" customFormat="1" ht="21" x14ac:dyDescent="0.5">
      <c r="A209" s="13" t="s">
        <v>9</v>
      </c>
      <c r="B209" s="13" t="s">
        <v>10</v>
      </c>
      <c r="C209" s="13" t="s">
        <v>11</v>
      </c>
      <c r="D209" s="14" t="s">
        <v>31</v>
      </c>
    </row>
    <row r="210" spans="1:4" s="21" customFormat="1" ht="21.75" thickBot="1" x14ac:dyDescent="0.55000000000000004">
      <c r="A210" s="10">
        <f>C210+B210</f>
        <v>9444</v>
      </c>
      <c r="B210" s="10">
        <v>5978</v>
      </c>
      <c r="C210" s="10">
        <v>3466</v>
      </c>
      <c r="D210" s="19" t="s">
        <v>8</v>
      </c>
    </row>
    <row r="211" spans="1:4" s="21" customFormat="1" x14ac:dyDescent="0.5">
      <c r="A211" s="1"/>
      <c r="B211" s="1"/>
      <c r="C211" s="1"/>
      <c r="D211" s="12" t="s">
        <v>20</v>
      </c>
    </row>
    <row r="212" spans="1:4" s="21" customFormat="1" x14ac:dyDescent="0.5">
      <c r="A212" s="22"/>
      <c r="B212" s="22"/>
      <c r="C212" s="22"/>
      <c r="D212" s="23"/>
    </row>
    <row r="213" spans="1:4" s="21" customFormat="1" x14ac:dyDescent="0.5">
      <c r="A213" s="22"/>
      <c r="B213" s="22"/>
      <c r="C213" s="22"/>
      <c r="D213" s="22"/>
    </row>
    <row r="214" spans="1:4" s="21" customFormat="1" ht="24" thickBot="1" x14ac:dyDescent="0.75">
      <c r="A214" s="3" t="s">
        <v>1</v>
      </c>
      <c r="B214" s="77" t="s">
        <v>18</v>
      </c>
      <c r="C214" s="77"/>
      <c r="D214" s="4" t="s">
        <v>19</v>
      </c>
    </row>
    <row r="215" spans="1:4" s="21" customFormat="1" ht="21" x14ac:dyDescent="0.5">
      <c r="A215" s="13" t="s">
        <v>9</v>
      </c>
      <c r="B215" s="13" t="s">
        <v>10</v>
      </c>
      <c r="C215" s="13" t="s">
        <v>11</v>
      </c>
      <c r="D215" s="14" t="s">
        <v>31</v>
      </c>
    </row>
    <row r="216" spans="1:4" s="21" customFormat="1" ht="21.75" thickBot="1" x14ac:dyDescent="0.55000000000000004">
      <c r="A216" s="10">
        <f>C216+B216</f>
        <v>9680</v>
      </c>
      <c r="B216" s="10">
        <v>6131</v>
      </c>
      <c r="C216" s="10">
        <v>3549</v>
      </c>
      <c r="D216" s="19" t="s">
        <v>16</v>
      </c>
    </row>
    <row r="217" spans="1:4" x14ac:dyDescent="0.5">
      <c r="D217" s="12" t="s">
        <v>20</v>
      </c>
    </row>
    <row r="219" spans="1:4" ht="18" thickBot="1" x14ac:dyDescent="0.55000000000000004"/>
    <row r="220" spans="1:4" ht="21.75" thickBot="1" x14ac:dyDescent="0.6">
      <c r="A220" s="30" t="s">
        <v>1</v>
      </c>
      <c r="B220" s="78" t="s">
        <v>18</v>
      </c>
      <c r="C220" s="78"/>
      <c r="D220" s="31" t="s">
        <v>19</v>
      </c>
    </row>
    <row r="221" spans="1:4" ht="18.75" x14ac:dyDescent="0.5">
      <c r="A221" s="25" t="s">
        <v>9</v>
      </c>
      <c r="B221" s="25" t="s">
        <v>10</v>
      </c>
      <c r="C221" s="25" t="s">
        <v>11</v>
      </c>
      <c r="D221" s="26" t="s">
        <v>31</v>
      </c>
    </row>
    <row r="222" spans="1:4" ht="19.5" thickBot="1" x14ac:dyDescent="0.55000000000000004">
      <c r="A222" s="24">
        <f>C222+B222</f>
        <v>9746</v>
      </c>
      <c r="B222" s="24">
        <v>6108</v>
      </c>
      <c r="C222" s="24">
        <v>3638</v>
      </c>
      <c r="D222" s="27" t="s">
        <v>22</v>
      </c>
    </row>
    <row r="223" spans="1:4" x14ac:dyDescent="0.5">
      <c r="A223" s="28"/>
      <c r="B223" s="28"/>
      <c r="C223" s="28"/>
      <c r="D223" s="29" t="s">
        <v>20</v>
      </c>
    </row>
    <row r="224" spans="1:4" x14ac:dyDescent="0.5">
      <c r="A224" s="28"/>
      <c r="B224" s="28"/>
      <c r="C224" s="28"/>
      <c r="D224" s="28"/>
    </row>
    <row r="225" spans="1:4" x14ac:dyDescent="0.5">
      <c r="A225" s="28"/>
      <c r="B225" s="28"/>
      <c r="C225" s="28"/>
      <c r="D225" s="28"/>
    </row>
    <row r="226" spans="1:4" ht="18" thickBot="1" x14ac:dyDescent="0.55000000000000004">
      <c r="A226" s="28"/>
      <c r="B226" s="28"/>
      <c r="C226" s="28"/>
      <c r="D226" s="28"/>
    </row>
    <row r="227" spans="1:4" ht="21.75" thickBot="1" x14ac:dyDescent="0.6">
      <c r="A227" s="32" t="s">
        <v>1</v>
      </c>
      <c r="B227" s="78" t="s">
        <v>18</v>
      </c>
      <c r="C227" s="78"/>
      <c r="D227" s="33" t="s">
        <v>19</v>
      </c>
    </row>
    <row r="228" spans="1:4" ht="18.75" x14ac:dyDescent="0.5">
      <c r="A228" s="25" t="s">
        <v>9</v>
      </c>
      <c r="B228" s="25" t="s">
        <v>10</v>
      </c>
      <c r="C228" s="25" t="s">
        <v>11</v>
      </c>
      <c r="D228" s="26" t="s">
        <v>31</v>
      </c>
    </row>
    <row r="229" spans="1:4" ht="19.5" thickBot="1" x14ac:dyDescent="0.55000000000000004">
      <c r="A229" s="24">
        <f>C229+B229</f>
        <v>9885</v>
      </c>
      <c r="B229" s="24">
        <v>6160</v>
      </c>
      <c r="C229" s="24">
        <v>3725</v>
      </c>
      <c r="D229" s="27" t="s">
        <v>23</v>
      </c>
    </row>
    <row r="230" spans="1:4" x14ac:dyDescent="0.5">
      <c r="A230" s="28"/>
      <c r="B230" s="28"/>
      <c r="C230" s="28"/>
      <c r="D230" s="29" t="s">
        <v>20</v>
      </c>
    </row>
    <row r="232" spans="1:4" ht="18" thickBot="1" x14ac:dyDescent="0.55000000000000004"/>
    <row r="233" spans="1:4" ht="21.75" thickBot="1" x14ac:dyDescent="0.6">
      <c r="A233" s="32" t="s">
        <v>1</v>
      </c>
      <c r="B233" s="78" t="s">
        <v>18</v>
      </c>
      <c r="C233" s="78"/>
      <c r="D233" s="33" t="s">
        <v>19</v>
      </c>
    </row>
    <row r="234" spans="1:4" ht="18.75" x14ac:dyDescent="0.5">
      <c r="A234" s="25" t="s">
        <v>9</v>
      </c>
      <c r="B234" s="25" t="s">
        <v>10</v>
      </c>
      <c r="C234" s="25" t="s">
        <v>11</v>
      </c>
      <c r="D234" s="26" t="s">
        <v>31</v>
      </c>
    </row>
    <row r="235" spans="1:4" ht="19.5" thickBot="1" x14ac:dyDescent="0.55000000000000004">
      <c r="A235" s="24">
        <f>C235+B235</f>
        <v>10346.41</v>
      </c>
      <c r="B235" s="24">
        <v>6336.33</v>
      </c>
      <c r="C235" s="24">
        <v>4010.08</v>
      </c>
      <c r="D235" s="27" t="s">
        <v>25</v>
      </c>
    </row>
    <row r="236" spans="1:4" x14ac:dyDescent="0.5">
      <c r="A236" s="28"/>
      <c r="B236" s="28"/>
      <c r="C236" s="28"/>
      <c r="D236" s="29" t="s">
        <v>20</v>
      </c>
    </row>
    <row r="238" spans="1:4" ht="18" thickBot="1" x14ac:dyDescent="0.55000000000000004"/>
    <row r="239" spans="1:4" ht="21.75" thickBot="1" x14ac:dyDescent="0.6">
      <c r="A239" s="32" t="s">
        <v>1</v>
      </c>
      <c r="B239" s="78" t="s">
        <v>18</v>
      </c>
      <c r="C239" s="78"/>
      <c r="D239" s="33" t="s">
        <v>19</v>
      </c>
    </row>
    <row r="240" spans="1:4" ht="18.75" x14ac:dyDescent="0.5">
      <c r="A240" s="25" t="s">
        <v>9</v>
      </c>
      <c r="B240" s="25" t="s">
        <v>10</v>
      </c>
      <c r="C240" s="25" t="s">
        <v>11</v>
      </c>
      <c r="D240" s="26" t="s">
        <v>31</v>
      </c>
    </row>
    <row r="241" spans="1:4" ht="19.5" thickBot="1" x14ac:dyDescent="0.55000000000000004">
      <c r="A241" s="24">
        <f>C241+B241</f>
        <v>10758.150000000001</v>
      </c>
      <c r="B241" s="24">
        <v>6560.1</v>
      </c>
      <c r="C241" s="24">
        <v>4198.05</v>
      </c>
      <c r="D241" s="27" t="s">
        <v>24</v>
      </c>
    </row>
    <row r="242" spans="1:4" x14ac:dyDescent="0.5">
      <c r="A242" s="28"/>
      <c r="B242" s="28"/>
      <c r="C242" s="28"/>
      <c r="D242" s="29" t="s">
        <v>20</v>
      </c>
    </row>
    <row r="244" spans="1:4" ht="18" thickBot="1" x14ac:dyDescent="0.55000000000000004"/>
    <row r="245" spans="1:4" ht="21.75" thickBot="1" x14ac:dyDescent="0.6">
      <c r="A245" s="32" t="s">
        <v>1</v>
      </c>
      <c r="B245" s="78" t="s">
        <v>18</v>
      </c>
      <c r="C245" s="78"/>
      <c r="D245" s="33" t="s">
        <v>19</v>
      </c>
    </row>
    <row r="246" spans="1:4" ht="18.75" x14ac:dyDescent="0.5">
      <c r="A246" s="25" t="s">
        <v>9</v>
      </c>
      <c r="B246" s="25" t="s">
        <v>10</v>
      </c>
      <c r="C246" s="25" t="s">
        <v>11</v>
      </c>
      <c r="D246" s="26" t="s">
        <v>31</v>
      </c>
    </row>
    <row r="247" spans="1:4" ht="19.5" thickBot="1" x14ac:dyDescent="0.55000000000000004">
      <c r="A247" s="24">
        <f>C247+B247</f>
        <v>10910.073119847391</v>
      </c>
      <c r="B247" s="24">
        <v>6712.5859698725599</v>
      </c>
      <c r="C247" s="24">
        <v>4197.4871499748306</v>
      </c>
      <c r="D247" s="27" t="s">
        <v>26</v>
      </c>
    </row>
    <row r="248" spans="1:4" x14ac:dyDescent="0.5">
      <c r="A248" s="28"/>
      <c r="B248" s="28"/>
      <c r="C248" s="28"/>
      <c r="D248" s="29" t="s">
        <v>20</v>
      </c>
    </row>
    <row r="250" spans="1:4" ht="18" thickBot="1" x14ac:dyDescent="0.55000000000000004"/>
    <row r="251" spans="1:4" ht="21.75" thickBot="1" x14ac:dyDescent="0.6">
      <c r="A251" s="32" t="s">
        <v>1</v>
      </c>
      <c r="B251" s="78" t="s">
        <v>18</v>
      </c>
      <c r="C251" s="78"/>
      <c r="D251" s="33" t="s">
        <v>19</v>
      </c>
    </row>
    <row r="252" spans="1:4" ht="18.75" x14ac:dyDescent="0.5">
      <c r="A252" s="25" t="s">
        <v>9</v>
      </c>
      <c r="B252" s="25" t="s">
        <v>10</v>
      </c>
      <c r="C252" s="25" t="s">
        <v>11</v>
      </c>
      <c r="D252" s="26" t="s">
        <v>32</v>
      </c>
    </row>
    <row r="253" spans="1:4" ht="19.5" thickBot="1" x14ac:dyDescent="0.55000000000000004">
      <c r="A253" s="24">
        <f>C253+B253</f>
        <v>11305.04</v>
      </c>
      <c r="B253" s="24">
        <v>7066.83</v>
      </c>
      <c r="C253" s="24">
        <v>4238.21</v>
      </c>
      <c r="D253" s="27" t="s">
        <v>2</v>
      </c>
    </row>
    <row r="254" spans="1:4" x14ac:dyDescent="0.5">
      <c r="A254" s="28"/>
      <c r="B254" s="28"/>
      <c r="C254" s="28"/>
      <c r="D254" s="29" t="s">
        <v>20</v>
      </c>
    </row>
    <row r="256" spans="1:4" ht="18" thickBot="1" x14ac:dyDescent="0.55000000000000004"/>
    <row r="257" spans="1:4" ht="21.75" thickBot="1" x14ac:dyDescent="0.6">
      <c r="A257" s="32" t="s">
        <v>1</v>
      </c>
      <c r="B257" s="78" t="s">
        <v>18</v>
      </c>
      <c r="C257" s="78"/>
      <c r="D257" s="33" t="s">
        <v>19</v>
      </c>
    </row>
    <row r="258" spans="1:4" ht="18.75" x14ac:dyDescent="0.5">
      <c r="A258" s="25" t="s">
        <v>9</v>
      </c>
      <c r="B258" s="25" t="s">
        <v>10</v>
      </c>
      <c r="C258" s="25" t="s">
        <v>11</v>
      </c>
      <c r="D258" s="26" t="s">
        <v>32</v>
      </c>
    </row>
    <row r="259" spans="1:4" ht="19.5" thickBot="1" x14ac:dyDescent="0.55000000000000004">
      <c r="A259" s="24">
        <f>C259+B259</f>
        <v>10664</v>
      </c>
      <c r="B259" s="24">
        <v>6708</v>
      </c>
      <c r="C259" s="24">
        <v>3956</v>
      </c>
      <c r="D259" s="27" t="s">
        <v>4</v>
      </c>
    </row>
    <row r="260" spans="1:4" x14ac:dyDescent="0.5">
      <c r="A260" s="28"/>
      <c r="B260" s="28"/>
      <c r="C260" s="28"/>
      <c r="D260" s="29" t="s">
        <v>20</v>
      </c>
    </row>
    <row r="263" spans="1:4" ht="18" thickBot="1" x14ac:dyDescent="0.55000000000000004"/>
    <row r="264" spans="1:4" ht="21.75" thickBot="1" x14ac:dyDescent="0.6">
      <c r="A264" s="32" t="s">
        <v>1</v>
      </c>
      <c r="B264" s="78" t="s">
        <v>18</v>
      </c>
      <c r="C264" s="78"/>
      <c r="D264" s="33" t="s">
        <v>19</v>
      </c>
    </row>
    <row r="265" spans="1:4" ht="18.75" x14ac:dyDescent="0.5">
      <c r="A265" s="25" t="s">
        <v>9</v>
      </c>
      <c r="B265" s="25" t="s">
        <v>10</v>
      </c>
      <c r="C265" s="25" t="s">
        <v>11</v>
      </c>
      <c r="D265" s="26" t="s">
        <v>32</v>
      </c>
    </row>
    <row r="266" spans="1:4" ht="19.5" thickBot="1" x14ac:dyDescent="0.55000000000000004">
      <c r="A266" s="24">
        <f>C266+B266</f>
        <v>10441.168399999999</v>
      </c>
      <c r="B266" s="24">
        <v>6484.1719999999996</v>
      </c>
      <c r="C266" s="24">
        <v>3956.9964</v>
      </c>
      <c r="D266" s="27" t="s">
        <v>5</v>
      </c>
    </row>
    <row r="267" spans="1:4" x14ac:dyDescent="0.5">
      <c r="A267" s="28"/>
      <c r="B267" s="28"/>
      <c r="C267" s="28"/>
      <c r="D267" s="29" t="s">
        <v>20</v>
      </c>
    </row>
  </sheetData>
  <mergeCells count="51">
    <mergeCell ref="B264:C264"/>
    <mergeCell ref="B245:C245"/>
    <mergeCell ref="B203:C203"/>
    <mergeCell ref="B188:C188"/>
    <mergeCell ref="B183:C183"/>
    <mergeCell ref="B193:C193"/>
    <mergeCell ref="B214:C214"/>
    <mergeCell ref="B208:C208"/>
    <mergeCell ref="B257:C257"/>
    <mergeCell ref="B251:C251"/>
    <mergeCell ref="B239:C239"/>
    <mergeCell ref="B233:C233"/>
    <mergeCell ref="B227:C227"/>
    <mergeCell ref="B220:C220"/>
    <mergeCell ref="B198:C198"/>
    <mergeCell ref="B117:C117"/>
    <mergeCell ref="B27:C27"/>
    <mergeCell ref="B32:C32"/>
    <mergeCell ref="B37:C37"/>
    <mergeCell ref="B112:C112"/>
    <mergeCell ref="B107:C107"/>
    <mergeCell ref="B72:C72"/>
    <mergeCell ref="B42:C42"/>
    <mergeCell ref="B52:C52"/>
    <mergeCell ref="B47:C47"/>
    <mergeCell ref="B57:C57"/>
    <mergeCell ref="B102:C102"/>
    <mergeCell ref="B97:C97"/>
    <mergeCell ref="B92:C92"/>
    <mergeCell ref="B62:C62"/>
    <mergeCell ref="B67:C67"/>
    <mergeCell ref="B77:C77"/>
    <mergeCell ref="B82:C82"/>
    <mergeCell ref="B87:C87"/>
    <mergeCell ref="B2:C2"/>
    <mergeCell ref="B7:C7"/>
    <mergeCell ref="B12:C12"/>
    <mergeCell ref="B17:C17"/>
    <mergeCell ref="B22:C22"/>
    <mergeCell ref="B173:C173"/>
    <mergeCell ref="B122:C122"/>
    <mergeCell ref="B168:C168"/>
    <mergeCell ref="B163:C163"/>
    <mergeCell ref="B178:C178"/>
    <mergeCell ref="B153:C153"/>
    <mergeCell ref="B148:C148"/>
    <mergeCell ref="B142:C142"/>
    <mergeCell ref="B137:C137"/>
    <mergeCell ref="B132:C132"/>
    <mergeCell ref="B127:C127"/>
    <mergeCell ref="B158:C158"/>
  </mergeCells>
  <phoneticPr fontId="4" type="noConversion"/>
  <printOptions horizontalCentered="1"/>
  <pageMargins left="0.74803149606299213" right="0.74803149606299213" top="1.3779527559055118" bottom="0.98425196850393704" header="0.51181102362204722" footer="0.51181102362204722"/>
  <pageSetup scale="1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ترازتجاری</vt:lpstr>
      <vt:lpstr>بدهي‌ها(دلار- یورو)</vt:lpstr>
      <vt:lpstr>نرخ دلار</vt:lpstr>
      <vt:lpstr>بدهی ها</vt:lpstr>
    </vt:vector>
  </TitlesOfParts>
  <Company>AVAJANG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h.bastanzad</dc:creator>
  <cp:lastModifiedBy>mi.gholami</cp:lastModifiedBy>
  <cp:lastPrinted>2021-10-30T08:49:11Z</cp:lastPrinted>
  <dcterms:created xsi:type="dcterms:W3CDTF">2004-12-04T11:37:39Z</dcterms:created>
  <dcterms:modified xsi:type="dcterms:W3CDTF">2022-07-03T07:58:39Z</dcterms:modified>
</cp:coreProperties>
</file>