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rade\database\macro\بودجه\"/>
    </mc:Choice>
  </mc:AlternateContent>
  <bookViews>
    <workbookView xWindow="0" yWindow="0" windowWidth="20490" windowHeight="7350" activeTab="4"/>
  </bookViews>
  <sheets>
    <sheet name="کسری بودجه" sheetId="4" r:id="rId1"/>
    <sheet name="کلیات" sheetId="1" r:id="rId2"/>
    <sheet name="درآمدها" sheetId="2" r:id="rId3"/>
    <sheet name="مالیات" sheetId="3" r:id="rId4"/>
    <sheet name="هزینه ها" sheetId="6" r:id="rId5"/>
    <sheet name="تولید نفت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6" l="1"/>
  <c r="L6" i="6"/>
  <c r="C11" i="3" l="1"/>
  <c r="D11" i="3"/>
  <c r="E11" i="3"/>
  <c r="F11" i="3"/>
  <c r="G11" i="3"/>
  <c r="C12" i="3"/>
  <c r="D12" i="3"/>
  <c r="E12" i="3"/>
  <c r="F12" i="3"/>
  <c r="G12" i="3"/>
  <c r="C13" i="3"/>
  <c r="D13" i="3"/>
  <c r="E13" i="3"/>
  <c r="F13" i="3"/>
  <c r="G13" i="3"/>
  <c r="C14" i="3"/>
  <c r="D14" i="3"/>
  <c r="E14" i="3"/>
  <c r="F14" i="3"/>
  <c r="G14" i="3"/>
  <c r="C15" i="3"/>
  <c r="D15" i="3"/>
  <c r="E15" i="3"/>
  <c r="F15" i="3"/>
  <c r="G15" i="3"/>
  <c r="B12" i="3"/>
  <c r="B13" i="3"/>
  <c r="B14" i="3"/>
  <c r="B15" i="3"/>
  <c r="B11" i="3"/>
  <c r="C43" i="2"/>
  <c r="D43" i="2"/>
  <c r="E43" i="2"/>
  <c r="C44" i="2"/>
  <c r="D44" i="2"/>
  <c r="E44" i="2"/>
  <c r="C45" i="2"/>
  <c r="D45" i="2"/>
  <c r="E45" i="2"/>
  <c r="C46" i="2"/>
  <c r="D46" i="2"/>
  <c r="E46" i="2"/>
  <c r="C47" i="2"/>
  <c r="D47" i="2"/>
  <c r="E47" i="2"/>
  <c r="B44" i="2"/>
  <c r="B45" i="2"/>
  <c r="B46" i="2"/>
  <c r="B47" i="2"/>
  <c r="B43" i="2"/>
  <c r="D11" i="2"/>
  <c r="E11" i="2"/>
  <c r="D12" i="2"/>
  <c r="E12" i="2"/>
  <c r="D13" i="2"/>
  <c r="E13" i="2"/>
  <c r="D14" i="2"/>
  <c r="E14" i="2"/>
  <c r="D15" i="2"/>
  <c r="E15" i="2"/>
  <c r="C11" i="2"/>
  <c r="C12" i="2"/>
  <c r="C13" i="2"/>
  <c r="C14" i="2"/>
  <c r="C15" i="2"/>
  <c r="B12" i="2"/>
  <c r="B13" i="2"/>
  <c r="B14" i="2"/>
  <c r="B15" i="2"/>
  <c r="B11" i="2"/>
  <c r="E4" i="2"/>
  <c r="E5" i="2"/>
  <c r="E6" i="2"/>
  <c r="E7" i="2"/>
  <c r="E3" i="2"/>
  <c r="E39" i="2"/>
  <c r="E38" i="2"/>
  <c r="E37" i="2"/>
  <c r="E36" i="2"/>
  <c r="E35" i="2"/>
  <c r="B31" i="2"/>
  <c r="C31" i="2"/>
  <c r="D31" i="2"/>
  <c r="E31" i="2"/>
  <c r="F31" i="2"/>
  <c r="G31" i="2"/>
  <c r="B30" i="2"/>
  <c r="C30" i="2"/>
  <c r="D30" i="2"/>
  <c r="E30" i="2"/>
  <c r="F30" i="2"/>
  <c r="G30" i="2"/>
  <c r="B29" i="2"/>
  <c r="C29" i="2"/>
  <c r="D29" i="2"/>
  <c r="E29" i="2"/>
  <c r="F29" i="2"/>
  <c r="G29" i="2"/>
  <c r="B28" i="2"/>
  <c r="C28" i="2"/>
  <c r="D28" i="2"/>
  <c r="E28" i="2"/>
  <c r="F28" i="2"/>
  <c r="G28" i="2"/>
  <c r="C27" i="2"/>
  <c r="D27" i="2"/>
  <c r="E27" i="2"/>
  <c r="F27" i="2"/>
  <c r="G27" i="2"/>
  <c r="B27" i="2"/>
  <c r="B14" i="4" l="1"/>
  <c r="B17" i="4" s="1"/>
  <c r="B18" i="4" s="1"/>
  <c r="B12" i="4"/>
  <c r="B20" i="4" l="1"/>
  <c r="B21" i="4" s="1"/>
  <c r="N3" i="3"/>
  <c r="O3" i="3"/>
  <c r="N4" i="3"/>
  <c r="O4" i="3"/>
  <c r="N5" i="3"/>
  <c r="O5" i="3"/>
  <c r="N6" i="3"/>
  <c r="O6" i="3"/>
  <c r="M3" i="3"/>
  <c r="M4" i="3"/>
  <c r="M5" i="3"/>
  <c r="M6" i="3"/>
  <c r="L3" i="3"/>
  <c r="L4" i="3"/>
  <c r="L5" i="3"/>
  <c r="L6" i="3"/>
  <c r="K3" i="3"/>
  <c r="K4" i="3"/>
  <c r="K5" i="3"/>
  <c r="K6" i="3"/>
  <c r="J4" i="3"/>
  <c r="J5" i="3"/>
  <c r="J6" i="3"/>
  <c r="J3" i="3"/>
  <c r="G7" i="3"/>
  <c r="G6" i="3"/>
  <c r="G5" i="3"/>
  <c r="G4" i="3"/>
  <c r="G3" i="3"/>
  <c r="J10" i="1" l="1"/>
  <c r="K10" i="1"/>
  <c r="J11" i="1"/>
  <c r="K11" i="1"/>
  <c r="J12" i="1"/>
  <c r="K12" i="1"/>
  <c r="K9" i="1"/>
  <c r="J9" i="1"/>
  <c r="H10" i="1"/>
  <c r="I10" i="1"/>
  <c r="H11" i="1"/>
  <c r="I11" i="1"/>
  <c r="H12" i="1"/>
  <c r="I12" i="1"/>
  <c r="I9" i="1"/>
  <c r="H9" i="1"/>
  <c r="F9" i="1"/>
  <c r="G9" i="1"/>
  <c r="F10" i="1"/>
  <c r="G10" i="1"/>
  <c r="F11" i="1"/>
  <c r="G11" i="1"/>
  <c r="F12" i="1"/>
  <c r="G12" i="1"/>
  <c r="E9" i="1"/>
  <c r="E10" i="1"/>
  <c r="E11" i="1"/>
  <c r="E12" i="1"/>
  <c r="D9" i="1"/>
  <c r="D10" i="1"/>
  <c r="D11" i="1"/>
  <c r="D12" i="1"/>
  <c r="C9" i="1"/>
  <c r="C10" i="1"/>
  <c r="C11" i="1"/>
  <c r="C12" i="1"/>
  <c r="B10" i="1"/>
  <c r="B11" i="1"/>
  <c r="B12" i="1"/>
  <c r="B9" i="1"/>
  <c r="K2" i="1"/>
  <c r="J2" i="1"/>
  <c r="I2" i="1"/>
  <c r="H2" i="1"/>
  <c r="J4" i="1"/>
  <c r="J5" i="1"/>
  <c r="J6" i="1"/>
  <c r="I4" i="1"/>
  <c r="I5" i="1"/>
  <c r="I6" i="1"/>
  <c r="J3" i="1"/>
  <c r="I3" i="1"/>
  <c r="H6" i="1"/>
  <c r="K6" i="1" s="1"/>
  <c r="H5" i="1"/>
  <c r="K5" i="1" s="1"/>
  <c r="H4" i="1"/>
  <c r="K4" i="1" s="1"/>
  <c r="H3" i="1"/>
  <c r="K3" i="1" s="1"/>
</calcChain>
</file>

<file path=xl/sharedStrings.xml><?xml version="1.0" encoding="utf-8"?>
<sst xmlns="http://schemas.openxmlformats.org/spreadsheetml/2006/main" count="480" uniqueCount="68">
  <si>
    <t>درآمدها</t>
  </si>
  <si>
    <t>سال</t>
  </si>
  <si>
    <t>واگزاری دارایی سرمایه ای</t>
  </si>
  <si>
    <t>واگزاری دارایی های مالی</t>
  </si>
  <si>
    <t>هزینه ها</t>
  </si>
  <si>
    <t>تملک دارایی های سرمایه ای</t>
  </si>
  <si>
    <t>تملک دارایی های مالی</t>
  </si>
  <si>
    <t>کسری تراز عملیاتی</t>
  </si>
  <si>
    <t xml:space="preserve">تراز سرمایه ای </t>
  </si>
  <si>
    <t>تراز مالی</t>
  </si>
  <si>
    <t>کسری عملیاتی/ هزینه</t>
  </si>
  <si>
    <t>مالیات</t>
  </si>
  <si>
    <t>درآمد حاصل از مالکیت دولتی</t>
  </si>
  <si>
    <t>درامد حاصل از فروش کالا و خدمات</t>
  </si>
  <si>
    <t>درآمدهای متفرقه</t>
  </si>
  <si>
    <t>درآمدهای حاصل از جرایم و خسارات</t>
  </si>
  <si>
    <t>مالیات بر اشخاص حقوقی</t>
  </si>
  <si>
    <t>مالیات بر درآمد</t>
  </si>
  <si>
    <t>مالیات بر ثروت</t>
  </si>
  <si>
    <t>مالیات بر واردات</t>
  </si>
  <si>
    <t>مالیات بر کالا ها و خدمات</t>
  </si>
  <si>
    <t>جمع</t>
  </si>
  <si>
    <t>ظرفیت پالایشگاه</t>
  </si>
  <si>
    <t>اسم</t>
  </si>
  <si>
    <t>ظرفیت</t>
  </si>
  <si>
    <t>آبادان</t>
  </si>
  <si>
    <t>اصفهان</t>
  </si>
  <si>
    <t>ستاره خلیج فارس</t>
  </si>
  <si>
    <t>بندرعباس</t>
  </si>
  <si>
    <t>تهران</t>
  </si>
  <si>
    <t>اراک</t>
  </si>
  <si>
    <t>تبریز</t>
  </si>
  <si>
    <t>شیراز</t>
  </si>
  <si>
    <t>لاوان</t>
  </si>
  <si>
    <t>مقدار</t>
  </si>
  <si>
    <t>تاریخ</t>
  </si>
  <si>
    <t>واحد</t>
  </si>
  <si>
    <t>میلیون بشکه در روز</t>
  </si>
  <si>
    <t>قیمت دلار</t>
  </si>
  <si>
    <t>درصد رشد به سال قبل</t>
  </si>
  <si>
    <t>توزیع مالیات</t>
  </si>
  <si>
    <t xml:space="preserve"> صادرات در روز (آخرین دیتا)</t>
  </si>
  <si>
    <t>تخمین کسری بودجه</t>
  </si>
  <si>
    <t>درآمد دلاری سالانه</t>
  </si>
  <si>
    <t>درآمد ریالی سالانه م.ر</t>
  </si>
  <si>
    <t>تخمین کسری بودجه / هزینه</t>
  </si>
  <si>
    <t>توزیع درآمد</t>
  </si>
  <si>
    <t>قیمت نفت (تخمین از قیمت نفت ایران)</t>
  </si>
  <si>
    <t>نسبت عمودی توزیع درآمد</t>
  </si>
  <si>
    <t>توزیع واگذاری دارایی های سرمایه ای</t>
  </si>
  <si>
    <t>منبع حاصل از نفت و فرآورده هاي نفتي</t>
  </si>
  <si>
    <t>منابع حاصل از فروش و واگذاري اموال منقول و غیر منقول</t>
  </si>
  <si>
    <t>منابع حاصل از واگذاري طرح تملك دارائي هاي سرمايه اي</t>
  </si>
  <si>
    <t>توزیع منابع</t>
  </si>
  <si>
    <t>نسبت عمودی توزیع منابع</t>
  </si>
  <si>
    <t>نسبت عمودی توزیع واگزاری دارایی های سرمایه ای</t>
  </si>
  <si>
    <t>نسبت عمودی توزیع مالیات</t>
  </si>
  <si>
    <t>جمع مصرف نفت پالایشگاهها</t>
  </si>
  <si>
    <t xml:space="preserve">امور خدمات عمومی </t>
  </si>
  <si>
    <t>امور دفاعی</t>
  </si>
  <si>
    <t>امور قضایی</t>
  </si>
  <si>
    <t>امور اقتصادی</t>
  </si>
  <si>
    <t>امور محیط زیست</t>
  </si>
  <si>
    <t>امور مسکن</t>
  </si>
  <si>
    <t>امور سلامت</t>
  </si>
  <si>
    <t>امور فرهنگ و تربیت بدنی</t>
  </si>
  <si>
    <t>امور آموزش و پرورش</t>
  </si>
  <si>
    <t>امور رفاه اجتماعی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</si>
</sst>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b/>
      <sz val="11"/>
      <color theme="0"/>
      <name val="B Nazanin"/>
      <charset val="178"/>
    </font>
    <font>
      <b/>
      <sz val="11"/>
      <color theme="1"/>
      <name val="B Nazanin"/>
      <charset val="178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3" fontId="2" fillId="0" borderId="0" xfId="0" applyNumberFormat="1" applyFont="1"/>
    <xf numFmtId="3" fontId="2" fillId="0" borderId="0" xfId="0" applyNumberFormat="1" applyFont="1" applyAlignment="1"/>
    <xf numFmtId="164" fontId="2" fillId="0" borderId="0" xfId="1" applyNumberFormat="1" applyFont="1" applyAlignment="1"/>
    <xf numFmtId="0" fontId="3" fillId="2" borderId="0" xfId="0" applyFont="1" applyFill="1"/>
    <xf numFmtId="164" fontId="2" fillId="0" borderId="0" xfId="1" applyNumberFormat="1" applyFont="1"/>
    <xf numFmtId="0" fontId="4" fillId="0" borderId="0" xfId="0" applyFont="1"/>
    <xf numFmtId="9" fontId="2" fillId="0" borderId="0" xfId="2" applyFont="1"/>
    <xf numFmtId="165" fontId="2" fillId="0" borderId="0" xfId="2" applyNumberFormat="1" applyFont="1"/>
    <xf numFmtId="0" fontId="3" fillId="4" borderId="0" xfId="0" applyFont="1" applyFill="1"/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/>
    <xf numFmtId="0" fontId="2" fillId="0" borderId="1" xfId="0" applyFont="1" applyBorder="1"/>
    <xf numFmtId="164" fontId="2" fillId="0" borderId="1" xfId="1" applyNumberFormat="1" applyFont="1" applyBorder="1"/>
    <xf numFmtId="0" fontId="2" fillId="0" borderId="0" xfId="0" applyFont="1" applyFill="1" applyBorder="1"/>
    <xf numFmtId="0" fontId="2" fillId="0" borderId="1" xfId="0" applyFont="1" applyFill="1" applyBorder="1"/>
    <xf numFmtId="0" fontId="3" fillId="2" borderId="0" xfId="0" applyFont="1" applyFill="1" applyBorder="1"/>
    <xf numFmtId="164" fontId="3" fillId="3" borderId="0" xfId="1" applyNumberFormat="1" applyFont="1" applyFill="1"/>
    <xf numFmtId="0" fontId="4" fillId="0" borderId="1" xfId="0" applyFont="1" applyBorder="1"/>
    <xf numFmtId="3" fontId="2" fillId="0" borderId="1" xfId="0" applyNumberFormat="1" applyFont="1" applyBorder="1"/>
    <xf numFmtId="165" fontId="2" fillId="0" borderId="1" xfId="2" applyNumberFormat="1" applyFont="1" applyBorder="1"/>
    <xf numFmtId="3" fontId="2" fillId="0" borderId="1" xfId="0" applyNumberFormat="1" applyFont="1" applyBorder="1" applyAlignment="1"/>
    <xf numFmtId="165" fontId="2" fillId="0" borderId="1" xfId="2" applyNumberFormat="1" applyFont="1" applyBorder="1" applyAlignment="1"/>
    <xf numFmtId="164" fontId="2" fillId="0" borderId="1" xfId="0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rightToLeft="1" topLeftCell="A4" workbookViewId="0">
      <selection activeCell="B18" sqref="B18"/>
    </sheetView>
  </sheetViews>
  <sheetFormatPr defaultRowHeight="15" x14ac:dyDescent="0.25"/>
  <cols>
    <col min="1" max="1" width="27.5703125" bestFit="1" customWidth="1"/>
    <col min="2" max="2" width="17.7109375" bestFit="1" customWidth="1"/>
  </cols>
  <sheetData>
    <row r="1" spans="1:7" ht="18" x14ac:dyDescent="0.45">
      <c r="A1" s="10" t="s">
        <v>22</v>
      </c>
      <c r="B1" s="1"/>
    </row>
    <row r="2" spans="1:7" ht="18" x14ac:dyDescent="0.45">
      <c r="A2" s="12" t="s">
        <v>23</v>
      </c>
      <c r="B2" s="12" t="s">
        <v>24</v>
      </c>
    </row>
    <row r="3" spans="1:7" ht="18" x14ac:dyDescent="0.45">
      <c r="A3" s="13" t="s">
        <v>25</v>
      </c>
      <c r="B3" s="14">
        <v>390000</v>
      </c>
    </row>
    <row r="4" spans="1:7" ht="18" x14ac:dyDescent="0.45">
      <c r="A4" s="13" t="s">
        <v>26</v>
      </c>
      <c r="B4" s="14">
        <v>370000</v>
      </c>
    </row>
    <row r="5" spans="1:7" ht="18" x14ac:dyDescent="0.45">
      <c r="A5" s="13" t="s">
        <v>27</v>
      </c>
      <c r="B5" s="14">
        <v>360000</v>
      </c>
    </row>
    <row r="6" spans="1:7" ht="18" x14ac:dyDescent="0.45">
      <c r="A6" s="13" t="s">
        <v>28</v>
      </c>
      <c r="B6" s="14">
        <v>320000</v>
      </c>
    </row>
    <row r="7" spans="1:7" ht="18" x14ac:dyDescent="0.45">
      <c r="A7" s="13" t="s">
        <v>29</v>
      </c>
      <c r="B7" s="14">
        <v>250000</v>
      </c>
    </row>
    <row r="8" spans="1:7" ht="18" x14ac:dyDescent="0.45">
      <c r="A8" s="13" t="s">
        <v>30</v>
      </c>
      <c r="B8" s="14">
        <v>250000</v>
      </c>
    </row>
    <row r="9" spans="1:7" ht="18" x14ac:dyDescent="0.45">
      <c r="A9" s="13" t="s">
        <v>31</v>
      </c>
      <c r="B9" s="14">
        <v>110000</v>
      </c>
    </row>
    <row r="10" spans="1:7" ht="18" x14ac:dyDescent="0.45">
      <c r="A10" s="13" t="s">
        <v>32</v>
      </c>
      <c r="B10" s="14">
        <v>60000</v>
      </c>
    </row>
    <row r="11" spans="1:7" ht="18" x14ac:dyDescent="0.45">
      <c r="A11" s="13" t="s">
        <v>33</v>
      </c>
      <c r="B11" s="14">
        <v>60000</v>
      </c>
      <c r="C11" s="6"/>
      <c r="D11" s="6"/>
      <c r="E11" s="6"/>
      <c r="F11" s="6"/>
      <c r="G11" s="6"/>
    </row>
    <row r="12" spans="1:7" ht="18" x14ac:dyDescent="0.45">
      <c r="A12" s="13" t="s">
        <v>57</v>
      </c>
      <c r="B12" s="14">
        <f>SUM(B3:B11)</f>
        <v>2170000</v>
      </c>
      <c r="C12" s="6"/>
      <c r="D12" s="6"/>
      <c r="E12" s="6"/>
      <c r="F12" s="6"/>
      <c r="G12" s="6"/>
    </row>
    <row r="13" spans="1:7" ht="18" x14ac:dyDescent="0.45">
      <c r="B13" s="6"/>
      <c r="C13" s="6"/>
      <c r="D13" s="6"/>
      <c r="E13" s="6"/>
      <c r="F13" s="6"/>
      <c r="G13" s="6"/>
    </row>
    <row r="14" spans="1:7" ht="18" x14ac:dyDescent="0.45">
      <c r="A14" s="16" t="s">
        <v>41</v>
      </c>
      <c r="B14" s="14">
        <f>-'کسری بودجه'!B12+'تولید نفت'!B2*1000000</f>
        <v>410000</v>
      </c>
      <c r="C14" s="6"/>
      <c r="D14" s="6"/>
      <c r="E14" s="6"/>
      <c r="F14" s="6"/>
      <c r="G14" s="6"/>
    </row>
    <row r="15" spans="1:7" ht="18" x14ac:dyDescent="0.45">
      <c r="A15" s="16" t="s">
        <v>47</v>
      </c>
      <c r="B15" s="14">
        <v>60</v>
      </c>
      <c r="C15" s="6"/>
      <c r="D15" s="6"/>
      <c r="E15" s="6"/>
      <c r="F15" s="6"/>
      <c r="G15" s="6"/>
    </row>
    <row r="16" spans="1:7" ht="18" x14ac:dyDescent="0.45">
      <c r="A16" s="16" t="s">
        <v>38</v>
      </c>
      <c r="B16" s="14">
        <v>285000</v>
      </c>
      <c r="C16" s="6"/>
      <c r="D16" s="6"/>
      <c r="E16" s="6"/>
      <c r="F16" s="6"/>
      <c r="G16" s="6"/>
    </row>
    <row r="17" spans="1:7" ht="18" x14ac:dyDescent="0.45">
      <c r="A17" s="16" t="s">
        <v>43</v>
      </c>
      <c r="B17" s="14">
        <f>B14*B15*360</f>
        <v>8856000000</v>
      </c>
      <c r="C17" s="6"/>
      <c r="D17" s="6"/>
      <c r="E17" s="6"/>
      <c r="F17" s="6"/>
      <c r="G17" s="6"/>
    </row>
    <row r="18" spans="1:7" ht="18" x14ac:dyDescent="0.45">
      <c r="A18" s="16" t="s">
        <v>44</v>
      </c>
      <c r="B18" s="14">
        <f>B17*B16/1000000</f>
        <v>2523960000</v>
      </c>
      <c r="C18" s="6"/>
      <c r="D18" s="6"/>
      <c r="E18" s="6"/>
      <c r="F18" s="6"/>
      <c r="G18" s="6"/>
    </row>
    <row r="20" spans="1:7" ht="18" x14ac:dyDescent="0.45">
      <c r="A20" s="17" t="s">
        <v>42</v>
      </c>
      <c r="B20" s="18">
        <f>B18-درآمدها!B39</f>
        <v>-3514115000</v>
      </c>
    </row>
    <row r="21" spans="1:7" ht="18" x14ac:dyDescent="0.45">
      <c r="A21" s="15" t="s">
        <v>45</v>
      </c>
      <c r="B21" s="9">
        <f>-B20/کلیات!E6</f>
        <v>0.24163618235577253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rightToLeft="1" workbookViewId="0">
      <selection activeCell="C17" sqref="C17"/>
    </sheetView>
  </sheetViews>
  <sheetFormatPr defaultRowHeight="18" x14ac:dyDescent="0.45"/>
  <cols>
    <col min="1" max="1" width="5.5703125" style="1" bestFit="1" customWidth="1"/>
    <col min="2" max="2" width="12.28515625" style="1" bestFit="1" customWidth="1"/>
    <col min="3" max="3" width="21.85546875" style="1" bestFit="1" customWidth="1"/>
    <col min="4" max="4" width="21" style="1" bestFit="1" customWidth="1"/>
    <col min="5" max="5" width="13.42578125" style="1" bestFit="1" customWidth="1"/>
    <col min="6" max="6" width="24" style="1" bestFit="1" customWidth="1"/>
    <col min="7" max="7" width="19.140625" style="1" bestFit="1" customWidth="1"/>
    <col min="8" max="8" width="16.42578125" style="1" bestFit="1" customWidth="1"/>
    <col min="9" max="10" width="12.28515625" style="1" bestFit="1" customWidth="1"/>
    <col min="11" max="11" width="18.85546875" style="1" bestFit="1" customWidth="1"/>
    <col min="12" max="16384" width="9.140625" style="1"/>
  </cols>
  <sheetData>
    <row r="1" spans="1:11" x14ac:dyDescent="0.45">
      <c r="A1" s="5" t="s">
        <v>1</v>
      </c>
      <c r="B1" s="5" t="s">
        <v>0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 x14ac:dyDescent="0.45">
      <c r="A2" s="7">
        <v>1398</v>
      </c>
      <c r="B2" s="3">
        <v>2086755000</v>
      </c>
      <c r="C2" s="3">
        <v>1480382001</v>
      </c>
      <c r="D2" s="3">
        <v>510000000</v>
      </c>
      <c r="E2" s="3">
        <v>3206909041</v>
      </c>
      <c r="F2" s="3">
        <v>620198567</v>
      </c>
      <c r="G2" s="3">
        <v>250029393</v>
      </c>
      <c r="H2" s="6">
        <f t="shared" ref="H2:J3" si="0">B2-E2</f>
        <v>-1120154041</v>
      </c>
      <c r="I2" s="2">
        <f t="shared" si="0"/>
        <v>860183434</v>
      </c>
      <c r="J2" s="2">
        <f t="shared" si="0"/>
        <v>259970607</v>
      </c>
      <c r="K2" s="8">
        <f>-H2/E2</f>
        <v>0.34929398579097398</v>
      </c>
    </row>
    <row r="3" spans="1:11" x14ac:dyDescent="0.45">
      <c r="A3" s="7">
        <v>1399</v>
      </c>
      <c r="B3" s="3">
        <v>2610523066</v>
      </c>
      <c r="C3" s="3">
        <v>988445000</v>
      </c>
      <c r="D3" s="3">
        <v>1247000000</v>
      </c>
      <c r="E3" s="3">
        <v>3672319249</v>
      </c>
      <c r="F3" s="3">
        <v>703648817</v>
      </c>
      <c r="G3" s="3">
        <v>470000000</v>
      </c>
      <c r="H3" s="6">
        <f t="shared" si="0"/>
        <v>-1061796183</v>
      </c>
      <c r="I3" s="2">
        <f t="shared" si="0"/>
        <v>284796183</v>
      </c>
      <c r="J3" s="2">
        <f t="shared" si="0"/>
        <v>777000000</v>
      </c>
      <c r="K3" s="8">
        <f>-H3/E3</f>
        <v>0.28913504273604074</v>
      </c>
    </row>
    <row r="4" spans="1:11" x14ac:dyDescent="0.45">
      <c r="A4" s="7">
        <v>1400</v>
      </c>
      <c r="B4" s="3">
        <v>4548989721</v>
      </c>
      <c r="C4" s="3">
        <v>3955470050</v>
      </c>
      <c r="D4" s="3">
        <v>4274749585</v>
      </c>
      <c r="E4" s="3">
        <v>9189163846</v>
      </c>
      <c r="F4" s="4">
        <v>1762645510</v>
      </c>
      <c r="G4" s="3">
        <v>1827400000</v>
      </c>
      <c r="H4" s="6">
        <f>B4-E4</f>
        <v>-4640174125</v>
      </c>
      <c r="I4" s="2">
        <f t="shared" ref="I4:I6" si="1">C4-F4</f>
        <v>2192824540</v>
      </c>
      <c r="J4" s="2">
        <f t="shared" ref="J4:J6" si="2">D4-G4</f>
        <v>2447349585</v>
      </c>
      <c r="K4" s="8">
        <f>-H4/E4</f>
        <v>0.50496151801883982</v>
      </c>
    </row>
    <row r="5" spans="1:11" x14ac:dyDescent="0.45">
      <c r="A5" s="7">
        <v>1401</v>
      </c>
      <c r="B5" s="2">
        <v>6644089997</v>
      </c>
      <c r="C5" s="2">
        <v>4084450004</v>
      </c>
      <c r="D5" s="3">
        <v>2991459999</v>
      </c>
      <c r="E5" s="2">
        <v>9651850000</v>
      </c>
      <c r="F5" s="4">
        <v>2518150000</v>
      </c>
      <c r="G5" s="3">
        <v>1550000000</v>
      </c>
      <c r="H5" s="6">
        <f>B5-E5</f>
        <v>-3007760003</v>
      </c>
      <c r="I5" s="2">
        <f t="shared" si="1"/>
        <v>1566300004</v>
      </c>
      <c r="J5" s="2">
        <f t="shared" si="2"/>
        <v>1441459999</v>
      </c>
      <c r="K5" s="8">
        <f>-H5/E5</f>
        <v>0.31162523277920812</v>
      </c>
    </row>
    <row r="6" spans="1:11" x14ac:dyDescent="0.45">
      <c r="A6" s="7">
        <v>1402</v>
      </c>
      <c r="B6" s="2">
        <v>9781925000</v>
      </c>
      <c r="C6" s="2">
        <v>7118075000</v>
      </c>
      <c r="D6" s="2">
        <v>2940000000</v>
      </c>
      <c r="E6" s="2">
        <v>14543000000</v>
      </c>
      <c r="F6" s="2">
        <v>3279200000</v>
      </c>
      <c r="G6" s="2">
        <v>2017800000</v>
      </c>
      <c r="H6" s="6">
        <f>B6-E6</f>
        <v>-4761075000</v>
      </c>
      <c r="I6" s="2">
        <f t="shared" si="1"/>
        <v>3838875000</v>
      </c>
      <c r="J6" s="2">
        <f t="shared" si="2"/>
        <v>922200000</v>
      </c>
      <c r="K6" s="8">
        <f>-H6/E6</f>
        <v>0.32737915148181257</v>
      </c>
    </row>
    <row r="8" spans="1:11" x14ac:dyDescent="0.45">
      <c r="A8" s="5" t="s">
        <v>1</v>
      </c>
      <c r="B8" s="5" t="s">
        <v>0</v>
      </c>
      <c r="C8" s="5" t="s">
        <v>2</v>
      </c>
      <c r="D8" s="5" t="s">
        <v>3</v>
      </c>
      <c r="E8" s="5" t="s">
        <v>4</v>
      </c>
      <c r="F8" s="5" t="s">
        <v>5</v>
      </c>
      <c r="G8" s="5" t="s">
        <v>6</v>
      </c>
      <c r="H8" s="5" t="s">
        <v>7</v>
      </c>
      <c r="I8" s="5" t="s">
        <v>8</v>
      </c>
      <c r="J8" s="5" t="s">
        <v>9</v>
      </c>
      <c r="K8" s="5"/>
    </row>
    <row r="9" spans="1:11" x14ac:dyDescent="0.45">
      <c r="A9" s="1">
        <v>1399</v>
      </c>
      <c r="B9" s="9">
        <f t="shared" ref="B9:K9" si="3">B3/B2-1</f>
        <v>0.2509964351349343</v>
      </c>
      <c r="C9" s="9">
        <f t="shared" si="3"/>
        <v>-0.33230409493475055</v>
      </c>
      <c r="D9" s="9">
        <f t="shared" si="3"/>
        <v>1.4450980392156865</v>
      </c>
      <c r="E9" s="9">
        <f t="shared" si="3"/>
        <v>0.14512734912333913</v>
      </c>
      <c r="F9" s="9">
        <f t="shared" si="3"/>
        <v>0.13455408386972301</v>
      </c>
      <c r="G9" s="9">
        <f t="shared" si="3"/>
        <v>0.87977899062451437</v>
      </c>
      <c r="H9" s="9">
        <f t="shared" si="3"/>
        <v>-5.209806496604874E-2</v>
      </c>
      <c r="I9" s="9">
        <f t="shared" si="3"/>
        <v>-0.66891226714789309</v>
      </c>
      <c r="J9" s="9">
        <f t="shared" si="3"/>
        <v>1.9887994222362222</v>
      </c>
      <c r="K9" s="9">
        <f t="shared" si="3"/>
        <v>-0.17223011417933154</v>
      </c>
    </row>
    <row r="10" spans="1:11" x14ac:dyDescent="0.45">
      <c r="A10" s="1">
        <v>1400</v>
      </c>
      <c r="B10" s="9">
        <f t="shared" ref="B10:C12" si="4">B4/B3-1</f>
        <v>0.74255871562561393</v>
      </c>
      <c r="C10" s="9">
        <f t="shared" si="4"/>
        <v>3.0017098068177797</v>
      </c>
      <c r="D10" s="9">
        <f t="shared" ref="D10:K10" si="5">D4/D3-1</f>
        <v>2.4280269326383319</v>
      </c>
      <c r="E10" s="9">
        <f t="shared" si="5"/>
        <v>1.5022780490836349</v>
      </c>
      <c r="F10" s="9">
        <f t="shared" si="5"/>
        <v>1.505007423326628</v>
      </c>
      <c r="G10" s="9">
        <f t="shared" si="5"/>
        <v>2.8880851063829787</v>
      </c>
      <c r="H10" s="9">
        <f t="shared" si="5"/>
        <v>3.3701175416638316</v>
      </c>
      <c r="I10" s="9">
        <f t="shared" si="5"/>
        <v>6.699627561370793</v>
      </c>
      <c r="J10" s="9">
        <f t="shared" si="5"/>
        <v>2.1497420656370658</v>
      </c>
      <c r="K10" s="9">
        <f t="shared" si="5"/>
        <v>0.74645561202290156</v>
      </c>
    </row>
    <row r="11" spans="1:11" x14ac:dyDescent="0.45">
      <c r="A11" s="1">
        <v>1401</v>
      </c>
      <c r="B11" s="9">
        <f t="shared" si="4"/>
        <v>0.46056386241722169</v>
      </c>
      <c r="C11" s="9">
        <f t="shared" si="4"/>
        <v>3.2607996614713253E-2</v>
      </c>
      <c r="D11" s="9">
        <f t="shared" ref="D11:K11" si="6">D5/D4-1</f>
        <v>-0.30020228331105858</v>
      </c>
      <c r="E11" s="9">
        <f t="shared" si="6"/>
        <v>5.0351279153805217E-2</v>
      </c>
      <c r="F11" s="9">
        <f t="shared" si="6"/>
        <v>0.42861964343584891</v>
      </c>
      <c r="G11" s="9">
        <f t="shared" si="6"/>
        <v>-0.15180037211338515</v>
      </c>
      <c r="H11" s="9">
        <f t="shared" si="6"/>
        <v>-0.35180018637770405</v>
      </c>
      <c r="I11" s="9">
        <f t="shared" si="6"/>
        <v>-0.28571576273950305</v>
      </c>
      <c r="J11" s="9">
        <f t="shared" si="6"/>
        <v>-0.41101181137552933</v>
      </c>
      <c r="K11" s="9">
        <f t="shared" si="6"/>
        <v>-0.38287330487710236</v>
      </c>
    </row>
    <row r="12" spans="1:11" x14ac:dyDescent="0.45">
      <c r="A12" s="1">
        <v>1402</v>
      </c>
      <c r="B12" s="9">
        <f t="shared" si="4"/>
        <v>0.47227460862463078</v>
      </c>
      <c r="C12" s="9">
        <f t="shared" si="4"/>
        <v>0.74272545704540338</v>
      </c>
      <c r="D12" s="9">
        <f t="shared" ref="D12:K12" si="7">D6/D5-1</f>
        <v>-1.7202302226070998E-2</v>
      </c>
      <c r="E12" s="9">
        <f t="shared" si="7"/>
        <v>0.50675777182612669</v>
      </c>
      <c r="F12" s="9">
        <f t="shared" si="7"/>
        <v>0.30222584039870548</v>
      </c>
      <c r="G12" s="9">
        <f t="shared" si="7"/>
        <v>0.30180645161290331</v>
      </c>
      <c r="H12" s="9">
        <f t="shared" si="7"/>
        <v>0.58293048489613808</v>
      </c>
      <c r="I12" s="9">
        <f t="shared" si="7"/>
        <v>1.4509193578473618</v>
      </c>
      <c r="J12" s="9">
        <f t="shared" si="7"/>
        <v>-0.36023198656933386</v>
      </c>
      <c r="K12" s="9">
        <f t="shared" si="7"/>
        <v>5.0554053540864619E-2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rightToLeft="1" topLeftCell="A28" workbookViewId="0">
      <selection activeCell="B39" sqref="B39"/>
    </sheetView>
  </sheetViews>
  <sheetFormatPr defaultRowHeight="18" x14ac:dyDescent="0.45"/>
  <cols>
    <col min="1" max="1" width="43" style="1" bestFit="1" customWidth="1"/>
    <col min="2" max="2" width="33.28515625" style="1" bestFit="1" customWidth="1"/>
    <col min="3" max="3" width="48.5703125" style="1" bestFit="1" customWidth="1"/>
    <col min="4" max="4" width="48.140625" style="1" bestFit="1" customWidth="1"/>
    <col min="5" max="5" width="30.140625" style="1" bestFit="1" customWidth="1"/>
    <col min="6" max="6" width="30.85546875" style="1" bestFit="1" customWidth="1"/>
    <col min="7" max="7" width="15" style="1" bestFit="1" customWidth="1"/>
    <col min="8" max="8" width="9.140625" style="1"/>
    <col min="9" max="9" width="24.7109375" style="1" bestFit="1" customWidth="1"/>
    <col min="10" max="10" width="7.28515625" style="1" bestFit="1" customWidth="1"/>
    <col min="11" max="11" width="6.140625" style="1" bestFit="1" customWidth="1"/>
    <col min="12" max="12" width="25" style="1" bestFit="1" customWidth="1"/>
    <col min="13" max="13" width="30.140625" style="1" bestFit="1" customWidth="1"/>
    <col min="14" max="14" width="30.85546875" style="1" bestFit="1" customWidth="1"/>
    <col min="15" max="15" width="15" style="1" bestFit="1" customWidth="1"/>
    <col min="16" max="16384" width="9.140625" style="1"/>
  </cols>
  <sheetData>
    <row r="1" spans="1:5" x14ac:dyDescent="0.45">
      <c r="A1" s="10" t="s">
        <v>53</v>
      </c>
    </row>
    <row r="2" spans="1:5" x14ac:dyDescent="0.45">
      <c r="A2" s="12" t="s">
        <v>1</v>
      </c>
      <c r="B2" s="12" t="s">
        <v>0</v>
      </c>
      <c r="C2" s="12" t="s">
        <v>2</v>
      </c>
      <c r="D2" s="12" t="s">
        <v>3</v>
      </c>
      <c r="E2" s="12" t="s">
        <v>21</v>
      </c>
    </row>
    <row r="3" spans="1:5" x14ac:dyDescent="0.45">
      <c r="A3" s="19">
        <v>1398</v>
      </c>
      <c r="B3" s="22">
        <v>2086755000</v>
      </c>
      <c r="C3" s="22">
        <v>1480382001</v>
      </c>
      <c r="D3" s="22">
        <v>510000000</v>
      </c>
      <c r="E3" s="20">
        <f>SUM(B3:D3)</f>
        <v>4077137001</v>
      </c>
    </row>
    <row r="4" spans="1:5" x14ac:dyDescent="0.45">
      <c r="A4" s="19">
        <v>1399</v>
      </c>
      <c r="B4" s="22">
        <v>2610523066</v>
      </c>
      <c r="C4" s="22">
        <v>988445000</v>
      </c>
      <c r="D4" s="22">
        <v>1247000000</v>
      </c>
      <c r="E4" s="20">
        <f t="shared" ref="E4:E7" si="0">SUM(B4:D4)</f>
        <v>4845968066</v>
      </c>
    </row>
    <row r="5" spans="1:5" x14ac:dyDescent="0.45">
      <c r="A5" s="19">
        <v>1400</v>
      </c>
      <c r="B5" s="22">
        <v>4548989721</v>
      </c>
      <c r="C5" s="22">
        <v>3955470050</v>
      </c>
      <c r="D5" s="22">
        <v>4274749585</v>
      </c>
      <c r="E5" s="20">
        <f t="shared" si="0"/>
        <v>12779209356</v>
      </c>
    </row>
    <row r="6" spans="1:5" x14ac:dyDescent="0.45">
      <c r="A6" s="19">
        <v>1401</v>
      </c>
      <c r="B6" s="20">
        <v>6644089997</v>
      </c>
      <c r="C6" s="20">
        <v>4084450004</v>
      </c>
      <c r="D6" s="22">
        <v>2991459999</v>
      </c>
      <c r="E6" s="20">
        <f t="shared" si="0"/>
        <v>13720000000</v>
      </c>
    </row>
    <row r="7" spans="1:5" x14ac:dyDescent="0.45">
      <c r="A7" s="19">
        <v>1402</v>
      </c>
      <c r="B7" s="20">
        <v>9781925000</v>
      </c>
      <c r="C7" s="20">
        <v>7118075000</v>
      </c>
      <c r="D7" s="20">
        <v>2940000000</v>
      </c>
      <c r="E7" s="20">
        <f t="shared" si="0"/>
        <v>19840000000</v>
      </c>
    </row>
    <row r="8" spans="1:5" x14ac:dyDescent="0.45">
      <c r="A8" s="7"/>
      <c r="B8" s="2"/>
      <c r="C8" s="2"/>
      <c r="D8" s="2"/>
    </row>
    <row r="9" spans="1:5" x14ac:dyDescent="0.45">
      <c r="A9" s="10" t="s">
        <v>54</v>
      </c>
      <c r="B9" s="2"/>
      <c r="C9" s="2"/>
      <c r="D9" s="2"/>
    </row>
    <row r="10" spans="1:5" x14ac:dyDescent="0.45">
      <c r="A10" s="12" t="s">
        <v>1</v>
      </c>
      <c r="B10" s="12" t="s">
        <v>0</v>
      </c>
      <c r="C10" s="12" t="s">
        <v>2</v>
      </c>
      <c r="D10" s="12" t="s">
        <v>3</v>
      </c>
      <c r="E10" s="12" t="s">
        <v>21</v>
      </c>
    </row>
    <row r="11" spans="1:5" x14ac:dyDescent="0.45">
      <c r="A11" s="19">
        <v>1398</v>
      </c>
      <c r="B11" s="23">
        <f>B3/$E3</f>
        <v>0.51181870991536005</v>
      </c>
      <c r="C11" s="23">
        <f>C3/$E3</f>
        <v>0.36309351406070156</v>
      </c>
      <c r="D11" s="23">
        <f>D3/$E3</f>
        <v>0.12508777602393842</v>
      </c>
      <c r="E11" s="23">
        <f>E3/$E3</f>
        <v>1</v>
      </c>
    </row>
    <row r="12" spans="1:5" x14ac:dyDescent="0.45">
      <c r="A12" s="19">
        <v>1399</v>
      </c>
      <c r="B12" s="23">
        <f t="shared" ref="B12:C15" si="1">B4/$E4</f>
        <v>0.53870001420682079</v>
      </c>
      <c r="C12" s="23">
        <f t="shared" si="1"/>
        <v>0.20397266068158196</v>
      </c>
      <c r="D12" s="23">
        <f t="shared" ref="D12:E12" si="2">D4/$E4</f>
        <v>0.25732732511159723</v>
      </c>
      <c r="E12" s="23">
        <f t="shared" si="2"/>
        <v>1</v>
      </c>
    </row>
    <row r="13" spans="1:5" x14ac:dyDescent="0.45">
      <c r="A13" s="19">
        <v>1400</v>
      </c>
      <c r="B13" s="23">
        <f t="shared" si="1"/>
        <v>0.35596800977864818</v>
      </c>
      <c r="C13" s="23">
        <f t="shared" si="1"/>
        <v>0.30952384766612007</v>
      </c>
      <c r="D13" s="23">
        <f t="shared" ref="D13:E13" si="3">D5/$E5</f>
        <v>0.33450814255523181</v>
      </c>
      <c r="E13" s="23">
        <f t="shared" si="3"/>
        <v>1</v>
      </c>
    </row>
    <row r="14" spans="1:5" x14ac:dyDescent="0.45">
      <c r="A14" s="19">
        <v>1401</v>
      </c>
      <c r="B14" s="23">
        <f t="shared" si="1"/>
        <v>0.48426311931486882</v>
      </c>
      <c r="C14" s="23">
        <f t="shared" si="1"/>
        <v>0.29770043760932946</v>
      </c>
      <c r="D14" s="23">
        <f t="shared" ref="D14:E14" si="4">D6/$E6</f>
        <v>0.21803644307580175</v>
      </c>
      <c r="E14" s="23">
        <f t="shared" si="4"/>
        <v>1</v>
      </c>
    </row>
    <row r="15" spans="1:5" x14ac:dyDescent="0.45">
      <c r="A15" s="19">
        <v>1402</v>
      </c>
      <c r="B15" s="23">
        <f t="shared" si="1"/>
        <v>0.49304057459677419</v>
      </c>
      <c r="C15" s="23">
        <f t="shared" si="1"/>
        <v>0.35877394153225806</v>
      </c>
      <c r="D15" s="23">
        <f t="shared" ref="D15:E15" si="5">D7/$E7</f>
        <v>0.14818548387096775</v>
      </c>
      <c r="E15" s="23">
        <f t="shared" si="5"/>
        <v>1</v>
      </c>
    </row>
    <row r="16" spans="1:5" x14ac:dyDescent="0.45">
      <c r="A16" s="7"/>
      <c r="B16" s="2"/>
      <c r="C16" s="2"/>
      <c r="D16" s="2"/>
    </row>
    <row r="17" spans="1:7" x14ac:dyDescent="0.45">
      <c r="A17" s="10" t="s">
        <v>46</v>
      </c>
      <c r="B17" s="2"/>
      <c r="C17" s="2"/>
      <c r="D17" s="2"/>
    </row>
    <row r="18" spans="1:7" x14ac:dyDescent="0.45">
      <c r="A18" s="12" t="s">
        <v>1</v>
      </c>
      <c r="B18" s="12" t="s">
        <v>0</v>
      </c>
      <c r="C18" s="12" t="s">
        <v>11</v>
      </c>
      <c r="D18" s="12" t="s">
        <v>12</v>
      </c>
      <c r="E18" s="12" t="s">
        <v>13</v>
      </c>
      <c r="F18" s="12" t="s">
        <v>15</v>
      </c>
      <c r="G18" s="12" t="s">
        <v>14</v>
      </c>
    </row>
    <row r="19" spans="1:7" x14ac:dyDescent="0.45">
      <c r="A19" s="19">
        <v>1398</v>
      </c>
      <c r="B19" s="20">
        <v>2086755000</v>
      </c>
      <c r="C19" s="20">
        <v>1535746001</v>
      </c>
      <c r="D19" s="20">
        <v>252605500</v>
      </c>
      <c r="E19" s="20">
        <v>97675870</v>
      </c>
      <c r="F19" s="20">
        <v>50276000</v>
      </c>
      <c r="G19" s="20">
        <v>150451629</v>
      </c>
    </row>
    <row r="20" spans="1:7" x14ac:dyDescent="0.45">
      <c r="A20" s="19">
        <v>1399</v>
      </c>
      <c r="B20" s="20">
        <v>2610523066</v>
      </c>
      <c r="C20" s="20">
        <v>1950000006</v>
      </c>
      <c r="D20" s="20">
        <v>305086451</v>
      </c>
      <c r="E20" s="20">
        <v>112749506</v>
      </c>
      <c r="F20" s="20">
        <v>56456000</v>
      </c>
      <c r="G20" s="20">
        <v>186231103</v>
      </c>
    </row>
    <row r="21" spans="1:7" x14ac:dyDescent="0.45">
      <c r="A21" s="19">
        <v>1400</v>
      </c>
      <c r="B21" s="20">
        <v>4548989721</v>
      </c>
      <c r="C21" s="20">
        <v>3252372014</v>
      </c>
      <c r="D21" s="20">
        <v>484987882</v>
      </c>
      <c r="E21" s="20">
        <v>148068750</v>
      </c>
      <c r="F21" s="20">
        <v>108220000</v>
      </c>
      <c r="G21" s="20">
        <v>555341075</v>
      </c>
    </row>
    <row r="22" spans="1:7" x14ac:dyDescent="0.45">
      <c r="A22" s="19">
        <v>1401</v>
      </c>
      <c r="B22" s="20">
        <v>6644089997</v>
      </c>
      <c r="C22" s="20">
        <v>5267663000</v>
      </c>
      <c r="D22" s="20">
        <v>866423000</v>
      </c>
      <c r="E22" s="20">
        <v>182622950</v>
      </c>
      <c r="F22" s="20">
        <v>103209000</v>
      </c>
      <c r="G22" s="20">
        <v>224172047</v>
      </c>
    </row>
    <row r="23" spans="1:7" x14ac:dyDescent="0.45">
      <c r="A23" s="19">
        <v>1402</v>
      </c>
      <c r="B23" s="20">
        <v>9781925000</v>
      </c>
      <c r="C23" s="20">
        <v>8262920000</v>
      </c>
      <c r="D23" s="20">
        <v>960229000</v>
      </c>
      <c r="E23" s="20">
        <v>265771100</v>
      </c>
      <c r="F23" s="20">
        <v>80361000</v>
      </c>
      <c r="G23" s="20">
        <v>212643900</v>
      </c>
    </row>
    <row r="25" spans="1:7" x14ac:dyDescent="0.45">
      <c r="A25" s="10" t="s">
        <v>48</v>
      </c>
    </row>
    <row r="26" spans="1:7" x14ac:dyDescent="0.45">
      <c r="A26" s="12" t="s">
        <v>1</v>
      </c>
      <c r="B26" s="12" t="s">
        <v>0</v>
      </c>
      <c r="C26" s="12" t="s">
        <v>11</v>
      </c>
      <c r="D26" s="12" t="s">
        <v>12</v>
      </c>
      <c r="E26" s="12" t="s">
        <v>13</v>
      </c>
      <c r="F26" s="12" t="s">
        <v>15</v>
      </c>
      <c r="G26" s="12" t="s">
        <v>14</v>
      </c>
    </row>
    <row r="27" spans="1:7" x14ac:dyDescent="0.45">
      <c r="A27" s="19">
        <v>1398</v>
      </c>
      <c r="B27" s="21">
        <f t="shared" ref="B27:G28" si="6">B19/$B19</f>
        <v>1</v>
      </c>
      <c r="C27" s="21">
        <f t="shared" si="6"/>
        <v>0.73594935725564337</v>
      </c>
      <c r="D27" s="21">
        <f t="shared" si="6"/>
        <v>0.12105182448346835</v>
      </c>
      <c r="E27" s="21">
        <f t="shared" si="6"/>
        <v>4.6807540894834326E-2</v>
      </c>
      <c r="F27" s="21">
        <f t="shared" si="6"/>
        <v>2.4092909804936374E-2</v>
      </c>
      <c r="G27" s="21">
        <f t="shared" si="6"/>
        <v>7.2098367561117621E-2</v>
      </c>
    </row>
    <row r="28" spans="1:7" x14ac:dyDescent="0.45">
      <c r="A28" s="19">
        <v>1399</v>
      </c>
      <c r="B28" s="21">
        <f t="shared" si="6"/>
        <v>1</v>
      </c>
      <c r="C28" s="21">
        <f t="shared" si="6"/>
        <v>0.74697673864567948</v>
      </c>
      <c r="D28" s="21">
        <f t="shared" si="6"/>
        <v>0.11686793921628578</v>
      </c>
      <c r="E28" s="21">
        <f t="shared" si="6"/>
        <v>4.3190388726486742E-2</v>
      </c>
      <c r="F28" s="21">
        <f t="shared" si="6"/>
        <v>2.1626317244729527E-2</v>
      </c>
      <c r="G28" s="21">
        <f t="shared" si="6"/>
        <v>7.1338616166818428E-2</v>
      </c>
    </row>
    <row r="29" spans="1:7" x14ac:dyDescent="0.45">
      <c r="A29" s="19">
        <v>1400</v>
      </c>
      <c r="B29" s="21">
        <f>B21/$B21</f>
        <v>1</v>
      </c>
      <c r="C29" s="21">
        <f t="shared" ref="C29:D31" si="7">C21/$B21</f>
        <v>0.71496578657580134</v>
      </c>
      <c r="D29" s="21">
        <f t="shared" si="7"/>
        <v>0.10661441589131258</v>
      </c>
      <c r="E29" s="21">
        <f t="shared" ref="E29:G31" si="8">E21/$B21</f>
        <v>3.2549809755879199E-2</v>
      </c>
      <c r="F29" s="21">
        <f t="shared" si="8"/>
        <v>2.3789897677810118E-2</v>
      </c>
      <c r="G29" s="21">
        <f t="shared" si="8"/>
        <v>0.12208009009919678</v>
      </c>
    </row>
    <row r="30" spans="1:7" x14ac:dyDescent="0.45">
      <c r="A30" s="19">
        <v>1401</v>
      </c>
      <c r="B30" s="21">
        <f>B22/$B22</f>
        <v>1</v>
      </c>
      <c r="C30" s="21">
        <f t="shared" si="7"/>
        <v>0.79283438399818529</v>
      </c>
      <c r="D30" s="21">
        <f t="shared" si="7"/>
        <v>0.13040506681745961</v>
      </c>
      <c r="E30" s="21">
        <f t="shared" si="8"/>
        <v>2.7486525631419741E-2</v>
      </c>
      <c r="F30" s="21">
        <f t="shared" si="8"/>
        <v>1.5533955748131326E-2</v>
      </c>
      <c r="G30" s="21">
        <f t="shared" si="8"/>
        <v>3.3740067804804E-2</v>
      </c>
    </row>
    <row r="31" spans="1:7" x14ac:dyDescent="0.45">
      <c r="A31" s="19">
        <v>1402</v>
      </c>
      <c r="B31" s="21">
        <f>B23/$B23</f>
        <v>1</v>
      </c>
      <c r="C31" s="21">
        <f t="shared" si="7"/>
        <v>0.8447130805030707</v>
      </c>
      <c r="D31" s="21">
        <f t="shared" si="7"/>
        <v>9.8163602767348965E-2</v>
      </c>
      <c r="E31" s="21">
        <f t="shared" si="8"/>
        <v>2.7169611298389632E-2</v>
      </c>
      <c r="F31" s="21">
        <f t="shared" si="8"/>
        <v>8.2152541549848322E-3</v>
      </c>
      <c r="G31" s="21">
        <f t="shared" si="8"/>
        <v>2.1738451276205859E-2</v>
      </c>
    </row>
    <row r="33" spans="1:5" x14ac:dyDescent="0.45">
      <c r="A33" s="10" t="s">
        <v>49</v>
      </c>
    </row>
    <row r="34" spans="1:5" x14ac:dyDescent="0.45">
      <c r="A34" s="12" t="s">
        <v>1</v>
      </c>
      <c r="B34" s="12" t="s">
        <v>50</v>
      </c>
      <c r="C34" s="12" t="s">
        <v>51</v>
      </c>
      <c r="D34" s="12" t="s">
        <v>52</v>
      </c>
      <c r="E34" s="12" t="s">
        <v>21</v>
      </c>
    </row>
    <row r="35" spans="1:5" x14ac:dyDescent="0.45">
      <c r="A35" s="19">
        <v>1398</v>
      </c>
      <c r="B35" s="20">
        <v>1425382001</v>
      </c>
      <c r="C35" s="20">
        <v>45000000</v>
      </c>
      <c r="D35" s="20">
        <v>10000000</v>
      </c>
      <c r="E35" s="20">
        <f>SUM(B35:D35)</f>
        <v>1480382001</v>
      </c>
    </row>
    <row r="36" spans="1:5" x14ac:dyDescent="0.45">
      <c r="A36" s="19">
        <v>1399</v>
      </c>
      <c r="B36" s="20">
        <v>482986001</v>
      </c>
      <c r="C36" s="20">
        <v>495458999</v>
      </c>
      <c r="D36" s="20">
        <v>10000000</v>
      </c>
      <c r="E36" s="20">
        <f>SUM(B36:D36)</f>
        <v>988445000</v>
      </c>
    </row>
    <row r="37" spans="1:5" x14ac:dyDescent="0.45">
      <c r="A37" s="19">
        <v>1400</v>
      </c>
      <c r="B37" s="20">
        <v>3492720000</v>
      </c>
      <c r="C37" s="20">
        <v>452750050</v>
      </c>
      <c r="D37" s="20">
        <v>10000000</v>
      </c>
      <c r="E37" s="20">
        <f>SUM(B37:D37)</f>
        <v>3955470050</v>
      </c>
    </row>
    <row r="38" spans="1:5" x14ac:dyDescent="0.45">
      <c r="A38" s="19">
        <v>1401</v>
      </c>
      <c r="B38" s="20">
        <v>3818450002</v>
      </c>
      <c r="C38" s="20">
        <v>261000002</v>
      </c>
      <c r="D38" s="20">
        <v>5000000</v>
      </c>
      <c r="E38" s="20">
        <f>SUM(B38:D38)</f>
        <v>4084450004</v>
      </c>
    </row>
    <row r="39" spans="1:5" x14ac:dyDescent="0.45">
      <c r="A39" s="19">
        <v>1402</v>
      </c>
      <c r="B39" s="20">
        <v>6038075000</v>
      </c>
      <c r="C39" s="20">
        <v>1079999000</v>
      </c>
      <c r="D39" s="13">
        <v>1000</v>
      </c>
      <c r="E39" s="14">
        <f>SUM(B39:D39)</f>
        <v>7118075000</v>
      </c>
    </row>
    <row r="41" spans="1:5" x14ac:dyDescent="0.45">
      <c r="A41" s="10" t="s">
        <v>55</v>
      </c>
    </row>
    <row r="42" spans="1:5" x14ac:dyDescent="0.45">
      <c r="A42" s="12" t="s">
        <v>1</v>
      </c>
      <c r="B42" s="12" t="s">
        <v>50</v>
      </c>
      <c r="C42" s="12" t="s">
        <v>51</v>
      </c>
      <c r="D42" s="12" t="s">
        <v>52</v>
      </c>
      <c r="E42" s="12" t="s">
        <v>21</v>
      </c>
    </row>
    <row r="43" spans="1:5" x14ac:dyDescent="0.45">
      <c r="A43" s="19">
        <v>1398</v>
      </c>
      <c r="B43" s="21">
        <f>B35/$E35</f>
        <v>0.96284742724320649</v>
      </c>
      <c r="C43" s="21">
        <f t="shared" ref="C43:E43" si="9">C35/$E35</f>
        <v>3.0397559528285566E-2</v>
      </c>
      <c r="D43" s="21">
        <f t="shared" si="9"/>
        <v>6.7550132285079034E-3</v>
      </c>
      <c r="E43" s="21">
        <f t="shared" si="9"/>
        <v>1</v>
      </c>
    </row>
    <row r="44" spans="1:5" x14ac:dyDescent="0.45">
      <c r="A44" s="19">
        <v>1399</v>
      </c>
      <c r="B44" s="21">
        <f t="shared" ref="B44:E47" si="10">B36/$E36</f>
        <v>0.48863214544056571</v>
      </c>
      <c r="C44" s="21">
        <f t="shared" si="10"/>
        <v>0.50125095377082185</v>
      </c>
      <c r="D44" s="21">
        <f t="shared" si="10"/>
        <v>1.0116900788612417E-2</v>
      </c>
      <c r="E44" s="21">
        <f t="shared" si="10"/>
        <v>1</v>
      </c>
    </row>
    <row r="45" spans="1:5" x14ac:dyDescent="0.45">
      <c r="A45" s="19">
        <v>1400</v>
      </c>
      <c r="B45" s="21">
        <f t="shared" si="10"/>
        <v>0.88301009888824722</v>
      </c>
      <c r="C45" s="21">
        <f t="shared" si="10"/>
        <v>0.11446175657429133</v>
      </c>
      <c r="D45" s="21">
        <f t="shared" si="10"/>
        <v>2.5281445374614833E-3</v>
      </c>
      <c r="E45" s="21">
        <f t="shared" si="10"/>
        <v>1</v>
      </c>
    </row>
    <row r="46" spans="1:5" x14ac:dyDescent="0.45">
      <c r="A46" s="19">
        <v>1401</v>
      </c>
      <c r="B46" s="21">
        <f t="shared" si="10"/>
        <v>0.93487495213810923</v>
      </c>
      <c r="C46" s="21">
        <f t="shared" si="10"/>
        <v>6.3900892836097012E-2</v>
      </c>
      <c r="D46" s="21">
        <f t="shared" si="10"/>
        <v>1.224155025793774E-3</v>
      </c>
      <c r="E46" s="21">
        <f t="shared" si="10"/>
        <v>1</v>
      </c>
    </row>
    <row r="47" spans="1:5" x14ac:dyDescent="0.45">
      <c r="A47" s="19">
        <v>1402</v>
      </c>
      <c r="B47" s="21">
        <f t="shared" si="10"/>
        <v>0.84827358520386476</v>
      </c>
      <c r="C47" s="21">
        <f t="shared" si="10"/>
        <v>0.15172627430871408</v>
      </c>
      <c r="D47" s="21">
        <f t="shared" si="10"/>
        <v>1.4048742110753258E-7</v>
      </c>
      <c r="E47" s="21">
        <f t="shared" si="1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rightToLeft="1" workbookViewId="0">
      <selection activeCell="I9" sqref="A8:I9"/>
    </sheetView>
  </sheetViews>
  <sheetFormatPr defaultRowHeight="18" x14ac:dyDescent="0.45"/>
  <cols>
    <col min="1" max="1" width="23" style="1" bestFit="1" customWidth="1"/>
    <col min="2" max="2" width="21.140625" style="1" bestFit="1" customWidth="1"/>
    <col min="3" max="3" width="13.7109375" style="1" bestFit="1" customWidth="1"/>
    <col min="4" max="4" width="13.140625" style="1" bestFit="1" customWidth="1"/>
    <col min="5" max="5" width="14.28515625" style="1" bestFit="1" customWidth="1"/>
    <col min="6" max="6" width="22.5703125" style="1" bestFit="1" customWidth="1"/>
    <col min="7" max="7" width="13.5703125" style="1" bestFit="1" customWidth="1"/>
    <col min="8" max="8" width="9.140625" style="1"/>
    <col min="9" max="9" width="19.42578125" style="1" bestFit="1" customWidth="1"/>
    <col min="10" max="10" width="21.140625" style="1" bestFit="1" customWidth="1"/>
    <col min="11" max="11" width="13.7109375" style="1" bestFit="1" customWidth="1"/>
    <col min="12" max="12" width="13.140625" style="1" bestFit="1" customWidth="1"/>
    <col min="13" max="13" width="14.28515625" style="1" bestFit="1" customWidth="1"/>
    <col min="14" max="14" width="22.5703125" style="1" bestFit="1" customWidth="1"/>
    <col min="15" max="15" width="5.28515625" style="1" bestFit="1" customWidth="1"/>
    <col min="16" max="16384" width="9.140625" style="1"/>
  </cols>
  <sheetData>
    <row r="1" spans="1:15" x14ac:dyDescent="0.45">
      <c r="A1" s="10" t="s">
        <v>40</v>
      </c>
      <c r="I1" s="10" t="s">
        <v>39</v>
      </c>
    </row>
    <row r="2" spans="1:15" x14ac:dyDescent="0.45">
      <c r="A2" s="12" t="s">
        <v>1</v>
      </c>
      <c r="B2" s="12" t="s">
        <v>16</v>
      </c>
      <c r="C2" s="12" t="s">
        <v>17</v>
      </c>
      <c r="D2" s="12" t="s">
        <v>18</v>
      </c>
      <c r="E2" s="12" t="s">
        <v>19</v>
      </c>
      <c r="F2" s="12" t="s">
        <v>20</v>
      </c>
      <c r="G2" s="12" t="s">
        <v>21</v>
      </c>
      <c r="I2" s="12" t="s">
        <v>1</v>
      </c>
      <c r="J2" s="12" t="s">
        <v>16</v>
      </c>
      <c r="K2" s="12" t="s">
        <v>17</v>
      </c>
      <c r="L2" s="12" t="s">
        <v>18</v>
      </c>
      <c r="M2" s="12" t="s">
        <v>19</v>
      </c>
      <c r="N2" s="12" t="s">
        <v>20</v>
      </c>
      <c r="O2" s="12" t="s">
        <v>21</v>
      </c>
    </row>
    <row r="3" spans="1:15" x14ac:dyDescent="0.45">
      <c r="A3" s="19">
        <v>1398</v>
      </c>
      <c r="B3" s="14">
        <v>369664999</v>
      </c>
      <c r="C3" s="14">
        <v>247160001</v>
      </c>
      <c r="D3" s="14">
        <v>40954000</v>
      </c>
      <c r="E3" s="14">
        <v>269150001</v>
      </c>
      <c r="F3" s="14">
        <v>608817000</v>
      </c>
      <c r="G3" s="24">
        <f>SUM(B3:F3)</f>
        <v>1535746001</v>
      </c>
      <c r="I3" s="19">
        <v>1399</v>
      </c>
      <c r="J3" s="21">
        <f t="shared" ref="J3:O3" si="0">B4/B3-1</f>
        <v>0.18788463118738497</v>
      </c>
      <c r="K3" s="21">
        <f t="shared" si="0"/>
        <v>0.29545878663433078</v>
      </c>
      <c r="L3" s="21">
        <f t="shared" si="0"/>
        <v>0.67909080920056653</v>
      </c>
      <c r="M3" s="21">
        <f t="shared" si="0"/>
        <v>-0.25691991730663233</v>
      </c>
      <c r="N3" s="21">
        <f t="shared" si="0"/>
        <v>0.51429666057288159</v>
      </c>
      <c r="O3" s="21">
        <f t="shared" si="0"/>
        <v>0.26974122330792905</v>
      </c>
    </row>
    <row r="4" spans="1:15" x14ac:dyDescent="0.45">
      <c r="A4" s="19">
        <v>1399</v>
      </c>
      <c r="B4" s="14">
        <v>439119371</v>
      </c>
      <c r="C4" s="14">
        <v>320185595</v>
      </c>
      <c r="D4" s="14">
        <v>68765485</v>
      </c>
      <c r="E4" s="14">
        <v>200000005</v>
      </c>
      <c r="F4" s="14">
        <v>921929550</v>
      </c>
      <c r="G4" s="24">
        <f>SUM(B4:F4)</f>
        <v>1950000006</v>
      </c>
      <c r="I4" s="19">
        <v>1400</v>
      </c>
      <c r="J4" s="21">
        <f t="shared" ref="J4:M6" si="1">B5/B4-1</f>
        <v>0.34839498119066126</v>
      </c>
      <c r="K4" s="21">
        <f t="shared" si="1"/>
        <v>0.6942326059359416</v>
      </c>
      <c r="L4" s="21">
        <f t="shared" si="1"/>
        <v>3.9780908838205677</v>
      </c>
      <c r="M4" s="21">
        <f t="shared" si="1"/>
        <v>1.7301249317468765</v>
      </c>
      <c r="N4" s="21">
        <f t="shared" ref="N4:N6" si="2">F5/F4-1</f>
        <v>0.33356279663668453</v>
      </c>
      <c r="O4" s="21">
        <f t="shared" ref="O4:O6" si="3">G5/G4-1</f>
        <v>0.66788307897061627</v>
      </c>
    </row>
    <row r="5" spans="1:15" x14ac:dyDescent="0.45">
      <c r="A5" s="19">
        <v>1400</v>
      </c>
      <c r="B5" s="14">
        <v>592106356</v>
      </c>
      <c r="C5" s="14">
        <v>542468875</v>
      </c>
      <c r="D5" s="14">
        <v>342320834</v>
      </c>
      <c r="E5" s="14">
        <v>546025000</v>
      </c>
      <c r="F5" s="14">
        <v>1229450949</v>
      </c>
      <c r="G5" s="24">
        <f>SUM(B5:F5)</f>
        <v>3252372014</v>
      </c>
      <c r="I5" s="19">
        <v>1401</v>
      </c>
      <c r="J5" s="21">
        <f t="shared" si="1"/>
        <v>1.2568192107027474</v>
      </c>
      <c r="K5" s="21">
        <f t="shared" si="1"/>
        <v>0.55234712774995609</v>
      </c>
      <c r="L5" s="21">
        <f t="shared" si="1"/>
        <v>-0.19616344472916303</v>
      </c>
      <c r="M5" s="21">
        <f t="shared" si="1"/>
        <v>0.42392747584817547</v>
      </c>
      <c r="N5" s="21">
        <f t="shared" si="2"/>
        <v>0.65652481106019311</v>
      </c>
      <c r="O5" s="21">
        <f t="shared" si="3"/>
        <v>0.61963729159059233</v>
      </c>
    </row>
    <row r="6" spans="1:15" x14ac:dyDescent="0.45">
      <c r="A6" s="19">
        <v>1401</v>
      </c>
      <c r="B6" s="14">
        <v>1336276999</v>
      </c>
      <c r="C6" s="14">
        <v>842100000</v>
      </c>
      <c r="D6" s="14">
        <v>275170000</v>
      </c>
      <c r="E6" s="14">
        <v>777500000</v>
      </c>
      <c r="F6" s="14">
        <v>2036616001</v>
      </c>
      <c r="G6" s="24">
        <f>SUM(B6:F6)</f>
        <v>5267663000</v>
      </c>
      <c r="I6" s="19">
        <v>1402</v>
      </c>
      <c r="J6" s="21">
        <f t="shared" si="1"/>
        <v>1.1975715508068849</v>
      </c>
      <c r="K6" s="21">
        <f t="shared" si="1"/>
        <v>0.43501553853461594</v>
      </c>
      <c r="L6" s="21">
        <f t="shared" si="1"/>
        <v>0.35517852963622487</v>
      </c>
      <c r="M6" s="21">
        <f t="shared" si="1"/>
        <v>0.62433440514469463</v>
      </c>
      <c r="N6" s="21">
        <f t="shared" si="2"/>
        <v>0.21873962533008706</v>
      </c>
      <c r="O6" s="21">
        <f t="shared" si="3"/>
        <v>0.56861211508784826</v>
      </c>
    </row>
    <row r="7" spans="1:15" x14ac:dyDescent="0.45">
      <c r="A7" s="19">
        <v>1402</v>
      </c>
      <c r="B7" s="14">
        <v>2936564317</v>
      </c>
      <c r="C7" s="14">
        <v>1208426585</v>
      </c>
      <c r="D7" s="14">
        <v>372904476</v>
      </c>
      <c r="E7" s="14">
        <v>1262920000</v>
      </c>
      <c r="F7" s="14">
        <v>2482104622</v>
      </c>
      <c r="G7" s="24">
        <f>SUM(B7:F7)</f>
        <v>8262920000</v>
      </c>
    </row>
    <row r="9" spans="1:15" x14ac:dyDescent="0.45">
      <c r="A9" s="10" t="s">
        <v>56</v>
      </c>
    </row>
    <row r="10" spans="1:15" x14ac:dyDescent="0.45">
      <c r="A10" s="12" t="s">
        <v>1</v>
      </c>
      <c r="B10" s="12" t="s">
        <v>16</v>
      </c>
      <c r="C10" s="12" t="s">
        <v>17</v>
      </c>
      <c r="D10" s="12" t="s">
        <v>18</v>
      </c>
      <c r="E10" s="12" t="s">
        <v>19</v>
      </c>
      <c r="F10" s="12" t="s">
        <v>20</v>
      </c>
      <c r="G10" s="12" t="s">
        <v>21</v>
      </c>
    </row>
    <row r="11" spans="1:15" x14ac:dyDescent="0.45">
      <c r="A11" s="19">
        <v>1398</v>
      </c>
      <c r="B11" s="21">
        <f>B3/$G3</f>
        <v>0.24070712133340597</v>
      </c>
      <c r="C11" s="21">
        <f t="shared" ref="C11:G11" si="4">C3/$G3</f>
        <v>0.16093807233687207</v>
      </c>
      <c r="D11" s="21">
        <f t="shared" si="4"/>
        <v>2.6667170204794824E-2</v>
      </c>
      <c r="E11" s="21">
        <f t="shared" si="4"/>
        <v>0.17525684639565603</v>
      </c>
      <c r="F11" s="21">
        <f t="shared" si="4"/>
        <v>0.39643078972927115</v>
      </c>
      <c r="G11" s="21">
        <f t="shared" si="4"/>
        <v>1</v>
      </c>
    </row>
    <row r="12" spans="1:15" x14ac:dyDescent="0.45">
      <c r="A12" s="19">
        <v>1399</v>
      </c>
      <c r="B12" s="21">
        <f t="shared" ref="B12:G15" si="5">B4/$G4</f>
        <v>0.2251894203327505</v>
      </c>
      <c r="C12" s="21">
        <f t="shared" si="5"/>
        <v>0.16419774052041722</v>
      </c>
      <c r="D12" s="21">
        <f t="shared" si="5"/>
        <v>3.5264351173545587E-2</v>
      </c>
      <c r="E12" s="21">
        <f t="shared" si="5"/>
        <v>0.10256410481262326</v>
      </c>
      <c r="F12" s="21">
        <f t="shared" si="5"/>
        <v>0.47278438316066346</v>
      </c>
      <c r="G12" s="21">
        <f t="shared" si="5"/>
        <v>1</v>
      </c>
    </row>
    <row r="13" spans="1:15" x14ac:dyDescent="0.45">
      <c r="A13" s="19">
        <v>1400</v>
      </c>
      <c r="B13" s="21">
        <f t="shared" si="5"/>
        <v>0.1820536991006097</v>
      </c>
      <c r="C13" s="21">
        <f t="shared" si="5"/>
        <v>0.16679176695190934</v>
      </c>
      <c r="D13" s="21">
        <f t="shared" si="5"/>
        <v>0.1052526686758042</v>
      </c>
      <c r="E13" s="21">
        <f t="shared" si="5"/>
        <v>0.16788516124527197</v>
      </c>
      <c r="F13" s="21">
        <f t="shared" si="5"/>
        <v>0.37801670402640475</v>
      </c>
      <c r="G13" s="21">
        <f t="shared" si="5"/>
        <v>1</v>
      </c>
    </row>
    <row r="14" spans="1:15" x14ac:dyDescent="0.45">
      <c r="A14" s="19">
        <v>1401</v>
      </c>
      <c r="B14" s="21">
        <f t="shared" si="5"/>
        <v>0.25367549119979771</v>
      </c>
      <c r="C14" s="21">
        <f t="shared" si="5"/>
        <v>0.15986216278452134</v>
      </c>
      <c r="D14" s="21">
        <f t="shared" si="5"/>
        <v>5.2237586193346085E-2</v>
      </c>
      <c r="E14" s="21">
        <f t="shared" si="5"/>
        <v>0.14759865997502117</v>
      </c>
      <c r="F14" s="21">
        <f t="shared" si="5"/>
        <v>0.38662609984731372</v>
      </c>
      <c r="G14" s="21">
        <f t="shared" si="5"/>
        <v>1</v>
      </c>
    </row>
    <row r="15" spans="1:15" x14ac:dyDescent="0.45">
      <c r="A15" s="19">
        <v>1402</v>
      </c>
      <c r="B15" s="21">
        <f t="shared" si="5"/>
        <v>0.35539062667918847</v>
      </c>
      <c r="C15" s="21">
        <f t="shared" si="5"/>
        <v>0.14624691815968205</v>
      </c>
      <c r="D15" s="21">
        <f t="shared" si="5"/>
        <v>4.5129866439466919E-2</v>
      </c>
      <c r="E15" s="21">
        <f t="shared" si="5"/>
        <v>0.15284185251702787</v>
      </c>
      <c r="F15" s="21">
        <f t="shared" si="5"/>
        <v>0.30039073620463469</v>
      </c>
      <c r="G15" s="21">
        <f t="shared" si="5"/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rightToLeft="1" tabSelected="1" workbookViewId="0">
      <selection activeCell="I11" sqref="I11"/>
    </sheetView>
  </sheetViews>
  <sheetFormatPr defaultRowHeight="18" x14ac:dyDescent="0.45"/>
  <cols>
    <col min="1" max="1" width="5.5703125" style="1" bestFit="1" customWidth="1"/>
    <col min="2" max="2" width="17.42578125" style="1" bestFit="1" customWidth="1"/>
    <col min="3" max="3" width="13.5703125" style="1" bestFit="1" customWidth="1"/>
    <col min="4" max="5" width="12" style="1" bestFit="1" customWidth="1"/>
    <col min="6" max="6" width="14.85546875" style="1" bestFit="1" customWidth="1"/>
    <col min="7" max="7" width="11" style="1" bestFit="1" customWidth="1"/>
    <col min="8" max="8" width="13.5703125" style="1" bestFit="1" customWidth="1"/>
    <col min="9" max="9" width="21.85546875" style="1" bestFit="1" customWidth="1"/>
    <col min="10" max="10" width="18.140625" style="1" bestFit="1" customWidth="1"/>
    <col min="11" max="11" width="15.5703125" style="1" bestFit="1" customWidth="1"/>
    <col min="12" max="12" width="14.5703125" style="1" bestFit="1" customWidth="1"/>
    <col min="13" max="16384" width="9.140625" style="1"/>
  </cols>
  <sheetData>
    <row r="1" spans="1:12" x14ac:dyDescent="0.45">
      <c r="A1" s="12" t="s">
        <v>1</v>
      </c>
      <c r="B1" s="12" t="s">
        <v>58</v>
      </c>
      <c r="C1" s="12" t="s">
        <v>59</v>
      </c>
      <c r="D1" s="12" t="s">
        <v>60</v>
      </c>
      <c r="E1" s="12" t="s">
        <v>61</v>
      </c>
      <c r="F1" s="12" t="s">
        <v>62</v>
      </c>
      <c r="G1" s="12" t="s">
        <v>63</v>
      </c>
      <c r="H1" s="12" t="s">
        <v>64</v>
      </c>
      <c r="I1" s="12" t="s">
        <v>65</v>
      </c>
      <c r="J1" s="12" t="s">
        <v>66</v>
      </c>
      <c r="K1" s="12" t="s">
        <v>67</v>
      </c>
      <c r="L1" s="12" t="s">
        <v>21</v>
      </c>
    </row>
    <row r="2" spans="1:12" x14ac:dyDescent="0.45">
      <c r="A2" s="19">
        <v>1398</v>
      </c>
      <c r="B2" s="14"/>
      <c r="C2" s="14"/>
      <c r="D2" s="14"/>
      <c r="E2" s="14"/>
      <c r="F2" s="14"/>
      <c r="G2" s="14"/>
      <c r="H2" s="14"/>
      <c r="I2" s="14"/>
      <c r="J2" s="14"/>
      <c r="K2" s="13"/>
      <c r="L2" s="13"/>
    </row>
    <row r="3" spans="1:12" x14ac:dyDescent="0.45">
      <c r="A3" s="19">
        <v>1399</v>
      </c>
      <c r="B3" s="14"/>
      <c r="C3" s="14"/>
      <c r="D3" s="14"/>
      <c r="E3" s="14"/>
      <c r="F3" s="14"/>
      <c r="G3" s="14"/>
      <c r="H3" s="14"/>
      <c r="I3" s="14"/>
      <c r="J3" s="14"/>
      <c r="K3" s="13"/>
      <c r="L3" s="13"/>
    </row>
    <row r="4" spans="1:12" x14ac:dyDescent="0.45">
      <c r="A4" s="19">
        <v>1400</v>
      </c>
      <c r="B4" s="14"/>
      <c r="C4" s="14"/>
      <c r="D4" s="14"/>
      <c r="E4" s="14"/>
      <c r="F4" s="14"/>
      <c r="G4" s="14"/>
      <c r="H4" s="14"/>
      <c r="I4" s="14"/>
      <c r="J4" s="14"/>
      <c r="K4" s="13"/>
      <c r="L4" s="13"/>
    </row>
    <row r="5" spans="1:12" x14ac:dyDescent="0.45">
      <c r="A5" s="19">
        <v>1401</v>
      </c>
      <c r="B5" s="14">
        <v>318045716</v>
      </c>
      <c r="C5" s="14">
        <v>1951399111</v>
      </c>
      <c r="D5" s="14">
        <v>292308709</v>
      </c>
      <c r="E5" s="14">
        <v>198775474</v>
      </c>
      <c r="F5" s="14">
        <v>15164449</v>
      </c>
      <c r="G5" s="14">
        <v>3190717</v>
      </c>
      <c r="H5" s="14">
        <v>1207892378</v>
      </c>
      <c r="I5" s="14">
        <v>156162709</v>
      </c>
      <c r="J5" s="14">
        <v>1790139379</v>
      </c>
      <c r="K5" s="20">
        <v>2833391544</v>
      </c>
      <c r="L5" s="24">
        <f>SUM(B5:K5)</f>
        <v>8766470186</v>
      </c>
    </row>
    <row r="6" spans="1:12" x14ac:dyDescent="0.45">
      <c r="A6" s="19">
        <v>1402</v>
      </c>
      <c r="B6" s="14">
        <v>381179603</v>
      </c>
      <c r="C6" s="14">
        <v>2668999100</v>
      </c>
      <c r="D6" s="14">
        <v>415705303</v>
      </c>
      <c r="E6" s="14">
        <v>244325051</v>
      </c>
      <c r="F6" s="14">
        <v>25503187</v>
      </c>
      <c r="G6" s="14">
        <v>5651500</v>
      </c>
      <c r="H6" s="14">
        <v>1816484885</v>
      </c>
      <c r="I6" s="14">
        <v>215842143</v>
      </c>
      <c r="J6" s="14">
        <v>2843718967</v>
      </c>
      <c r="K6" s="20">
        <v>5429761932</v>
      </c>
      <c r="L6" s="24">
        <f>SUM(B6:K6)</f>
        <v>14047171671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1"/>
  <sheetViews>
    <sheetView rightToLeft="1" workbookViewId="0">
      <selection activeCell="F349" sqref="F349"/>
    </sheetView>
  </sheetViews>
  <sheetFormatPr defaultRowHeight="18" x14ac:dyDescent="0.45"/>
  <cols>
    <col min="1" max="1" width="7" style="1" bestFit="1" customWidth="1"/>
    <col min="2" max="2" width="12" style="1" bestFit="1" customWidth="1"/>
    <col min="3" max="3" width="21.140625" style="1" bestFit="1" customWidth="1"/>
    <col min="4" max="16384" width="9.140625" style="1"/>
  </cols>
  <sheetData>
    <row r="1" spans="1:3" x14ac:dyDescent="0.45">
      <c r="A1" s="11" t="s">
        <v>35</v>
      </c>
      <c r="B1" s="11" t="s">
        <v>34</v>
      </c>
      <c r="C1" s="11" t="s">
        <v>36</v>
      </c>
    </row>
    <row r="2" spans="1:3" x14ac:dyDescent="0.45">
      <c r="A2" s="1">
        <v>202212</v>
      </c>
      <c r="B2" s="1">
        <v>2.58</v>
      </c>
      <c r="C2" s="1" t="s">
        <v>37</v>
      </c>
    </row>
    <row r="3" spans="1:3" x14ac:dyDescent="0.45">
      <c r="A3" s="1">
        <v>202211</v>
      </c>
      <c r="B3" s="1">
        <v>2.56</v>
      </c>
      <c r="C3" s="1" t="s">
        <v>37</v>
      </c>
    </row>
    <row r="4" spans="1:3" x14ac:dyDescent="0.45">
      <c r="A4" s="1">
        <v>202210</v>
      </c>
      <c r="B4" s="1">
        <v>2.5499999999999998</v>
      </c>
      <c r="C4" s="1" t="s">
        <v>37</v>
      </c>
    </row>
    <row r="5" spans="1:3" x14ac:dyDescent="0.45">
      <c r="A5" s="1">
        <v>202209</v>
      </c>
      <c r="B5" s="1">
        <v>2.5299999999999998</v>
      </c>
      <c r="C5" s="1" t="s">
        <v>37</v>
      </c>
    </row>
    <row r="6" spans="1:3" x14ac:dyDescent="0.45">
      <c r="A6" s="1">
        <v>202208</v>
      </c>
      <c r="B6" s="1">
        <v>2.5499999999999998</v>
      </c>
      <c r="C6" s="1" t="s">
        <v>37</v>
      </c>
    </row>
    <row r="7" spans="1:3" x14ac:dyDescent="0.45">
      <c r="A7" s="1">
        <v>202207</v>
      </c>
      <c r="B7" s="1">
        <v>2.5</v>
      </c>
      <c r="C7" s="1" t="s">
        <v>37</v>
      </c>
    </row>
    <row r="8" spans="1:3" x14ac:dyDescent="0.45">
      <c r="A8" s="1">
        <v>202206</v>
      </c>
      <c r="B8" s="1">
        <v>2.5</v>
      </c>
      <c r="C8" s="1" t="s">
        <v>37</v>
      </c>
    </row>
    <row r="9" spans="1:3" x14ac:dyDescent="0.45">
      <c r="A9" s="1">
        <v>202205</v>
      </c>
      <c r="B9" s="1">
        <v>2.5</v>
      </c>
      <c r="C9" s="1" t="s">
        <v>37</v>
      </c>
    </row>
    <row r="10" spans="1:3" x14ac:dyDescent="0.45">
      <c r="A10" s="1">
        <v>202204</v>
      </c>
      <c r="B10" s="1">
        <v>2.6</v>
      </c>
      <c r="C10" s="1" t="s">
        <v>37</v>
      </c>
    </row>
    <row r="11" spans="1:3" x14ac:dyDescent="0.45">
      <c r="A11" s="1">
        <v>202203</v>
      </c>
      <c r="B11" s="1">
        <v>2.6</v>
      </c>
      <c r="C11" s="1" t="s">
        <v>37</v>
      </c>
    </row>
    <row r="12" spans="1:3" x14ac:dyDescent="0.45">
      <c r="A12" s="1">
        <v>202202</v>
      </c>
      <c r="B12" s="1">
        <v>2.5499999999999998</v>
      </c>
      <c r="C12" s="1" t="s">
        <v>37</v>
      </c>
    </row>
    <row r="13" spans="1:3" x14ac:dyDescent="0.45">
      <c r="A13" s="1">
        <v>202201</v>
      </c>
      <c r="B13" s="1">
        <v>2.5</v>
      </c>
      <c r="C13" s="1" t="s">
        <v>37</v>
      </c>
    </row>
    <row r="14" spans="1:3" x14ac:dyDescent="0.45">
      <c r="A14" s="1">
        <v>202112</v>
      </c>
      <c r="B14" s="1">
        <v>2.4500000000000002</v>
      </c>
      <c r="C14" s="1" t="s">
        <v>37</v>
      </c>
    </row>
    <row r="15" spans="1:3" x14ac:dyDescent="0.45">
      <c r="A15" s="1">
        <v>202111</v>
      </c>
      <c r="B15" s="1">
        <v>2.4500000000000002</v>
      </c>
      <c r="C15" s="1" t="s">
        <v>37</v>
      </c>
    </row>
    <row r="16" spans="1:3" x14ac:dyDescent="0.45">
      <c r="A16" s="1">
        <v>202110</v>
      </c>
      <c r="B16" s="1">
        <v>2.4500000000000002</v>
      </c>
      <c r="C16" s="1" t="s">
        <v>37</v>
      </c>
    </row>
    <row r="17" spans="1:3" x14ac:dyDescent="0.45">
      <c r="A17" s="1">
        <v>202109</v>
      </c>
      <c r="B17" s="1">
        <v>2.4500000000000002</v>
      </c>
      <c r="C17" s="1" t="s">
        <v>37</v>
      </c>
    </row>
    <row r="18" spans="1:3" x14ac:dyDescent="0.45">
      <c r="A18" s="1">
        <v>202108</v>
      </c>
      <c r="B18" s="1">
        <v>2.4500000000000002</v>
      </c>
      <c r="C18" s="1" t="s">
        <v>37</v>
      </c>
    </row>
    <row r="19" spans="1:3" x14ac:dyDescent="0.45">
      <c r="A19" s="1">
        <v>202107</v>
      </c>
      <c r="B19" s="1">
        <v>2.5</v>
      </c>
      <c r="C19" s="1" t="s">
        <v>37</v>
      </c>
    </row>
    <row r="20" spans="1:3" x14ac:dyDescent="0.45">
      <c r="A20" s="1">
        <v>202106</v>
      </c>
      <c r="B20" s="1">
        <v>2.5</v>
      </c>
      <c r="C20" s="1" t="s">
        <v>37</v>
      </c>
    </row>
    <row r="21" spans="1:3" x14ac:dyDescent="0.45">
      <c r="A21" s="1">
        <v>202105</v>
      </c>
      <c r="B21" s="1">
        <v>2.4500000000000002</v>
      </c>
      <c r="C21" s="1" t="s">
        <v>37</v>
      </c>
    </row>
    <row r="22" spans="1:3" x14ac:dyDescent="0.45">
      <c r="A22" s="1">
        <v>202104</v>
      </c>
      <c r="B22" s="1">
        <v>2.4500000000000002</v>
      </c>
      <c r="C22" s="1" t="s">
        <v>37</v>
      </c>
    </row>
    <row r="23" spans="1:3" x14ac:dyDescent="0.45">
      <c r="A23" s="1">
        <v>202103</v>
      </c>
      <c r="B23" s="1">
        <v>2.2999999999999998</v>
      </c>
      <c r="C23" s="1" t="s">
        <v>37</v>
      </c>
    </row>
    <row r="24" spans="1:3" x14ac:dyDescent="0.45">
      <c r="A24" s="1">
        <v>202102</v>
      </c>
      <c r="B24" s="1">
        <v>2.2000000000000002</v>
      </c>
      <c r="C24" s="1" t="s">
        <v>37</v>
      </c>
    </row>
    <row r="25" spans="1:3" x14ac:dyDescent="0.45">
      <c r="A25" s="1">
        <v>202101</v>
      </c>
      <c r="B25" s="1">
        <v>2.0499999999999998</v>
      </c>
      <c r="C25" s="1" t="s">
        <v>37</v>
      </c>
    </row>
    <row r="26" spans="1:3" x14ac:dyDescent="0.45">
      <c r="A26" s="1">
        <v>202012</v>
      </c>
      <c r="B26" s="1">
        <v>2</v>
      </c>
      <c r="C26" s="1" t="s">
        <v>37</v>
      </c>
    </row>
    <row r="27" spans="1:3" x14ac:dyDescent="0.45">
      <c r="A27" s="1">
        <v>202011</v>
      </c>
      <c r="B27" s="1">
        <v>1.95</v>
      </c>
      <c r="C27" s="1" t="s">
        <v>37</v>
      </c>
    </row>
    <row r="28" spans="1:3" x14ac:dyDescent="0.45">
      <c r="A28" s="1">
        <v>202010</v>
      </c>
      <c r="B28" s="1">
        <v>1.9</v>
      </c>
      <c r="C28" s="1" t="s">
        <v>37</v>
      </c>
    </row>
    <row r="29" spans="1:3" x14ac:dyDescent="0.45">
      <c r="A29" s="1">
        <v>202009</v>
      </c>
      <c r="B29" s="1">
        <v>1.9</v>
      </c>
      <c r="C29" s="1" t="s">
        <v>37</v>
      </c>
    </row>
    <row r="30" spans="1:3" x14ac:dyDescent="0.45">
      <c r="A30" s="1">
        <v>202008</v>
      </c>
      <c r="B30" s="1">
        <v>1.9</v>
      </c>
      <c r="C30" s="1" t="s">
        <v>37</v>
      </c>
    </row>
    <row r="31" spans="1:3" x14ac:dyDescent="0.45">
      <c r="A31" s="1">
        <v>202007</v>
      </c>
      <c r="B31" s="1">
        <v>1.9</v>
      </c>
      <c r="C31" s="1" t="s">
        <v>37</v>
      </c>
    </row>
    <row r="32" spans="1:3" x14ac:dyDescent="0.45">
      <c r="A32" s="1">
        <v>202006</v>
      </c>
      <c r="B32" s="1">
        <v>1.95</v>
      </c>
      <c r="C32" s="1" t="s">
        <v>37</v>
      </c>
    </row>
    <row r="33" spans="1:3" x14ac:dyDescent="0.45">
      <c r="A33" s="1">
        <v>202005</v>
      </c>
      <c r="B33" s="1">
        <v>1.9750000000000001</v>
      </c>
      <c r="C33" s="1" t="s">
        <v>37</v>
      </c>
    </row>
    <row r="34" spans="1:3" x14ac:dyDescent="0.45">
      <c r="A34" s="1">
        <v>202004</v>
      </c>
      <c r="B34" s="1">
        <v>1.9750000000000001</v>
      </c>
      <c r="C34" s="1" t="s">
        <v>37</v>
      </c>
    </row>
    <row r="35" spans="1:3" x14ac:dyDescent="0.45">
      <c r="A35" s="1">
        <v>202003</v>
      </c>
      <c r="B35" s="1">
        <v>2</v>
      </c>
      <c r="C35" s="1" t="s">
        <v>37</v>
      </c>
    </row>
    <row r="36" spans="1:3" x14ac:dyDescent="0.45">
      <c r="A36" s="1">
        <v>202002</v>
      </c>
      <c r="B36" s="1">
        <v>2.0499999999999998</v>
      </c>
      <c r="C36" s="1" t="s">
        <v>37</v>
      </c>
    </row>
    <row r="37" spans="1:3" x14ac:dyDescent="0.45">
      <c r="A37" s="1">
        <v>202001</v>
      </c>
      <c r="B37" s="1">
        <v>2</v>
      </c>
      <c r="C37" s="1" t="s">
        <v>37</v>
      </c>
    </row>
    <row r="38" spans="1:3" x14ac:dyDescent="0.45">
      <c r="A38" s="1">
        <v>201912</v>
      </c>
      <c r="B38" s="1">
        <v>2</v>
      </c>
      <c r="C38" s="1" t="s">
        <v>37</v>
      </c>
    </row>
    <row r="39" spans="1:3" x14ac:dyDescent="0.45">
      <c r="A39" s="1">
        <v>201911</v>
      </c>
      <c r="B39" s="1">
        <v>2</v>
      </c>
      <c r="C39" s="1" t="s">
        <v>37</v>
      </c>
    </row>
    <row r="40" spans="1:3" x14ac:dyDescent="0.45">
      <c r="A40" s="1">
        <v>201910</v>
      </c>
      <c r="B40" s="1">
        <v>2.1</v>
      </c>
      <c r="C40" s="1" t="s">
        <v>37</v>
      </c>
    </row>
    <row r="41" spans="1:3" x14ac:dyDescent="0.45">
      <c r="A41" s="1">
        <v>201909</v>
      </c>
      <c r="B41" s="1">
        <v>2.1</v>
      </c>
      <c r="C41" s="1" t="s">
        <v>37</v>
      </c>
    </row>
    <row r="42" spans="1:3" x14ac:dyDescent="0.45">
      <c r="A42" s="1">
        <v>201908</v>
      </c>
      <c r="B42" s="1">
        <v>2.1</v>
      </c>
      <c r="C42" s="1" t="s">
        <v>37</v>
      </c>
    </row>
    <row r="43" spans="1:3" x14ac:dyDescent="0.45">
      <c r="A43" s="1">
        <v>201907</v>
      </c>
      <c r="B43" s="1">
        <v>2.1</v>
      </c>
      <c r="C43" s="1" t="s">
        <v>37</v>
      </c>
    </row>
    <row r="44" spans="1:3" x14ac:dyDescent="0.45">
      <c r="A44" s="1">
        <v>201906</v>
      </c>
      <c r="B44" s="1">
        <v>2.2000000000000002</v>
      </c>
      <c r="C44" s="1" t="s">
        <v>37</v>
      </c>
    </row>
    <row r="45" spans="1:3" x14ac:dyDescent="0.45">
      <c r="A45" s="1">
        <v>201905</v>
      </c>
      <c r="B45" s="1">
        <v>2.2999999999999998</v>
      </c>
      <c r="C45" s="1" t="s">
        <v>37</v>
      </c>
    </row>
    <row r="46" spans="1:3" x14ac:dyDescent="0.45">
      <c r="A46" s="1">
        <v>201904</v>
      </c>
      <c r="B46" s="1">
        <v>2.5</v>
      </c>
      <c r="C46" s="1" t="s">
        <v>37</v>
      </c>
    </row>
    <row r="47" spans="1:3" x14ac:dyDescent="0.45">
      <c r="A47" s="1">
        <v>201903</v>
      </c>
      <c r="B47" s="1">
        <v>2.6</v>
      </c>
      <c r="C47" s="1" t="s">
        <v>37</v>
      </c>
    </row>
    <row r="48" spans="1:3" x14ac:dyDescent="0.45">
      <c r="A48" s="1">
        <v>201902</v>
      </c>
      <c r="B48" s="1">
        <v>2.65</v>
      </c>
      <c r="C48" s="1" t="s">
        <v>37</v>
      </c>
    </row>
    <row r="49" spans="1:3" x14ac:dyDescent="0.45">
      <c r="A49" s="1">
        <v>201901</v>
      </c>
      <c r="B49" s="1">
        <v>2.65</v>
      </c>
      <c r="C49" s="1" t="s">
        <v>37</v>
      </c>
    </row>
    <row r="50" spans="1:3" x14ac:dyDescent="0.45">
      <c r="A50" s="1">
        <v>201812</v>
      </c>
      <c r="B50" s="1">
        <v>2.6</v>
      </c>
      <c r="C50" s="1" t="s">
        <v>37</v>
      </c>
    </row>
    <row r="51" spans="1:3" x14ac:dyDescent="0.45">
      <c r="A51" s="1">
        <v>201811</v>
      </c>
      <c r="B51" s="1">
        <v>2.7</v>
      </c>
      <c r="C51" s="1" t="s">
        <v>37</v>
      </c>
    </row>
    <row r="52" spans="1:3" x14ac:dyDescent="0.45">
      <c r="A52" s="1">
        <v>201810</v>
      </c>
      <c r="B52" s="1">
        <v>3.4</v>
      </c>
      <c r="C52" s="1" t="s">
        <v>37</v>
      </c>
    </row>
    <row r="53" spans="1:3" x14ac:dyDescent="0.45">
      <c r="A53" s="1">
        <v>201809</v>
      </c>
      <c r="B53" s="1">
        <v>3.4</v>
      </c>
      <c r="C53" s="1" t="s">
        <v>37</v>
      </c>
    </row>
    <row r="54" spans="1:3" x14ac:dyDescent="0.45">
      <c r="A54" s="1">
        <v>201808</v>
      </c>
      <c r="B54" s="1">
        <v>3.52</v>
      </c>
      <c r="C54" s="1" t="s">
        <v>37</v>
      </c>
    </row>
    <row r="55" spans="1:3" x14ac:dyDescent="0.45">
      <c r="A55" s="1">
        <v>201807</v>
      </c>
      <c r="B55" s="1">
        <v>3.722</v>
      </c>
      <c r="C55" s="1" t="s">
        <v>37</v>
      </c>
    </row>
    <row r="56" spans="1:3" x14ac:dyDescent="0.45">
      <c r="A56" s="1">
        <v>201806</v>
      </c>
      <c r="B56" s="1">
        <v>3.78</v>
      </c>
      <c r="C56" s="1" t="s">
        <v>37</v>
      </c>
    </row>
    <row r="57" spans="1:3" x14ac:dyDescent="0.45">
      <c r="A57" s="1">
        <v>201805</v>
      </c>
      <c r="B57" s="1">
        <v>3.8050000000000002</v>
      </c>
      <c r="C57" s="1" t="s">
        <v>37</v>
      </c>
    </row>
    <row r="58" spans="1:3" x14ac:dyDescent="0.45">
      <c r="A58" s="1">
        <v>201804</v>
      </c>
      <c r="B58" s="1">
        <v>3.8250000000000002</v>
      </c>
      <c r="C58" s="1" t="s">
        <v>37</v>
      </c>
    </row>
    <row r="59" spans="1:3" x14ac:dyDescent="0.45">
      <c r="A59" s="1">
        <v>201803</v>
      </c>
      <c r="B59" s="1">
        <v>3.8149999999999999</v>
      </c>
      <c r="C59" s="1" t="s">
        <v>37</v>
      </c>
    </row>
    <row r="60" spans="1:3" x14ac:dyDescent="0.45">
      <c r="A60" s="1">
        <v>201802</v>
      </c>
      <c r="B60" s="1">
        <v>3.835</v>
      </c>
      <c r="C60" s="1" t="s">
        <v>37</v>
      </c>
    </row>
    <row r="61" spans="1:3" x14ac:dyDescent="0.45">
      <c r="A61" s="1">
        <v>201801</v>
      </c>
      <c r="B61" s="1">
        <v>3.84</v>
      </c>
      <c r="C61" s="1" t="s">
        <v>37</v>
      </c>
    </row>
    <row r="62" spans="1:3" x14ac:dyDescent="0.45">
      <c r="A62" s="1">
        <v>201712</v>
      </c>
      <c r="B62" s="1">
        <v>3.83</v>
      </c>
      <c r="C62" s="1" t="s">
        <v>37</v>
      </c>
    </row>
    <row r="63" spans="1:3" x14ac:dyDescent="0.45">
      <c r="A63" s="1">
        <v>201711</v>
      </c>
      <c r="B63" s="1">
        <v>3.84</v>
      </c>
      <c r="C63" s="1" t="s">
        <v>37</v>
      </c>
    </row>
    <row r="64" spans="1:3" x14ac:dyDescent="0.45">
      <c r="A64" s="1">
        <v>201710</v>
      </c>
      <c r="B64" s="1">
        <v>3.85</v>
      </c>
      <c r="C64" s="1" t="s">
        <v>37</v>
      </c>
    </row>
    <row r="65" spans="1:3" x14ac:dyDescent="0.45">
      <c r="A65" s="1">
        <v>201709</v>
      </c>
      <c r="B65" s="1">
        <v>3.84</v>
      </c>
      <c r="C65" s="1" t="s">
        <v>37</v>
      </c>
    </row>
    <row r="66" spans="1:3" x14ac:dyDescent="0.45">
      <c r="A66" s="1">
        <v>201708</v>
      </c>
      <c r="B66" s="1">
        <v>3.83</v>
      </c>
      <c r="C66" s="1" t="s">
        <v>37</v>
      </c>
    </row>
    <row r="67" spans="1:3" x14ac:dyDescent="0.45">
      <c r="A67" s="1">
        <v>201707</v>
      </c>
      <c r="B67" s="1">
        <v>3.83</v>
      </c>
      <c r="C67" s="1" t="s">
        <v>37</v>
      </c>
    </row>
    <row r="68" spans="1:3" x14ac:dyDescent="0.45">
      <c r="A68" s="1">
        <v>201706</v>
      </c>
      <c r="B68" s="1">
        <v>3.82</v>
      </c>
      <c r="C68" s="1" t="s">
        <v>37</v>
      </c>
    </row>
    <row r="69" spans="1:3" x14ac:dyDescent="0.45">
      <c r="A69" s="1">
        <v>201705</v>
      </c>
      <c r="B69" s="1">
        <v>3.81</v>
      </c>
      <c r="C69" s="1" t="s">
        <v>37</v>
      </c>
    </row>
    <row r="70" spans="1:3" x14ac:dyDescent="0.45">
      <c r="A70" s="1">
        <v>201704</v>
      </c>
      <c r="B70" s="1">
        <v>3.81</v>
      </c>
      <c r="C70" s="1" t="s">
        <v>37</v>
      </c>
    </row>
    <row r="71" spans="1:3" x14ac:dyDescent="0.45">
      <c r="A71" s="1">
        <v>201703</v>
      </c>
      <c r="B71" s="1">
        <v>3.81</v>
      </c>
      <c r="C71" s="1" t="s">
        <v>37</v>
      </c>
    </row>
    <row r="72" spans="1:3" x14ac:dyDescent="0.45">
      <c r="A72" s="1">
        <v>201702</v>
      </c>
      <c r="B72" s="1">
        <v>3.8</v>
      </c>
      <c r="C72" s="1" t="s">
        <v>37</v>
      </c>
    </row>
    <row r="73" spans="1:3" x14ac:dyDescent="0.45">
      <c r="A73" s="1">
        <v>201701</v>
      </c>
      <c r="B73" s="1">
        <v>3.8</v>
      </c>
      <c r="C73" s="1" t="s">
        <v>37</v>
      </c>
    </row>
    <row r="74" spans="1:3" x14ac:dyDescent="0.45">
      <c r="A74" s="1">
        <v>201612</v>
      </c>
      <c r="B74" s="1">
        <v>3.78</v>
      </c>
      <c r="C74" s="1" t="s">
        <v>37</v>
      </c>
    </row>
    <row r="75" spans="1:3" x14ac:dyDescent="0.45">
      <c r="A75" s="1">
        <v>201611</v>
      </c>
      <c r="B75" s="1">
        <v>3.72</v>
      </c>
      <c r="C75" s="1" t="s">
        <v>37</v>
      </c>
    </row>
    <row r="76" spans="1:3" x14ac:dyDescent="0.45">
      <c r="A76" s="1">
        <v>201610</v>
      </c>
      <c r="B76" s="1">
        <v>3.7</v>
      </c>
      <c r="C76" s="1" t="s">
        <v>37</v>
      </c>
    </row>
    <row r="77" spans="1:3" x14ac:dyDescent="0.45">
      <c r="A77" s="1">
        <v>201609</v>
      </c>
      <c r="B77" s="1">
        <v>3.69</v>
      </c>
      <c r="C77" s="1" t="s">
        <v>37</v>
      </c>
    </row>
    <row r="78" spans="1:3" x14ac:dyDescent="0.45">
      <c r="A78" s="1">
        <v>201608</v>
      </c>
      <c r="B78" s="1">
        <v>3.67</v>
      </c>
      <c r="C78" s="1" t="s">
        <v>37</v>
      </c>
    </row>
    <row r="79" spans="1:3" x14ac:dyDescent="0.45">
      <c r="A79" s="1">
        <v>201607</v>
      </c>
      <c r="B79" s="1">
        <v>3.65</v>
      </c>
      <c r="C79" s="1" t="s">
        <v>37</v>
      </c>
    </row>
    <row r="80" spans="1:3" x14ac:dyDescent="0.45">
      <c r="A80" s="1">
        <v>201606</v>
      </c>
      <c r="B80" s="1">
        <v>3.63</v>
      </c>
      <c r="C80" s="1" t="s">
        <v>37</v>
      </c>
    </row>
    <row r="81" spans="1:3" x14ac:dyDescent="0.45">
      <c r="A81" s="1">
        <v>201605</v>
      </c>
      <c r="B81" s="1">
        <v>3.62</v>
      </c>
      <c r="C81" s="1" t="s">
        <v>37</v>
      </c>
    </row>
    <row r="82" spans="1:3" x14ac:dyDescent="0.45">
      <c r="A82" s="1">
        <v>201604</v>
      </c>
      <c r="B82" s="1">
        <v>3.59</v>
      </c>
      <c r="C82" s="1" t="s">
        <v>37</v>
      </c>
    </row>
    <row r="83" spans="1:3" x14ac:dyDescent="0.45">
      <c r="A83" s="1">
        <v>201603</v>
      </c>
      <c r="B83" s="1">
        <v>3.5</v>
      </c>
      <c r="C83" s="1" t="s">
        <v>37</v>
      </c>
    </row>
    <row r="84" spans="1:3" x14ac:dyDescent="0.45">
      <c r="A84" s="1">
        <v>201602</v>
      </c>
      <c r="B84" s="1">
        <v>3.2</v>
      </c>
      <c r="C84" s="1" t="s">
        <v>37</v>
      </c>
    </row>
    <row r="85" spans="1:3" x14ac:dyDescent="0.45">
      <c r="A85" s="1">
        <v>201601</v>
      </c>
      <c r="B85" s="1">
        <v>3.05</v>
      </c>
      <c r="C85" s="1" t="s">
        <v>37</v>
      </c>
    </row>
    <row r="86" spans="1:3" x14ac:dyDescent="0.45">
      <c r="A86" s="1">
        <v>201512</v>
      </c>
      <c r="B86" s="1">
        <v>2.8</v>
      </c>
      <c r="C86" s="1" t="s">
        <v>37</v>
      </c>
    </row>
    <row r="87" spans="1:3" x14ac:dyDescent="0.45">
      <c r="A87" s="1">
        <v>201511</v>
      </c>
      <c r="B87" s="1">
        <v>2.8</v>
      </c>
      <c r="C87" s="1" t="s">
        <v>37</v>
      </c>
    </row>
    <row r="88" spans="1:3" x14ac:dyDescent="0.45">
      <c r="A88" s="1">
        <v>201510</v>
      </c>
      <c r="B88" s="1">
        <v>2.8</v>
      </c>
      <c r="C88" s="1" t="s">
        <v>37</v>
      </c>
    </row>
    <row r="89" spans="1:3" x14ac:dyDescent="0.45">
      <c r="A89" s="1">
        <v>201509</v>
      </c>
      <c r="B89" s="1">
        <v>2.8</v>
      </c>
      <c r="C89" s="1" t="s">
        <v>37</v>
      </c>
    </row>
    <row r="90" spans="1:3" x14ac:dyDescent="0.45">
      <c r="A90" s="1">
        <v>201508</v>
      </c>
      <c r="B90" s="1">
        <v>2.8</v>
      </c>
      <c r="C90" s="1" t="s">
        <v>37</v>
      </c>
    </row>
    <row r="91" spans="1:3" x14ac:dyDescent="0.45">
      <c r="A91" s="1">
        <v>201507</v>
      </c>
      <c r="B91" s="1">
        <v>2.8</v>
      </c>
      <c r="C91" s="1" t="s">
        <v>37</v>
      </c>
    </row>
    <row r="92" spans="1:3" x14ac:dyDescent="0.45">
      <c r="A92" s="1">
        <v>201506</v>
      </c>
      <c r="B92" s="1">
        <v>2.8</v>
      </c>
      <c r="C92" s="1" t="s">
        <v>37</v>
      </c>
    </row>
    <row r="93" spans="1:3" x14ac:dyDescent="0.45">
      <c r="A93" s="1">
        <v>201505</v>
      </c>
      <c r="B93" s="1">
        <v>2.8</v>
      </c>
      <c r="C93" s="1" t="s">
        <v>37</v>
      </c>
    </row>
    <row r="94" spans="1:3" x14ac:dyDescent="0.45">
      <c r="A94" s="1">
        <v>201504</v>
      </c>
      <c r="B94" s="1">
        <v>2.8</v>
      </c>
      <c r="C94" s="1" t="s">
        <v>37</v>
      </c>
    </row>
    <row r="95" spans="1:3" x14ac:dyDescent="0.45">
      <c r="A95" s="1">
        <v>201503</v>
      </c>
      <c r="B95" s="1">
        <v>2.8</v>
      </c>
      <c r="C95" s="1" t="s">
        <v>37</v>
      </c>
    </row>
    <row r="96" spans="1:3" x14ac:dyDescent="0.45">
      <c r="A96" s="1">
        <v>201502</v>
      </c>
      <c r="B96" s="1">
        <v>2.8</v>
      </c>
      <c r="C96" s="1" t="s">
        <v>37</v>
      </c>
    </row>
    <row r="97" spans="1:3" x14ac:dyDescent="0.45">
      <c r="A97" s="1">
        <v>201501</v>
      </c>
      <c r="B97" s="1">
        <v>2.8</v>
      </c>
      <c r="C97" s="1" t="s">
        <v>37</v>
      </c>
    </row>
    <row r="98" spans="1:3" x14ac:dyDescent="0.45">
      <c r="A98" s="1">
        <v>201412</v>
      </c>
      <c r="B98" s="1">
        <v>2.8</v>
      </c>
      <c r="C98" s="1" t="s">
        <v>37</v>
      </c>
    </row>
    <row r="99" spans="1:3" x14ac:dyDescent="0.45">
      <c r="A99" s="1">
        <v>201411</v>
      </c>
      <c r="B99" s="1">
        <v>2.8</v>
      </c>
      <c r="C99" s="1" t="s">
        <v>37</v>
      </c>
    </row>
    <row r="100" spans="1:3" x14ac:dyDescent="0.45">
      <c r="A100" s="1">
        <v>201410</v>
      </c>
      <c r="B100" s="1">
        <v>2.8</v>
      </c>
      <c r="C100" s="1" t="s">
        <v>37</v>
      </c>
    </row>
    <row r="101" spans="1:3" x14ac:dyDescent="0.45">
      <c r="A101" s="1">
        <v>201409</v>
      </c>
      <c r="B101" s="1">
        <v>2.8</v>
      </c>
      <c r="C101" s="1" t="s">
        <v>37</v>
      </c>
    </row>
    <row r="102" spans="1:3" x14ac:dyDescent="0.45">
      <c r="A102" s="1">
        <v>201408</v>
      </c>
      <c r="B102" s="1">
        <v>2.8</v>
      </c>
      <c r="C102" s="1" t="s">
        <v>37</v>
      </c>
    </row>
    <row r="103" spans="1:3" x14ac:dyDescent="0.45">
      <c r="A103" s="1">
        <v>201407</v>
      </c>
      <c r="B103" s="1">
        <v>2.8</v>
      </c>
      <c r="C103" s="1" t="s">
        <v>37</v>
      </c>
    </row>
    <row r="104" spans="1:3" x14ac:dyDescent="0.45">
      <c r="A104" s="1">
        <v>201406</v>
      </c>
      <c r="B104" s="1">
        <v>2.8</v>
      </c>
      <c r="C104" s="1" t="s">
        <v>37</v>
      </c>
    </row>
    <row r="105" spans="1:3" x14ac:dyDescent="0.45">
      <c r="A105" s="1">
        <v>201405</v>
      </c>
      <c r="B105" s="1">
        <v>2.8</v>
      </c>
      <c r="C105" s="1" t="s">
        <v>37</v>
      </c>
    </row>
    <row r="106" spans="1:3" x14ac:dyDescent="0.45">
      <c r="A106" s="1">
        <v>201404</v>
      </c>
      <c r="B106" s="1">
        <v>2.8</v>
      </c>
      <c r="C106" s="1" t="s">
        <v>37</v>
      </c>
    </row>
    <row r="107" spans="1:3" x14ac:dyDescent="0.45">
      <c r="A107" s="1">
        <v>201403</v>
      </c>
      <c r="B107" s="1">
        <v>2.8</v>
      </c>
      <c r="C107" s="1" t="s">
        <v>37</v>
      </c>
    </row>
    <row r="108" spans="1:3" x14ac:dyDescent="0.45">
      <c r="A108" s="1">
        <v>201402</v>
      </c>
      <c r="B108" s="1">
        <v>2.8</v>
      </c>
      <c r="C108" s="1" t="s">
        <v>37</v>
      </c>
    </row>
    <row r="109" spans="1:3" x14ac:dyDescent="0.45">
      <c r="A109" s="1">
        <v>201401</v>
      </c>
      <c r="B109" s="1">
        <v>2.8</v>
      </c>
      <c r="C109" s="1" t="s">
        <v>37</v>
      </c>
    </row>
    <row r="110" spans="1:3" x14ac:dyDescent="0.45">
      <c r="A110" s="1">
        <v>201312</v>
      </c>
      <c r="B110" s="1">
        <v>2.7</v>
      </c>
      <c r="C110" s="1" t="s">
        <v>37</v>
      </c>
    </row>
    <row r="111" spans="1:3" x14ac:dyDescent="0.45">
      <c r="A111" s="1">
        <v>201311</v>
      </c>
      <c r="B111" s="1">
        <v>2.68</v>
      </c>
      <c r="C111" s="1" t="s">
        <v>37</v>
      </c>
    </row>
    <row r="112" spans="1:3" x14ac:dyDescent="0.45">
      <c r="A112" s="1">
        <v>201310</v>
      </c>
      <c r="B112" s="1">
        <v>2.68</v>
      </c>
      <c r="C112" s="1" t="s">
        <v>37</v>
      </c>
    </row>
    <row r="113" spans="1:3" x14ac:dyDescent="0.45">
      <c r="A113" s="1">
        <v>201309</v>
      </c>
      <c r="B113" s="1">
        <v>2.68</v>
      </c>
      <c r="C113" s="1" t="s">
        <v>37</v>
      </c>
    </row>
    <row r="114" spans="1:3" x14ac:dyDescent="0.45">
      <c r="A114" s="1">
        <v>201308</v>
      </c>
      <c r="B114" s="1">
        <v>2.68</v>
      </c>
      <c r="C114" s="1" t="s">
        <v>37</v>
      </c>
    </row>
    <row r="115" spans="1:3" x14ac:dyDescent="0.45">
      <c r="A115" s="1">
        <v>201307</v>
      </c>
      <c r="B115" s="1">
        <v>2.68</v>
      </c>
      <c r="C115" s="1" t="s">
        <v>37</v>
      </c>
    </row>
    <row r="116" spans="1:3" x14ac:dyDescent="0.45">
      <c r="A116" s="1">
        <v>201306</v>
      </c>
      <c r="B116" s="1">
        <v>2.68</v>
      </c>
      <c r="C116" s="1" t="s">
        <v>37</v>
      </c>
    </row>
    <row r="117" spans="1:3" x14ac:dyDescent="0.45">
      <c r="A117" s="1">
        <v>201305</v>
      </c>
      <c r="B117" s="1">
        <v>2.68</v>
      </c>
      <c r="C117" s="1" t="s">
        <v>37</v>
      </c>
    </row>
    <row r="118" spans="1:3" x14ac:dyDescent="0.45">
      <c r="A118" s="1">
        <v>201304</v>
      </c>
      <c r="B118" s="1">
        <v>2.68</v>
      </c>
      <c r="C118" s="1" t="s">
        <v>37</v>
      </c>
    </row>
    <row r="119" spans="1:3" x14ac:dyDescent="0.45">
      <c r="A119" s="1">
        <v>201303</v>
      </c>
      <c r="B119" s="1">
        <v>2.68</v>
      </c>
      <c r="C119" s="1" t="s">
        <v>37</v>
      </c>
    </row>
    <row r="120" spans="1:3" x14ac:dyDescent="0.45">
      <c r="A120" s="1">
        <v>201302</v>
      </c>
      <c r="B120" s="1">
        <v>2.68</v>
      </c>
      <c r="C120" s="1" t="s">
        <v>37</v>
      </c>
    </row>
    <row r="121" spans="1:3" x14ac:dyDescent="0.45">
      <c r="A121" s="1">
        <v>201301</v>
      </c>
      <c r="B121" s="1">
        <v>2.68</v>
      </c>
      <c r="C121" s="1" t="s">
        <v>37</v>
      </c>
    </row>
    <row r="122" spans="1:3" x14ac:dyDescent="0.45">
      <c r="A122" s="1">
        <v>201212</v>
      </c>
      <c r="B122" s="1">
        <v>2.68</v>
      </c>
      <c r="C122" s="1" t="s">
        <v>37</v>
      </c>
    </row>
    <row r="123" spans="1:3" x14ac:dyDescent="0.45">
      <c r="A123" s="1">
        <v>201211</v>
      </c>
      <c r="B123" s="1">
        <v>2.7</v>
      </c>
      <c r="C123" s="1" t="s">
        <v>37</v>
      </c>
    </row>
    <row r="124" spans="1:3" x14ac:dyDescent="0.45">
      <c r="A124" s="1">
        <v>201210</v>
      </c>
      <c r="B124" s="1">
        <v>2.7</v>
      </c>
      <c r="C124" s="1" t="s">
        <v>37</v>
      </c>
    </row>
    <row r="125" spans="1:3" x14ac:dyDescent="0.45">
      <c r="A125" s="1">
        <v>201209</v>
      </c>
      <c r="B125" s="1">
        <v>2.75</v>
      </c>
      <c r="C125" s="1" t="s">
        <v>37</v>
      </c>
    </row>
    <row r="126" spans="1:3" x14ac:dyDescent="0.45">
      <c r="A126" s="1">
        <v>201208</v>
      </c>
      <c r="B126" s="1">
        <v>2.75</v>
      </c>
      <c r="C126" s="1" t="s">
        <v>37</v>
      </c>
    </row>
    <row r="127" spans="1:3" x14ac:dyDescent="0.45">
      <c r="A127" s="1">
        <v>201207</v>
      </c>
      <c r="B127" s="1">
        <v>2.8</v>
      </c>
      <c r="C127" s="1" t="s">
        <v>37</v>
      </c>
    </row>
    <row r="128" spans="1:3" x14ac:dyDescent="0.45">
      <c r="A128" s="1">
        <v>201206</v>
      </c>
      <c r="B128" s="1">
        <v>2.95</v>
      </c>
      <c r="C128" s="1" t="s">
        <v>37</v>
      </c>
    </row>
    <row r="129" spans="1:3" x14ac:dyDescent="0.45">
      <c r="A129" s="1">
        <v>201205</v>
      </c>
      <c r="B129" s="1">
        <v>3.125</v>
      </c>
      <c r="C129" s="1" t="s">
        <v>37</v>
      </c>
    </row>
    <row r="130" spans="1:3" x14ac:dyDescent="0.45">
      <c r="A130" s="1">
        <v>201204</v>
      </c>
      <c r="B130" s="1">
        <v>3.2</v>
      </c>
      <c r="C130" s="1" t="s">
        <v>37</v>
      </c>
    </row>
    <row r="131" spans="1:3" x14ac:dyDescent="0.45">
      <c r="A131" s="1">
        <v>201203</v>
      </c>
      <c r="B131" s="1">
        <v>3.35</v>
      </c>
      <c r="C131" s="1" t="s">
        <v>37</v>
      </c>
    </row>
    <row r="132" spans="1:3" x14ac:dyDescent="0.45">
      <c r="A132" s="1">
        <v>201202</v>
      </c>
      <c r="B132" s="1">
        <v>3.4</v>
      </c>
      <c r="C132" s="1" t="s">
        <v>37</v>
      </c>
    </row>
    <row r="133" spans="1:3" x14ac:dyDescent="0.45">
      <c r="A133" s="1">
        <v>201201</v>
      </c>
      <c r="B133" s="1">
        <v>3.45</v>
      </c>
      <c r="C133" s="1" t="s">
        <v>37</v>
      </c>
    </row>
    <row r="134" spans="1:3" x14ac:dyDescent="0.45">
      <c r="A134" s="1">
        <v>201112</v>
      </c>
      <c r="B134" s="1">
        <v>3.55</v>
      </c>
      <c r="C134" s="1" t="s">
        <v>37</v>
      </c>
    </row>
    <row r="135" spans="1:3" x14ac:dyDescent="0.45">
      <c r="A135" s="1">
        <v>201111</v>
      </c>
      <c r="B135" s="1">
        <v>3.6</v>
      </c>
      <c r="C135" s="1" t="s">
        <v>37</v>
      </c>
    </row>
    <row r="136" spans="1:3" x14ac:dyDescent="0.45">
      <c r="A136" s="1">
        <v>201110</v>
      </c>
      <c r="B136" s="1">
        <v>3.6</v>
      </c>
      <c r="C136" s="1" t="s">
        <v>37</v>
      </c>
    </row>
    <row r="137" spans="1:3" x14ac:dyDescent="0.45">
      <c r="A137" s="1">
        <v>201109</v>
      </c>
      <c r="B137" s="1">
        <v>3.65</v>
      </c>
      <c r="C137" s="1" t="s">
        <v>37</v>
      </c>
    </row>
    <row r="138" spans="1:3" x14ac:dyDescent="0.45">
      <c r="A138" s="1">
        <v>201108</v>
      </c>
      <c r="B138" s="1">
        <v>3.65</v>
      </c>
      <c r="C138" s="1" t="s">
        <v>37</v>
      </c>
    </row>
    <row r="139" spans="1:3" x14ac:dyDescent="0.45">
      <c r="A139" s="1">
        <v>201107</v>
      </c>
      <c r="B139" s="1">
        <v>3.65</v>
      </c>
      <c r="C139" s="1" t="s">
        <v>37</v>
      </c>
    </row>
    <row r="140" spans="1:3" x14ac:dyDescent="0.45">
      <c r="A140" s="1">
        <v>201106</v>
      </c>
      <c r="B140" s="1">
        <v>3.7</v>
      </c>
      <c r="C140" s="1" t="s">
        <v>37</v>
      </c>
    </row>
    <row r="141" spans="1:3" x14ac:dyDescent="0.45">
      <c r="A141" s="1">
        <v>201105</v>
      </c>
      <c r="B141" s="1">
        <v>3.7</v>
      </c>
      <c r="C141" s="1" t="s">
        <v>37</v>
      </c>
    </row>
    <row r="142" spans="1:3" x14ac:dyDescent="0.45">
      <c r="A142" s="1">
        <v>201104</v>
      </c>
      <c r="B142" s="1">
        <v>3.7</v>
      </c>
      <c r="C142" s="1" t="s">
        <v>37</v>
      </c>
    </row>
    <row r="143" spans="1:3" x14ac:dyDescent="0.45">
      <c r="A143" s="1">
        <v>201103</v>
      </c>
      <c r="B143" s="1">
        <v>3.7</v>
      </c>
      <c r="C143" s="1" t="s">
        <v>37</v>
      </c>
    </row>
    <row r="144" spans="1:3" x14ac:dyDescent="0.45">
      <c r="A144" s="1">
        <v>201102</v>
      </c>
      <c r="B144" s="1">
        <v>3.7</v>
      </c>
      <c r="C144" s="1" t="s">
        <v>37</v>
      </c>
    </row>
    <row r="145" spans="1:3" x14ac:dyDescent="0.45">
      <c r="A145" s="1">
        <v>201101</v>
      </c>
      <c r="B145" s="1">
        <v>3.7</v>
      </c>
      <c r="C145" s="1" t="s">
        <v>37</v>
      </c>
    </row>
    <row r="146" spans="1:3" x14ac:dyDescent="0.45">
      <c r="A146" s="1">
        <v>201012</v>
      </c>
      <c r="B146" s="1">
        <v>3.7</v>
      </c>
      <c r="C146" s="1" t="s">
        <v>37</v>
      </c>
    </row>
    <row r="147" spans="1:3" x14ac:dyDescent="0.45">
      <c r="A147" s="1">
        <v>201011</v>
      </c>
      <c r="B147" s="1">
        <v>3.7</v>
      </c>
      <c r="C147" s="1" t="s">
        <v>37</v>
      </c>
    </row>
    <row r="148" spans="1:3" x14ac:dyDescent="0.45">
      <c r="A148" s="1">
        <v>201010</v>
      </c>
      <c r="B148" s="1">
        <v>3.7</v>
      </c>
      <c r="C148" s="1" t="s">
        <v>37</v>
      </c>
    </row>
    <row r="149" spans="1:3" x14ac:dyDescent="0.45">
      <c r="A149" s="1">
        <v>201009</v>
      </c>
      <c r="B149" s="1">
        <v>3.7</v>
      </c>
      <c r="C149" s="1" t="s">
        <v>37</v>
      </c>
    </row>
    <row r="150" spans="1:3" x14ac:dyDescent="0.45">
      <c r="A150" s="1">
        <v>201008</v>
      </c>
      <c r="B150" s="1">
        <v>3.7</v>
      </c>
      <c r="C150" s="1" t="s">
        <v>37</v>
      </c>
    </row>
    <row r="151" spans="1:3" x14ac:dyDescent="0.45">
      <c r="A151" s="1">
        <v>201007</v>
      </c>
      <c r="B151" s="1">
        <v>3.7</v>
      </c>
      <c r="C151" s="1" t="s">
        <v>37</v>
      </c>
    </row>
    <row r="152" spans="1:3" x14ac:dyDescent="0.45">
      <c r="A152" s="1">
        <v>201006</v>
      </c>
      <c r="B152" s="1">
        <v>3.8</v>
      </c>
      <c r="C152" s="1" t="s">
        <v>37</v>
      </c>
    </row>
    <row r="153" spans="1:3" x14ac:dyDescent="0.45">
      <c r="A153" s="1">
        <v>201005</v>
      </c>
      <c r="B153" s="1">
        <v>3.8</v>
      </c>
      <c r="C153" s="1" t="s">
        <v>37</v>
      </c>
    </row>
    <row r="154" spans="1:3" x14ac:dyDescent="0.45">
      <c r="A154" s="1">
        <v>201004</v>
      </c>
      <c r="B154" s="1">
        <v>3.8</v>
      </c>
      <c r="C154" s="1" t="s">
        <v>37</v>
      </c>
    </row>
    <row r="155" spans="1:3" x14ac:dyDescent="0.45">
      <c r="A155" s="1">
        <v>201003</v>
      </c>
      <c r="B155" s="1">
        <v>3.8</v>
      </c>
      <c r="C155" s="1" t="s">
        <v>37</v>
      </c>
    </row>
    <row r="156" spans="1:3" x14ac:dyDescent="0.45">
      <c r="A156" s="1">
        <v>201002</v>
      </c>
      <c r="B156" s="1">
        <v>3.8</v>
      </c>
      <c r="C156" s="1" t="s">
        <v>37</v>
      </c>
    </row>
    <row r="157" spans="1:3" x14ac:dyDescent="0.45">
      <c r="A157" s="1">
        <v>201001</v>
      </c>
      <c r="B157" s="1">
        <v>3.8</v>
      </c>
      <c r="C157" s="1" t="s">
        <v>37</v>
      </c>
    </row>
    <row r="158" spans="1:3" x14ac:dyDescent="0.45">
      <c r="A158" s="1">
        <v>200912</v>
      </c>
      <c r="B158" s="1">
        <v>3.8</v>
      </c>
      <c r="C158" s="1" t="s">
        <v>37</v>
      </c>
    </row>
    <row r="159" spans="1:3" x14ac:dyDescent="0.45">
      <c r="A159" s="1">
        <v>200911</v>
      </c>
      <c r="B159" s="1">
        <v>3.8</v>
      </c>
      <c r="C159" s="1" t="s">
        <v>37</v>
      </c>
    </row>
    <row r="160" spans="1:3" x14ac:dyDescent="0.45">
      <c r="A160" s="1">
        <v>200910</v>
      </c>
      <c r="B160" s="1">
        <v>3.8</v>
      </c>
      <c r="C160" s="1" t="s">
        <v>37</v>
      </c>
    </row>
    <row r="161" spans="1:3" x14ac:dyDescent="0.45">
      <c r="A161" s="1">
        <v>200909</v>
      </c>
      <c r="B161" s="1">
        <v>3.8</v>
      </c>
      <c r="C161" s="1" t="s">
        <v>37</v>
      </c>
    </row>
    <row r="162" spans="1:3" x14ac:dyDescent="0.45">
      <c r="A162" s="1">
        <v>200908</v>
      </c>
      <c r="B162" s="1">
        <v>3.8</v>
      </c>
      <c r="C162" s="1" t="s">
        <v>37</v>
      </c>
    </row>
    <row r="163" spans="1:3" x14ac:dyDescent="0.45">
      <c r="A163" s="1">
        <v>200907</v>
      </c>
      <c r="B163" s="1">
        <v>3.8</v>
      </c>
      <c r="C163" s="1" t="s">
        <v>37</v>
      </c>
    </row>
    <row r="164" spans="1:3" x14ac:dyDescent="0.45">
      <c r="A164" s="1">
        <v>200906</v>
      </c>
      <c r="B164" s="1">
        <v>3.8</v>
      </c>
      <c r="C164" s="1" t="s">
        <v>37</v>
      </c>
    </row>
    <row r="165" spans="1:3" x14ac:dyDescent="0.45">
      <c r="A165" s="1">
        <v>200905</v>
      </c>
      <c r="B165" s="1">
        <v>3.8</v>
      </c>
      <c r="C165" s="1" t="s">
        <v>37</v>
      </c>
    </row>
    <row r="166" spans="1:3" x14ac:dyDescent="0.45">
      <c r="A166" s="1">
        <v>200904</v>
      </c>
      <c r="B166" s="1">
        <v>3.8</v>
      </c>
      <c r="C166" s="1" t="s">
        <v>37</v>
      </c>
    </row>
    <row r="167" spans="1:3" x14ac:dyDescent="0.45">
      <c r="A167" s="1">
        <v>200903</v>
      </c>
      <c r="B167" s="1">
        <v>3.75</v>
      </c>
      <c r="C167" s="1" t="s">
        <v>37</v>
      </c>
    </row>
    <row r="168" spans="1:3" x14ac:dyDescent="0.45">
      <c r="A168" s="1">
        <v>200902</v>
      </c>
      <c r="B168" s="1">
        <v>3.75</v>
      </c>
      <c r="C168" s="1" t="s">
        <v>37</v>
      </c>
    </row>
    <row r="169" spans="1:3" x14ac:dyDescent="0.45">
      <c r="A169" s="1">
        <v>200901</v>
      </c>
      <c r="B169" s="1">
        <v>3.8</v>
      </c>
      <c r="C169" s="1" t="s">
        <v>37</v>
      </c>
    </row>
    <row r="170" spans="1:3" x14ac:dyDescent="0.45">
      <c r="A170" s="1">
        <v>200812</v>
      </c>
      <c r="B170" s="1">
        <v>3.9</v>
      </c>
      <c r="C170" s="1" t="s">
        <v>37</v>
      </c>
    </row>
    <row r="171" spans="1:3" x14ac:dyDescent="0.45">
      <c r="A171" s="1">
        <v>200811</v>
      </c>
      <c r="B171" s="1">
        <v>3.9</v>
      </c>
      <c r="C171" s="1" t="s">
        <v>37</v>
      </c>
    </row>
    <row r="172" spans="1:3" x14ac:dyDescent="0.45">
      <c r="A172" s="1">
        <v>200810</v>
      </c>
      <c r="B172" s="1">
        <v>3.9</v>
      </c>
      <c r="C172" s="1" t="s">
        <v>37</v>
      </c>
    </row>
    <row r="173" spans="1:3" x14ac:dyDescent="0.45">
      <c r="A173" s="1">
        <v>200809</v>
      </c>
      <c r="B173" s="1">
        <v>3.9</v>
      </c>
      <c r="C173" s="1" t="s">
        <v>37</v>
      </c>
    </row>
    <row r="174" spans="1:3" x14ac:dyDescent="0.45">
      <c r="A174" s="1">
        <v>200808</v>
      </c>
      <c r="B174" s="1">
        <v>3.9</v>
      </c>
      <c r="C174" s="1" t="s">
        <v>37</v>
      </c>
    </row>
    <row r="175" spans="1:3" x14ac:dyDescent="0.45">
      <c r="A175" s="1">
        <v>200807</v>
      </c>
      <c r="B175" s="1">
        <v>3.9</v>
      </c>
      <c r="C175" s="1" t="s">
        <v>37</v>
      </c>
    </row>
    <row r="176" spans="1:3" x14ac:dyDescent="0.45">
      <c r="A176" s="1">
        <v>200806</v>
      </c>
      <c r="B176" s="1">
        <v>3.8</v>
      </c>
      <c r="C176" s="1" t="s">
        <v>37</v>
      </c>
    </row>
    <row r="177" spans="1:3" x14ac:dyDescent="0.45">
      <c r="A177" s="1">
        <v>200805</v>
      </c>
      <c r="B177" s="1">
        <v>3.8</v>
      </c>
      <c r="C177" s="1" t="s">
        <v>37</v>
      </c>
    </row>
    <row r="178" spans="1:3" x14ac:dyDescent="0.45">
      <c r="A178" s="1">
        <v>200804</v>
      </c>
      <c r="B178" s="1">
        <v>3.8</v>
      </c>
      <c r="C178" s="1" t="s">
        <v>37</v>
      </c>
    </row>
    <row r="179" spans="1:3" x14ac:dyDescent="0.45">
      <c r="A179" s="1">
        <v>200803</v>
      </c>
      <c r="B179" s="1">
        <v>3.8</v>
      </c>
      <c r="C179" s="1" t="s">
        <v>37</v>
      </c>
    </row>
    <row r="180" spans="1:3" x14ac:dyDescent="0.45">
      <c r="A180" s="1">
        <v>200802</v>
      </c>
      <c r="B180" s="1">
        <v>3.8</v>
      </c>
      <c r="C180" s="1" t="s">
        <v>37</v>
      </c>
    </row>
    <row r="181" spans="1:3" x14ac:dyDescent="0.45">
      <c r="A181" s="1">
        <v>200801</v>
      </c>
      <c r="B181" s="1">
        <v>3.8</v>
      </c>
      <c r="C181" s="1" t="s">
        <v>37</v>
      </c>
    </row>
    <row r="182" spans="1:3" x14ac:dyDescent="0.45">
      <c r="A182" s="1">
        <v>200712</v>
      </c>
      <c r="B182" s="1">
        <v>3.7</v>
      </c>
      <c r="C182" s="1" t="s">
        <v>37</v>
      </c>
    </row>
    <row r="183" spans="1:3" x14ac:dyDescent="0.45">
      <c r="A183" s="1">
        <v>200711</v>
      </c>
      <c r="B183" s="1">
        <v>3.7</v>
      </c>
      <c r="C183" s="1" t="s">
        <v>37</v>
      </c>
    </row>
    <row r="184" spans="1:3" x14ac:dyDescent="0.45">
      <c r="A184" s="1">
        <v>200710</v>
      </c>
      <c r="B184" s="1">
        <v>3.7</v>
      </c>
      <c r="C184" s="1" t="s">
        <v>37</v>
      </c>
    </row>
    <row r="185" spans="1:3" x14ac:dyDescent="0.45">
      <c r="A185" s="1">
        <v>200709</v>
      </c>
      <c r="B185" s="1">
        <v>3.7</v>
      </c>
      <c r="C185" s="1" t="s">
        <v>37</v>
      </c>
    </row>
    <row r="186" spans="1:3" x14ac:dyDescent="0.45">
      <c r="A186" s="1">
        <v>200708</v>
      </c>
      <c r="B186" s="1">
        <v>3.7</v>
      </c>
      <c r="C186" s="1" t="s">
        <v>37</v>
      </c>
    </row>
    <row r="187" spans="1:3" x14ac:dyDescent="0.45">
      <c r="A187" s="1">
        <v>200707</v>
      </c>
      <c r="B187" s="1">
        <v>3.7</v>
      </c>
      <c r="C187" s="1" t="s">
        <v>37</v>
      </c>
    </row>
    <row r="188" spans="1:3" x14ac:dyDescent="0.45">
      <c r="A188" s="1">
        <v>200706</v>
      </c>
      <c r="B188" s="1">
        <v>3.7</v>
      </c>
      <c r="C188" s="1" t="s">
        <v>37</v>
      </c>
    </row>
    <row r="189" spans="1:3" x14ac:dyDescent="0.45">
      <c r="A189" s="1">
        <v>200705</v>
      </c>
      <c r="B189" s="1">
        <v>3.7</v>
      </c>
      <c r="C189" s="1" t="s">
        <v>37</v>
      </c>
    </row>
    <row r="190" spans="1:3" x14ac:dyDescent="0.45">
      <c r="A190" s="1">
        <v>200704</v>
      </c>
      <c r="B190" s="1">
        <v>3.7</v>
      </c>
      <c r="C190" s="1" t="s">
        <v>37</v>
      </c>
    </row>
    <row r="191" spans="1:3" x14ac:dyDescent="0.45">
      <c r="A191" s="1">
        <v>200703</v>
      </c>
      <c r="B191" s="1">
        <v>3.7</v>
      </c>
      <c r="C191" s="1" t="s">
        <v>37</v>
      </c>
    </row>
    <row r="192" spans="1:3" x14ac:dyDescent="0.45">
      <c r="A192" s="1">
        <v>200702</v>
      </c>
      <c r="B192" s="1">
        <v>3.7</v>
      </c>
      <c r="C192" s="1" t="s">
        <v>37</v>
      </c>
    </row>
    <row r="193" spans="1:3" x14ac:dyDescent="0.45">
      <c r="A193" s="1">
        <v>200701</v>
      </c>
      <c r="B193" s="1">
        <v>3.7</v>
      </c>
      <c r="C193" s="1" t="s">
        <v>37</v>
      </c>
    </row>
    <row r="194" spans="1:3" x14ac:dyDescent="0.45">
      <c r="A194" s="1">
        <v>200612</v>
      </c>
      <c r="B194" s="1">
        <v>3.7</v>
      </c>
      <c r="C194" s="1" t="s">
        <v>37</v>
      </c>
    </row>
    <row r="195" spans="1:3" x14ac:dyDescent="0.45">
      <c r="A195" s="1">
        <v>200611</v>
      </c>
      <c r="B195" s="1">
        <v>3.7</v>
      </c>
      <c r="C195" s="1" t="s">
        <v>37</v>
      </c>
    </row>
    <row r="196" spans="1:3" x14ac:dyDescent="0.45">
      <c r="A196" s="1">
        <v>200610</v>
      </c>
      <c r="B196" s="1">
        <v>3.75</v>
      </c>
      <c r="C196" s="1" t="s">
        <v>37</v>
      </c>
    </row>
    <row r="197" spans="1:3" x14ac:dyDescent="0.45">
      <c r="A197" s="1">
        <v>200609</v>
      </c>
      <c r="B197" s="1">
        <v>3.75</v>
      </c>
      <c r="C197" s="1" t="s">
        <v>37</v>
      </c>
    </row>
    <row r="198" spans="1:3" x14ac:dyDescent="0.45">
      <c r="A198" s="1">
        <v>200608</v>
      </c>
      <c r="B198" s="1">
        <v>3.75</v>
      </c>
      <c r="C198" s="1" t="s">
        <v>37</v>
      </c>
    </row>
    <row r="199" spans="1:3" x14ac:dyDescent="0.45">
      <c r="A199" s="1">
        <v>200607</v>
      </c>
      <c r="B199" s="1">
        <v>3.75</v>
      </c>
      <c r="C199" s="1" t="s">
        <v>37</v>
      </c>
    </row>
    <row r="200" spans="1:3" x14ac:dyDescent="0.45">
      <c r="A200" s="1">
        <v>200606</v>
      </c>
      <c r="B200" s="1">
        <v>3.75</v>
      </c>
      <c r="C200" s="1" t="s">
        <v>37</v>
      </c>
    </row>
    <row r="201" spans="1:3" x14ac:dyDescent="0.45">
      <c r="A201" s="1">
        <v>200605</v>
      </c>
      <c r="B201" s="1">
        <v>3.75</v>
      </c>
      <c r="C201" s="1" t="s">
        <v>37</v>
      </c>
    </row>
    <row r="202" spans="1:3" x14ac:dyDescent="0.45">
      <c r="A202" s="1">
        <v>200604</v>
      </c>
      <c r="B202" s="1">
        <v>3.8</v>
      </c>
      <c r="C202" s="1" t="s">
        <v>37</v>
      </c>
    </row>
    <row r="203" spans="1:3" x14ac:dyDescent="0.45">
      <c r="A203" s="1">
        <v>200603</v>
      </c>
      <c r="B203" s="1">
        <v>3.8</v>
      </c>
      <c r="C203" s="1" t="s">
        <v>37</v>
      </c>
    </row>
    <row r="204" spans="1:3" x14ac:dyDescent="0.45">
      <c r="A204" s="1">
        <v>200602</v>
      </c>
      <c r="B204" s="1">
        <v>3.85</v>
      </c>
      <c r="C204" s="1" t="s">
        <v>37</v>
      </c>
    </row>
    <row r="205" spans="1:3" x14ac:dyDescent="0.45">
      <c r="A205" s="1">
        <v>200601</v>
      </c>
      <c r="B205" s="1">
        <v>3.9</v>
      </c>
      <c r="C205" s="1" t="s">
        <v>37</v>
      </c>
    </row>
    <row r="206" spans="1:3" x14ac:dyDescent="0.45">
      <c r="A206" s="1">
        <v>200512</v>
      </c>
      <c r="B206" s="1">
        <v>3.9</v>
      </c>
      <c r="C206" s="1" t="s">
        <v>37</v>
      </c>
    </row>
    <row r="207" spans="1:3" x14ac:dyDescent="0.45">
      <c r="A207" s="1">
        <v>200511</v>
      </c>
      <c r="B207" s="1">
        <v>3.95</v>
      </c>
      <c r="C207" s="1" t="s">
        <v>37</v>
      </c>
    </row>
    <row r="208" spans="1:3" x14ac:dyDescent="0.45">
      <c r="A208" s="1">
        <v>200510</v>
      </c>
      <c r="B208" s="1">
        <v>3.95</v>
      </c>
      <c r="C208" s="1" t="s">
        <v>37</v>
      </c>
    </row>
    <row r="209" spans="1:3" x14ac:dyDescent="0.45">
      <c r="A209" s="1">
        <v>200509</v>
      </c>
      <c r="B209" s="1">
        <v>3.95</v>
      </c>
      <c r="C209" s="1" t="s">
        <v>37</v>
      </c>
    </row>
    <row r="210" spans="1:3" x14ac:dyDescent="0.45">
      <c r="A210" s="1">
        <v>200508</v>
      </c>
      <c r="B210" s="1">
        <v>4</v>
      </c>
      <c r="C210" s="1" t="s">
        <v>37</v>
      </c>
    </row>
    <row r="211" spans="1:3" x14ac:dyDescent="0.45">
      <c r="A211" s="1">
        <v>200507</v>
      </c>
      <c r="B211" s="1">
        <v>4</v>
      </c>
      <c r="C211" s="1" t="s">
        <v>37</v>
      </c>
    </row>
    <row r="212" spans="1:3" x14ac:dyDescent="0.45">
      <c r="A212" s="1">
        <v>200506</v>
      </c>
      <c r="B212" s="1">
        <v>4</v>
      </c>
      <c r="C212" s="1" t="s">
        <v>37</v>
      </c>
    </row>
    <row r="213" spans="1:3" x14ac:dyDescent="0.45">
      <c r="A213" s="1">
        <v>200505</v>
      </c>
      <c r="B213" s="1">
        <v>3.9</v>
      </c>
      <c r="C213" s="1" t="s">
        <v>37</v>
      </c>
    </row>
    <row r="214" spans="1:3" x14ac:dyDescent="0.45">
      <c r="A214" s="1">
        <v>200504</v>
      </c>
      <c r="B214" s="1">
        <v>3.9</v>
      </c>
      <c r="C214" s="1" t="s">
        <v>37</v>
      </c>
    </row>
    <row r="215" spans="1:3" x14ac:dyDescent="0.45">
      <c r="A215" s="1">
        <v>200503</v>
      </c>
      <c r="B215" s="1">
        <v>3.9</v>
      </c>
      <c r="C215" s="1" t="s">
        <v>37</v>
      </c>
    </row>
    <row r="216" spans="1:3" x14ac:dyDescent="0.45">
      <c r="A216" s="1">
        <v>200502</v>
      </c>
      <c r="B216" s="1">
        <v>3.9</v>
      </c>
      <c r="C216" s="1" t="s">
        <v>37</v>
      </c>
    </row>
    <row r="217" spans="1:3" x14ac:dyDescent="0.45">
      <c r="A217" s="1">
        <v>200501</v>
      </c>
      <c r="B217" s="1">
        <v>3.9</v>
      </c>
      <c r="C217" s="1" t="s">
        <v>37</v>
      </c>
    </row>
    <row r="218" spans="1:3" x14ac:dyDescent="0.45">
      <c r="A218" s="1">
        <v>200412</v>
      </c>
      <c r="B218" s="1">
        <v>3.9</v>
      </c>
      <c r="C218" s="1" t="s">
        <v>37</v>
      </c>
    </row>
    <row r="219" spans="1:3" x14ac:dyDescent="0.45">
      <c r="A219" s="1">
        <v>200411</v>
      </c>
      <c r="B219" s="1">
        <v>3.9</v>
      </c>
      <c r="C219" s="1" t="s">
        <v>37</v>
      </c>
    </row>
    <row r="220" spans="1:3" x14ac:dyDescent="0.45">
      <c r="A220" s="1">
        <v>200410</v>
      </c>
      <c r="B220" s="1">
        <v>3.9</v>
      </c>
      <c r="C220" s="1" t="s">
        <v>37</v>
      </c>
    </row>
    <row r="221" spans="1:3" x14ac:dyDescent="0.45">
      <c r="A221" s="1">
        <v>200409</v>
      </c>
      <c r="B221" s="1">
        <v>3.9</v>
      </c>
      <c r="C221" s="1" t="s">
        <v>37</v>
      </c>
    </row>
    <row r="222" spans="1:3" x14ac:dyDescent="0.45">
      <c r="A222" s="1">
        <v>200408</v>
      </c>
      <c r="B222" s="1">
        <v>3.9</v>
      </c>
      <c r="C222" s="1" t="s">
        <v>37</v>
      </c>
    </row>
    <row r="223" spans="1:3" x14ac:dyDescent="0.45">
      <c r="A223" s="1">
        <v>200407</v>
      </c>
      <c r="B223" s="1">
        <v>3.9</v>
      </c>
      <c r="C223" s="1" t="s">
        <v>37</v>
      </c>
    </row>
    <row r="224" spans="1:3" x14ac:dyDescent="0.45">
      <c r="A224" s="1">
        <v>200406</v>
      </c>
      <c r="B224" s="1">
        <v>3.9</v>
      </c>
      <c r="C224" s="1" t="s">
        <v>37</v>
      </c>
    </row>
    <row r="225" spans="1:3" x14ac:dyDescent="0.45">
      <c r="A225" s="1">
        <v>200405</v>
      </c>
      <c r="B225" s="1">
        <v>3.9</v>
      </c>
      <c r="C225" s="1" t="s">
        <v>37</v>
      </c>
    </row>
    <row r="226" spans="1:3" x14ac:dyDescent="0.45">
      <c r="A226" s="1">
        <v>200404</v>
      </c>
      <c r="B226" s="1">
        <v>3.9</v>
      </c>
      <c r="C226" s="1" t="s">
        <v>37</v>
      </c>
    </row>
    <row r="227" spans="1:3" x14ac:dyDescent="0.45">
      <c r="A227" s="1">
        <v>200403</v>
      </c>
      <c r="B227" s="1">
        <v>3.9</v>
      </c>
      <c r="C227" s="1" t="s">
        <v>37</v>
      </c>
    </row>
    <row r="228" spans="1:3" x14ac:dyDescent="0.45">
      <c r="A228" s="1">
        <v>200402</v>
      </c>
      <c r="B228" s="1">
        <v>3.9</v>
      </c>
      <c r="C228" s="1" t="s">
        <v>37</v>
      </c>
    </row>
    <row r="229" spans="1:3" x14ac:dyDescent="0.45">
      <c r="A229" s="1">
        <v>200401</v>
      </c>
      <c r="B229" s="1">
        <v>3.9</v>
      </c>
      <c r="C229" s="1" t="s">
        <v>37</v>
      </c>
    </row>
    <row r="230" spans="1:3" x14ac:dyDescent="0.45">
      <c r="A230" s="1">
        <v>200312</v>
      </c>
      <c r="B230" s="1">
        <v>3.862202913</v>
      </c>
      <c r="C230" s="1" t="s">
        <v>37</v>
      </c>
    </row>
    <row r="231" spans="1:3" x14ac:dyDescent="0.45">
      <c r="A231" s="1">
        <v>200311</v>
      </c>
      <c r="B231" s="1">
        <v>3.7631720690999999</v>
      </c>
      <c r="C231" s="1" t="s">
        <v>37</v>
      </c>
    </row>
    <row r="232" spans="1:3" x14ac:dyDescent="0.45">
      <c r="A232" s="1">
        <v>200310</v>
      </c>
      <c r="B232" s="1">
        <v>3.7136566471000001</v>
      </c>
      <c r="C232" s="1" t="s">
        <v>37</v>
      </c>
    </row>
    <row r="233" spans="1:3" x14ac:dyDescent="0.45">
      <c r="A233" s="1">
        <v>200309</v>
      </c>
      <c r="B233" s="1">
        <v>3.7136566471000001</v>
      </c>
      <c r="C233" s="1" t="s">
        <v>37</v>
      </c>
    </row>
    <row r="234" spans="1:3" x14ac:dyDescent="0.45">
      <c r="A234" s="1">
        <v>200308</v>
      </c>
      <c r="B234" s="1">
        <v>3.7136566471000001</v>
      </c>
      <c r="C234" s="1" t="s">
        <v>37</v>
      </c>
    </row>
    <row r="235" spans="1:3" x14ac:dyDescent="0.45">
      <c r="A235" s="1">
        <v>200307</v>
      </c>
      <c r="B235" s="1">
        <v>3.7136566471000001</v>
      </c>
      <c r="C235" s="1" t="s">
        <v>37</v>
      </c>
    </row>
    <row r="236" spans="1:3" x14ac:dyDescent="0.45">
      <c r="A236" s="1">
        <v>200306</v>
      </c>
      <c r="B236" s="1">
        <v>3.6839473939</v>
      </c>
      <c r="C236" s="1" t="s">
        <v>37</v>
      </c>
    </row>
    <row r="237" spans="1:3" x14ac:dyDescent="0.45">
      <c r="A237" s="1">
        <v>200305</v>
      </c>
      <c r="B237" s="1">
        <v>3.6839473939</v>
      </c>
      <c r="C237" s="1" t="s">
        <v>37</v>
      </c>
    </row>
    <row r="238" spans="1:3" x14ac:dyDescent="0.45">
      <c r="A238" s="1">
        <v>200304</v>
      </c>
      <c r="B238" s="1">
        <v>3.6839473939</v>
      </c>
      <c r="C238" s="1" t="s">
        <v>37</v>
      </c>
    </row>
    <row r="239" spans="1:3" x14ac:dyDescent="0.45">
      <c r="A239" s="1">
        <v>200303</v>
      </c>
      <c r="B239" s="1">
        <v>3.6888989361000002</v>
      </c>
      <c r="C239" s="1" t="s">
        <v>37</v>
      </c>
    </row>
    <row r="240" spans="1:3" x14ac:dyDescent="0.45">
      <c r="A240" s="1">
        <v>200302</v>
      </c>
      <c r="B240" s="1">
        <v>3.6641412250999998</v>
      </c>
      <c r="C240" s="1" t="s">
        <v>37</v>
      </c>
    </row>
    <row r="241" spans="1:3" x14ac:dyDescent="0.45">
      <c r="A241" s="1">
        <v>200301</v>
      </c>
      <c r="B241" s="1">
        <v>3.5898680922000001</v>
      </c>
      <c r="C241" s="1" t="s">
        <v>37</v>
      </c>
    </row>
    <row r="242" spans="1:3" x14ac:dyDescent="0.45">
      <c r="A242" s="1">
        <v>200212</v>
      </c>
      <c r="B242" s="1">
        <v>3.55</v>
      </c>
      <c r="C242" s="1" t="s">
        <v>37</v>
      </c>
    </row>
    <row r="243" spans="1:3" x14ac:dyDescent="0.45">
      <c r="A243" s="1">
        <v>200211</v>
      </c>
      <c r="B243" s="1">
        <v>3.5</v>
      </c>
      <c r="C243" s="1" t="s">
        <v>37</v>
      </c>
    </row>
    <row r="244" spans="1:3" x14ac:dyDescent="0.45">
      <c r="A244" s="1">
        <v>200210</v>
      </c>
      <c r="B244" s="1">
        <v>3.5</v>
      </c>
      <c r="C244" s="1" t="s">
        <v>37</v>
      </c>
    </row>
    <row r="245" spans="1:3" x14ac:dyDescent="0.45">
      <c r="A245" s="1">
        <v>200209</v>
      </c>
      <c r="B245" s="1">
        <v>3.45</v>
      </c>
      <c r="C245" s="1" t="s">
        <v>37</v>
      </c>
    </row>
    <row r="246" spans="1:3" x14ac:dyDescent="0.45">
      <c r="A246" s="1">
        <v>200208</v>
      </c>
      <c r="B246" s="1">
        <v>3.4049999999999998</v>
      </c>
      <c r="C246" s="1" t="s">
        <v>37</v>
      </c>
    </row>
    <row r="247" spans="1:3" x14ac:dyDescent="0.45">
      <c r="A247" s="1">
        <v>200207</v>
      </c>
      <c r="B247" s="1">
        <v>3.39</v>
      </c>
      <c r="C247" s="1" t="s">
        <v>37</v>
      </c>
    </row>
    <row r="248" spans="1:3" x14ac:dyDescent="0.45">
      <c r="A248" s="1">
        <v>200206</v>
      </c>
      <c r="B248" s="1">
        <v>3.38</v>
      </c>
      <c r="C248" s="1" t="s">
        <v>37</v>
      </c>
    </row>
    <row r="249" spans="1:3" x14ac:dyDescent="0.45">
      <c r="A249" s="1">
        <v>200205</v>
      </c>
      <c r="B249" s="1">
        <v>3.36</v>
      </c>
      <c r="C249" s="1" t="s">
        <v>37</v>
      </c>
    </row>
    <row r="250" spans="1:3" x14ac:dyDescent="0.45">
      <c r="A250" s="1">
        <v>200204</v>
      </c>
      <c r="B250" s="1">
        <v>3.34</v>
      </c>
      <c r="C250" s="1" t="s">
        <v>37</v>
      </c>
    </row>
    <row r="251" spans="1:3" x14ac:dyDescent="0.45">
      <c r="A251" s="1">
        <v>200203</v>
      </c>
      <c r="B251" s="1">
        <v>3.35</v>
      </c>
      <c r="C251" s="1" t="s">
        <v>37</v>
      </c>
    </row>
    <row r="252" spans="1:3" x14ac:dyDescent="0.45">
      <c r="A252" s="1">
        <v>200202</v>
      </c>
      <c r="B252" s="1">
        <v>3.33</v>
      </c>
      <c r="C252" s="1" t="s">
        <v>37</v>
      </c>
    </row>
    <row r="253" spans="1:3" x14ac:dyDescent="0.45">
      <c r="A253" s="1">
        <v>200201</v>
      </c>
      <c r="B253" s="1">
        <v>3.35</v>
      </c>
      <c r="C253" s="1" t="s">
        <v>37</v>
      </c>
    </row>
    <row r="254" spans="1:3" x14ac:dyDescent="0.45">
      <c r="A254" s="1">
        <v>200112</v>
      </c>
      <c r="B254" s="1">
        <v>3.456</v>
      </c>
      <c r="C254" s="1" t="s">
        <v>37</v>
      </c>
    </row>
    <row r="255" spans="1:3" x14ac:dyDescent="0.45">
      <c r="A255" s="1">
        <v>200111</v>
      </c>
      <c r="B255" s="1">
        <v>3.5</v>
      </c>
      <c r="C255" s="1" t="s">
        <v>37</v>
      </c>
    </row>
    <row r="256" spans="1:3" x14ac:dyDescent="0.45">
      <c r="A256" s="1">
        <v>200110</v>
      </c>
      <c r="B256" s="1">
        <v>3.5</v>
      </c>
      <c r="C256" s="1" t="s">
        <v>37</v>
      </c>
    </row>
    <row r="257" spans="1:3" x14ac:dyDescent="0.45">
      <c r="A257" s="1">
        <v>200109</v>
      </c>
      <c r="B257" s="1">
        <v>3.62</v>
      </c>
      <c r="C257" s="1" t="s">
        <v>37</v>
      </c>
    </row>
    <row r="258" spans="1:3" x14ac:dyDescent="0.45">
      <c r="A258" s="1">
        <v>200108</v>
      </c>
      <c r="B258" s="1">
        <v>3.75</v>
      </c>
      <c r="C258" s="1" t="s">
        <v>37</v>
      </c>
    </row>
    <row r="259" spans="1:3" x14ac:dyDescent="0.45">
      <c r="A259" s="1">
        <v>200107</v>
      </c>
      <c r="B259" s="1">
        <v>3.84</v>
      </c>
      <c r="C259" s="1" t="s">
        <v>37</v>
      </c>
    </row>
    <row r="260" spans="1:3" x14ac:dyDescent="0.45">
      <c r="A260" s="1">
        <v>200106</v>
      </c>
      <c r="B260" s="1">
        <v>3.75</v>
      </c>
      <c r="C260" s="1" t="s">
        <v>37</v>
      </c>
    </row>
    <row r="261" spans="1:3" x14ac:dyDescent="0.45">
      <c r="A261" s="1">
        <v>200105</v>
      </c>
      <c r="B261" s="1">
        <v>3.65</v>
      </c>
      <c r="C261" s="1" t="s">
        <v>37</v>
      </c>
    </row>
    <row r="262" spans="1:3" x14ac:dyDescent="0.45">
      <c r="A262" s="1">
        <v>200104</v>
      </c>
      <c r="B262" s="1">
        <v>3.75</v>
      </c>
      <c r="C262" s="1" t="s">
        <v>37</v>
      </c>
    </row>
    <row r="263" spans="1:3" x14ac:dyDescent="0.45">
      <c r="A263" s="1">
        <v>200103</v>
      </c>
      <c r="B263" s="1">
        <v>3.8</v>
      </c>
      <c r="C263" s="1" t="s">
        <v>37</v>
      </c>
    </row>
    <row r="264" spans="1:3" x14ac:dyDescent="0.45">
      <c r="A264" s="1">
        <v>200102</v>
      </c>
      <c r="B264" s="1">
        <v>3.75</v>
      </c>
      <c r="C264" s="1" t="s">
        <v>37</v>
      </c>
    </row>
    <row r="265" spans="1:3" x14ac:dyDescent="0.45">
      <c r="A265" s="1">
        <v>200101</v>
      </c>
      <c r="B265" s="1">
        <v>3.9</v>
      </c>
      <c r="C265" s="1" t="s">
        <v>37</v>
      </c>
    </row>
    <row r="266" spans="1:3" x14ac:dyDescent="0.45">
      <c r="A266" s="1">
        <v>200012</v>
      </c>
      <c r="B266" s="1">
        <v>3.8464505919</v>
      </c>
      <c r="C266" s="1" t="s">
        <v>37</v>
      </c>
    </row>
    <row r="267" spans="1:3" x14ac:dyDescent="0.45">
      <c r="A267" s="1">
        <v>200011</v>
      </c>
      <c r="B267" s="1">
        <v>3.7719069757999999</v>
      </c>
      <c r="C267" s="1" t="s">
        <v>37</v>
      </c>
    </row>
    <row r="268" spans="1:3" x14ac:dyDescent="0.45">
      <c r="A268" s="1">
        <v>200010</v>
      </c>
      <c r="B268" s="1">
        <v>3.7768765501999999</v>
      </c>
      <c r="C268" s="1" t="s">
        <v>37</v>
      </c>
    </row>
    <row r="269" spans="1:3" x14ac:dyDescent="0.45">
      <c r="A269" s="1">
        <v>200009</v>
      </c>
      <c r="B269" s="1">
        <v>3.6973633596000002</v>
      </c>
      <c r="C269" s="1" t="s">
        <v>37</v>
      </c>
    </row>
    <row r="270" spans="1:3" x14ac:dyDescent="0.45">
      <c r="A270" s="1">
        <v>200008</v>
      </c>
      <c r="B270" s="1">
        <v>3.6923937852000002</v>
      </c>
      <c r="C270" s="1" t="s">
        <v>37</v>
      </c>
    </row>
    <row r="271" spans="1:3" x14ac:dyDescent="0.45">
      <c r="A271" s="1">
        <v>200007</v>
      </c>
      <c r="B271" s="1">
        <v>3.6923937852000002</v>
      </c>
      <c r="C271" s="1" t="s">
        <v>37</v>
      </c>
    </row>
    <row r="272" spans="1:3" x14ac:dyDescent="0.45">
      <c r="A272" s="1">
        <v>200006</v>
      </c>
      <c r="B272" s="1">
        <v>3.6476676156000001</v>
      </c>
      <c r="C272" s="1" t="s">
        <v>37</v>
      </c>
    </row>
    <row r="273" spans="1:3" x14ac:dyDescent="0.45">
      <c r="A273" s="1">
        <v>200005</v>
      </c>
      <c r="B273" s="1">
        <v>3.6277893179</v>
      </c>
      <c r="C273" s="1" t="s">
        <v>37</v>
      </c>
    </row>
    <row r="274" spans="1:3" x14ac:dyDescent="0.45">
      <c r="A274" s="1">
        <v>200004</v>
      </c>
      <c r="B274" s="1">
        <v>3.6178501691</v>
      </c>
      <c r="C274" s="1" t="s">
        <v>37</v>
      </c>
    </row>
    <row r="275" spans="1:3" x14ac:dyDescent="0.45">
      <c r="A275" s="1">
        <v>200003</v>
      </c>
      <c r="B275" s="1">
        <v>3.6774850620000001</v>
      </c>
      <c r="C275" s="1" t="s">
        <v>37</v>
      </c>
    </row>
    <row r="276" spans="1:3" x14ac:dyDescent="0.45">
      <c r="A276" s="1">
        <v>200002</v>
      </c>
      <c r="B276" s="1">
        <v>3.4687629369000001</v>
      </c>
      <c r="C276" s="1" t="s">
        <v>37</v>
      </c>
    </row>
    <row r="277" spans="1:3" x14ac:dyDescent="0.45">
      <c r="A277" s="1">
        <v>200001</v>
      </c>
      <c r="B277" s="1">
        <v>3.409128044</v>
      </c>
      <c r="C277" s="1" t="s">
        <v>37</v>
      </c>
    </row>
    <row r="278" spans="1:3" x14ac:dyDescent="0.45">
      <c r="A278" s="1">
        <v>199912</v>
      </c>
      <c r="B278" s="1">
        <v>3.399841318</v>
      </c>
      <c r="C278" s="1" t="s">
        <v>37</v>
      </c>
    </row>
    <row r="279" spans="1:3" x14ac:dyDescent="0.45">
      <c r="A279" s="1">
        <v>199911</v>
      </c>
      <c r="B279" s="1">
        <v>3.4498389843999999</v>
      </c>
      <c r="C279" s="1" t="s">
        <v>37</v>
      </c>
    </row>
    <row r="280" spans="1:3" x14ac:dyDescent="0.45">
      <c r="A280" s="1">
        <v>199910</v>
      </c>
      <c r="B280" s="1">
        <v>3.4998366508999998</v>
      </c>
      <c r="C280" s="1" t="s">
        <v>37</v>
      </c>
    </row>
    <row r="281" spans="1:3" x14ac:dyDescent="0.45">
      <c r="A281" s="1">
        <v>199909</v>
      </c>
      <c r="B281" s="1">
        <v>3.4498389843999999</v>
      </c>
      <c r="C281" s="1" t="s">
        <v>37</v>
      </c>
    </row>
    <row r="282" spans="1:3" x14ac:dyDescent="0.45">
      <c r="A282" s="1">
        <v>199908</v>
      </c>
      <c r="B282" s="1">
        <v>3.4998366508999998</v>
      </c>
      <c r="C282" s="1" t="s">
        <v>37</v>
      </c>
    </row>
    <row r="283" spans="1:3" x14ac:dyDescent="0.45">
      <c r="A283" s="1">
        <v>199907</v>
      </c>
      <c r="B283" s="1">
        <v>3.4798375842999998</v>
      </c>
      <c r="C283" s="1" t="s">
        <v>37</v>
      </c>
    </row>
    <row r="284" spans="1:3" x14ac:dyDescent="0.45">
      <c r="A284" s="1">
        <v>199906</v>
      </c>
      <c r="B284" s="1">
        <v>3.3798422513999999</v>
      </c>
      <c r="C284" s="1" t="s">
        <v>37</v>
      </c>
    </row>
    <row r="285" spans="1:3" x14ac:dyDescent="0.45">
      <c r="A285" s="1">
        <v>199905</v>
      </c>
      <c r="B285" s="1">
        <v>3.399841318</v>
      </c>
      <c r="C285" s="1" t="s">
        <v>37</v>
      </c>
    </row>
    <row r="286" spans="1:3" x14ac:dyDescent="0.45">
      <c r="A286" s="1">
        <v>199904</v>
      </c>
      <c r="B286" s="1">
        <v>3.4498389843999999</v>
      </c>
      <c r="C286" s="1" t="s">
        <v>37</v>
      </c>
    </row>
    <row r="287" spans="1:3" x14ac:dyDescent="0.45">
      <c r="A287" s="1">
        <v>199903</v>
      </c>
      <c r="B287" s="1">
        <v>3.7598245164000001</v>
      </c>
      <c r="C287" s="1" t="s">
        <v>37</v>
      </c>
    </row>
    <row r="288" spans="1:3" x14ac:dyDescent="0.45">
      <c r="A288" s="1">
        <v>199902</v>
      </c>
      <c r="B288" s="1">
        <v>3.8898184490999999</v>
      </c>
      <c r="C288" s="1" t="s">
        <v>37</v>
      </c>
    </row>
    <row r="289" spans="1:3" x14ac:dyDescent="0.45">
      <c r="A289" s="1">
        <v>199901</v>
      </c>
      <c r="B289" s="1">
        <v>3.6298305836</v>
      </c>
      <c r="C289" s="1" t="s">
        <v>37</v>
      </c>
    </row>
    <row r="290" spans="1:3" x14ac:dyDescent="0.45">
      <c r="A290" s="1">
        <v>199812</v>
      </c>
      <c r="B290" s="1">
        <v>3.55</v>
      </c>
      <c r="C290" s="1" t="s">
        <v>37</v>
      </c>
    </row>
    <row r="291" spans="1:3" x14ac:dyDescent="0.45">
      <c r="A291" s="1">
        <v>199811</v>
      </c>
      <c r="B291" s="1">
        <v>3.6</v>
      </c>
      <c r="C291" s="1" t="s">
        <v>37</v>
      </c>
    </row>
    <row r="292" spans="1:3" x14ac:dyDescent="0.45">
      <c r="A292" s="1">
        <v>199810</v>
      </c>
      <c r="B292" s="1">
        <v>3.45</v>
      </c>
      <c r="C292" s="1" t="s">
        <v>37</v>
      </c>
    </row>
    <row r="293" spans="1:3" x14ac:dyDescent="0.45">
      <c r="A293" s="1">
        <v>199809</v>
      </c>
      <c r="B293" s="1">
        <v>3.65</v>
      </c>
      <c r="C293" s="1" t="s">
        <v>37</v>
      </c>
    </row>
    <row r="294" spans="1:3" x14ac:dyDescent="0.45">
      <c r="A294" s="1">
        <v>199808</v>
      </c>
      <c r="B294" s="1">
        <v>3.4</v>
      </c>
      <c r="C294" s="1" t="s">
        <v>37</v>
      </c>
    </row>
    <row r="295" spans="1:3" x14ac:dyDescent="0.45">
      <c r="A295" s="1">
        <v>199807</v>
      </c>
      <c r="B295" s="1">
        <v>3.55</v>
      </c>
      <c r="C295" s="1" t="s">
        <v>37</v>
      </c>
    </row>
    <row r="296" spans="1:3" x14ac:dyDescent="0.45">
      <c r="A296" s="1">
        <v>199806</v>
      </c>
      <c r="B296" s="1">
        <v>3.8</v>
      </c>
      <c r="C296" s="1" t="s">
        <v>37</v>
      </c>
    </row>
    <row r="297" spans="1:3" x14ac:dyDescent="0.45">
      <c r="A297" s="1">
        <v>199805</v>
      </c>
      <c r="B297" s="1">
        <v>3.6</v>
      </c>
      <c r="C297" s="1" t="s">
        <v>37</v>
      </c>
    </row>
    <row r="298" spans="1:3" x14ac:dyDescent="0.45">
      <c r="A298" s="1">
        <v>199804</v>
      </c>
      <c r="B298" s="1">
        <v>3.8</v>
      </c>
      <c r="C298" s="1" t="s">
        <v>37</v>
      </c>
    </row>
    <row r="299" spans="1:3" x14ac:dyDescent="0.45">
      <c r="A299" s="1">
        <v>199803</v>
      </c>
      <c r="B299" s="1">
        <v>3.6</v>
      </c>
      <c r="C299" s="1" t="s">
        <v>37</v>
      </c>
    </row>
    <row r="300" spans="1:3" x14ac:dyDescent="0.45">
      <c r="A300" s="1">
        <v>199802</v>
      </c>
      <c r="B300" s="1">
        <v>3.6</v>
      </c>
      <c r="C300" s="1" t="s">
        <v>37</v>
      </c>
    </row>
    <row r="301" spans="1:3" x14ac:dyDescent="0.45">
      <c r="A301" s="1">
        <v>199801</v>
      </c>
      <c r="B301" s="1">
        <v>3.6</v>
      </c>
      <c r="C301" s="1" t="s">
        <v>37</v>
      </c>
    </row>
    <row r="302" spans="1:3" x14ac:dyDescent="0.45">
      <c r="A302" s="1">
        <v>199712</v>
      </c>
      <c r="B302" s="1">
        <v>3.65</v>
      </c>
      <c r="C302" s="1" t="s">
        <v>37</v>
      </c>
    </row>
    <row r="303" spans="1:3" x14ac:dyDescent="0.45">
      <c r="A303" s="1">
        <v>199711</v>
      </c>
      <c r="B303" s="1">
        <v>3.65</v>
      </c>
      <c r="C303" s="1" t="s">
        <v>37</v>
      </c>
    </row>
    <row r="304" spans="1:3" x14ac:dyDescent="0.45">
      <c r="A304" s="1">
        <v>199710</v>
      </c>
      <c r="B304" s="1">
        <v>3.6</v>
      </c>
      <c r="C304" s="1" t="s">
        <v>37</v>
      </c>
    </row>
    <row r="305" spans="1:3" x14ac:dyDescent="0.45">
      <c r="A305" s="1">
        <v>199709</v>
      </c>
      <c r="B305" s="1">
        <v>3.45</v>
      </c>
      <c r="C305" s="1" t="s">
        <v>37</v>
      </c>
    </row>
    <row r="306" spans="1:3" x14ac:dyDescent="0.45">
      <c r="A306" s="1">
        <v>199708</v>
      </c>
      <c r="B306" s="1">
        <v>3.65</v>
      </c>
      <c r="C306" s="1" t="s">
        <v>37</v>
      </c>
    </row>
    <row r="307" spans="1:3" x14ac:dyDescent="0.45">
      <c r="A307" s="1">
        <v>199707</v>
      </c>
      <c r="B307" s="1">
        <v>3.65</v>
      </c>
      <c r="C307" s="1" t="s">
        <v>37</v>
      </c>
    </row>
    <row r="308" spans="1:3" x14ac:dyDescent="0.45">
      <c r="A308" s="1">
        <v>199706</v>
      </c>
      <c r="B308" s="1">
        <v>3.7</v>
      </c>
      <c r="C308" s="1" t="s">
        <v>37</v>
      </c>
    </row>
    <row r="309" spans="1:3" x14ac:dyDescent="0.45">
      <c r="A309" s="1">
        <v>199705</v>
      </c>
      <c r="B309" s="1">
        <v>3.6</v>
      </c>
      <c r="C309" s="1" t="s">
        <v>37</v>
      </c>
    </row>
    <row r="310" spans="1:3" x14ac:dyDescent="0.45">
      <c r="A310" s="1">
        <v>199704</v>
      </c>
      <c r="B310" s="1">
        <v>3.65</v>
      </c>
      <c r="C310" s="1" t="s">
        <v>37</v>
      </c>
    </row>
    <row r="311" spans="1:3" x14ac:dyDescent="0.45">
      <c r="A311" s="1">
        <v>199703</v>
      </c>
      <c r="B311" s="1">
        <v>3.65</v>
      </c>
      <c r="C311" s="1" t="s">
        <v>37</v>
      </c>
    </row>
    <row r="312" spans="1:3" x14ac:dyDescent="0.45">
      <c r="A312" s="1">
        <v>199702</v>
      </c>
      <c r="B312" s="1">
        <v>3.65</v>
      </c>
      <c r="C312" s="1" t="s">
        <v>37</v>
      </c>
    </row>
    <row r="313" spans="1:3" x14ac:dyDescent="0.45">
      <c r="A313" s="1">
        <v>199701</v>
      </c>
      <c r="B313" s="1">
        <v>3.65</v>
      </c>
      <c r="C313" s="1" t="s">
        <v>37</v>
      </c>
    </row>
    <row r="314" spans="1:3" x14ac:dyDescent="0.45">
      <c r="A314" s="1">
        <v>199612</v>
      </c>
      <c r="B314" s="1">
        <v>3.6</v>
      </c>
      <c r="C314" s="1" t="s">
        <v>37</v>
      </c>
    </row>
    <row r="315" spans="1:3" x14ac:dyDescent="0.45">
      <c r="A315" s="1">
        <v>199611</v>
      </c>
      <c r="B315" s="1">
        <v>3.65</v>
      </c>
      <c r="C315" s="1" t="s">
        <v>37</v>
      </c>
    </row>
    <row r="316" spans="1:3" x14ac:dyDescent="0.45">
      <c r="A316" s="1">
        <v>199610</v>
      </c>
      <c r="B316" s="1">
        <v>3.6</v>
      </c>
      <c r="C316" s="1" t="s">
        <v>37</v>
      </c>
    </row>
    <row r="317" spans="1:3" x14ac:dyDescent="0.45">
      <c r="A317" s="1">
        <v>199609</v>
      </c>
      <c r="B317" s="1">
        <v>3.7</v>
      </c>
      <c r="C317" s="1" t="s">
        <v>37</v>
      </c>
    </row>
    <row r="318" spans="1:3" x14ac:dyDescent="0.45">
      <c r="A318" s="1">
        <v>199608</v>
      </c>
      <c r="B318" s="1">
        <v>3.68</v>
      </c>
      <c r="C318" s="1" t="s">
        <v>37</v>
      </c>
    </row>
    <row r="319" spans="1:3" x14ac:dyDescent="0.45">
      <c r="A319" s="1">
        <v>199607</v>
      </c>
      <c r="B319" s="1">
        <v>3.65</v>
      </c>
      <c r="C319" s="1" t="s">
        <v>37</v>
      </c>
    </row>
    <row r="320" spans="1:3" x14ac:dyDescent="0.45">
      <c r="A320" s="1">
        <v>199606</v>
      </c>
      <c r="B320" s="1">
        <v>3.65</v>
      </c>
      <c r="C320" s="1" t="s">
        <v>37</v>
      </c>
    </row>
    <row r="321" spans="1:3" x14ac:dyDescent="0.45">
      <c r="A321" s="1">
        <v>199605</v>
      </c>
      <c r="B321" s="1">
        <v>3.6</v>
      </c>
      <c r="C321" s="1" t="s">
        <v>37</v>
      </c>
    </row>
    <row r="322" spans="1:3" x14ac:dyDescent="0.45">
      <c r="A322" s="1">
        <v>199604</v>
      </c>
      <c r="B322" s="1">
        <v>3.65</v>
      </c>
      <c r="C322" s="1" t="s">
        <v>37</v>
      </c>
    </row>
    <row r="323" spans="1:3" x14ac:dyDescent="0.45">
      <c r="A323" s="1">
        <v>199603</v>
      </c>
      <c r="B323" s="1">
        <v>3.68</v>
      </c>
      <c r="C323" s="1" t="s">
        <v>37</v>
      </c>
    </row>
    <row r="324" spans="1:3" x14ac:dyDescent="0.45">
      <c r="A324" s="1">
        <v>199602</v>
      </c>
      <c r="B324" s="1">
        <v>3.65</v>
      </c>
      <c r="C324" s="1" t="s">
        <v>37</v>
      </c>
    </row>
    <row r="325" spans="1:3" x14ac:dyDescent="0.45">
      <c r="A325" s="1">
        <v>199601</v>
      </c>
      <c r="B325" s="1">
        <v>3.7</v>
      </c>
      <c r="C325" s="1" t="s">
        <v>37</v>
      </c>
    </row>
    <row r="326" spans="1:3" x14ac:dyDescent="0.45">
      <c r="A326" s="1">
        <v>199512</v>
      </c>
      <c r="B326" s="1">
        <v>3.65</v>
      </c>
      <c r="C326" s="1" t="s">
        <v>37</v>
      </c>
    </row>
    <row r="327" spans="1:3" x14ac:dyDescent="0.45">
      <c r="A327" s="1">
        <v>199511</v>
      </c>
      <c r="B327" s="1">
        <v>3.6</v>
      </c>
      <c r="C327" s="1" t="s">
        <v>37</v>
      </c>
    </row>
    <row r="328" spans="1:3" x14ac:dyDescent="0.45">
      <c r="A328" s="1">
        <v>199510</v>
      </c>
      <c r="B328" s="1">
        <v>3.7</v>
      </c>
      <c r="C328" s="1" t="s">
        <v>37</v>
      </c>
    </row>
    <row r="329" spans="1:3" x14ac:dyDescent="0.45">
      <c r="A329" s="1">
        <v>199509</v>
      </c>
      <c r="B329" s="1">
        <v>3.6</v>
      </c>
      <c r="C329" s="1" t="s">
        <v>37</v>
      </c>
    </row>
    <row r="330" spans="1:3" x14ac:dyDescent="0.45">
      <c r="A330" s="1">
        <v>199508</v>
      </c>
      <c r="B330" s="1">
        <v>3.65</v>
      </c>
      <c r="C330" s="1" t="s">
        <v>37</v>
      </c>
    </row>
    <row r="331" spans="1:3" x14ac:dyDescent="0.45">
      <c r="A331" s="1">
        <v>199507</v>
      </c>
      <c r="B331" s="1">
        <v>3.5</v>
      </c>
      <c r="C331" s="1" t="s">
        <v>37</v>
      </c>
    </row>
    <row r="332" spans="1:3" x14ac:dyDescent="0.45">
      <c r="A332" s="1">
        <v>199506</v>
      </c>
      <c r="B332" s="1">
        <v>3.55</v>
      </c>
      <c r="C332" s="1" t="s">
        <v>37</v>
      </c>
    </row>
    <row r="333" spans="1:3" x14ac:dyDescent="0.45">
      <c r="A333" s="1">
        <v>199505</v>
      </c>
      <c r="B333" s="1">
        <v>3.8</v>
      </c>
      <c r="C333" s="1" t="s">
        <v>37</v>
      </c>
    </row>
    <row r="334" spans="1:3" x14ac:dyDescent="0.45">
      <c r="A334" s="1">
        <v>199504</v>
      </c>
      <c r="B334" s="1">
        <v>3.6</v>
      </c>
      <c r="C334" s="1" t="s">
        <v>37</v>
      </c>
    </row>
    <row r="335" spans="1:3" x14ac:dyDescent="0.45">
      <c r="A335" s="1">
        <v>199503</v>
      </c>
      <c r="B335" s="1">
        <v>3.45</v>
      </c>
      <c r="C335" s="1" t="s">
        <v>37</v>
      </c>
    </row>
    <row r="336" spans="1:3" x14ac:dyDescent="0.45">
      <c r="A336" s="1">
        <v>199502</v>
      </c>
      <c r="B336" s="1">
        <v>3.65</v>
      </c>
      <c r="C336" s="1" t="s">
        <v>37</v>
      </c>
    </row>
    <row r="337" spans="1:3" x14ac:dyDescent="0.45">
      <c r="A337" s="1">
        <v>199501</v>
      </c>
      <c r="B337" s="1">
        <v>3.55</v>
      </c>
      <c r="C337" s="1" t="s">
        <v>37</v>
      </c>
    </row>
    <row r="338" spans="1:3" x14ac:dyDescent="0.45">
      <c r="A338" s="1">
        <v>199412</v>
      </c>
      <c r="B338" s="1">
        <v>3.6178632799999999</v>
      </c>
      <c r="C338" s="1" t="s">
        <v>37</v>
      </c>
    </row>
    <row r="339" spans="1:3" x14ac:dyDescent="0.45">
      <c r="A339" s="1">
        <v>199411</v>
      </c>
      <c r="B339" s="1">
        <v>3.7173918399999999</v>
      </c>
      <c r="C339" s="1" t="s">
        <v>37</v>
      </c>
    </row>
    <row r="340" spans="1:3" x14ac:dyDescent="0.45">
      <c r="A340" s="1">
        <v>199410</v>
      </c>
      <c r="B340" s="1">
        <v>3.6178632799999999</v>
      </c>
      <c r="C340" s="1" t="s">
        <v>37</v>
      </c>
    </row>
    <row r="341" spans="1:3" x14ac:dyDescent="0.45">
      <c r="A341" s="1">
        <v>199409</v>
      </c>
      <c r="B341" s="1">
        <v>3.6676276799999998</v>
      </c>
      <c r="C341" s="1" t="s">
        <v>37</v>
      </c>
    </row>
    <row r="342" spans="1:3" x14ac:dyDescent="0.45">
      <c r="A342" s="1">
        <v>199408</v>
      </c>
      <c r="B342" s="1">
        <v>3.6178632799999999</v>
      </c>
      <c r="C342" s="1" t="s">
        <v>37</v>
      </c>
    </row>
    <row r="343" spans="1:3" x14ac:dyDescent="0.45">
      <c r="A343" s="1">
        <v>199407</v>
      </c>
      <c r="B343" s="1">
        <v>3.5680991199999998</v>
      </c>
      <c r="C343" s="1" t="s">
        <v>37</v>
      </c>
    </row>
    <row r="344" spans="1:3" x14ac:dyDescent="0.45">
      <c r="A344" s="1">
        <v>199406</v>
      </c>
      <c r="B344" s="1">
        <v>3.6676276799999998</v>
      </c>
      <c r="C344" s="1" t="s">
        <v>37</v>
      </c>
    </row>
    <row r="345" spans="1:3" x14ac:dyDescent="0.45">
      <c r="A345" s="1">
        <v>199405</v>
      </c>
      <c r="B345" s="1">
        <v>3.5680991199999998</v>
      </c>
      <c r="C345" s="1" t="s">
        <v>37</v>
      </c>
    </row>
    <row r="346" spans="1:3" x14ac:dyDescent="0.45">
      <c r="A346" s="1">
        <v>199404</v>
      </c>
      <c r="B346" s="1">
        <v>3.51833471</v>
      </c>
      <c r="C346" s="1" t="s">
        <v>37</v>
      </c>
    </row>
    <row r="347" spans="1:3" x14ac:dyDescent="0.45">
      <c r="A347" s="1">
        <v>199403</v>
      </c>
      <c r="B347" s="1">
        <v>3.6676276799999998</v>
      </c>
      <c r="C347" s="1" t="s">
        <v>37</v>
      </c>
    </row>
    <row r="348" spans="1:3" x14ac:dyDescent="0.45">
      <c r="A348" s="1">
        <v>199402</v>
      </c>
      <c r="B348" s="1">
        <v>3.5680991199999998</v>
      </c>
      <c r="C348" s="1" t="s">
        <v>37</v>
      </c>
    </row>
    <row r="349" spans="1:3" x14ac:dyDescent="0.45">
      <c r="A349" s="1">
        <v>199401</v>
      </c>
      <c r="B349" s="1">
        <v>3.6178632799999999</v>
      </c>
      <c r="C349" s="1" t="s">
        <v>37</v>
      </c>
    </row>
    <row r="350" spans="1:3" x14ac:dyDescent="0.45">
      <c r="A350" s="1">
        <v>199312</v>
      </c>
      <c r="B350" s="1">
        <v>3.5884900000000002</v>
      </c>
      <c r="C350" s="1" t="s">
        <v>37</v>
      </c>
    </row>
    <row r="351" spans="1:3" x14ac:dyDescent="0.45">
      <c r="A351" s="1">
        <v>199311</v>
      </c>
      <c r="B351" s="1">
        <v>3.4430109999999998</v>
      </c>
      <c r="C351" s="1" t="s">
        <v>37</v>
      </c>
    </row>
    <row r="352" spans="1:3" x14ac:dyDescent="0.45">
      <c r="A352" s="1">
        <v>199310</v>
      </c>
      <c r="B352" s="1">
        <v>3.5884900000000002</v>
      </c>
      <c r="C352" s="1" t="s">
        <v>37</v>
      </c>
    </row>
    <row r="353" spans="1:3" x14ac:dyDescent="0.45">
      <c r="A353" s="1">
        <v>199309</v>
      </c>
      <c r="B353" s="1">
        <v>3.5399970000000001</v>
      </c>
      <c r="C353" s="1" t="s">
        <v>37</v>
      </c>
    </row>
    <row r="354" spans="1:3" x14ac:dyDescent="0.45">
      <c r="A354" s="1">
        <v>199308</v>
      </c>
      <c r="B354" s="1">
        <v>3.3945180000000001</v>
      </c>
      <c r="C354" s="1" t="s">
        <v>37</v>
      </c>
    </row>
    <row r="355" spans="1:3" x14ac:dyDescent="0.45">
      <c r="A355" s="1">
        <v>199307</v>
      </c>
      <c r="B355" s="1">
        <v>3.6854770000000001</v>
      </c>
      <c r="C355" s="1" t="s">
        <v>37</v>
      </c>
    </row>
    <row r="356" spans="1:3" x14ac:dyDescent="0.45">
      <c r="A356" s="1">
        <v>199306</v>
      </c>
      <c r="B356" s="1">
        <v>3.5399970000000001</v>
      </c>
      <c r="C356" s="1" t="s">
        <v>37</v>
      </c>
    </row>
    <row r="357" spans="1:3" x14ac:dyDescent="0.45">
      <c r="A357" s="1">
        <v>199305</v>
      </c>
      <c r="B357" s="1">
        <v>3.5399970000000001</v>
      </c>
      <c r="C357" s="1" t="s">
        <v>37</v>
      </c>
    </row>
    <row r="358" spans="1:3" x14ac:dyDescent="0.45">
      <c r="A358" s="1">
        <v>199304</v>
      </c>
      <c r="B358" s="1">
        <v>3.3945180000000001</v>
      </c>
      <c r="C358" s="1" t="s">
        <v>37</v>
      </c>
    </row>
    <row r="359" spans="1:3" x14ac:dyDescent="0.45">
      <c r="A359" s="1">
        <v>199303</v>
      </c>
      <c r="B359" s="1">
        <v>3.5884900000000002</v>
      </c>
      <c r="C359" s="1" t="s">
        <v>37</v>
      </c>
    </row>
    <row r="360" spans="1:3" x14ac:dyDescent="0.45">
      <c r="A360" s="1">
        <v>199302</v>
      </c>
      <c r="B360" s="1">
        <v>3.6369829999999999</v>
      </c>
      <c r="C360" s="1" t="s">
        <v>37</v>
      </c>
    </row>
    <row r="361" spans="1:3" x14ac:dyDescent="0.45">
      <c r="A361" s="1">
        <v>199301</v>
      </c>
      <c r="B361" s="1">
        <v>3.5399970000000001</v>
      </c>
      <c r="C361" s="1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کسری بودجه</vt:lpstr>
      <vt:lpstr>کلیات</vt:lpstr>
      <vt:lpstr>درآمدها</vt:lpstr>
      <vt:lpstr>مالیات</vt:lpstr>
      <vt:lpstr>هزینه ها</vt:lpstr>
      <vt:lpstr>تولید نفت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VAHID</dc:creator>
  <cp:lastModifiedBy>VAHID</cp:lastModifiedBy>
  <dcterms:created xsi:type="dcterms:W3CDTF">2023-01-14T07:19:20Z</dcterms:created>
  <dcterms:modified xsi:type="dcterms:W3CDTF">2023-01-23T09:30:19Z</dcterms:modified>
</cp:coreProperties>
</file>